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" sheetId="1" state="visible" r:id="rId2"/>
    <sheet name="mileage" sheetId="2" state="visible" r:id="rId3"/>
    <sheet name="vmt_age" sheetId="3" state="visible" r:id="rId4"/>
    <sheet name="veh_age" sheetId="4" state="visible" r:id="rId5"/>
    <sheet name="tfs_moves" sheetId="5" state="visible" r:id="rId6"/>
    <sheet name="fuelold" sheetId="6" state="visible" r:id="rId7"/>
    <sheet name="fuel" sheetId="7" state="visible" r:id="rId8"/>
    <sheet name="met" sheetId="8" state="visible" r:id="rId9"/>
    <sheet name="pmonth" sheetId="9" state="visible" r:id="rId10"/>
    <sheet name="age_moves" sheetId="10" state="visible" r:id="rId11"/>
    <sheet name="pop_moves" sheetId="11" state="visible" r:id="rId12"/>
    <sheet name="fuel_usdata" sheetId="12" state="visible" r:id="rId13"/>
    <sheet name="HourVMTFraction" sheetId="13" state="visible" r:id="rId14"/>
    <sheet name="fuel_type" sheetId="14" state="visible" r:id="rId15"/>
  </sheets>
  <definedNames>
    <definedName function="false" hidden="true" localSheetId="5" name="_xlnm._FilterDatabase" vbProcedure="false">fuelold!$A$1:$K$1384</definedName>
    <definedName function="false" hidden="true" localSheetId="12" name="_xlnm._FilterDatabase" vbProcedure="false">HourVMTFraction!$A$1:$F$3121</definedName>
    <definedName function="false" hidden="true" localSheetId="7" name="_xlnm._FilterDatabase" vbProcedure="false">met!$A$1:$G$13</definedName>
    <definedName function="false" hidden="true" localSheetId="0" name="_xlnm._FilterDatabase" vbProcedure="false">metadata!$G$1:$R$39</definedName>
    <definedName function="false" hidden="true" localSheetId="2" name="_xlnm._FilterDatabase" vbProcedure="false">vmt_age!$A$1:$AM$31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Need to improve VEIN adding TFS by type of vehicle. In the meantime, mean from national file (MOVES TOOLS)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899" authorId="0">
      <text>
        <r>
          <rPr>
            <sz val="10"/>
            <rFont val="Arial"/>
            <family val="2"/>
            <charset val="1"/>
          </rPr>
          <t xml:space="preserve">Sergio:
</t>
        </r>
        <r>
          <rPr>
            <sz val="9"/>
            <color rgb="FF000000"/>
            <rFont val="Segoe UI"/>
            <family val="2"/>
            <charset val="1"/>
          </rPr>
          <t xml:space="preserve">extrapolado</t>
        </r>
      </text>
    </comment>
  </commentList>
</comments>
</file>

<file path=xl/sharedStrings.xml><?xml version="1.0" encoding="utf-8"?>
<sst xmlns="http://schemas.openxmlformats.org/spreadsheetml/2006/main" count="6124" uniqueCount="168">
  <si>
    <t xml:space="preserve">id</t>
  </si>
  <si>
    <t xml:space="preserve">family</t>
  </si>
  <si>
    <t xml:space="preserve">vehicles</t>
  </si>
  <si>
    <t xml:space="preserve">name</t>
  </si>
  <si>
    <t xml:space="preserve">fuel</t>
  </si>
  <si>
    <t xml:space="preserve">fuel_long</t>
  </si>
  <si>
    <t xml:space="preserve">sourceTypeID</t>
  </si>
  <si>
    <t xml:space="preserve">moves_name</t>
  </si>
  <si>
    <t xml:space="preserve">vein_name</t>
  </si>
  <si>
    <t xml:space="preserve">HPMSVtypeID</t>
  </si>
  <si>
    <t xml:space="preserve">vehicle_type</t>
  </si>
  <si>
    <t xml:space="preserve">fuelTypeID</t>
  </si>
  <si>
    <t xml:space="preserve">Description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</si>
  <si>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</si>
  <si>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</si>
  <si>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</si>
  <si>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</si>
  <si>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</si>
  <si>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km_trip</t>
  </si>
  <si>
    <t xml:space="preserve">MC</t>
  </si>
  <si>
    <t xml:space="preserve">MC_G</t>
  </si>
  <si>
    <t xml:space="preserve">G</t>
  </si>
  <si>
    <t xml:space="preserve">Motorcycle</t>
  </si>
  <si>
    <t xml:space="preserve">Motorcycles</t>
  </si>
  <si>
    <t xml:space="preserve">gompertz</t>
  </si>
  <si>
    <t xml:space="preserve">PC</t>
  </si>
  <si>
    <t xml:space="preserve">Passenger Car</t>
  </si>
  <si>
    <t xml:space="preserve">Light Duty Vehicles</t>
  </si>
  <si>
    <t xml:space="preserve">double_logistic</t>
  </si>
  <si>
    <t xml:space="preserve">ELEC</t>
  </si>
  <si>
    <t xml:space="preserve">E85</t>
  </si>
  <si>
    <t xml:space="preserve">D</t>
  </si>
  <si>
    <t xml:space="preserve">PT</t>
  </si>
  <si>
    <t xml:space="preserve">Passenger Truck</t>
  </si>
  <si>
    <t xml:space="preserve">LCT</t>
  </si>
  <si>
    <t xml:space="preserve">Light Commercial Truck</t>
  </si>
  <si>
    <t xml:space="preserve">BUS</t>
  </si>
  <si>
    <t xml:space="preserve">Intercity Bus</t>
  </si>
  <si>
    <t xml:space="preserve">BUS_INTERCITY</t>
  </si>
  <si>
    <t xml:space="preserve">Buses</t>
  </si>
  <si>
    <t xml:space="preserve">CNG</t>
  </si>
  <si>
    <t xml:space="preserve">Transit Bus</t>
  </si>
  <si>
    <t xml:space="preserve">BUS_TRANSIT</t>
  </si>
  <si>
    <t xml:space="preserve">School Bus</t>
  </si>
  <si>
    <t xml:space="preserve">BUS_SCHOOL</t>
  </si>
  <si>
    <t xml:space="preserve">TRUCKS</t>
  </si>
  <si>
    <t xml:space="preserve">Refuse Truck</t>
  </si>
  <si>
    <t xml:space="preserve">TRUCKS_REFUSE</t>
  </si>
  <si>
    <t xml:space="preserve">Single Unit Trucks</t>
  </si>
  <si>
    <t xml:space="preserve">Single Unit Short-haul Truck</t>
  </si>
  <si>
    <t xml:space="preserve">TRUCKS_SU_SH</t>
  </si>
  <si>
    <t xml:space="preserve">Single Unit Long-haul Truck</t>
  </si>
  <si>
    <t xml:space="preserve">TRUCKS_SU_LH</t>
  </si>
  <si>
    <t xml:space="preserve">Trucks Motor Home</t>
  </si>
  <si>
    <t xml:space="preserve">TRUCKS_MH</t>
  </si>
  <si>
    <t xml:space="preserve">Combination Short-haul Truck</t>
  </si>
  <si>
    <t xml:space="preserve">TRUCKS_CU_SH</t>
  </si>
  <si>
    <t xml:space="preserve">CombinationTrucks</t>
  </si>
  <si>
    <t xml:space="preserve">Combination Long-haul Truck</t>
  </si>
  <si>
    <t xml:space="preserve">TRUCKS_CU_LH</t>
  </si>
  <si>
    <t xml:space="preserve">Age</t>
  </si>
  <si>
    <t xml:space="preserve">Year</t>
  </si>
  <si>
    <t xml:space="preserve">Hour</t>
  </si>
  <si>
    <t xml:space="preserve">density_tm3</t>
  </si>
  <si>
    <t xml:space="preserve">consumption_lt</t>
  </si>
  <si>
    <t xml:space="preserve">UF</t>
  </si>
  <si>
    <t xml:space="preserve">region</t>
  </si>
  <si>
    <t xml:space="preserve">gal_month</t>
  </si>
  <si>
    <t xml:space="preserve">thoudand_gal_day</t>
  </si>
  <si>
    <t xml:space="preserve">date</t>
  </si>
  <si>
    <t xml:space="preserve">Month</t>
  </si>
  <si>
    <t xml:space="preserve">MES</t>
  </si>
  <si>
    <t xml:space="preserve">FUEL</t>
  </si>
  <si>
    <t xml:space="preserve">MD</t>
  </si>
  <si>
    <t xml:space="preserve">MARYLAND</t>
  </si>
  <si>
    <t xml:space="preserve">ENE</t>
  </si>
  <si>
    <t xml:space="preserve">GASOLINE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</si>
  <si>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</si>
  <si>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</si>
  <si>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</si>
  <si>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</si>
  <si>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</si>
  <si>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</si>
  <si>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</si>
  <si>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</si>
  <si>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</si>
  <si>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</si>
  <si>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</si>
  <si>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DIESEL</t>
  </si>
  <si>
    <t xml:space="preserve">PROPANE</t>
  </si>
  <si>
    <t xml:space="preserve">gallons</t>
  </si>
  <si>
    <t xml:space="preserve">gallons_MD</t>
  </si>
  <si>
    <t xml:space="preserve">gal_especial</t>
  </si>
  <si>
    <t xml:space="preserve">thoudand_gal_day_gasoline</t>
  </si>
  <si>
    <t xml:space="preserve">thoudand_gal_day_diesel</t>
  </si>
  <si>
    <t xml:space="preserve">thoudand_gal_day_cng</t>
  </si>
  <si>
    <t xml:space="preserve">fraction_diesel_cng</t>
  </si>
  <si>
    <t xml:space="preserve">source URL</t>
  </si>
  <si>
    <t xml:space="preserve">Baltimore City</t>
  </si>
  <si>
    <t xml:space="preserve">JAN</t>
  </si>
  <si>
    <t xml:space="preserve">FEV</t>
  </si>
  <si>
    <t xml:space="preserve">MAI</t>
  </si>
  <si>
    <t xml:space="preserve">SET</t>
  </si>
  <si>
    <t xml:space="preserve">OUT</t>
  </si>
  <si>
    <t xml:space="preserve">DEZ</t>
  </si>
  <si>
    <t xml:space="preserve">celsius</t>
  </si>
  <si>
    <t xml:space="preserve">County</t>
  </si>
  <si>
    <t xml:space="preserve">State</t>
  </si>
  <si>
    <t xml:space="preserve">Temperature</t>
  </si>
  <si>
    <t xml:space="preserve">Baltimore</t>
  </si>
  <si>
    <t xml:space="preserve">Maryland</t>
  </si>
  <si>
    <t xml:space="preserve">yearID</t>
  </si>
  <si>
    <t xml:space="preserve">ageID</t>
  </si>
  <si>
    <t xml:space="preserve">ageFraction</t>
  </si>
  <si>
    <t xml:space="preserve">sourceTypePopulation</t>
  </si>
  <si>
    <t xml:space="preserve">HPMSBaseYearVMT</t>
  </si>
  <si>
    <t xml:space="preserve">VMT</t>
  </si>
  <si>
    <t xml:space="preserve">Motor Home</t>
  </si>
  <si>
    <t xml:space="preserve">year</t>
  </si>
  <si>
    <t xml:space="preserve">HDV_CNG</t>
  </si>
  <si>
    <t xml:space="preserve">HDV_D</t>
  </si>
  <si>
    <t xml:space="preserve">HDV_ELEC</t>
  </si>
  <si>
    <t xml:space="preserve">HDV_G</t>
  </si>
  <si>
    <t xml:space="preserve">LDV_CNG</t>
  </si>
  <si>
    <t xml:space="preserve">LDV_D</t>
  </si>
  <si>
    <t xml:space="preserve">LDV_ELEC</t>
  </si>
  <si>
    <t xml:space="preserve">LDV_G</t>
  </si>
  <si>
    <t xml:space="preserve">MC_ELEC</t>
  </si>
  <si>
    <t xml:space="preserve">roadTypeID</t>
  </si>
  <si>
    <t xml:space="preserve">dayID</t>
  </si>
  <si>
    <t xml:space="preserve">hourID</t>
  </si>
  <si>
    <t xml:space="preserve">hourVMTFraction</t>
  </si>
  <si>
    <t xml:space="preserve">roadType</t>
  </si>
  <si>
    <t xml:space="preserve">Off-Network</t>
  </si>
  <si>
    <t xml:space="preserve">Rural Restricted Access</t>
  </si>
  <si>
    <t xml:space="preserve">Rural Unrestricted Access</t>
  </si>
  <si>
    <t xml:space="preserve">Urban Restricted Access</t>
  </si>
  <si>
    <t xml:space="preserve">Urban Unrestricted Access</t>
  </si>
  <si>
    <t xml:space="preserve">fuelTypeDesc</t>
  </si>
  <si>
    <t xml:space="preserve">fuelSubtypeID</t>
  </si>
  <si>
    <t xml:space="preserve">fuelSubtypeDesc</t>
  </si>
  <si>
    <t xml:space="preserve">fuelSubtypePetroleumFraction</t>
  </si>
  <si>
    <t xml:space="preserve">fuelSubtypeFossilFraction</t>
  </si>
  <si>
    <t xml:space="preserve">carbonContent</t>
  </si>
  <si>
    <t xml:space="preserve">oxidationFraction</t>
  </si>
  <si>
    <t xml:space="preserve">humidityCorrectionCoeff</t>
  </si>
  <si>
    <t xml:space="preserve">energyContent</t>
  </si>
  <si>
    <t xml:space="preserve">fuelDensity</t>
  </si>
  <si>
    <t xml:space="preserve">source</t>
  </si>
  <si>
    <t xml:space="preserve">Gasoline</t>
  </si>
  <si>
    <t xml:space="preserve">Conventional Gasoline</t>
  </si>
  <si>
    <t xml:space="preserve">Greenhouse Gas and Energy Consumption Rates for On-road Vehicles: Updates for MOVES2014, p44</t>
  </si>
  <si>
    <t xml:space="preserve">Reformulated Gasoline (RFG)</t>
  </si>
  <si>
    <t xml:space="preserve">Gasohol (E10)</t>
  </si>
  <si>
    <t xml:space="preserve">Gasohol (E8)</t>
  </si>
  <si>
    <t xml:space="preserve">Gasohol (E5)</t>
  </si>
  <si>
    <t xml:space="preserve">Gasohol (E15)</t>
  </si>
  <si>
    <t xml:space="preserve">Diesel Fuel</t>
  </si>
  <si>
    <t xml:space="preserve">Conventional Diesel Fuel</t>
  </si>
  <si>
    <t xml:space="preserve">Biodiesel (BD20)</t>
  </si>
  <si>
    <t xml:space="preserve">Fischer-Tropsch Diesel (FTD100)</t>
  </si>
  <si>
    <t xml:space="preserve">Compressed Natural Gas (CNG)</t>
  </si>
  <si>
    <t xml:space="preserve">https://www.aqua-calc.com/page/density-table/substance/compressed-blank-natural-blank-gas</t>
  </si>
  <si>
    <t xml:space="preserve">Ethanol (E-85)</t>
  </si>
  <si>
    <t xml:space="preserve">Ethanol</t>
  </si>
  <si>
    <t xml:space="preserve">Ethanol (E85)</t>
  </si>
  <si>
    <t xml:space="preserve">Ethanol (E70)</t>
  </si>
  <si>
    <t xml:space="preserve">Electricity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</si>
</sst>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m/d/yyyy\ h:mm"/>
    <numFmt numFmtId="167" formatCode="m/d/yyyy"/>
    <numFmt numFmtId="168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9"/>
      <color rgb="FF000000"/>
      <name val="Segoe UI"/>
      <family val="2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8FB98"/>
        <bgColor rgb="FF92D050"/>
      </patternFill>
    </fill>
    <fill>
      <patternFill patternType="solid">
        <fgColor rgb="FFB4C7E7"/>
        <bgColor rgb="FFCCCCFF"/>
      </patternFill>
    </fill>
    <fill>
      <patternFill patternType="solid">
        <fgColor rgb="FF70AD47"/>
        <bgColor rgb="FF92D050"/>
      </patternFill>
    </fill>
    <fill>
      <patternFill patternType="solid">
        <fgColor rgb="FFFFE699"/>
        <bgColor rgb="FFFFCC99"/>
      </patternFill>
    </fill>
    <fill>
      <patternFill patternType="solid">
        <fgColor rgb="FF92D050"/>
        <bgColor rgb="FF70AD47"/>
      </patternFill>
    </fill>
    <fill>
      <patternFill patternType="solid">
        <fgColor rgb="FF5B9BD5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ill>
        <patternFill patternType="solid">
          <fgColor rgb="FF2E3436"/>
          <bgColor rgb="FFFFFF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4C7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9"/>
  <sheetViews>
    <sheetView showFormulas="false" showGridLines="true" showRowColHeaders="true" showZeros="true" rightToLeft="false" tabSelected="false" showOutlineSymbols="true" defaultGridColor="true" view="normal" topLeftCell="K28" colorId="64" zoomScale="140" zoomScaleNormal="140" zoomScalePageLayoutView="100" workbookViewId="0">
      <selection pane="topLeft" activeCell="S38" activeCellId="1" sqref="C26:E27 S38"/>
    </sheetView>
  </sheetViews>
  <sheetFormatPr defaultColWidth="11.6796875" defaultRowHeight="13.2" zeroHeight="false" outlineLevelRow="0" outlineLevelCol="0"/>
  <cols>
    <col collapsed="false" customWidth="true" hidden="false" outlineLevel="0" max="2" min="2" style="0" width="8.67"/>
    <col collapsed="false" customWidth="true" hidden="false" outlineLevel="0" max="3" min="3" style="0" width="22.55"/>
    <col collapsed="false" customWidth="true" hidden="false" outlineLevel="0" max="4" min="4" style="0" width="36.99"/>
    <col collapsed="false" customWidth="true" hidden="false" outlineLevel="0" max="5" min="5" style="0" width="5.89"/>
    <col collapsed="false" customWidth="true" hidden="false" outlineLevel="0" max="6" min="6" style="0" width="23.22"/>
    <col collapsed="false" customWidth="true" hidden="false" outlineLevel="0" max="7" min="7" style="0" width="14.66"/>
    <col collapsed="false" customWidth="true" hidden="false" outlineLevel="0" max="8" min="8" style="0" width="25.56"/>
    <col collapsed="false" customWidth="true" hidden="false" outlineLevel="0" max="9" min="9" style="0" width="16.89"/>
    <col collapsed="false" customWidth="true" hidden="false" outlineLevel="0" max="10" min="10" style="0" width="14.88"/>
    <col collapsed="false" customWidth="true" hidden="false" outlineLevel="0" max="11" min="11" style="0" width="16.78"/>
    <col collapsed="false" customWidth="true" hidden="false" outlineLevel="0" max="12" min="12" style="0" width="11.99"/>
    <col collapsed="false" customWidth="true" hidden="false" outlineLevel="0" max="13" min="13" style="0" width="27.56"/>
    <col collapsed="false" customWidth="true" hidden="false" outlineLevel="0" max="14" min="14" style="0" width="11.33"/>
    <col collapsed="false" customWidth="true" hidden="false" outlineLevel="0" max="15" min="15" style="0" width="12.89"/>
    <col collapsed="false" customWidth="true" hidden="false" outlineLevel="0" max="16" min="16" style="0" width="18.56"/>
    <col collapsed="false" customWidth="true" hidden="false" outlineLevel="0" max="17" min="17" style="0" width="18.66"/>
    <col collapsed="false" customWidth="true" hidden="false" outlineLevel="0" max="18" min="18" style="0" width="8"/>
  </cols>
  <sheetData>
    <row r="1" customFormat="false" ht="13.2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</row>
    <row r="2" customFormat="false" ht="13.2" hidden="false" customHeight="false" outlineLevel="0" collapsed="false">
      <c r="A2" s="0" t="n">
        <v>1</v>
      </c>
      <c r="B2" s="1" t="s">
        <v>19</v>
      </c>
      <c r="C2" s="1" t="s">
        <v>20</v>
      </c>
      <c r="D2" s="4" t="str">
        <f aca="false">_xlfn.CONCAT(H2," with ",F2)</f>
        <v>Motorcycle with Gasoline</v>
      </c>
      <c r="E2" s="1" t="s">
        <v>21</v>
      </c>
      <c r="F2" s="1" t="str">
        <f aca="false">IF(E2="G","Gasoline",IF(E2="D","Diesel",IF(E2="E85","Diesel",IF(E2="E85","Ethanol (E85)",IF(E2="CNG","Compressed Gas Natural",IF(E2="ELEC","Electricity",0))))))</f>
        <v>Gasoline</v>
      </c>
      <c r="G2" s="4" t="n">
        <v>11</v>
      </c>
      <c r="H2" s="4" t="s">
        <v>22</v>
      </c>
      <c r="I2" s="4" t="s">
        <v>19</v>
      </c>
      <c r="J2" s="4" t="n">
        <v>10</v>
      </c>
      <c r="K2" s="4" t="s">
        <v>23</v>
      </c>
      <c r="L2" s="4" t="n">
        <f aca="false">IF(E2="G",1,IF(E2="D",2,IF(E2="E85",5,IF(E2="CNG",3,IF(E2="ELEC", 9, 0)))))</f>
        <v>1</v>
      </c>
      <c r="M2" s="4" t="str">
        <f aca="false">IF(E2="G","Gasoline",IF(E2="D","Diesel",IF(E2="E85","Ethanol (E-85)",IF(E2="CNG","Compressed Natural Gas (CNG)","other"))))</f>
        <v>Gasoline</v>
      </c>
      <c r="N2" s="4" t="n">
        <v>4.5</v>
      </c>
      <c r="O2" s="4" t="s">
        <v>24</v>
      </c>
      <c r="P2" s="4" t="n">
        <v>1.798</v>
      </c>
      <c r="Q2" s="4" t="n">
        <v>-0.137</v>
      </c>
      <c r="R2" s="5" t="n">
        <f aca="false">IF(E2="D", 250, 50)</f>
        <v>50</v>
      </c>
      <c r="S2" s="0" t="n">
        <f aca="false">IF(B2="MC",60,33)</f>
        <v>60</v>
      </c>
    </row>
    <row r="3" customFormat="false" ht="13.2" hidden="false" customHeight="false" outlineLevel="0" collapsed="false">
      <c r="A3" s="0" t="n">
        <f aca="false">A2+1</f>
        <v>2</v>
      </c>
      <c r="B3" s="1" t="s">
        <v>25</v>
      </c>
      <c r="C3" s="1" t="str">
        <f aca="false">_xlfn.CONCAT(I3,"_",E3)</f>
        <v>PC_G</v>
      </c>
      <c r="D3" s="4" t="str">
        <f aca="false">_xlfn.CONCAT(H3," with ",F3)</f>
        <v>Passenger Car with Gasoline</v>
      </c>
      <c r="E3" s="1" t="s">
        <v>21</v>
      </c>
      <c r="F3" s="1" t="str">
        <f aca="false">IF(E3="G","Gasoline",IF(E3="D","Diesel",IF(E3="E85","Diesel",IF(E3="E85","Ethanol (E85)",IF(E3="CNG","Compressed Gas Natural",IF(E3="ELEC","Electricity",0))))))</f>
        <v>Gasoline</v>
      </c>
      <c r="G3" s="4" t="n">
        <v>21</v>
      </c>
      <c r="H3" s="4" t="s">
        <v>26</v>
      </c>
      <c r="I3" s="4" t="s">
        <v>25</v>
      </c>
      <c r="J3" s="4" t="n">
        <v>25</v>
      </c>
      <c r="K3" s="4" t="s">
        <v>27</v>
      </c>
      <c r="L3" s="4" t="n">
        <f aca="false">IF(E3="G",1,IF(E3="D",2,IF(E3="E85",5,IF(E3="CNG",3,IF(E3="ELEC", 9, 0)))))</f>
        <v>1</v>
      </c>
      <c r="M3" s="4" t="str">
        <f aca="false">IF(E3="G","Gasoline",IF(E3="D","Diesel",IF(E3="E85","Ethanol (E-85)",IF(E3="CNG","Compressed Natural Gas (CNG)","other"))))</f>
        <v>Gasoline</v>
      </c>
      <c r="N3" s="4" t="n">
        <v>4.5</v>
      </c>
      <c r="O3" s="4" t="s">
        <v>28</v>
      </c>
      <c r="P3" s="4" t="n">
        <v>0.1</v>
      </c>
      <c r="Q3" s="4" t="n">
        <v>17</v>
      </c>
      <c r="R3" s="5" t="n">
        <f aca="false">IF(E3="D", 250, 50)</f>
        <v>50</v>
      </c>
      <c r="S3" s="0" t="n">
        <f aca="false">IF(B3="MC",60,33)</f>
        <v>33</v>
      </c>
    </row>
    <row r="4" customFormat="false" ht="13.2" hidden="false" customHeight="false" outlineLevel="0" collapsed="false">
      <c r="A4" s="0" t="n">
        <f aca="false">A3+1</f>
        <v>3</v>
      </c>
      <c r="B4" s="1" t="s">
        <v>25</v>
      </c>
      <c r="C4" s="1" t="str">
        <f aca="false">_xlfn.CONCAT(I4,"_",E4)</f>
        <v>PC_ELEC</v>
      </c>
      <c r="D4" s="4" t="str">
        <f aca="false">_xlfn.CONCAT(H4," with ",F4)</f>
        <v>Passenger Car with Electricity</v>
      </c>
      <c r="E4" s="1" t="s">
        <v>29</v>
      </c>
      <c r="F4" s="1" t="str">
        <f aca="false">IF(E4="G","Gasoline",IF(E4="D","Diesel",IF(E4="E85","Diesel",IF(E4="E85","Ethanol (E85)",IF(E4="CNG","Compressed Gas Natural",IF(E4="ELEC","Electricity",0))))))</f>
        <v>Electricity</v>
      </c>
      <c r="G4" s="4" t="n">
        <v>21</v>
      </c>
      <c r="H4" s="4" t="s">
        <v>26</v>
      </c>
      <c r="I4" s="4" t="s">
        <v>25</v>
      </c>
      <c r="J4" s="4" t="n">
        <v>25</v>
      </c>
      <c r="K4" s="4" t="s">
        <v>27</v>
      </c>
      <c r="L4" s="4" t="n">
        <f aca="false">IF(E4="G",1,IF(E4="D",2,IF(E4="E85",5,IF(E4="CNG",3,IF(E4="ELEC", 9, 0)))))</f>
        <v>9</v>
      </c>
      <c r="M4" s="4" t="str">
        <f aca="false">IF(E4="G","Gasoline",IF(E4="D","Diesel",IF(E4="E85","Ethanol (E-85)",IF(E4="CNG","Compressed Natural Gas (CNG)","other"))))</f>
        <v>other</v>
      </c>
      <c r="N4" s="4" t="n">
        <v>4.5</v>
      </c>
      <c r="O4" s="4" t="s">
        <v>24</v>
      </c>
      <c r="P4" s="4" t="n">
        <v>1.798</v>
      </c>
      <c r="Q4" s="4" t="n">
        <v>-0.137</v>
      </c>
      <c r="R4" s="5" t="n">
        <f aca="false">IF(E4="D", 250, 50)</f>
        <v>50</v>
      </c>
      <c r="S4" s="0" t="n">
        <f aca="false">IF(B4="MC",60,33)</f>
        <v>33</v>
      </c>
    </row>
    <row r="5" customFormat="false" ht="13.2" hidden="false" customHeight="false" outlineLevel="0" collapsed="false">
      <c r="A5" s="0" t="n">
        <f aca="false">A4+1</f>
        <v>4</v>
      </c>
      <c r="B5" s="1" t="s">
        <v>25</v>
      </c>
      <c r="C5" s="1" t="str">
        <f aca="false">_xlfn.CONCAT(I5,"_",E5)</f>
        <v>PC_E85</v>
      </c>
      <c r="D5" s="4" t="str">
        <f aca="false">_xlfn.CONCAT(H5," with ",F5)</f>
        <v>Passenger Car with Diesel</v>
      </c>
      <c r="E5" s="1" t="s">
        <v>30</v>
      </c>
      <c r="F5" s="1" t="str">
        <f aca="false">IF(E5="G","Gasoline",IF(E5="D","Diesel",IF(E5="E85","Diesel",IF(E5="E85","Ethanol (E85)",IF(E5="CNG","Compressed Gas Natural",IF(E5="ELEC","Electricity",0))))))</f>
        <v>Diesel</v>
      </c>
      <c r="G5" s="4" t="n">
        <v>21</v>
      </c>
      <c r="H5" s="4" t="s">
        <v>26</v>
      </c>
      <c r="I5" s="4" t="s">
        <v>25</v>
      </c>
      <c r="J5" s="4" t="n">
        <v>25</v>
      </c>
      <c r="K5" s="4" t="s">
        <v>27</v>
      </c>
      <c r="L5" s="4" t="n">
        <f aca="false">IF(E5="G",1,IF(E5="D",2,IF(E5="E85",5,IF(E5="CNG",3,IF(E5="ELEC", 9, 0)))))</f>
        <v>5</v>
      </c>
      <c r="M5" s="4" t="str">
        <f aca="false">IF(E5="G","Gasoline",IF(E5="D","Diesel",IF(E5="E85","Ethanol (E-85)",IF(E5="CNG","Compressed Natural Gas (CNG)","other"))))</f>
        <v>Ethanol (E-85)</v>
      </c>
      <c r="N5" s="4" t="n">
        <v>4.5</v>
      </c>
      <c r="O5" s="4" t="s">
        <v>24</v>
      </c>
      <c r="P5" s="4" t="n">
        <v>1.798</v>
      </c>
      <c r="Q5" s="4" t="n">
        <v>-0.137</v>
      </c>
      <c r="R5" s="5" t="n">
        <f aca="false">IF(E5="D", 250, 50)</f>
        <v>50</v>
      </c>
      <c r="S5" s="0" t="n">
        <f aca="false">IF(B5="MC",60,33)</f>
        <v>33</v>
      </c>
    </row>
    <row r="6" customFormat="false" ht="13.2" hidden="false" customHeight="false" outlineLevel="0" collapsed="false">
      <c r="A6" s="0" t="n">
        <f aca="false">A5+1</f>
        <v>5</v>
      </c>
      <c r="B6" s="1" t="s">
        <v>25</v>
      </c>
      <c r="C6" s="1" t="str">
        <f aca="false">_xlfn.CONCAT(I6,"_",E6)</f>
        <v>PC_D</v>
      </c>
      <c r="D6" s="4" t="str">
        <f aca="false">_xlfn.CONCAT(H6," with ",F6)</f>
        <v>Passenger Car with Diesel</v>
      </c>
      <c r="E6" s="1" t="s">
        <v>31</v>
      </c>
      <c r="F6" s="1" t="str">
        <f aca="false">IF(E6="G","Gasoline",IF(E6="D","Diesel",IF(E6="E85","Diesel",IF(E6="E85","Ethanol (E85)",IF(E6="CNG","Compressed Gas Natural",IF(E6="ELEC","Electricity",0))))))</f>
        <v>Diesel</v>
      </c>
      <c r="G6" s="4" t="n">
        <v>21</v>
      </c>
      <c r="H6" s="4" t="s">
        <v>26</v>
      </c>
      <c r="I6" s="4" t="s">
        <v>25</v>
      </c>
      <c r="J6" s="4" t="n">
        <v>25</v>
      </c>
      <c r="K6" s="4" t="s">
        <v>27</v>
      </c>
      <c r="L6" s="4" t="n">
        <f aca="false">IF(E6="G",1,IF(E6="D",2,IF(E6="E85",5,IF(E6="CNG",3,IF(E6="ELEC", 9, 0)))))</f>
        <v>2</v>
      </c>
      <c r="M6" s="4" t="str">
        <f aca="false">IF(E6="G","Gasoline",IF(E6="D","Diesel",IF(E6="E85","Ethanol (E-85)",IF(E6="CNG","Compressed Natural Gas (CNG)","other"))))</f>
        <v>Diesel</v>
      </c>
      <c r="N6" s="4" t="n">
        <v>4.5</v>
      </c>
      <c r="O6" s="4" t="s">
        <v>24</v>
      </c>
      <c r="P6" s="4" t="n">
        <v>1.798</v>
      </c>
      <c r="Q6" s="4" t="n">
        <v>-0.137</v>
      </c>
      <c r="R6" s="5" t="n">
        <f aca="false">IF(E6="D", 250, 50)</f>
        <v>250</v>
      </c>
      <c r="S6" s="0" t="n">
        <f aca="false">IF(B6="MC",60,33)</f>
        <v>33</v>
      </c>
    </row>
    <row r="7" customFormat="false" ht="13.2" hidden="false" customHeight="false" outlineLevel="0" collapsed="false">
      <c r="A7" s="0" t="n">
        <f aca="false">A6+1</f>
        <v>6</v>
      </c>
      <c r="B7" s="1" t="s">
        <v>32</v>
      </c>
      <c r="C7" s="1" t="str">
        <f aca="false">_xlfn.CONCAT(I7,"_",E7)</f>
        <v>PT_G</v>
      </c>
      <c r="D7" s="4" t="str">
        <f aca="false">_xlfn.CONCAT(H7," with ",F7)</f>
        <v>Passenger Truck with Gasoline</v>
      </c>
      <c r="E7" s="1" t="s">
        <v>21</v>
      </c>
      <c r="F7" s="1" t="str">
        <f aca="false">IF(E7="G","Gasoline",IF(E7="D","Diesel",IF(E7="E85","Diesel",IF(E7="E85","Ethanol (E85)",IF(E7="CNG","Compressed Gas Natural",IF(E7="ELEC","Electricity",0))))))</f>
        <v>Gasoline</v>
      </c>
      <c r="G7" s="4" t="n">
        <v>31</v>
      </c>
      <c r="H7" s="4" t="s">
        <v>33</v>
      </c>
      <c r="I7" s="4" t="s">
        <v>32</v>
      </c>
      <c r="J7" s="4" t="n">
        <v>25</v>
      </c>
      <c r="K7" s="4" t="s">
        <v>27</v>
      </c>
      <c r="L7" s="4" t="n">
        <f aca="false">IF(E7="G",1,IF(E7="D",2,IF(E7="E85",5,IF(E7="CNG",3,IF(E7="ELEC", 9, 0)))))</f>
        <v>1</v>
      </c>
      <c r="M7" s="4" t="str">
        <f aca="false">IF(E7="G","Gasoline",IF(E7="D","Diesel",IF(E7="E85","Ethanol (E-85)",IF(E7="CNG","Compressed Natural Gas (CNG)","other"))))</f>
        <v>Gasoline</v>
      </c>
      <c r="N7" s="4" t="n">
        <v>4.5</v>
      </c>
      <c r="O7" s="4" t="s">
        <v>28</v>
      </c>
      <c r="P7" s="4" t="n">
        <v>0.1</v>
      </c>
      <c r="Q7" s="4" t="n">
        <v>17</v>
      </c>
      <c r="R7" s="5" t="n">
        <f aca="false">IF(E7="D", 250, 50)</f>
        <v>50</v>
      </c>
      <c r="S7" s="0" t="n">
        <f aca="false">IF(B7="MC",60,33)</f>
        <v>33</v>
      </c>
    </row>
    <row r="8" customFormat="false" ht="13.2" hidden="false" customHeight="false" outlineLevel="0" collapsed="false">
      <c r="A8" s="0" t="n">
        <f aca="false">A7+1</f>
        <v>7</v>
      </c>
      <c r="B8" s="1" t="s">
        <v>32</v>
      </c>
      <c r="C8" s="1" t="str">
        <f aca="false">_xlfn.CONCAT(I8,"_",E8)</f>
        <v>PT_ELEC</v>
      </c>
      <c r="D8" s="4" t="str">
        <f aca="false">_xlfn.CONCAT(H8," with ",F8)</f>
        <v>Passenger Truck with Electricity</v>
      </c>
      <c r="E8" s="1" t="s">
        <v>29</v>
      </c>
      <c r="F8" s="1" t="str">
        <f aca="false">IF(E8="G","Gasoline",IF(E8="D","Diesel",IF(E8="E85","Diesel",IF(E8="E85","Ethanol (E85)",IF(E8="CNG","Compressed Gas Natural",IF(E8="ELEC","Electricity",0))))))</f>
        <v>Electricity</v>
      </c>
      <c r="G8" s="4" t="n">
        <v>31</v>
      </c>
      <c r="H8" s="4" t="s">
        <v>33</v>
      </c>
      <c r="I8" s="4" t="s">
        <v>32</v>
      </c>
      <c r="J8" s="4" t="n">
        <v>25</v>
      </c>
      <c r="K8" s="4" t="s">
        <v>27</v>
      </c>
      <c r="L8" s="4" t="n">
        <f aca="false">IF(E8="G",1,IF(E8="D",2,IF(E8="E85",5,IF(E8="CNG",3,IF(E8="ELEC", 9, 0)))))</f>
        <v>9</v>
      </c>
      <c r="M8" s="4" t="str">
        <f aca="false">IF(E8="G","Gasoline",IF(E8="D","Diesel",IF(E8="E85","Ethanol (E-85)",IF(E8="CNG","Compressed Natural Gas (CNG)","other"))))</f>
        <v>other</v>
      </c>
      <c r="N8" s="4" t="n">
        <v>4.5</v>
      </c>
      <c r="O8" s="4" t="s">
        <v>24</v>
      </c>
      <c r="P8" s="4" t="n">
        <v>1.798</v>
      </c>
      <c r="Q8" s="4" t="n">
        <v>-0.137</v>
      </c>
      <c r="R8" s="5" t="n">
        <f aca="false">IF(E8="D", 250, 50)</f>
        <v>50</v>
      </c>
      <c r="S8" s="0" t="n">
        <f aca="false">IF(B8="MC",60,33)</f>
        <v>33</v>
      </c>
    </row>
    <row r="9" customFormat="false" ht="13.2" hidden="false" customHeight="false" outlineLevel="0" collapsed="false">
      <c r="A9" s="0" t="n">
        <f aca="false">A8+1</f>
        <v>8</v>
      </c>
      <c r="B9" s="1" t="s">
        <v>32</v>
      </c>
      <c r="C9" s="1" t="str">
        <f aca="false">_xlfn.CONCAT(I9,"_",E9)</f>
        <v>PT_E85</v>
      </c>
      <c r="D9" s="4" t="str">
        <f aca="false">_xlfn.CONCAT(H9," with ",F9)</f>
        <v>Passenger Truck with Diesel</v>
      </c>
      <c r="E9" s="1" t="s">
        <v>30</v>
      </c>
      <c r="F9" s="1" t="str">
        <f aca="false">IF(E9="G","Gasoline",IF(E9="D","Diesel",IF(E9="E85","Diesel",IF(E9="E85","Ethanol (E85)",IF(E9="CNG","Compressed Gas Natural",IF(E9="ELEC","Electricity",0))))))</f>
        <v>Diesel</v>
      </c>
      <c r="G9" s="4" t="n">
        <v>31</v>
      </c>
      <c r="H9" s="4" t="s">
        <v>33</v>
      </c>
      <c r="I9" s="4" t="s">
        <v>32</v>
      </c>
      <c r="J9" s="4" t="n">
        <v>25</v>
      </c>
      <c r="K9" s="4" t="s">
        <v>27</v>
      </c>
      <c r="L9" s="4" t="n">
        <f aca="false">IF(E9="G",1,IF(E9="D",2,IF(E9="E85",5,IF(E9="CNG",3,IF(E9="ELEC", 9, 0)))))</f>
        <v>5</v>
      </c>
      <c r="M9" s="4" t="str">
        <f aca="false">IF(E9="G","Gasoline",IF(E9="D","Diesel",IF(E9="E85","Ethanol (E-85)",IF(E9="CNG","Compressed Natural Gas (CNG)","other"))))</f>
        <v>Ethanol (E-85)</v>
      </c>
      <c r="N9" s="4" t="n">
        <v>4.5</v>
      </c>
      <c r="O9" s="4" t="s">
        <v>24</v>
      </c>
      <c r="P9" s="4" t="n">
        <v>1.798</v>
      </c>
      <c r="Q9" s="4" t="n">
        <v>-0.137</v>
      </c>
      <c r="R9" s="5" t="n">
        <f aca="false">IF(E9="D", 250, 50)</f>
        <v>50</v>
      </c>
      <c r="S9" s="0" t="n">
        <f aca="false">IF(B9="MC",60,33)</f>
        <v>33</v>
      </c>
    </row>
    <row r="10" customFormat="false" ht="13.2" hidden="false" customHeight="false" outlineLevel="0" collapsed="false">
      <c r="A10" s="0" t="n">
        <f aca="false">A9+1</f>
        <v>9</v>
      </c>
      <c r="B10" s="1" t="s">
        <v>32</v>
      </c>
      <c r="C10" s="1" t="str">
        <f aca="false">_xlfn.CONCAT(I10,"_",E10)</f>
        <v>PT_D</v>
      </c>
      <c r="D10" s="4" t="str">
        <f aca="false">_xlfn.CONCAT(H10," with ",F10)</f>
        <v>Passenger Truck with Diesel</v>
      </c>
      <c r="E10" s="1" t="s">
        <v>31</v>
      </c>
      <c r="F10" s="1" t="str">
        <f aca="false">IF(E10="G","Gasoline",IF(E10="D","Diesel",IF(E10="E85","Diesel",IF(E10="E85","Ethanol (E85)",IF(E10="CNG","Compressed Gas Natural",IF(E10="ELEC","Electricity",0))))))</f>
        <v>Diesel</v>
      </c>
      <c r="G10" s="4" t="n">
        <v>31</v>
      </c>
      <c r="H10" s="4" t="s">
        <v>33</v>
      </c>
      <c r="I10" s="4" t="s">
        <v>32</v>
      </c>
      <c r="J10" s="4" t="n">
        <v>25</v>
      </c>
      <c r="K10" s="4" t="s">
        <v>27</v>
      </c>
      <c r="L10" s="4" t="n">
        <f aca="false">IF(E10="G",1,IF(E10="D",2,IF(E10="E85",5,IF(E10="CNG",3,IF(E10="ELEC", 9, 0)))))</f>
        <v>2</v>
      </c>
      <c r="M10" s="4" t="str">
        <f aca="false">IF(E10="G","Gasoline",IF(E10="D","Diesel",IF(E10="E85","Ethanol (E-85)",IF(E10="CNG","Compressed Natural Gas (CNG)","other"))))</f>
        <v>Diesel</v>
      </c>
      <c r="N10" s="4" t="n">
        <v>4.5</v>
      </c>
      <c r="O10" s="4" t="s">
        <v>24</v>
      </c>
      <c r="P10" s="4" t="n">
        <v>1.798</v>
      </c>
      <c r="Q10" s="4" t="n">
        <v>-0.137</v>
      </c>
      <c r="R10" s="5" t="n">
        <f aca="false">IF(E10="D", 250, 50)</f>
        <v>250</v>
      </c>
      <c r="S10" s="0" t="n">
        <f aca="false">IF(B10="MC",60,33)</f>
        <v>33</v>
      </c>
    </row>
    <row r="11" customFormat="false" ht="13.2" hidden="false" customHeight="false" outlineLevel="0" collapsed="false">
      <c r="A11" s="0" t="n">
        <f aca="false">A10+1</f>
        <v>10</v>
      </c>
      <c r="B11" s="1" t="s">
        <v>34</v>
      </c>
      <c r="C11" s="1" t="str">
        <f aca="false">_xlfn.CONCAT(I11,"_",E11)</f>
        <v>LCT_G</v>
      </c>
      <c r="D11" s="4" t="str">
        <f aca="false">_xlfn.CONCAT(H11," with ",F11)</f>
        <v>Light Commercial Truck with Gasoline</v>
      </c>
      <c r="E11" s="1" t="s">
        <v>21</v>
      </c>
      <c r="F11" s="1" t="str">
        <f aca="false">IF(E11="G","Gasoline",IF(E11="D","Diesel",IF(E11="E85","Diesel",IF(E11="E85","Ethanol (E85)",IF(E11="CNG","Compressed Gas Natural",IF(E11="ELEC","Electricity",0))))))</f>
        <v>Gasoline</v>
      </c>
      <c r="G11" s="4" t="n">
        <v>32</v>
      </c>
      <c r="H11" s="4" t="s">
        <v>35</v>
      </c>
      <c r="I11" s="4" t="s">
        <v>34</v>
      </c>
      <c r="J11" s="4" t="n">
        <v>25</v>
      </c>
      <c r="K11" s="4" t="s">
        <v>27</v>
      </c>
      <c r="L11" s="4" t="n">
        <f aca="false">IF(E11="G",1,IF(E11="D",2,IF(E11="E85",5,IF(E11="CNG",3,IF(E11="ELEC", 9, 0)))))</f>
        <v>1</v>
      </c>
      <c r="M11" s="4" t="str">
        <f aca="false">IF(E11="G","Gasoline",IF(E11="D","Diesel",IF(E11="E85","Ethanol (E-85)",IF(E11="CNG","Compressed Natural Gas (CNG)","other"))))</f>
        <v>Gasoline</v>
      </c>
      <c r="N11" s="4" t="n">
        <v>4.5</v>
      </c>
      <c r="O11" s="4" t="s">
        <v>28</v>
      </c>
      <c r="P11" s="4" t="n">
        <v>0.1</v>
      </c>
      <c r="Q11" s="4" t="n">
        <v>17</v>
      </c>
      <c r="R11" s="5" t="n">
        <f aca="false">IF(E11="D", 250, 50)</f>
        <v>50</v>
      </c>
      <c r="S11" s="0" t="n">
        <f aca="false">IF(B11="MC",60,33)</f>
        <v>33</v>
      </c>
    </row>
    <row r="12" customFormat="false" ht="13.2" hidden="false" customHeight="false" outlineLevel="0" collapsed="false">
      <c r="A12" s="0" t="n">
        <f aca="false">A11+1</f>
        <v>11</v>
      </c>
      <c r="B12" s="1" t="s">
        <v>34</v>
      </c>
      <c r="C12" s="1" t="str">
        <f aca="false">_xlfn.CONCAT(I12,"_",E12)</f>
        <v>LCT_ELEC</v>
      </c>
      <c r="D12" s="4" t="str">
        <f aca="false">_xlfn.CONCAT(H12," with ",F12)</f>
        <v>Light Commercial Truck with Electricity</v>
      </c>
      <c r="E12" s="1" t="s">
        <v>29</v>
      </c>
      <c r="F12" s="1" t="str">
        <f aca="false">IF(E12="G","Gasoline",IF(E12="D","Diesel",IF(E12="E85","Diesel",IF(E12="E85","Ethanol (E85)",IF(E12="CNG","Compressed Gas Natural",IF(E12="ELEC","Electricity",0))))))</f>
        <v>Electricity</v>
      </c>
      <c r="G12" s="4" t="n">
        <v>32</v>
      </c>
      <c r="H12" s="4" t="s">
        <v>35</v>
      </c>
      <c r="I12" s="4" t="s">
        <v>34</v>
      </c>
      <c r="J12" s="4" t="n">
        <v>25</v>
      </c>
      <c r="K12" s="4" t="s">
        <v>27</v>
      </c>
      <c r="L12" s="4" t="n">
        <f aca="false">IF(E12="G",1,IF(E12="D",2,IF(E12="E85",5,IF(E12="CNG",3,IF(E12="ELEC", 9, 0)))))</f>
        <v>9</v>
      </c>
      <c r="M12" s="4" t="str">
        <f aca="false">IF(E12="G","Gasoline",IF(E12="D","Diesel",IF(E12="E85","Ethanol (E-85)",IF(E12="CNG","Compressed Natural Gas (CNG)","other"))))</f>
        <v>other</v>
      </c>
      <c r="N12" s="4" t="n">
        <v>4.5</v>
      </c>
      <c r="O12" s="4" t="s">
        <v>24</v>
      </c>
      <c r="P12" s="4" t="n">
        <v>1.798</v>
      </c>
      <c r="Q12" s="4" t="n">
        <v>-0.137</v>
      </c>
      <c r="R12" s="5" t="n">
        <f aca="false">IF(E12="D", 250, 50)</f>
        <v>50</v>
      </c>
      <c r="S12" s="0" t="n">
        <f aca="false">IF(B12="MC",60,33)</f>
        <v>33</v>
      </c>
    </row>
    <row r="13" customFormat="false" ht="13.2" hidden="false" customHeight="false" outlineLevel="0" collapsed="false">
      <c r="A13" s="0" t="n">
        <f aca="false">A12+1</f>
        <v>12</v>
      </c>
      <c r="B13" s="1" t="s">
        <v>34</v>
      </c>
      <c r="C13" s="1" t="str">
        <f aca="false">_xlfn.CONCAT(I13,"_",E13)</f>
        <v>LCT_E85</v>
      </c>
      <c r="D13" s="4" t="str">
        <f aca="false">_xlfn.CONCAT(H13," with ",F13)</f>
        <v>Light Commercial Truck with Diesel</v>
      </c>
      <c r="E13" s="1" t="s">
        <v>30</v>
      </c>
      <c r="F13" s="1" t="str">
        <f aca="false">IF(E13="G","Gasoline",IF(E13="D","Diesel",IF(E13="E85","Diesel",IF(E13="E85","Ethanol (E85)",IF(E13="CNG","Compressed Gas Natural",IF(E13="ELEC","Electricity",0))))))</f>
        <v>Diesel</v>
      </c>
      <c r="G13" s="4" t="n">
        <v>32</v>
      </c>
      <c r="H13" s="4" t="s">
        <v>35</v>
      </c>
      <c r="I13" s="4" t="s">
        <v>34</v>
      </c>
      <c r="J13" s="4" t="n">
        <v>25</v>
      </c>
      <c r="K13" s="4" t="s">
        <v>27</v>
      </c>
      <c r="L13" s="4" t="n">
        <f aca="false">IF(E13="G",1,IF(E13="D",2,IF(E13="E85",5,IF(E13="CNG",3,IF(E13="ELEC", 9, 0)))))</f>
        <v>5</v>
      </c>
      <c r="M13" s="4" t="str">
        <f aca="false">IF(E13="G","Gasoline",IF(E13="D","Diesel",IF(E13="E85","Ethanol (E-85)",IF(E13="CNG","Compressed Natural Gas (CNG)","other"))))</f>
        <v>Ethanol (E-85)</v>
      </c>
      <c r="N13" s="4" t="n">
        <v>4.5</v>
      </c>
      <c r="O13" s="4" t="s">
        <v>24</v>
      </c>
      <c r="P13" s="4" t="n">
        <v>1.798</v>
      </c>
      <c r="Q13" s="4" t="n">
        <v>-0.137</v>
      </c>
      <c r="R13" s="5" t="n">
        <f aca="false">IF(E13="D", 250, 50)</f>
        <v>50</v>
      </c>
      <c r="S13" s="0" t="n">
        <f aca="false">IF(B13="MC",60,33)</f>
        <v>33</v>
      </c>
    </row>
    <row r="14" customFormat="false" ht="13.2" hidden="false" customHeight="false" outlineLevel="0" collapsed="false">
      <c r="A14" s="0" t="n">
        <f aca="false">A13+1</f>
        <v>13</v>
      </c>
      <c r="B14" s="1" t="s">
        <v>34</v>
      </c>
      <c r="C14" s="1" t="str">
        <f aca="false">_xlfn.CONCAT(I14,"_",E14)</f>
        <v>LCT_D</v>
      </c>
      <c r="D14" s="4" t="str">
        <f aca="false">_xlfn.CONCAT(H14," with ",F14)</f>
        <v>Light Commercial Truck with Diesel</v>
      </c>
      <c r="E14" s="1" t="s">
        <v>31</v>
      </c>
      <c r="F14" s="1" t="str">
        <f aca="false">IF(E14="G","Gasoline",IF(E14="D","Diesel",IF(E14="E85","Diesel",IF(E14="E85","Ethanol (E85)",IF(E14="CNG","Compressed Gas Natural",IF(E14="ELEC","Electricity",0))))))</f>
        <v>Diesel</v>
      </c>
      <c r="G14" s="4" t="n">
        <v>32</v>
      </c>
      <c r="H14" s="4" t="s">
        <v>35</v>
      </c>
      <c r="I14" s="4" t="s">
        <v>34</v>
      </c>
      <c r="J14" s="4" t="n">
        <v>25</v>
      </c>
      <c r="K14" s="4" t="s">
        <v>27</v>
      </c>
      <c r="L14" s="4" t="n">
        <f aca="false">IF(E14="G",1,IF(E14="D",2,IF(E14="E85",5,IF(E14="CNG",3,IF(E14="ELEC", 9, 0)))))</f>
        <v>2</v>
      </c>
      <c r="M14" s="4" t="str">
        <f aca="false">IF(E14="G","Gasoline",IF(E14="D","Diesel",IF(E14="E85","Ethanol (E-85)",IF(E14="CNG","Compressed Natural Gas (CNG)","other"))))</f>
        <v>Diesel</v>
      </c>
      <c r="N14" s="4" t="n">
        <v>4.5</v>
      </c>
      <c r="O14" s="4" t="s">
        <v>24</v>
      </c>
      <c r="P14" s="4" t="n">
        <v>1.798</v>
      </c>
      <c r="Q14" s="4" t="n">
        <v>-0.137</v>
      </c>
      <c r="R14" s="5" t="n">
        <f aca="false">IF(E14="D", 250, 50)</f>
        <v>250</v>
      </c>
      <c r="S14" s="0" t="n">
        <f aca="false">IF(B14="MC",60,33)</f>
        <v>33</v>
      </c>
    </row>
    <row r="15" customFormat="false" ht="13.2" hidden="false" customHeight="false" outlineLevel="0" collapsed="false">
      <c r="A15" s="0" t="n">
        <f aca="false">A14+1</f>
        <v>14</v>
      </c>
      <c r="B15" s="1" t="s">
        <v>36</v>
      </c>
      <c r="C15" s="1" t="str">
        <f aca="false">_xlfn.CONCAT(I15,"_",E15)</f>
        <v>BUS_INTERCITY_G</v>
      </c>
      <c r="D15" s="4" t="str">
        <f aca="false">_xlfn.CONCAT(H15," with ",F15)</f>
        <v>Intercity Bus with Gasoline</v>
      </c>
      <c r="E15" s="1" t="s">
        <v>21</v>
      </c>
      <c r="F15" s="1" t="str">
        <f aca="false">IF(E15="G","Gasoline",IF(E15="D","Diesel",IF(E15="E85","Diesel",IF(E15="E85","Ethanol (E85)",IF(E15="CNG","Compressed Gas Natural",IF(E15="ELEC","Electricity",0))))))</f>
        <v>Gasoline</v>
      </c>
      <c r="G15" s="4" t="n">
        <v>41</v>
      </c>
      <c r="H15" s="4" t="s">
        <v>37</v>
      </c>
      <c r="I15" s="4" t="s">
        <v>38</v>
      </c>
      <c r="J15" s="4" t="n">
        <v>40</v>
      </c>
      <c r="K15" s="4" t="s">
        <v>39</v>
      </c>
      <c r="L15" s="4" t="n">
        <f aca="false">IF(E15="G",1,IF(E15="D",2,IF(E15="E85",5,IF(E15="CNG",3,IF(E15="ELEC", 9, 0)))))</f>
        <v>1</v>
      </c>
      <c r="M15" s="4" t="str">
        <f aca="false">IF(E15="G","Gasoline",IF(E15="D","Diesel",IF(E15="E85","Ethanol (E-85)",IF(E15="CNG","Compressed Natural Gas (CNG)","other"))))</f>
        <v>Gasoline</v>
      </c>
      <c r="N15" s="4" t="n">
        <v>4.5</v>
      </c>
      <c r="O15" s="4" t="s">
        <v>28</v>
      </c>
      <c r="P15" s="4" t="n">
        <v>0.1</v>
      </c>
      <c r="Q15" s="4" t="n">
        <v>17</v>
      </c>
      <c r="R15" s="5" t="n">
        <f aca="false">IF(E15="D", 250, 50)</f>
        <v>50</v>
      </c>
      <c r="S15" s="0" t="n">
        <f aca="false">IF(B15="MC",60,33)</f>
        <v>33</v>
      </c>
    </row>
    <row r="16" customFormat="false" ht="13.2" hidden="false" customHeight="false" outlineLevel="0" collapsed="false">
      <c r="A16" s="0" t="n">
        <f aca="false">A15+1</f>
        <v>15</v>
      </c>
      <c r="B16" s="1" t="s">
        <v>36</v>
      </c>
      <c r="C16" s="1" t="str">
        <f aca="false">_xlfn.CONCAT(I16,"_",E16)</f>
        <v>BUS_INTERCITY_D</v>
      </c>
      <c r="D16" s="4" t="str">
        <f aca="false">_xlfn.CONCAT(H16," with ",F16)</f>
        <v>Intercity Bus with Diesel</v>
      </c>
      <c r="E16" s="1" t="s">
        <v>31</v>
      </c>
      <c r="F16" s="1" t="str">
        <f aca="false">IF(E16="G","Gasoline",IF(E16="D","Diesel",IF(E16="E85","Diesel",IF(E16="E85","Ethanol (E85)",IF(E16="CNG","Compressed Gas Natural",IF(E16="ELEC","Electricity",0))))))</f>
        <v>Diesel</v>
      </c>
      <c r="G16" s="4" t="n">
        <v>41</v>
      </c>
      <c r="H16" s="4" t="s">
        <v>37</v>
      </c>
      <c r="I16" s="4" t="s">
        <v>38</v>
      </c>
      <c r="J16" s="4" t="n">
        <v>40</v>
      </c>
      <c r="K16" s="4" t="s">
        <v>39</v>
      </c>
      <c r="L16" s="4" t="n">
        <f aca="false">IF(E16="G",1,IF(E16="D",2,IF(E16="E85",5,IF(E16="CNG",3,IF(E16="ELEC", 9, 0)))))</f>
        <v>2</v>
      </c>
      <c r="M16" s="4" t="str">
        <f aca="false">IF(E16="G","Gasoline",IF(E16="D","Diesel",IF(E16="E85","Ethanol (E-85)",IF(E16="CNG","Compressed Natural Gas (CNG)","other"))))</f>
        <v>Diesel</v>
      </c>
      <c r="N16" s="4" t="n">
        <v>4.5</v>
      </c>
      <c r="O16" s="4" t="s">
        <v>28</v>
      </c>
      <c r="P16" s="4" t="n">
        <v>0.1</v>
      </c>
      <c r="Q16" s="4" t="n">
        <v>17</v>
      </c>
      <c r="R16" s="5" t="n">
        <f aca="false">IF(E16="D", 250, 50)</f>
        <v>250</v>
      </c>
      <c r="S16" s="0" t="n">
        <f aca="false">IF(B16="MC",60,33)</f>
        <v>33</v>
      </c>
    </row>
    <row r="17" customFormat="false" ht="13.2" hidden="false" customHeight="false" outlineLevel="0" collapsed="false">
      <c r="A17" s="0" t="n">
        <f aca="false">A16+1</f>
        <v>16</v>
      </c>
      <c r="B17" s="1" t="s">
        <v>36</v>
      </c>
      <c r="C17" s="1" t="str">
        <f aca="false">_xlfn.CONCAT(I17,"_",E17)</f>
        <v>BUS_INTERCITY_CNG</v>
      </c>
      <c r="D17" s="4" t="str">
        <f aca="false">_xlfn.CONCAT(H17," with ",F17)</f>
        <v>Intercity Bus with Compressed Gas Natural</v>
      </c>
      <c r="E17" s="1" t="s">
        <v>40</v>
      </c>
      <c r="F17" s="1" t="str">
        <f aca="false">IF(E17="G","Gasoline",IF(E17="D","Diesel",IF(E17="E85","Diesel",IF(E17="E85","Ethanol (E85)",IF(E17="CNG","Compressed Gas Natural",IF(E17="ELEC","Electricity",0))))))</f>
        <v>Compressed Gas Natural</v>
      </c>
      <c r="G17" s="4" t="n">
        <v>41</v>
      </c>
      <c r="H17" s="4" t="s">
        <v>37</v>
      </c>
      <c r="I17" s="4" t="s">
        <v>38</v>
      </c>
      <c r="J17" s="4" t="n">
        <v>40</v>
      </c>
      <c r="K17" s="4" t="s">
        <v>39</v>
      </c>
      <c r="L17" s="4" t="n">
        <f aca="false">IF(E17="G",1,IF(E17="D",2,IF(E17="E85",5,IF(E17="CNG",3,IF(E17="ELEC", 9, 0)))))</f>
        <v>3</v>
      </c>
      <c r="M17" s="4" t="str">
        <f aca="false">IF(E17="G","Gasoline",IF(E17="D","Diesel",IF(E17="E85","Ethanol (E-85)",IF(E17="CNG","Compressed Natural Gas (CNG)","other"))))</f>
        <v>Compressed Natural Gas (CNG)</v>
      </c>
      <c r="N17" s="4" t="n">
        <v>4.5</v>
      </c>
      <c r="O17" s="4" t="s">
        <v>28</v>
      </c>
      <c r="P17" s="4" t="n">
        <v>0.1</v>
      </c>
      <c r="Q17" s="4" t="n">
        <v>17</v>
      </c>
      <c r="R17" s="5" t="n">
        <f aca="false">IF(E17="D", 250, 50)</f>
        <v>50</v>
      </c>
      <c r="S17" s="0" t="n">
        <f aca="false">IF(B17="MC",60,33)</f>
        <v>33</v>
      </c>
    </row>
    <row r="18" customFormat="false" ht="13.2" hidden="false" customHeight="false" outlineLevel="0" collapsed="false">
      <c r="A18" s="0" t="n">
        <f aca="false">A17+1</f>
        <v>17</v>
      </c>
      <c r="B18" s="1" t="s">
        <v>36</v>
      </c>
      <c r="C18" s="1" t="str">
        <f aca="false">_xlfn.CONCAT(I18,"_",E18)</f>
        <v>BUS_TRANSIT_G</v>
      </c>
      <c r="D18" s="4" t="str">
        <f aca="false">_xlfn.CONCAT(H18," with ",F18)</f>
        <v>Transit Bus with Gasoline</v>
      </c>
      <c r="E18" s="1" t="s">
        <v>21</v>
      </c>
      <c r="F18" s="1" t="str">
        <f aca="false">IF(E18="G","Gasoline",IF(E18="D","Diesel",IF(E18="E85","Diesel",IF(E18="E85","Ethanol (E85)",IF(E18="CNG","Compressed Gas Natural",IF(E18="ELEC","Electricity",0))))))</f>
        <v>Gasoline</v>
      </c>
      <c r="G18" s="4" t="n">
        <v>42</v>
      </c>
      <c r="H18" s="4" t="s">
        <v>41</v>
      </c>
      <c r="I18" s="4" t="s">
        <v>42</v>
      </c>
      <c r="J18" s="4" t="n">
        <v>40</v>
      </c>
      <c r="K18" s="4" t="s">
        <v>39</v>
      </c>
      <c r="L18" s="4" t="n">
        <f aca="false">IF(E18="G",1,IF(E18="D",2,IF(E18="E85",5,IF(E18="CNG",3,IF(E18="ELEC", 9, 0)))))</f>
        <v>1</v>
      </c>
      <c r="M18" s="4" t="str">
        <f aca="false">IF(E18="G","Gasoline",IF(E18="D","Diesel",IF(E18="E85","Ethanol (E-85)",IF(E18="CNG","Compressed Natural Gas (CNG)","other"))))</f>
        <v>Gasoline</v>
      </c>
      <c r="N18" s="4" t="n">
        <v>4.5</v>
      </c>
      <c r="O18" s="4" t="s">
        <v>28</v>
      </c>
      <c r="P18" s="4" t="n">
        <v>0.1</v>
      </c>
      <c r="Q18" s="4" t="n">
        <v>17</v>
      </c>
      <c r="R18" s="5" t="n">
        <f aca="false">IF(E18="D", 250, 50)</f>
        <v>50</v>
      </c>
      <c r="S18" s="0" t="n">
        <f aca="false">IF(B18="MC",60,33)</f>
        <v>33</v>
      </c>
    </row>
    <row r="19" customFormat="false" ht="13.2" hidden="false" customHeight="false" outlineLevel="0" collapsed="false">
      <c r="A19" s="0" t="n">
        <f aca="false">A18+1</f>
        <v>18</v>
      </c>
      <c r="B19" s="1" t="s">
        <v>36</v>
      </c>
      <c r="C19" s="1" t="str">
        <f aca="false">_xlfn.CONCAT(I19,"_",E19)</f>
        <v>BUS_TRANSIT_D</v>
      </c>
      <c r="D19" s="4" t="str">
        <f aca="false">_xlfn.CONCAT(H19," with ",F19)</f>
        <v>Transit Bus with Diesel</v>
      </c>
      <c r="E19" s="1" t="s">
        <v>31</v>
      </c>
      <c r="F19" s="1" t="str">
        <f aca="false">IF(E19="G","Gasoline",IF(E19="D","Diesel",IF(E19="E85","Diesel",IF(E19="E85","Ethanol (E85)",IF(E19="CNG","Compressed Gas Natural",IF(E19="ELEC","Electricity",0))))))</f>
        <v>Diesel</v>
      </c>
      <c r="G19" s="4" t="n">
        <v>42</v>
      </c>
      <c r="H19" s="4" t="s">
        <v>41</v>
      </c>
      <c r="I19" s="4" t="s">
        <v>42</v>
      </c>
      <c r="J19" s="4" t="n">
        <v>40</v>
      </c>
      <c r="K19" s="4" t="s">
        <v>39</v>
      </c>
      <c r="L19" s="4" t="n">
        <f aca="false">IF(E19="G",1,IF(E19="D",2,IF(E19="E85",5,IF(E19="CNG",3,IF(E19="ELEC", 9, 0)))))</f>
        <v>2</v>
      </c>
      <c r="M19" s="4" t="str">
        <f aca="false">IF(E19="G","Gasoline",IF(E19="D","Diesel",IF(E19="E85","Ethanol (E-85)",IF(E19="CNG","Compressed Natural Gas (CNG)","other"))))</f>
        <v>Diesel</v>
      </c>
      <c r="N19" s="4" t="n">
        <v>4.5</v>
      </c>
      <c r="O19" s="4" t="s">
        <v>28</v>
      </c>
      <c r="P19" s="4" t="n">
        <v>0.1</v>
      </c>
      <c r="Q19" s="4" t="n">
        <v>17</v>
      </c>
      <c r="R19" s="5" t="n">
        <f aca="false">IF(E19="D", 250, 50)</f>
        <v>250</v>
      </c>
      <c r="S19" s="0" t="n">
        <f aca="false">IF(B19="MC",60,33)</f>
        <v>33</v>
      </c>
    </row>
    <row r="20" customFormat="false" ht="13.2" hidden="false" customHeight="false" outlineLevel="0" collapsed="false">
      <c r="A20" s="0" t="n">
        <f aca="false">A19+1</f>
        <v>19</v>
      </c>
      <c r="B20" s="1" t="s">
        <v>36</v>
      </c>
      <c r="C20" s="1" t="str">
        <f aca="false">_xlfn.CONCAT(I20,"_",E20)</f>
        <v>BUS_TRANSIT_CNG</v>
      </c>
      <c r="D20" s="4" t="str">
        <f aca="false">_xlfn.CONCAT(H20," with ",F20)</f>
        <v>Transit Bus with Compressed Gas Natural</v>
      </c>
      <c r="E20" s="1" t="s">
        <v>40</v>
      </c>
      <c r="F20" s="1" t="str">
        <f aca="false">IF(E20="G","Gasoline",IF(E20="D","Diesel",IF(E20="E85","Diesel",IF(E20="E85","Ethanol (E85)",IF(E20="CNG","Compressed Gas Natural",IF(E20="ELEC","Electricity",0))))))</f>
        <v>Compressed Gas Natural</v>
      </c>
      <c r="G20" s="4" t="n">
        <v>42</v>
      </c>
      <c r="H20" s="4" t="s">
        <v>41</v>
      </c>
      <c r="I20" s="4" t="s">
        <v>42</v>
      </c>
      <c r="J20" s="4" t="n">
        <v>40</v>
      </c>
      <c r="K20" s="4" t="s">
        <v>39</v>
      </c>
      <c r="L20" s="4" t="n">
        <f aca="false">IF(E20="G",1,IF(E20="D",2,IF(E20="E85",5,IF(E20="CNG",3,IF(E20="ELEC", 9, 0)))))</f>
        <v>3</v>
      </c>
      <c r="M20" s="4" t="str">
        <f aca="false">IF(E20="G","Gasoline",IF(E20="D","Diesel",IF(E20="E85","Ethanol (E-85)",IF(E20="CNG","Compressed Natural Gas (CNG)","other"))))</f>
        <v>Compressed Natural Gas (CNG)</v>
      </c>
      <c r="N20" s="4" t="n">
        <v>4.5</v>
      </c>
      <c r="O20" s="4" t="s">
        <v>28</v>
      </c>
      <c r="P20" s="4" t="n">
        <v>0.1</v>
      </c>
      <c r="Q20" s="4" t="n">
        <v>17</v>
      </c>
      <c r="R20" s="5" t="n">
        <f aca="false">IF(E20="D", 250, 50)</f>
        <v>50</v>
      </c>
      <c r="S20" s="0" t="n">
        <f aca="false">IF(B20="MC",60,33)</f>
        <v>33</v>
      </c>
    </row>
    <row r="21" customFormat="false" ht="13.2" hidden="false" customHeight="false" outlineLevel="0" collapsed="false">
      <c r="A21" s="0" t="n">
        <f aca="false">A20+1</f>
        <v>20</v>
      </c>
      <c r="B21" s="1" t="s">
        <v>36</v>
      </c>
      <c r="C21" s="1" t="str">
        <f aca="false">_xlfn.CONCAT(I21,"_",E21)</f>
        <v>BUS_SCHOOL_G</v>
      </c>
      <c r="D21" s="4" t="str">
        <f aca="false">_xlfn.CONCAT(H21," with ",F21)</f>
        <v>School Bus with Gasoline</v>
      </c>
      <c r="E21" s="1" t="s">
        <v>21</v>
      </c>
      <c r="F21" s="1" t="str">
        <f aca="false">IF(E21="G","Gasoline",IF(E21="D","Diesel",IF(E21="E85","Diesel",IF(E21="E85","Ethanol (E85)",IF(E21="CNG","Compressed Gas Natural",IF(E21="ELEC","Electricity",0))))))</f>
        <v>Gasoline</v>
      </c>
      <c r="G21" s="4" t="n">
        <v>43</v>
      </c>
      <c r="H21" s="4" t="s">
        <v>43</v>
      </c>
      <c r="I21" s="4" t="s">
        <v>44</v>
      </c>
      <c r="J21" s="4" t="n">
        <v>40</v>
      </c>
      <c r="K21" s="4" t="s">
        <v>39</v>
      </c>
      <c r="L21" s="4" t="n">
        <f aca="false">IF(E21="G",1,IF(E21="D",2,IF(E21="E85",5,IF(E21="CNG",3,IF(E21="ELEC", 9, 0)))))</f>
        <v>1</v>
      </c>
      <c r="M21" s="4" t="str">
        <f aca="false">IF(E21="G","Gasoline",IF(E21="D","Diesel",IF(E21="E85","Ethanol (E-85)",IF(E21="CNG","Compressed Natural Gas (CNG)","other"))))</f>
        <v>Gasoline</v>
      </c>
      <c r="N21" s="4" t="n">
        <v>4.5</v>
      </c>
      <c r="O21" s="4" t="s">
        <v>28</v>
      </c>
      <c r="P21" s="4" t="n">
        <v>0.1</v>
      </c>
      <c r="Q21" s="4" t="n">
        <v>17</v>
      </c>
      <c r="R21" s="5" t="n">
        <f aca="false">IF(E21="D", 250, 50)</f>
        <v>50</v>
      </c>
      <c r="S21" s="0" t="n">
        <f aca="false">IF(B21="MC",60,33)</f>
        <v>33</v>
      </c>
    </row>
    <row r="22" customFormat="false" ht="13.2" hidden="false" customHeight="false" outlineLevel="0" collapsed="false">
      <c r="A22" s="0" t="n">
        <f aca="false">A21+1</f>
        <v>21</v>
      </c>
      <c r="B22" s="1" t="s">
        <v>36</v>
      </c>
      <c r="C22" s="1" t="str">
        <f aca="false">_xlfn.CONCAT(I22,"_",E22)</f>
        <v>BUS_SCHOOL_D</v>
      </c>
      <c r="D22" s="4" t="str">
        <f aca="false">_xlfn.CONCAT(H22," with ",F22)</f>
        <v>School Bus with Diesel</v>
      </c>
      <c r="E22" s="1" t="s">
        <v>31</v>
      </c>
      <c r="F22" s="1" t="str">
        <f aca="false">IF(E22="G","Gasoline",IF(E22="D","Diesel",IF(E22="E85","Diesel",IF(E22="E85","Ethanol (E85)",IF(E22="CNG","Compressed Gas Natural",IF(E22="ELEC","Electricity",0))))))</f>
        <v>Diesel</v>
      </c>
      <c r="G22" s="4" t="n">
        <v>43</v>
      </c>
      <c r="H22" s="4" t="s">
        <v>43</v>
      </c>
      <c r="I22" s="4" t="s">
        <v>44</v>
      </c>
      <c r="J22" s="4" t="n">
        <v>40</v>
      </c>
      <c r="K22" s="4" t="s">
        <v>39</v>
      </c>
      <c r="L22" s="4" t="n">
        <f aca="false">IF(E22="G",1,IF(E22="D",2,IF(E22="E85",5,IF(E22="CNG",3,IF(E22="ELEC", 9, 0)))))</f>
        <v>2</v>
      </c>
      <c r="M22" s="4" t="str">
        <f aca="false">IF(E22="G","Gasoline",IF(E22="D","Diesel",IF(E22="E85","Ethanol (E-85)",IF(E22="CNG","Compressed Natural Gas (CNG)","other"))))</f>
        <v>Diesel</v>
      </c>
      <c r="N22" s="4" t="n">
        <v>4.5</v>
      </c>
      <c r="O22" s="4" t="s">
        <v>24</v>
      </c>
      <c r="P22" s="4" t="n">
        <v>1.798</v>
      </c>
      <c r="Q22" s="4" t="n">
        <v>-0.137</v>
      </c>
      <c r="R22" s="5" t="n">
        <f aca="false">IF(E22="D", 250, 50)</f>
        <v>250</v>
      </c>
      <c r="S22" s="0" t="n">
        <f aca="false">IF(B22="MC",60,33)</f>
        <v>33</v>
      </c>
    </row>
    <row r="23" customFormat="false" ht="13.2" hidden="false" customHeight="false" outlineLevel="0" collapsed="false">
      <c r="A23" s="0" t="n">
        <f aca="false">A22+1</f>
        <v>22</v>
      </c>
      <c r="B23" s="1" t="s">
        <v>36</v>
      </c>
      <c r="C23" s="1" t="str">
        <f aca="false">_xlfn.CONCAT(I23,"_",E23)</f>
        <v>BUS_SCHOOL_CNG</v>
      </c>
      <c r="D23" s="4" t="str">
        <f aca="false">_xlfn.CONCAT(H23," with ",F23)</f>
        <v>School Bus with Compressed Gas Natural</v>
      </c>
      <c r="E23" s="1" t="s">
        <v>40</v>
      </c>
      <c r="F23" s="1" t="str">
        <f aca="false">IF(E23="G","Gasoline",IF(E23="D","Diesel",IF(E23="E85","Diesel",IF(E23="E85","Ethanol (E85)",IF(E23="CNG","Compressed Gas Natural",IF(E23="ELEC","Electricity",0))))))</f>
        <v>Compressed Gas Natural</v>
      </c>
      <c r="G23" s="4" t="n">
        <v>43</v>
      </c>
      <c r="H23" s="4" t="s">
        <v>43</v>
      </c>
      <c r="I23" s="4" t="s">
        <v>44</v>
      </c>
      <c r="J23" s="4" t="n">
        <v>40</v>
      </c>
      <c r="K23" s="4" t="s">
        <v>39</v>
      </c>
      <c r="L23" s="4" t="n">
        <f aca="false">IF(E23="G",1,IF(E23="D",2,IF(E23="E85",5,IF(E23="CNG",3,IF(E23="ELEC", 9, 0)))))</f>
        <v>3</v>
      </c>
      <c r="M23" s="4" t="str">
        <f aca="false">IF(E23="G","Gasoline",IF(E23="D","Diesel",IF(E23="E85","Ethanol (E-85)",IF(E23="CNG","Compressed Natural Gas (CNG)","other"))))</f>
        <v>Compressed Natural Gas (CNG)</v>
      </c>
      <c r="N23" s="4" t="n">
        <v>4.5</v>
      </c>
      <c r="O23" s="4" t="s">
        <v>24</v>
      </c>
      <c r="P23" s="4" t="n">
        <v>1.798</v>
      </c>
      <c r="Q23" s="4" t="n">
        <v>-0.137</v>
      </c>
      <c r="R23" s="5" t="n">
        <f aca="false">IF(E23="D", 250, 50)</f>
        <v>50</v>
      </c>
      <c r="S23" s="0" t="n">
        <f aca="false">IF(B23="MC",60,33)</f>
        <v>33</v>
      </c>
    </row>
    <row r="24" customFormat="false" ht="13.2" hidden="false" customHeight="false" outlineLevel="0" collapsed="false">
      <c r="A24" s="0" t="n">
        <f aca="false">A23+1</f>
        <v>23</v>
      </c>
      <c r="B24" s="1" t="s">
        <v>45</v>
      </c>
      <c r="C24" s="1" t="str">
        <f aca="false">_xlfn.CONCAT(I24,"_",E24)</f>
        <v>TRUCKS_REFUSE_G</v>
      </c>
      <c r="D24" s="4" t="str">
        <f aca="false">_xlfn.CONCAT(H24," with ",F24)</f>
        <v>Refuse Truck with Gasoline</v>
      </c>
      <c r="E24" s="1" t="s">
        <v>21</v>
      </c>
      <c r="F24" s="1" t="str">
        <f aca="false">IF(E24="G","Gasoline",IF(E24="D","Diesel",IF(E24="E85","Diesel",IF(E24="E85","Ethanol (E85)",IF(E24="CNG","Compressed Gas Natural",IF(E24="ELEC","Electricity",0))))))</f>
        <v>Gasoline</v>
      </c>
      <c r="G24" s="4" t="n">
        <v>51</v>
      </c>
      <c r="H24" s="4" t="s">
        <v>46</v>
      </c>
      <c r="I24" s="4" t="s">
        <v>47</v>
      </c>
      <c r="J24" s="4" t="n">
        <v>50</v>
      </c>
      <c r="K24" s="4" t="s">
        <v>48</v>
      </c>
      <c r="L24" s="4" t="n">
        <f aca="false">IF(E24="G",1,IF(E24="D",2,IF(E24="E85",5,IF(E24="CNG",3,IF(E24="ELEC", 9, 0)))))</f>
        <v>1</v>
      </c>
      <c r="M24" s="4" t="str">
        <f aca="false">IF(E24="G","Gasoline",IF(E24="D","Diesel",IF(E24="E85","Ethanol (E-85)",IF(E24="CNG","Compressed Natural Gas (CNG)","other"))))</f>
        <v>Gasoline</v>
      </c>
      <c r="N24" s="4" t="n">
        <v>4.5</v>
      </c>
      <c r="O24" s="4" t="s">
        <v>24</v>
      </c>
      <c r="P24" s="4" t="n">
        <v>1.798</v>
      </c>
      <c r="Q24" s="4" t="n">
        <v>-0.137</v>
      </c>
      <c r="R24" s="5" t="n">
        <f aca="false">IF(E24="D", 250, 50)</f>
        <v>50</v>
      </c>
      <c r="S24" s="0" t="n">
        <f aca="false">IF(B24="MC",60,33)</f>
        <v>33</v>
      </c>
    </row>
    <row r="25" customFormat="false" ht="13.2" hidden="false" customHeight="false" outlineLevel="0" collapsed="false">
      <c r="A25" s="0" t="n">
        <f aca="false">A24+1</f>
        <v>24</v>
      </c>
      <c r="B25" s="1" t="s">
        <v>45</v>
      </c>
      <c r="C25" s="1" t="str">
        <f aca="false">_xlfn.CONCAT(I25,"_",E25)</f>
        <v>TRUCKS_REFUSE_D</v>
      </c>
      <c r="D25" s="4" t="str">
        <f aca="false">_xlfn.CONCAT(H25," with ",F25)</f>
        <v>Refuse Truck with Diesel</v>
      </c>
      <c r="E25" s="1" t="s">
        <v>31</v>
      </c>
      <c r="F25" s="1" t="str">
        <f aca="false">IF(E25="G","Gasoline",IF(E25="D","Diesel",IF(E25="E85","Diesel",IF(E25="E85","Ethanol (E85)",IF(E25="CNG","Compressed Gas Natural",IF(E25="ELEC","Electricity",0))))))</f>
        <v>Diesel</v>
      </c>
      <c r="G25" s="4" t="n">
        <v>51</v>
      </c>
      <c r="H25" s="4" t="s">
        <v>46</v>
      </c>
      <c r="I25" s="4" t="s">
        <v>47</v>
      </c>
      <c r="J25" s="4" t="n">
        <v>50</v>
      </c>
      <c r="K25" s="4" t="s">
        <v>48</v>
      </c>
      <c r="L25" s="4" t="n">
        <f aca="false">IF(E25="G",1,IF(E25="D",2,IF(E25="E85",5,IF(E25="CNG",3,IF(E25="ELEC", 9, 0)))))</f>
        <v>2</v>
      </c>
      <c r="M25" s="4" t="str">
        <f aca="false">IF(E25="G","Gasoline",IF(E25="D","Diesel",IF(E25="E85","Ethanol (E-85)",IF(E25="CNG","Compressed Natural Gas (CNG)","other"))))</f>
        <v>Diesel</v>
      </c>
      <c r="N25" s="4" t="n">
        <v>4.5</v>
      </c>
      <c r="O25" s="4" t="s">
        <v>24</v>
      </c>
      <c r="P25" s="4" t="n">
        <v>1.798</v>
      </c>
      <c r="Q25" s="4" t="n">
        <v>-0.137</v>
      </c>
      <c r="R25" s="5" t="n">
        <f aca="false">IF(E25="D", 250, 50)</f>
        <v>250</v>
      </c>
      <c r="S25" s="0" t="n">
        <f aca="false">IF(B25="MC",60,33)</f>
        <v>33</v>
      </c>
    </row>
    <row r="26" customFormat="false" ht="13.2" hidden="false" customHeight="false" outlineLevel="0" collapsed="false">
      <c r="A26" s="0" t="n">
        <f aca="false">A25+1</f>
        <v>25</v>
      </c>
      <c r="B26" s="1" t="s">
        <v>45</v>
      </c>
      <c r="C26" s="1" t="str">
        <f aca="false">_xlfn.CONCAT(I26,"_",E26)</f>
        <v>TRUCKS_REFUSE_CNG</v>
      </c>
      <c r="D26" s="4" t="str">
        <f aca="false">_xlfn.CONCAT(H26," with ",F26)</f>
        <v>Refuse Truck with Compressed Gas Natural</v>
      </c>
      <c r="E26" s="1" t="s">
        <v>40</v>
      </c>
      <c r="F26" s="1" t="str">
        <f aca="false">IF(E26="G","Gasoline",IF(E26="D","Diesel",IF(E26="E85","Diesel",IF(E26="E85","Ethanol (E85)",IF(E26="CNG","Compressed Gas Natural",IF(E26="ELEC","Electricity",0))))))</f>
        <v>Compressed Gas Natural</v>
      </c>
      <c r="G26" s="4" t="n">
        <v>51</v>
      </c>
      <c r="H26" s="4" t="s">
        <v>46</v>
      </c>
      <c r="I26" s="4" t="s">
        <v>47</v>
      </c>
      <c r="J26" s="4" t="n">
        <v>50</v>
      </c>
      <c r="K26" s="4" t="s">
        <v>48</v>
      </c>
      <c r="L26" s="4" t="n">
        <f aca="false">IF(E26="G",1,IF(E26="D",2,IF(E26="E85",5,IF(E26="CNG",3,IF(E26="ELEC", 9, 0)))))</f>
        <v>3</v>
      </c>
      <c r="M26" s="4" t="str">
        <f aca="false">IF(E26="G","Gasoline",IF(E26="D","Diesel",IF(E26="E85","Ethanol (E-85)",IF(E26="CNG","Compressed Natural Gas (CNG)","other"))))</f>
        <v>Compressed Natural Gas (CNG)</v>
      </c>
      <c r="N26" s="4" t="n">
        <v>4.5</v>
      </c>
      <c r="O26" s="4" t="s">
        <v>24</v>
      </c>
      <c r="P26" s="4" t="n">
        <v>1.798</v>
      </c>
      <c r="Q26" s="4" t="n">
        <v>-0.137</v>
      </c>
      <c r="R26" s="5" t="n">
        <f aca="false">IF(E26="D", 250, 50)</f>
        <v>50</v>
      </c>
      <c r="S26" s="0" t="n">
        <f aca="false">IF(B26="MC",60,33)</f>
        <v>33</v>
      </c>
    </row>
    <row r="27" customFormat="false" ht="13.2" hidden="false" customHeight="false" outlineLevel="0" collapsed="false">
      <c r="A27" s="0" t="n">
        <f aca="false">A26+1</f>
        <v>26</v>
      </c>
      <c r="B27" s="1" t="s">
        <v>45</v>
      </c>
      <c r="C27" s="1" t="str">
        <f aca="false">_xlfn.CONCAT(I27,"_",E27)</f>
        <v>TRUCKS_SU_SH_G</v>
      </c>
      <c r="D27" s="4" t="str">
        <f aca="false">_xlfn.CONCAT(H27," with ",F27)</f>
        <v>Single Unit Short-haul Truck with Gasoline</v>
      </c>
      <c r="E27" s="1" t="s">
        <v>21</v>
      </c>
      <c r="F27" s="1" t="str">
        <f aca="false">IF(E27="G","Gasoline",IF(E27="D","Diesel",IF(E27="E85","Diesel",IF(E27="E85","Ethanol (E85)",IF(E27="CNG","Compressed Gas Natural",IF(E27="ELEC","Electricity",0))))))</f>
        <v>Gasoline</v>
      </c>
      <c r="G27" s="4" t="n">
        <v>52</v>
      </c>
      <c r="H27" s="4" t="s">
        <v>49</v>
      </c>
      <c r="I27" s="4" t="s">
        <v>50</v>
      </c>
      <c r="J27" s="4" t="n">
        <v>50</v>
      </c>
      <c r="K27" s="4" t="s">
        <v>48</v>
      </c>
      <c r="L27" s="4" t="n">
        <f aca="false">IF(E27="G",1,IF(E27="D",2,IF(E27="E85",5,IF(E27="CNG",3,IF(E27="ELEC", 9, 0)))))</f>
        <v>1</v>
      </c>
      <c r="M27" s="4" t="str">
        <f aca="false">IF(E27="G","Gasoline",IF(E27="D","Diesel",IF(E27="E85","Ethanol (E-85)",IF(E27="CNG","Compressed Natural Gas (CNG)","other"))))</f>
        <v>Gasoline</v>
      </c>
      <c r="N27" s="4" t="n">
        <v>4.5</v>
      </c>
      <c r="O27" s="4" t="s">
        <v>28</v>
      </c>
      <c r="P27" s="4" t="n">
        <v>0.1</v>
      </c>
      <c r="Q27" s="4" t="n">
        <v>17</v>
      </c>
      <c r="R27" s="5" t="n">
        <f aca="false">IF(E27="D", 250, 50)</f>
        <v>50</v>
      </c>
      <c r="S27" s="0" t="n">
        <f aca="false">IF(B27="MC",60,33)</f>
        <v>33</v>
      </c>
    </row>
    <row r="28" customFormat="false" ht="13.2" hidden="false" customHeight="false" outlineLevel="0" collapsed="false">
      <c r="A28" s="0" t="n">
        <f aca="false">A27+1</f>
        <v>27</v>
      </c>
      <c r="B28" s="1" t="s">
        <v>45</v>
      </c>
      <c r="C28" s="1" t="str">
        <f aca="false">_xlfn.CONCAT(I28,"_",E28)</f>
        <v>TRUCKS_SU_SH_D</v>
      </c>
      <c r="D28" s="4" t="str">
        <f aca="false">_xlfn.CONCAT(H28," with ",F28)</f>
        <v>Single Unit Short-haul Truck with Diesel</v>
      </c>
      <c r="E28" s="1" t="s">
        <v>31</v>
      </c>
      <c r="F28" s="1" t="str">
        <f aca="false">IF(E28="G","Gasoline",IF(E28="D","Diesel",IF(E28="E85","Diesel",IF(E28="E85","Ethanol (E85)",IF(E28="CNG","Compressed Gas Natural",IF(E28="ELEC","Electricity",0))))))</f>
        <v>Diesel</v>
      </c>
      <c r="G28" s="4" t="n">
        <v>52</v>
      </c>
      <c r="H28" s="4" t="s">
        <v>49</v>
      </c>
      <c r="I28" s="4" t="s">
        <v>50</v>
      </c>
      <c r="J28" s="4" t="n">
        <v>50</v>
      </c>
      <c r="K28" s="4" t="s">
        <v>48</v>
      </c>
      <c r="L28" s="4" t="n">
        <f aca="false">IF(E28="G",1,IF(E28="D",2,IF(E28="E85",5,IF(E28="CNG",3,IF(E28="ELEC", 9, 0)))))</f>
        <v>2</v>
      </c>
      <c r="M28" s="4" t="str">
        <f aca="false">IF(E28="G","Gasoline",IF(E28="D","Diesel",IF(E28="E85","Ethanol (E-85)",IF(E28="CNG","Compressed Natural Gas (CNG)","other"))))</f>
        <v>Diesel</v>
      </c>
      <c r="N28" s="4" t="n">
        <v>4.5</v>
      </c>
      <c r="O28" s="4" t="s">
        <v>24</v>
      </c>
      <c r="P28" s="4" t="n">
        <v>1.798</v>
      </c>
      <c r="Q28" s="4" t="n">
        <v>-0.137</v>
      </c>
      <c r="R28" s="5" t="n">
        <f aca="false">IF(E28="D", 250, 50)</f>
        <v>250</v>
      </c>
      <c r="S28" s="0" t="n">
        <f aca="false">IF(B28="MC",60,33)</f>
        <v>33</v>
      </c>
    </row>
    <row r="29" customFormat="false" ht="13.2" hidden="false" customHeight="false" outlineLevel="0" collapsed="false">
      <c r="A29" s="0" t="n">
        <f aca="false">A28+1</f>
        <v>28</v>
      </c>
      <c r="B29" s="1" t="s">
        <v>45</v>
      </c>
      <c r="C29" s="1" t="str">
        <f aca="false">_xlfn.CONCAT(I29,"_",E29)</f>
        <v>TRUCKS_SU_SH_CNG</v>
      </c>
      <c r="D29" s="4" t="str">
        <f aca="false">_xlfn.CONCAT(H29," with ",F29)</f>
        <v>Single Unit Short-haul Truck with Compressed Gas Natural</v>
      </c>
      <c r="E29" s="1" t="s">
        <v>40</v>
      </c>
      <c r="F29" s="1" t="str">
        <f aca="false">IF(E29="G","Gasoline",IF(E29="D","Diesel",IF(E29="E85","Diesel",IF(E29="E85","Ethanol (E85)",IF(E29="CNG","Compressed Gas Natural",IF(E29="ELEC","Electricity",0))))))</f>
        <v>Compressed Gas Natural</v>
      </c>
      <c r="G29" s="4" t="n">
        <v>52</v>
      </c>
      <c r="H29" s="4" t="s">
        <v>49</v>
      </c>
      <c r="I29" s="4" t="s">
        <v>50</v>
      </c>
      <c r="J29" s="4" t="n">
        <v>50</v>
      </c>
      <c r="K29" s="4" t="s">
        <v>48</v>
      </c>
      <c r="L29" s="4" t="n">
        <f aca="false">IF(E29="G",1,IF(E29="D",2,IF(E29="E85",5,IF(E29="CNG",3,IF(E29="ELEC", 9, 0)))))</f>
        <v>3</v>
      </c>
      <c r="M29" s="4" t="str">
        <f aca="false">IF(E29="G","Gasoline",IF(E29="D","Diesel",IF(E29="E85","Ethanol (E-85)",IF(E29="CNG","Compressed Natural Gas (CNG)","other"))))</f>
        <v>Compressed Natural Gas (CNG)</v>
      </c>
      <c r="N29" s="4" t="n">
        <v>4.5</v>
      </c>
      <c r="O29" s="4" t="s">
        <v>24</v>
      </c>
      <c r="P29" s="4" t="n">
        <v>1.798</v>
      </c>
      <c r="Q29" s="4" t="n">
        <v>-0.137</v>
      </c>
      <c r="R29" s="5" t="n">
        <f aca="false">IF(E29="D", 250, 50)</f>
        <v>50</v>
      </c>
      <c r="S29" s="0" t="n">
        <f aca="false">IF(B29="MC",60,33)</f>
        <v>33</v>
      </c>
    </row>
    <row r="30" customFormat="false" ht="13.2" hidden="false" customHeight="false" outlineLevel="0" collapsed="false">
      <c r="A30" s="0" t="n">
        <f aca="false">A29+1</f>
        <v>29</v>
      </c>
      <c r="B30" s="1" t="s">
        <v>45</v>
      </c>
      <c r="C30" s="1" t="str">
        <f aca="false">_xlfn.CONCAT(I30,"_",E30)</f>
        <v>TRUCKS_SU_LH_G</v>
      </c>
      <c r="D30" s="4" t="str">
        <f aca="false">_xlfn.CONCAT(H30," with ",F30)</f>
        <v>Single Unit Long-haul Truck with Gasoline</v>
      </c>
      <c r="E30" s="1" t="s">
        <v>21</v>
      </c>
      <c r="F30" s="1" t="str">
        <f aca="false">IF(E30="G","Gasoline",IF(E30="D","Diesel",IF(E30="E85","Diesel",IF(E30="E85","Ethanol (E85)",IF(E30="CNG","Compressed Gas Natural",IF(E30="ELEC","Electricity",0))))))</f>
        <v>Gasoline</v>
      </c>
      <c r="G30" s="4" t="n">
        <v>53</v>
      </c>
      <c r="H30" s="4" t="s">
        <v>51</v>
      </c>
      <c r="I30" s="4" t="s">
        <v>52</v>
      </c>
      <c r="J30" s="4" t="n">
        <v>50</v>
      </c>
      <c r="K30" s="4" t="s">
        <v>48</v>
      </c>
      <c r="L30" s="4" t="n">
        <f aca="false">IF(E30="G",1,IF(E30="D",2,IF(E30="E85",5,IF(E30="CNG",3,IF(E30="ELEC", 9, 0)))))</f>
        <v>1</v>
      </c>
      <c r="M30" s="4" t="str">
        <f aca="false">IF(E30="G","Gasoline",IF(E30="D","Diesel",IF(E30="E85","Ethanol (E-85)",IF(E30="CNG","Compressed Natural Gas (CNG)","other"))))</f>
        <v>Gasoline</v>
      </c>
      <c r="N30" s="4" t="n">
        <v>4.5</v>
      </c>
      <c r="O30" s="4" t="s">
        <v>28</v>
      </c>
      <c r="P30" s="4" t="n">
        <v>0.1</v>
      </c>
      <c r="Q30" s="4" t="n">
        <v>17</v>
      </c>
      <c r="R30" s="5" t="n">
        <f aca="false">IF(E30="D", 250, 50)</f>
        <v>50</v>
      </c>
      <c r="S30" s="0" t="n">
        <f aca="false">IF(B30="MC",60,33)</f>
        <v>33</v>
      </c>
    </row>
    <row r="31" customFormat="false" ht="13.2" hidden="false" customHeight="false" outlineLevel="0" collapsed="false">
      <c r="A31" s="0" t="n">
        <f aca="false">A30+1</f>
        <v>30</v>
      </c>
      <c r="B31" s="1" t="s">
        <v>45</v>
      </c>
      <c r="C31" s="1" t="str">
        <f aca="false">_xlfn.CONCAT(I31,"_",E31)</f>
        <v>TRUCKS_SU_LH_D</v>
      </c>
      <c r="D31" s="4" t="str">
        <f aca="false">_xlfn.CONCAT(H31," with ",F31)</f>
        <v>Single Unit Long-haul Truck with Diesel</v>
      </c>
      <c r="E31" s="1" t="s">
        <v>31</v>
      </c>
      <c r="F31" s="1" t="str">
        <f aca="false">IF(E31="G","Gasoline",IF(E31="D","Diesel",IF(E31="E85","Diesel",IF(E31="E85","Ethanol (E85)",IF(E31="CNG","Compressed Gas Natural",IF(E31="ELEC","Electricity",0))))))</f>
        <v>Diesel</v>
      </c>
      <c r="G31" s="4" t="n">
        <v>53</v>
      </c>
      <c r="H31" s="4" t="s">
        <v>51</v>
      </c>
      <c r="I31" s="4" t="s">
        <v>52</v>
      </c>
      <c r="J31" s="4" t="n">
        <v>50</v>
      </c>
      <c r="K31" s="4" t="s">
        <v>48</v>
      </c>
      <c r="L31" s="4" t="n">
        <f aca="false">IF(E31="G",1,IF(E31="D",2,IF(E31="E85",5,IF(E31="CNG",3,IF(E31="ELEC", 9, 0)))))</f>
        <v>2</v>
      </c>
      <c r="M31" s="4" t="str">
        <f aca="false">IF(E31="G","Gasoline",IF(E31="D","Diesel",IF(E31="E85","Ethanol (E-85)",IF(E31="CNG","Compressed Natural Gas (CNG)","other"))))</f>
        <v>Diesel</v>
      </c>
      <c r="N31" s="4" t="n">
        <v>4.5</v>
      </c>
      <c r="O31" s="4" t="s">
        <v>24</v>
      </c>
      <c r="P31" s="4" t="n">
        <v>1.798</v>
      </c>
      <c r="Q31" s="4" t="n">
        <v>-0.137</v>
      </c>
      <c r="R31" s="5" t="n">
        <f aca="false">IF(E31="D", 250, 50)</f>
        <v>250</v>
      </c>
      <c r="S31" s="0" t="n">
        <f aca="false">IF(B31="MC",60,33)</f>
        <v>33</v>
      </c>
    </row>
    <row r="32" customFormat="false" ht="13.2" hidden="false" customHeight="false" outlineLevel="0" collapsed="false">
      <c r="A32" s="0" t="n">
        <f aca="false">A31+1</f>
        <v>31</v>
      </c>
      <c r="B32" s="1" t="s">
        <v>45</v>
      </c>
      <c r="C32" s="1" t="str">
        <f aca="false">_xlfn.CONCAT(I32,"_",E32)</f>
        <v>TRUCKS_SU_LH_CNG</v>
      </c>
      <c r="D32" s="4" t="str">
        <f aca="false">_xlfn.CONCAT(H32," with ",F32)</f>
        <v>Single Unit Long-haul Truck with Compressed Gas Natural</v>
      </c>
      <c r="E32" s="1" t="s">
        <v>40</v>
      </c>
      <c r="F32" s="1" t="str">
        <f aca="false">IF(E32="G","Gasoline",IF(E32="D","Diesel",IF(E32="E85","Diesel",IF(E32="E85","Ethanol (E85)",IF(E32="CNG","Compressed Gas Natural",IF(E32="ELEC","Electricity",0))))))</f>
        <v>Compressed Gas Natural</v>
      </c>
      <c r="G32" s="4" t="n">
        <v>53</v>
      </c>
      <c r="H32" s="4" t="s">
        <v>51</v>
      </c>
      <c r="I32" s="4" t="s">
        <v>52</v>
      </c>
      <c r="J32" s="4" t="n">
        <v>50</v>
      </c>
      <c r="K32" s="4" t="s">
        <v>48</v>
      </c>
      <c r="L32" s="4" t="n">
        <f aca="false">IF(E32="G",1,IF(E32="D",2,IF(E32="E85",5,IF(E32="CNG",3,IF(E32="ELEC", 9, 0)))))</f>
        <v>3</v>
      </c>
      <c r="M32" s="4" t="str">
        <f aca="false">IF(E32="G","Gasoline",IF(E32="D","Diesel",IF(E32="E85","Ethanol (E-85)",IF(E32="CNG","Compressed Natural Gas (CNG)","other"))))</f>
        <v>Compressed Natural Gas (CNG)</v>
      </c>
      <c r="N32" s="4" t="n">
        <v>4.5</v>
      </c>
      <c r="O32" s="4" t="s">
        <v>24</v>
      </c>
      <c r="P32" s="4" t="n">
        <v>1.798</v>
      </c>
      <c r="Q32" s="4" t="n">
        <v>-0.137</v>
      </c>
      <c r="R32" s="5" t="n">
        <f aca="false">IF(E32="D", 250, 50)</f>
        <v>50</v>
      </c>
      <c r="S32" s="0" t="n">
        <f aca="false">IF(B32="MC",60,33)</f>
        <v>33</v>
      </c>
    </row>
    <row r="33" customFormat="false" ht="13.2" hidden="false" customHeight="false" outlineLevel="0" collapsed="false">
      <c r="A33" s="0" t="n">
        <f aca="false">A32+1</f>
        <v>32</v>
      </c>
      <c r="B33" s="1" t="s">
        <v>45</v>
      </c>
      <c r="C33" s="1" t="str">
        <f aca="false">_xlfn.CONCAT(I33,"_",E33)</f>
        <v>TRUCKS_MH_G</v>
      </c>
      <c r="D33" s="4" t="str">
        <f aca="false">_xlfn.CONCAT(H33," with ",F33)</f>
        <v>Trucks Motor Home with Gasoline</v>
      </c>
      <c r="E33" s="1" t="s">
        <v>21</v>
      </c>
      <c r="F33" s="1" t="str">
        <f aca="false">IF(E33="G","Gasoline",IF(E33="D","Diesel",IF(E33="E85","Diesel",IF(E33="E85","Ethanol (E85)",IF(E33="CNG","Compressed Gas Natural",IF(E33="ELEC","Electricity",0))))))</f>
        <v>Gasoline</v>
      </c>
      <c r="G33" s="4" t="n">
        <v>54</v>
      </c>
      <c r="H33" s="4" t="s">
        <v>53</v>
      </c>
      <c r="I33" s="4" t="s">
        <v>54</v>
      </c>
      <c r="J33" s="4" t="n">
        <v>50</v>
      </c>
      <c r="K33" s="4" t="s">
        <v>48</v>
      </c>
      <c r="L33" s="4" t="n">
        <f aca="false">IF(E33="G",1,IF(E33="D",2,IF(E33="E85",5,IF(E33="CNG",3,IF(E33="ELEC", 9, 0)))))</f>
        <v>1</v>
      </c>
      <c r="M33" s="4" t="str">
        <f aca="false">IF(E33="G","Gasoline",IF(E33="D","Diesel",IF(E33="E85","Ethanol (E-85)",IF(E33="CNG","Compressed Natural Gas (CNG)","other"))))</f>
        <v>Gasoline</v>
      </c>
      <c r="N33" s="4" t="n">
        <v>4.5</v>
      </c>
      <c r="O33" s="4" t="s">
        <v>28</v>
      </c>
      <c r="P33" s="4" t="n">
        <v>0.1</v>
      </c>
      <c r="Q33" s="4" t="n">
        <v>17</v>
      </c>
      <c r="R33" s="5" t="n">
        <f aca="false">IF(E33="D", 250, 50)</f>
        <v>50</v>
      </c>
      <c r="S33" s="0" t="n">
        <f aca="false">IF(B33="MC",60,33)</f>
        <v>33</v>
      </c>
    </row>
    <row r="34" customFormat="false" ht="13.2" hidden="false" customHeight="false" outlineLevel="0" collapsed="false">
      <c r="A34" s="0" t="n">
        <f aca="false">A33+1</f>
        <v>33</v>
      </c>
      <c r="B34" s="1" t="s">
        <v>45</v>
      </c>
      <c r="C34" s="1" t="str">
        <f aca="false">_xlfn.CONCAT(I34,"_",E34)</f>
        <v>TRUCKS_MH_D</v>
      </c>
      <c r="D34" s="4" t="str">
        <f aca="false">_xlfn.CONCAT(H34," with ",F34)</f>
        <v>Trucks Motor Home with Diesel</v>
      </c>
      <c r="E34" s="1" t="s">
        <v>31</v>
      </c>
      <c r="F34" s="1" t="str">
        <f aca="false">IF(E34="G","Gasoline",IF(E34="D","Diesel",IF(E34="E85","Diesel",IF(E34="E85","Ethanol (E85)",IF(E34="CNG","Compressed Gas Natural",IF(E34="ELEC","Electricity",0))))))</f>
        <v>Diesel</v>
      </c>
      <c r="G34" s="4" t="n">
        <v>54</v>
      </c>
      <c r="H34" s="4" t="s">
        <v>53</v>
      </c>
      <c r="I34" s="4" t="s">
        <v>54</v>
      </c>
      <c r="J34" s="4" t="n">
        <v>50</v>
      </c>
      <c r="K34" s="4" t="s">
        <v>48</v>
      </c>
      <c r="L34" s="4" t="n">
        <f aca="false">IF(E34="G",1,IF(E34="D",2,IF(E34="E85",5,IF(E34="CNG",3,IF(E34="ELEC", 9, 0)))))</f>
        <v>2</v>
      </c>
      <c r="M34" s="4" t="str">
        <f aca="false">IF(E34="G","Gasoline",IF(E34="D","Diesel",IF(E34="E85","Ethanol (E-85)",IF(E34="CNG","Compressed Natural Gas (CNG)","other"))))</f>
        <v>Diesel</v>
      </c>
      <c r="N34" s="4" t="n">
        <v>4.5</v>
      </c>
      <c r="O34" s="4" t="s">
        <v>24</v>
      </c>
      <c r="P34" s="4" t="n">
        <v>1.798</v>
      </c>
      <c r="Q34" s="4" t="n">
        <v>-0.137</v>
      </c>
      <c r="R34" s="5" t="n">
        <f aca="false">IF(E34="D", 250, 50)</f>
        <v>250</v>
      </c>
      <c r="S34" s="0" t="n">
        <f aca="false">IF(B34="MC",60,33)</f>
        <v>33</v>
      </c>
    </row>
    <row r="35" customFormat="false" ht="13.2" hidden="false" customHeight="false" outlineLevel="0" collapsed="false">
      <c r="A35" s="0" t="n">
        <f aca="false">A34+1</f>
        <v>34</v>
      </c>
      <c r="B35" s="1" t="s">
        <v>45</v>
      </c>
      <c r="C35" s="1" t="str">
        <f aca="false">_xlfn.CONCAT(I35,"_",E35)</f>
        <v>TRUCKS_MH_CNG</v>
      </c>
      <c r="D35" s="4" t="str">
        <f aca="false">_xlfn.CONCAT(H35," with ",F35)</f>
        <v>Trucks Motor Home with Compressed Gas Natural</v>
      </c>
      <c r="E35" s="1" t="s">
        <v>40</v>
      </c>
      <c r="F35" s="1" t="str">
        <f aca="false">IF(E35="G","Gasoline",IF(E35="D","Diesel",IF(E35="E85","Diesel",IF(E35="E85","Ethanol (E85)",IF(E35="CNG","Compressed Gas Natural",IF(E35="ELEC","Electricity",0))))))</f>
        <v>Compressed Gas Natural</v>
      </c>
      <c r="G35" s="4" t="n">
        <v>54</v>
      </c>
      <c r="H35" s="4" t="s">
        <v>53</v>
      </c>
      <c r="I35" s="4" t="s">
        <v>54</v>
      </c>
      <c r="J35" s="4" t="n">
        <v>50</v>
      </c>
      <c r="K35" s="4" t="s">
        <v>48</v>
      </c>
      <c r="L35" s="4" t="n">
        <f aca="false">IF(E35="G",1,IF(E35="D",2,IF(E35="E85",5,IF(E35="CNG",3,IF(E35="ELEC", 9, 0)))))</f>
        <v>3</v>
      </c>
      <c r="M35" s="4" t="str">
        <f aca="false">IF(E35="G","Gasoline",IF(E35="D","Diesel",IF(E35="E85","Ethanol (E-85)",IF(E35="CNG","Compressed Natural Gas (CNG)","other"))))</f>
        <v>Compressed Natural Gas (CNG)</v>
      </c>
      <c r="N35" s="4" t="n">
        <v>4.5</v>
      </c>
      <c r="O35" s="4" t="s">
        <v>24</v>
      </c>
      <c r="P35" s="4" t="n">
        <v>1.798</v>
      </c>
      <c r="Q35" s="4" t="n">
        <v>-0.137</v>
      </c>
      <c r="R35" s="5" t="n">
        <f aca="false">IF(E35="D", 250, 50)</f>
        <v>50</v>
      </c>
      <c r="S35" s="0" t="n">
        <f aca="false">IF(B35="MC",60,33)</f>
        <v>33</v>
      </c>
    </row>
    <row r="36" customFormat="false" ht="13.2" hidden="false" customHeight="false" outlineLevel="0" collapsed="false">
      <c r="A36" s="0" t="n">
        <f aca="false">A35+1</f>
        <v>35</v>
      </c>
      <c r="B36" s="1" t="s">
        <v>45</v>
      </c>
      <c r="C36" s="1" t="str">
        <f aca="false">_xlfn.CONCAT(I36,"_",E36)</f>
        <v>TRUCKS_CU_SH_G</v>
      </c>
      <c r="D36" s="4" t="str">
        <f aca="false">_xlfn.CONCAT(H36," with ",F36)</f>
        <v>Combination Short-haul Truck with Gasoline</v>
      </c>
      <c r="E36" s="1" t="s">
        <v>21</v>
      </c>
      <c r="F36" s="1" t="str">
        <f aca="false">IF(E36="G","Gasoline",IF(E36="D","Diesel",IF(E36="E85","Diesel",IF(E36="E85","Ethanol (E85)",IF(E36="CNG","Compressed Gas Natural",IF(E36="ELEC","Electricity",0))))))</f>
        <v>Gasoline</v>
      </c>
      <c r="G36" s="4" t="n">
        <v>61</v>
      </c>
      <c r="H36" s="4" t="s">
        <v>55</v>
      </c>
      <c r="I36" s="4" t="s">
        <v>56</v>
      </c>
      <c r="J36" s="4" t="n">
        <v>60</v>
      </c>
      <c r="K36" s="4" t="s">
        <v>57</v>
      </c>
      <c r="L36" s="4" t="n">
        <f aca="false">IF(E36="G",1,IF(E36="D",2,IF(E36="E85",5,IF(E36="CNG",3,IF(E36="ELEC", 9, 0)))))</f>
        <v>1</v>
      </c>
      <c r="M36" s="4" t="str">
        <f aca="false">IF(E36="G","Gasoline",IF(E36="D","Diesel",IF(E36="E85","Ethanol (E-85)",IF(E36="CNG","Compressed Natural Gas (CNG)","other"))))</f>
        <v>Gasoline</v>
      </c>
      <c r="N36" s="4" t="n">
        <v>4.5</v>
      </c>
      <c r="O36" s="4" t="s">
        <v>28</v>
      </c>
      <c r="P36" s="4" t="n">
        <v>0.1</v>
      </c>
      <c r="Q36" s="4" t="n">
        <v>17</v>
      </c>
      <c r="R36" s="5" t="n">
        <f aca="false">IF(E36="D", 250, 50)</f>
        <v>50</v>
      </c>
      <c r="S36" s="0" t="n">
        <f aca="false">IF(B36="MC",60,33)</f>
        <v>33</v>
      </c>
    </row>
    <row r="37" customFormat="false" ht="13.2" hidden="false" customHeight="false" outlineLevel="0" collapsed="false">
      <c r="A37" s="0" t="n">
        <f aca="false">A36+1</f>
        <v>36</v>
      </c>
      <c r="B37" s="1" t="s">
        <v>45</v>
      </c>
      <c r="C37" s="1" t="str">
        <f aca="false">_xlfn.CONCAT(I37,"_",E37)</f>
        <v>TRUCKS_CU_SH_D</v>
      </c>
      <c r="D37" s="4" t="str">
        <f aca="false">_xlfn.CONCAT(H37," with ",F37)</f>
        <v>Combination Short-haul Truck with Diesel</v>
      </c>
      <c r="E37" s="1" t="s">
        <v>31</v>
      </c>
      <c r="F37" s="1" t="str">
        <f aca="false">IF(E37="G","Gasoline",IF(E37="D","Diesel",IF(E37="E85","Diesel",IF(E37="E85","Ethanol (E85)",IF(E37="CNG","Compressed Gas Natural",IF(E37="ELEC","Electricity",0))))))</f>
        <v>Diesel</v>
      </c>
      <c r="G37" s="4" t="n">
        <v>61</v>
      </c>
      <c r="H37" s="4" t="s">
        <v>55</v>
      </c>
      <c r="I37" s="4" t="s">
        <v>56</v>
      </c>
      <c r="J37" s="4" t="n">
        <v>60</v>
      </c>
      <c r="K37" s="4" t="s">
        <v>57</v>
      </c>
      <c r="L37" s="4" t="n">
        <f aca="false">IF(E37="G",1,IF(E37="D",2,IF(E37="E85",5,IF(E37="CNG",3,IF(E37="ELEC", 9, 0)))))</f>
        <v>2</v>
      </c>
      <c r="M37" s="4" t="str">
        <f aca="false">IF(E37="G","Gasoline",IF(E37="D","Diesel",IF(E37="E85","Ethanol (E-85)",IF(E37="CNG","Compressed Natural Gas (CNG)","other"))))</f>
        <v>Diesel</v>
      </c>
      <c r="N37" s="4" t="n">
        <v>4.5</v>
      </c>
      <c r="O37" s="4" t="s">
        <v>24</v>
      </c>
      <c r="P37" s="4" t="n">
        <v>1.798</v>
      </c>
      <c r="Q37" s="4" t="n">
        <v>-0.137</v>
      </c>
      <c r="R37" s="5" t="n">
        <f aca="false">IF(E37="D", 250, 50)</f>
        <v>250</v>
      </c>
      <c r="S37" s="0" t="n">
        <f aca="false">IF(B37="MC",60,33)</f>
        <v>33</v>
      </c>
    </row>
    <row r="38" customFormat="false" ht="13.2" hidden="false" customHeight="false" outlineLevel="0" collapsed="false">
      <c r="A38" s="0" t="n">
        <f aca="false">A37+1</f>
        <v>37</v>
      </c>
      <c r="B38" s="1" t="s">
        <v>45</v>
      </c>
      <c r="C38" s="1" t="str">
        <f aca="false">_xlfn.CONCAT(I38,"_",E38)</f>
        <v>TRUCKS_CU_SH_CNG</v>
      </c>
      <c r="D38" s="4" t="str">
        <f aca="false">_xlfn.CONCAT(H38," with ",F38)</f>
        <v>Combination Short-haul Truck with Compressed Gas Natural</v>
      </c>
      <c r="E38" s="1" t="s">
        <v>40</v>
      </c>
      <c r="F38" s="1" t="str">
        <f aca="false">IF(E38="G","Gasoline",IF(E38="D","Diesel",IF(E38="E85","Diesel",IF(E38="E85","Ethanol (E85)",IF(E38="CNG","Compressed Gas Natural",IF(E38="ELEC","Electricity",0))))))</f>
        <v>Compressed Gas Natural</v>
      </c>
      <c r="G38" s="4" t="n">
        <v>61</v>
      </c>
      <c r="H38" s="4" t="s">
        <v>55</v>
      </c>
      <c r="I38" s="4" t="s">
        <v>56</v>
      </c>
      <c r="J38" s="4" t="n">
        <v>60</v>
      </c>
      <c r="K38" s="4" t="s">
        <v>57</v>
      </c>
      <c r="L38" s="4" t="n">
        <f aca="false">IF(E38="G",1,IF(E38="D",2,IF(E38="E85",5,IF(E38="CNG",3,IF(E38="ELEC", 9, 0)))))</f>
        <v>3</v>
      </c>
      <c r="M38" s="4" t="str">
        <f aca="false">IF(E38="G","Gasoline",IF(E38="D","Diesel",IF(E38="E85","Ethanol (E-85)",IF(E38="CNG","Compressed Natural Gas (CNG)","other"))))</f>
        <v>Compressed Natural Gas (CNG)</v>
      </c>
      <c r="N38" s="4" t="n">
        <v>4.5</v>
      </c>
      <c r="O38" s="4" t="s">
        <v>24</v>
      </c>
      <c r="P38" s="4" t="n">
        <v>1.798</v>
      </c>
      <c r="Q38" s="4" t="n">
        <v>-0.137</v>
      </c>
      <c r="R38" s="5" t="n">
        <f aca="false">IF(E38="D", 250, 50)</f>
        <v>50</v>
      </c>
      <c r="S38" s="0" t="n">
        <f aca="false">IF(B38="MC",60,33)</f>
        <v>33</v>
      </c>
    </row>
    <row r="39" customFormat="false" ht="13.2" hidden="false" customHeight="false" outlineLevel="0" collapsed="false">
      <c r="A39" s="0" t="n">
        <f aca="false">A38+1</f>
        <v>38</v>
      </c>
      <c r="B39" s="1" t="s">
        <v>45</v>
      </c>
      <c r="C39" s="1" t="str">
        <f aca="false">_xlfn.CONCAT(I39,"_",E39)</f>
        <v>TRUCKS_CU_LH_D</v>
      </c>
      <c r="D39" s="4" t="str">
        <f aca="false">_xlfn.CONCAT(H39," with ",F39)</f>
        <v>Combination Long-haul Truck with Diesel</v>
      </c>
      <c r="E39" s="1" t="s">
        <v>31</v>
      </c>
      <c r="F39" s="1" t="str">
        <f aca="false">IF(E39="G","Gasoline",IF(E39="D","Diesel",IF(E39="E85","Diesel",IF(E39="E85","Ethanol (E85)",IF(E39="CNG","Compressed Gas Natural",IF(E39="ELEC","Electricity",0))))))</f>
        <v>Diesel</v>
      </c>
      <c r="G39" s="4" t="n">
        <v>62</v>
      </c>
      <c r="H39" s="4" t="s">
        <v>58</v>
      </c>
      <c r="I39" s="4" t="s">
        <v>59</v>
      </c>
      <c r="J39" s="4" t="n">
        <v>60</v>
      </c>
      <c r="K39" s="4" t="s">
        <v>57</v>
      </c>
      <c r="L39" s="4" t="n">
        <f aca="false">IF(E39="G",1,IF(E39="D",2,IF(E39="E85",5,IF(E39="CNG",3,IF(E39="ELEC", 9, 0)))))</f>
        <v>2</v>
      </c>
      <c r="M39" s="4" t="str">
        <f aca="false">IF(E39="G","Gasoline",IF(E39="D","Diesel",IF(E39="E85","Ethanol (E-85)",IF(E39="CNG","Compressed Natural Gas (CNG)","other"))))</f>
        <v>Diesel</v>
      </c>
      <c r="N39" s="4" t="n">
        <v>4.5</v>
      </c>
      <c r="O39" s="4" t="s">
        <v>28</v>
      </c>
      <c r="P39" s="4" t="n">
        <v>0.1</v>
      </c>
      <c r="Q39" s="4" t="n">
        <v>17</v>
      </c>
      <c r="R39" s="5" t="n">
        <f aca="false">IF(E39="D", 250, 50)</f>
        <v>250</v>
      </c>
      <c r="S39" s="0" t="n">
        <f aca="false">IF(B39="MC",60,33)</f>
        <v>33</v>
      </c>
    </row>
  </sheetData>
  <autoFilter ref="G1:R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0" activeCellId="1" sqref="C26:E27 F30"/>
    </sheetView>
  </sheetViews>
  <sheetFormatPr defaultColWidth="11.6796875" defaultRowHeight="13.2" zeroHeight="false" outlineLevelRow="0" outlineLevelCol="0"/>
  <sheetData>
    <row r="1" customFormat="false" ht="13.2" hidden="false" customHeight="false" outlineLevel="0" collapsed="false">
      <c r="A1" s="0" t="s">
        <v>6</v>
      </c>
      <c r="B1" s="0" t="s">
        <v>111</v>
      </c>
      <c r="C1" s="0" t="s">
        <v>112</v>
      </c>
      <c r="D1" s="0" t="s">
        <v>113</v>
      </c>
    </row>
    <row r="2" customFormat="false" ht="13.2" hidden="false" customHeight="false" outlineLevel="0" collapsed="false">
      <c r="A2" s="0" t="n">
        <v>11</v>
      </c>
      <c r="B2" s="0" t="n">
        <v>2019</v>
      </c>
      <c r="C2" s="0" t="n">
        <v>0</v>
      </c>
      <c r="D2" s="0" t="n">
        <v>0.0608220559822914</v>
      </c>
    </row>
    <row r="3" customFormat="false" ht="13.2" hidden="false" customHeight="false" outlineLevel="0" collapsed="false">
      <c r="A3" s="0" t="n">
        <v>11</v>
      </c>
      <c r="B3" s="0" t="n">
        <v>2019</v>
      </c>
      <c r="C3" s="0" t="n">
        <v>1</v>
      </c>
      <c r="D3" s="0" t="n">
        <v>0.0613408199593912</v>
      </c>
    </row>
    <row r="4" customFormat="false" ht="13.2" hidden="false" customHeight="false" outlineLevel="0" collapsed="false">
      <c r="A4" s="0" t="n">
        <v>11</v>
      </c>
      <c r="B4" s="0" t="n">
        <v>2019</v>
      </c>
      <c r="C4" s="0" t="n">
        <v>2</v>
      </c>
      <c r="D4" s="0" t="n">
        <v>0.046999358369752</v>
      </c>
    </row>
    <row r="5" customFormat="false" ht="13.2" hidden="false" customHeight="false" outlineLevel="0" collapsed="false">
      <c r="A5" s="0" t="n">
        <v>11</v>
      </c>
      <c r="B5" s="0" t="n">
        <v>2019</v>
      </c>
      <c r="C5" s="0" t="n">
        <v>3</v>
      </c>
      <c r="D5" s="0" t="n">
        <v>0.0442352297456668</v>
      </c>
    </row>
    <row r="6" customFormat="false" ht="13.2" hidden="false" customHeight="false" outlineLevel="0" collapsed="false">
      <c r="A6" s="0" t="n">
        <v>11</v>
      </c>
      <c r="B6" s="0" t="n">
        <v>2019</v>
      </c>
      <c r="C6" s="0" t="n">
        <v>4</v>
      </c>
      <c r="D6" s="0" t="n">
        <v>0.0416946117256609</v>
      </c>
    </row>
    <row r="7" customFormat="false" ht="13.2" hidden="false" customHeight="false" outlineLevel="0" collapsed="false">
      <c r="A7" s="0" t="n">
        <v>11</v>
      </c>
      <c r="B7" s="0" t="n">
        <v>2019</v>
      </c>
      <c r="C7" s="0" t="n">
        <v>5</v>
      </c>
      <c r="D7" s="0" t="n">
        <v>0.0390996293533271</v>
      </c>
    </row>
    <row r="8" customFormat="false" ht="13.2" hidden="false" customHeight="false" outlineLevel="0" collapsed="false">
      <c r="A8" s="0" t="n">
        <v>11</v>
      </c>
      <c r="B8" s="0" t="n">
        <v>2019</v>
      </c>
      <c r="C8" s="0" t="n">
        <v>6</v>
      </c>
      <c r="D8" s="0" t="n">
        <v>0.0330288388825534</v>
      </c>
    </row>
    <row r="9" customFormat="false" ht="13.2" hidden="false" customHeight="false" outlineLevel="0" collapsed="false">
      <c r="A9" s="0" t="n">
        <v>11</v>
      </c>
      <c r="B9" s="0" t="n">
        <v>2019</v>
      </c>
      <c r="C9" s="0" t="n">
        <v>7</v>
      </c>
      <c r="D9" s="0" t="n">
        <v>0.0345054530410731</v>
      </c>
    </row>
    <row r="10" customFormat="false" ht="13.2" hidden="false" customHeight="false" outlineLevel="0" collapsed="false">
      <c r="A10" s="0" t="n">
        <v>11</v>
      </c>
      <c r="B10" s="0" t="n">
        <v>2019</v>
      </c>
      <c r="C10" s="0" t="n">
        <v>8</v>
      </c>
      <c r="D10" s="0" t="n">
        <v>0.0237906312093367</v>
      </c>
    </row>
    <row r="11" customFormat="false" ht="13.2" hidden="false" customHeight="false" outlineLevel="0" collapsed="false">
      <c r="A11" s="0" t="n">
        <v>11</v>
      </c>
      <c r="B11" s="0" t="n">
        <v>2019</v>
      </c>
      <c r="C11" s="0" t="n">
        <v>9</v>
      </c>
      <c r="D11" s="0" t="n">
        <v>0.0183669703166527</v>
      </c>
    </row>
    <row r="12" customFormat="false" ht="13.2" hidden="false" customHeight="false" outlineLevel="0" collapsed="false">
      <c r="A12" s="0" t="n">
        <v>11</v>
      </c>
      <c r="B12" s="0" t="n">
        <v>2019</v>
      </c>
      <c r="C12" s="0" t="n">
        <v>10</v>
      </c>
      <c r="D12" s="0" t="n">
        <v>0.0404637649094464</v>
      </c>
    </row>
    <row r="13" customFormat="false" ht="13.2" hidden="false" customHeight="false" outlineLevel="0" collapsed="false">
      <c r="A13" s="0" t="n">
        <v>11</v>
      </c>
      <c r="B13" s="0" t="n">
        <v>2019</v>
      </c>
      <c r="C13" s="0" t="n">
        <v>11</v>
      </c>
      <c r="D13" s="0" t="n">
        <v>0.0499070174187275</v>
      </c>
    </row>
    <row r="14" customFormat="false" ht="13.2" hidden="false" customHeight="false" outlineLevel="0" collapsed="false">
      <c r="A14" s="0" t="n">
        <v>11</v>
      </c>
      <c r="B14" s="0" t="n">
        <v>2019</v>
      </c>
      <c r="C14" s="0" t="n">
        <v>12</v>
      </c>
      <c r="D14" s="0" t="n">
        <v>0.0614868389477567</v>
      </c>
    </row>
    <row r="15" customFormat="false" ht="13.2" hidden="false" customHeight="false" outlineLevel="0" collapsed="false">
      <c r="A15" s="0" t="n">
        <v>11</v>
      </c>
      <c r="B15" s="0" t="n">
        <v>2019</v>
      </c>
      <c r="C15" s="0" t="n">
        <v>13</v>
      </c>
      <c r="D15" s="0" t="n">
        <v>0.0596907930646562</v>
      </c>
    </row>
    <row r="16" customFormat="false" ht="13.2" hidden="false" customHeight="false" outlineLevel="0" collapsed="false">
      <c r="A16" s="0" t="n">
        <v>11</v>
      </c>
      <c r="B16" s="0" t="n">
        <v>2019</v>
      </c>
      <c r="C16" s="0" t="n">
        <v>14</v>
      </c>
      <c r="D16" s="0" t="n">
        <v>0.0537842835037361</v>
      </c>
    </row>
    <row r="17" customFormat="false" ht="13.2" hidden="false" customHeight="false" outlineLevel="0" collapsed="false">
      <c r="A17" s="0" t="n">
        <v>11</v>
      </c>
      <c r="B17" s="0" t="n">
        <v>2019</v>
      </c>
      <c r="C17" s="0" t="n">
        <v>15</v>
      </c>
      <c r="D17" s="0" t="n">
        <v>0.0437715544495577</v>
      </c>
    </row>
    <row r="18" customFormat="false" ht="13.2" hidden="false" customHeight="false" outlineLevel="0" collapsed="false">
      <c r="A18" s="0" t="n">
        <v>11</v>
      </c>
      <c r="B18" s="0" t="n">
        <v>2019</v>
      </c>
      <c r="C18" s="0" t="n">
        <v>16</v>
      </c>
      <c r="D18" s="0" t="n">
        <v>0.0470178905228026</v>
      </c>
    </row>
    <row r="19" customFormat="false" ht="13.2" hidden="false" customHeight="false" outlineLevel="0" collapsed="false">
      <c r="A19" s="0" t="n">
        <v>11</v>
      </c>
      <c r="B19" s="0" t="n">
        <v>2019</v>
      </c>
      <c r="C19" s="0" t="n">
        <v>17</v>
      </c>
      <c r="D19" s="0" t="n">
        <v>0.0378181844399202</v>
      </c>
    </row>
    <row r="20" customFormat="false" ht="13.2" hidden="false" customHeight="false" outlineLevel="0" collapsed="false">
      <c r="A20" s="0" t="n">
        <v>11</v>
      </c>
      <c r="B20" s="0" t="n">
        <v>2019</v>
      </c>
      <c r="C20" s="0" t="n">
        <v>18</v>
      </c>
      <c r="D20" s="0" t="n">
        <v>0.0314114424959172</v>
      </c>
    </row>
    <row r="21" customFormat="false" ht="13.2" hidden="false" customHeight="false" outlineLevel="0" collapsed="false">
      <c r="A21" s="0" t="n">
        <v>11</v>
      </c>
      <c r="B21" s="0" t="n">
        <v>2019</v>
      </c>
      <c r="C21" s="0" t="n">
        <v>19</v>
      </c>
      <c r="D21" s="0" t="n">
        <v>0.0249393517375738</v>
      </c>
    </row>
    <row r="22" customFormat="false" ht="13.2" hidden="false" customHeight="false" outlineLevel="0" collapsed="false">
      <c r="A22" s="0" t="n">
        <v>11</v>
      </c>
      <c r="B22" s="0" t="n">
        <v>2019</v>
      </c>
      <c r="C22" s="0" t="n">
        <v>20</v>
      </c>
      <c r="D22" s="0" t="n">
        <v>0.0187392957677526</v>
      </c>
    </row>
    <row r="23" customFormat="false" ht="13.2" hidden="false" customHeight="false" outlineLevel="0" collapsed="false">
      <c r="A23" s="0" t="n">
        <v>11</v>
      </c>
      <c r="B23" s="0" t="n">
        <v>2019</v>
      </c>
      <c r="C23" s="0" t="n">
        <v>21</v>
      </c>
      <c r="D23" s="0" t="n">
        <v>0.0137862742452517</v>
      </c>
    </row>
    <row r="24" customFormat="false" ht="13.2" hidden="false" customHeight="false" outlineLevel="0" collapsed="false">
      <c r="A24" s="0" t="n">
        <v>11</v>
      </c>
      <c r="B24" s="0" t="n">
        <v>2019</v>
      </c>
      <c r="C24" s="0" t="n">
        <v>22</v>
      </c>
      <c r="D24" s="0" t="n">
        <v>0.0111616240009591</v>
      </c>
    </row>
    <row r="25" customFormat="false" ht="13.2" hidden="false" customHeight="false" outlineLevel="0" collapsed="false">
      <c r="A25" s="0" t="n">
        <v>11</v>
      </c>
      <c r="B25" s="0" t="n">
        <v>2019</v>
      </c>
      <c r="C25" s="0" t="n">
        <v>23</v>
      </c>
      <c r="D25" s="0" t="n">
        <v>0.0100797057749259</v>
      </c>
    </row>
    <row r="26" customFormat="false" ht="13.2" hidden="false" customHeight="false" outlineLevel="0" collapsed="false">
      <c r="A26" s="0" t="n">
        <v>11</v>
      </c>
      <c r="B26" s="0" t="n">
        <v>2019</v>
      </c>
      <c r="C26" s="0" t="n">
        <v>24</v>
      </c>
      <c r="D26" s="0" t="n">
        <v>0.00828924128522107</v>
      </c>
    </row>
    <row r="27" customFormat="false" ht="13.2" hidden="false" customHeight="false" outlineLevel="0" collapsed="false">
      <c r="A27" s="0" t="n">
        <v>11</v>
      </c>
      <c r="B27" s="0" t="n">
        <v>2019</v>
      </c>
      <c r="C27" s="0" t="n">
        <v>25</v>
      </c>
      <c r="D27" s="0" t="n">
        <v>0.00686929992166539</v>
      </c>
    </row>
    <row r="28" customFormat="false" ht="13.2" hidden="false" customHeight="false" outlineLevel="0" collapsed="false">
      <c r="A28" s="0" t="n">
        <v>11</v>
      </c>
      <c r="B28" s="0" t="n">
        <v>2019</v>
      </c>
      <c r="C28" s="0" t="n">
        <v>26</v>
      </c>
      <c r="D28" s="0" t="n">
        <v>0.00609662577345856</v>
      </c>
    </row>
    <row r="29" customFormat="false" ht="13.2" hidden="false" customHeight="false" outlineLevel="0" collapsed="false">
      <c r="A29" s="0" t="n">
        <v>11</v>
      </c>
      <c r="B29" s="0" t="n">
        <v>2019</v>
      </c>
      <c r="C29" s="0" t="n">
        <v>27</v>
      </c>
      <c r="D29" s="0" t="n">
        <v>0.0044233124055473</v>
      </c>
    </row>
    <row r="30" customFormat="false" ht="13.2" hidden="false" customHeight="false" outlineLevel="0" collapsed="false">
      <c r="A30" s="0" t="n">
        <v>11</v>
      </c>
      <c r="B30" s="0" t="n">
        <v>2019</v>
      </c>
      <c r="C30" s="0" t="n">
        <v>28</v>
      </c>
      <c r="D30" s="0" t="n">
        <v>0.0036195917565773</v>
      </c>
    </row>
    <row r="31" customFormat="false" ht="13.2" hidden="false" customHeight="false" outlineLevel="0" collapsed="false">
      <c r="A31" s="0" t="n">
        <v>11</v>
      </c>
      <c r="B31" s="0" t="n">
        <v>2019</v>
      </c>
      <c r="C31" s="0" t="n">
        <v>29</v>
      </c>
      <c r="D31" s="0" t="n">
        <v>0.00375366147710138</v>
      </c>
    </row>
    <row r="32" customFormat="false" ht="13.2" hidden="false" customHeight="false" outlineLevel="0" collapsed="false">
      <c r="A32" s="0" t="n">
        <v>11</v>
      </c>
      <c r="B32" s="0" t="n">
        <v>2019</v>
      </c>
      <c r="C32" s="0" t="n">
        <v>30</v>
      </c>
      <c r="D32" s="0" t="n">
        <v>0.0590066475157402</v>
      </c>
    </row>
    <row r="33" customFormat="false" ht="13.2" hidden="false" customHeight="false" outlineLevel="0" collapsed="false">
      <c r="A33" s="0" t="n">
        <v>21</v>
      </c>
      <c r="B33" s="0" t="n">
        <v>2019</v>
      </c>
      <c r="C33" s="0" t="n">
        <v>0</v>
      </c>
      <c r="D33" s="0" t="n">
        <v>0.0608220559822914</v>
      </c>
    </row>
    <row r="34" customFormat="false" ht="13.2" hidden="false" customHeight="false" outlineLevel="0" collapsed="false">
      <c r="A34" s="0" t="n">
        <v>21</v>
      </c>
      <c r="B34" s="0" t="n">
        <v>2019</v>
      </c>
      <c r="C34" s="0" t="n">
        <v>1</v>
      </c>
      <c r="D34" s="0" t="n">
        <v>0.0609570038177301</v>
      </c>
    </row>
    <row r="35" customFormat="false" ht="13.2" hidden="false" customHeight="false" outlineLevel="0" collapsed="false">
      <c r="A35" s="0" t="n">
        <v>21</v>
      </c>
      <c r="B35" s="0" t="n">
        <v>2019</v>
      </c>
      <c r="C35" s="0" t="n">
        <v>2</v>
      </c>
      <c r="D35" s="0" t="n">
        <v>0.0527924589354315</v>
      </c>
    </row>
    <row r="36" customFormat="false" ht="13.2" hidden="false" customHeight="false" outlineLevel="0" collapsed="false">
      <c r="A36" s="0" t="n">
        <v>21</v>
      </c>
      <c r="B36" s="0" t="n">
        <v>2019</v>
      </c>
      <c r="C36" s="0" t="n">
        <v>3</v>
      </c>
      <c r="D36" s="0" t="n">
        <v>0.0592147869281033</v>
      </c>
    </row>
    <row r="37" customFormat="false" ht="13.2" hidden="false" customHeight="false" outlineLevel="0" collapsed="false">
      <c r="A37" s="0" t="n">
        <v>21</v>
      </c>
      <c r="B37" s="0" t="n">
        <v>2019</v>
      </c>
      <c r="C37" s="0" t="n">
        <v>4</v>
      </c>
      <c r="D37" s="0" t="n">
        <v>0.0641896739468409</v>
      </c>
    </row>
    <row r="38" customFormat="false" ht="13.2" hidden="false" customHeight="false" outlineLevel="0" collapsed="false">
      <c r="A38" s="0" t="n">
        <v>21</v>
      </c>
      <c r="B38" s="0" t="n">
        <v>2019</v>
      </c>
      <c r="C38" s="0" t="n">
        <v>5</v>
      </c>
      <c r="D38" s="0" t="n">
        <v>0.0649848095997826</v>
      </c>
    </row>
    <row r="39" customFormat="false" ht="13.2" hidden="false" customHeight="false" outlineLevel="0" collapsed="false">
      <c r="A39" s="0" t="n">
        <v>21</v>
      </c>
      <c r="B39" s="0" t="n">
        <v>2019</v>
      </c>
      <c r="C39" s="0" t="n">
        <v>6</v>
      </c>
      <c r="D39" s="0" t="n">
        <v>0.0601499868242098</v>
      </c>
    </row>
    <row r="40" customFormat="false" ht="13.2" hidden="false" customHeight="false" outlineLevel="0" collapsed="false">
      <c r="A40" s="0" t="n">
        <v>21</v>
      </c>
      <c r="B40" s="0" t="n">
        <v>2019</v>
      </c>
      <c r="C40" s="0" t="n">
        <v>7</v>
      </c>
      <c r="D40" s="0" t="n">
        <v>0.0535181963750716</v>
      </c>
    </row>
    <row r="41" customFormat="false" ht="13.2" hidden="false" customHeight="false" outlineLevel="0" collapsed="false">
      <c r="A41" s="0" t="n">
        <v>21</v>
      </c>
      <c r="B41" s="0" t="n">
        <v>2019</v>
      </c>
      <c r="C41" s="0" t="n">
        <v>8</v>
      </c>
      <c r="D41" s="0" t="n">
        <v>0.0404904212216519</v>
      </c>
    </row>
    <row r="42" customFormat="false" ht="13.2" hidden="false" customHeight="false" outlineLevel="0" collapsed="false">
      <c r="A42" s="0" t="n">
        <v>21</v>
      </c>
      <c r="B42" s="0" t="n">
        <v>2019</v>
      </c>
      <c r="C42" s="0" t="n">
        <v>9</v>
      </c>
      <c r="D42" s="0" t="n">
        <v>0.0411419871858875</v>
      </c>
    </row>
    <row r="43" customFormat="false" ht="13.2" hidden="false" customHeight="false" outlineLevel="0" collapsed="false">
      <c r="A43" s="0" t="n">
        <v>21</v>
      </c>
      <c r="B43" s="0" t="n">
        <v>2019</v>
      </c>
      <c r="C43" s="0" t="n">
        <v>10</v>
      </c>
      <c r="D43" s="0" t="n">
        <v>0.0366259311185156</v>
      </c>
    </row>
    <row r="44" customFormat="false" ht="13.2" hidden="false" customHeight="false" outlineLevel="0" collapsed="false">
      <c r="A44" s="0" t="n">
        <v>21</v>
      </c>
      <c r="B44" s="0" t="n">
        <v>2019</v>
      </c>
      <c r="C44" s="0" t="n">
        <v>11</v>
      </c>
      <c r="D44" s="0" t="n">
        <v>0.0458965803093985</v>
      </c>
    </row>
    <row r="45" customFormat="false" ht="13.2" hidden="false" customHeight="false" outlineLevel="0" collapsed="false">
      <c r="A45" s="0" t="n">
        <v>21</v>
      </c>
      <c r="B45" s="0" t="n">
        <v>2019</v>
      </c>
      <c r="C45" s="0" t="n">
        <v>12</v>
      </c>
      <c r="D45" s="0" t="n">
        <v>0.0494129371394739</v>
      </c>
    </row>
    <row r="46" customFormat="false" ht="13.2" hidden="false" customHeight="false" outlineLevel="0" collapsed="false">
      <c r="A46" s="0" t="n">
        <v>21</v>
      </c>
      <c r="B46" s="0" t="n">
        <v>2019</v>
      </c>
      <c r="C46" s="0" t="n">
        <v>13</v>
      </c>
      <c r="D46" s="0" t="n">
        <v>0.0444401736451083</v>
      </c>
    </row>
    <row r="47" customFormat="false" ht="13.2" hidden="false" customHeight="false" outlineLevel="0" collapsed="false">
      <c r="A47" s="0" t="n">
        <v>21</v>
      </c>
      <c r="B47" s="0" t="n">
        <v>2019</v>
      </c>
      <c r="C47" s="0" t="n">
        <v>14</v>
      </c>
      <c r="D47" s="0" t="n">
        <v>0.0402510240977492</v>
      </c>
    </row>
    <row r="48" customFormat="false" ht="13.2" hidden="false" customHeight="false" outlineLevel="0" collapsed="false">
      <c r="A48" s="0" t="n">
        <v>21</v>
      </c>
      <c r="B48" s="0" t="n">
        <v>2019</v>
      </c>
      <c r="C48" s="0" t="n">
        <v>15</v>
      </c>
      <c r="D48" s="0" t="n">
        <v>0.0334372803135015</v>
      </c>
    </row>
    <row r="49" customFormat="false" ht="13.2" hidden="false" customHeight="false" outlineLevel="0" collapsed="false">
      <c r="A49" s="0" t="n">
        <v>21</v>
      </c>
      <c r="B49" s="0" t="n">
        <v>2019</v>
      </c>
      <c r="C49" s="0" t="n">
        <v>16</v>
      </c>
      <c r="D49" s="0" t="n">
        <v>0.0301785427863335</v>
      </c>
    </row>
    <row r="50" customFormat="false" ht="13.2" hidden="false" customHeight="false" outlineLevel="0" collapsed="false">
      <c r="A50" s="0" t="n">
        <v>21</v>
      </c>
      <c r="B50" s="0" t="n">
        <v>2019</v>
      </c>
      <c r="C50" s="0" t="n">
        <v>17</v>
      </c>
      <c r="D50" s="0" t="n">
        <v>0.0253418807825636</v>
      </c>
    </row>
    <row r="51" customFormat="false" ht="13.2" hidden="false" customHeight="false" outlineLevel="0" collapsed="false">
      <c r="A51" s="0" t="n">
        <v>21</v>
      </c>
      <c r="B51" s="0" t="n">
        <v>2019</v>
      </c>
      <c r="C51" s="0" t="n">
        <v>18</v>
      </c>
      <c r="D51" s="0" t="n">
        <v>0.0208879552130805</v>
      </c>
    </row>
    <row r="52" customFormat="false" ht="13.2" hidden="false" customHeight="false" outlineLevel="0" collapsed="false">
      <c r="A52" s="0" t="n">
        <v>21</v>
      </c>
      <c r="B52" s="0" t="n">
        <v>2019</v>
      </c>
      <c r="C52" s="0" t="n">
        <v>19</v>
      </c>
      <c r="D52" s="0" t="n">
        <v>0.0192684206734404</v>
      </c>
    </row>
    <row r="53" customFormat="false" ht="13.2" hidden="false" customHeight="false" outlineLevel="0" collapsed="false">
      <c r="A53" s="0" t="n">
        <v>21</v>
      </c>
      <c r="B53" s="0" t="n">
        <v>2019</v>
      </c>
      <c r="C53" s="0" t="n">
        <v>20</v>
      </c>
      <c r="D53" s="0" t="n">
        <v>0.014707200923005</v>
      </c>
    </row>
    <row r="54" customFormat="false" ht="13.2" hidden="false" customHeight="false" outlineLevel="0" collapsed="false">
      <c r="A54" s="0" t="n">
        <v>21</v>
      </c>
      <c r="B54" s="0" t="n">
        <v>2019</v>
      </c>
      <c r="C54" s="0" t="n">
        <v>21</v>
      </c>
      <c r="D54" s="0" t="n">
        <v>0.0117330467401497</v>
      </c>
    </row>
    <row r="55" customFormat="false" ht="13.2" hidden="false" customHeight="false" outlineLevel="0" collapsed="false">
      <c r="A55" s="0" t="n">
        <v>21</v>
      </c>
      <c r="B55" s="0" t="n">
        <v>2019</v>
      </c>
      <c r="C55" s="0" t="n">
        <v>22</v>
      </c>
      <c r="D55" s="0" t="n">
        <v>0.00975027662060859</v>
      </c>
    </row>
    <row r="56" customFormat="false" ht="13.2" hidden="false" customHeight="false" outlineLevel="0" collapsed="false">
      <c r="A56" s="0" t="n">
        <v>21</v>
      </c>
      <c r="B56" s="0" t="n">
        <v>2019</v>
      </c>
      <c r="C56" s="0" t="n">
        <v>23</v>
      </c>
      <c r="D56" s="0" t="n">
        <v>0.00719585121211589</v>
      </c>
    </row>
    <row r="57" customFormat="false" ht="13.2" hidden="false" customHeight="false" outlineLevel="0" collapsed="false">
      <c r="A57" s="0" t="n">
        <v>21</v>
      </c>
      <c r="B57" s="0" t="n">
        <v>2019</v>
      </c>
      <c r="C57" s="0" t="n">
        <v>24</v>
      </c>
      <c r="D57" s="0" t="n">
        <v>0.00665048812808023</v>
      </c>
    </row>
    <row r="58" customFormat="false" ht="13.2" hidden="false" customHeight="false" outlineLevel="0" collapsed="false">
      <c r="A58" s="0" t="n">
        <v>21</v>
      </c>
      <c r="B58" s="0" t="n">
        <v>2019</v>
      </c>
      <c r="C58" s="0" t="n">
        <v>25</v>
      </c>
      <c r="D58" s="0" t="n">
        <v>0.00483595237590856</v>
      </c>
    </row>
    <row r="59" customFormat="false" ht="13.2" hidden="false" customHeight="false" outlineLevel="0" collapsed="false">
      <c r="A59" s="0" t="n">
        <v>21</v>
      </c>
      <c r="B59" s="0" t="n">
        <v>2019</v>
      </c>
      <c r="C59" s="0" t="n">
        <v>26</v>
      </c>
      <c r="D59" s="0" t="n">
        <v>0.0037824905090869</v>
      </c>
    </row>
    <row r="60" customFormat="false" ht="13.2" hidden="false" customHeight="false" outlineLevel="0" collapsed="false">
      <c r="A60" s="0" t="n">
        <v>21</v>
      </c>
      <c r="B60" s="0" t="n">
        <v>2019</v>
      </c>
      <c r="C60" s="0" t="n">
        <v>27</v>
      </c>
      <c r="D60" s="0" t="n">
        <v>0.00303608268519528</v>
      </c>
    </row>
    <row r="61" customFormat="false" ht="13.2" hidden="false" customHeight="false" outlineLevel="0" collapsed="false">
      <c r="A61" s="0" t="n">
        <v>21</v>
      </c>
      <c r="B61" s="0" t="n">
        <v>2019</v>
      </c>
      <c r="C61" s="0" t="n">
        <v>28</v>
      </c>
      <c r="D61" s="0" t="n">
        <v>0.00250677457895061</v>
      </c>
    </row>
    <row r="62" customFormat="false" ht="13.2" hidden="false" customHeight="false" outlineLevel="0" collapsed="false">
      <c r="A62" s="0" t="n">
        <v>21</v>
      </c>
      <c r="B62" s="0" t="n">
        <v>2019</v>
      </c>
      <c r="C62" s="0" t="n">
        <v>29</v>
      </c>
      <c r="D62" s="0" t="n">
        <v>0.0020275988491111</v>
      </c>
    </row>
    <row r="63" customFormat="false" ht="13.2" hidden="false" customHeight="false" outlineLevel="0" collapsed="false">
      <c r="A63" s="0" t="n">
        <v>21</v>
      </c>
      <c r="B63" s="0" t="n">
        <v>2019</v>
      </c>
      <c r="C63" s="0" t="n">
        <v>30</v>
      </c>
      <c r="D63" s="0" t="n">
        <v>0.0297721304816223</v>
      </c>
    </row>
    <row r="64" customFormat="false" ht="13.2" hidden="false" customHeight="false" outlineLevel="0" collapsed="false">
      <c r="A64" s="0" t="n">
        <v>31</v>
      </c>
      <c r="B64" s="0" t="n">
        <v>2019</v>
      </c>
      <c r="C64" s="0" t="n">
        <v>0</v>
      </c>
      <c r="D64" s="0" t="n">
        <v>0.060659340022648</v>
      </c>
    </row>
    <row r="65" customFormat="false" ht="13.2" hidden="false" customHeight="false" outlineLevel="0" collapsed="false">
      <c r="A65" s="0" t="n">
        <v>31</v>
      </c>
      <c r="B65" s="0" t="n">
        <v>2019</v>
      </c>
      <c r="C65" s="0" t="n">
        <v>1</v>
      </c>
      <c r="D65" s="0" t="n">
        <v>0.0596974040996095</v>
      </c>
    </row>
    <row r="66" customFormat="false" ht="13.2" hidden="false" customHeight="false" outlineLevel="0" collapsed="false">
      <c r="A66" s="0" t="n">
        <v>31</v>
      </c>
      <c r="B66" s="0" t="n">
        <v>2019</v>
      </c>
      <c r="C66" s="0" t="n">
        <v>2</v>
      </c>
      <c r="D66" s="0" t="n">
        <v>0.0747280317190462</v>
      </c>
    </row>
    <row r="67" customFormat="false" ht="13.2" hidden="false" customHeight="false" outlineLevel="0" collapsed="false">
      <c r="A67" s="0" t="n">
        <v>31</v>
      </c>
      <c r="B67" s="0" t="n">
        <v>2019</v>
      </c>
      <c r="C67" s="0" t="n">
        <v>3</v>
      </c>
      <c r="D67" s="0" t="n">
        <v>0.0711378720671931</v>
      </c>
    </row>
    <row r="68" customFormat="false" ht="13.2" hidden="false" customHeight="false" outlineLevel="0" collapsed="false">
      <c r="A68" s="0" t="n">
        <v>31</v>
      </c>
      <c r="B68" s="0" t="n">
        <v>2019</v>
      </c>
      <c r="C68" s="0" t="n">
        <v>4</v>
      </c>
      <c r="D68" s="0" t="n">
        <v>0.0653923769210128</v>
      </c>
    </row>
    <row r="69" customFormat="false" ht="13.2" hidden="false" customHeight="false" outlineLevel="0" collapsed="false">
      <c r="A69" s="0" t="n">
        <v>31</v>
      </c>
      <c r="B69" s="0" t="n">
        <v>2019</v>
      </c>
      <c r="C69" s="0" t="n">
        <v>5</v>
      </c>
      <c r="D69" s="0" t="n">
        <v>0.0568875517179163</v>
      </c>
    </row>
    <row r="70" customFormat="false" ht="13.2" hidden="false" customHeight="false" outlineLevel="0" collapsed="false">
      <c r="A70" s="0" t="n">
        <v>31</v>
      </c>
      <c r="B70" s="0" t="n">
        <v>2019</v>
      </c>
      <c r="C70" s="0" t="n">
        <v>6</v>
      </c>
      <c r="D70" s="0" t="n">
        <v>0.0391445489323808</v>
      </c>
    </row>
    <row r="71" customFormat="false" ht="13.2" hidden="false" customHeight="false" outlineLevel="0" collapsed="false">
      <c r="A71" s="0" t="n">
        <v>31</v>
      </c>
      <c r="B71" s="0" t="n">
        <v>2019</v>
      </c>
      <c r="C71" s="0" t="n">
        <v>7</v>
      </c>
      <c r="D71" s="0" t="n">
        <v>0.0357980430162594</v>
      </c>
    </row>
    <row r="72" customFormat="false" ht="13.2" hidden="false" customHeight="false" outlineLevel="0" collapsed="false">
      <c r="A72" s="0" t="n">
        <v>31</v>
      </c>
      <c r="B72" s="0" t="n">
        <v>2019</v>
      </c>
      <c r="C72" s="0" t="n">
        <v>8</v>
      </c>
      <c r="D72" s="0" t="n">
        <v>0.0371407555090793</v>
      </c>
    </row>
    <row r="73" customFormat="false" ht="13.2" hidden="false" customHeight="false" outlineLevel="0" collapsed="false">
      <c r="A73" s="0" t="n">
        <v>31</v>
      </c>
      <c r="B73" s="0" t="n">
        <v>2019</v>
      </c>
      <c r="C73" s="0" t="n">
        <v>9</v>
      </c>
      <c r="D73" s="0" t="n">
        <v>0.0298033664529289</v>
      </c>
    </row>
    <row r="74" customFormat="false" ht="13.2" hidden="false" customHeight="false" outlineLevel="0" collapsed="false">
      <c r="A74" s="0" t="n">
        <v>31</v>
      </c>
      <c r="B74" s="0" t="n">
        <v>2019</v>
      </c>
      <c r="C74" s="0" t="n">
        <v>10</v>
      </c>
      <c r="D74" s="0" t="n">
        <v>0.0222607753982234</v>
      </c>
    </row>
    <row r="75" customFormat="false" ht="13.2" hidden="false" customHeight="false" outlineLevel="0" collapsed="false">
      <c r="A75" s="0" t="n">
        <v>31</v>
      </c>
      <c r="B75" s="0" t="n">
        <v>2019</v>
      </c>
      <c r="C75" s="0" t="n">
        <v>11</v>
      </c>
      <c r="D75" s="0" t="n">
        <v>0.0377054713106133</v>
      </c>
    </row>
    <row r="76" customFormat="false" ht="13.2" hidden="false" customHeight="false" outlineLevel="0" collapsed="false">
      <c r="A76" s="0" t="n">
        <v>31</v>
      </c>
      <c r="B76" s="0" t="n">
        <v>2019</v>
      </c>
      <c r="C76" s="0" t="n">
        <v>12</v>
      </c>
      <c r="D76" s="0" t="n">
        <v>0.0396332119235927</v>
      </c>
    </row>
    <row r="77" customFormat="false" ht="13.2" hidden="false" customHeight="false" outlineLevel="0" collapsed="false">
      <c r="A77" s="0" t="n">
        <v>31</v>
      </c>
      <c r="B77" s="0" t="n">
        <v>2019</v>
      </c>
      <c r="C77" s="0" t="n">
        <v>13</v>
      </c>
      <c r="D77" s="0" t="n">
        <v>0.0395661249648657</v>
      </c>
    </row>
    <row r="78" customFormat="false" ht="13.2" hidden="false" customHeight="false" outlineLevel="0" collapsed="false">
      <c r="A78" s="0" t="n">
        <v>31</v>
      </c>
      <c r="B78" s="0" t="n">
        <v>2019</v>
      </c>
      <c r="C78" s="0" t="n">
        <v>14</v>
      </c>
      <c r="D78" s="0" t="n">
        <v>0.0411220483839399</v>
      </c>
    </row>
    <row r="79" customFormat="false" ht="13.2" hidden="false" customHeight="false" outlineLevel="0" collapsed="false">
      <c r="A79" s="0" t="n">
        <v>31</v>
      </c>
      <c r="B79" s="0" t="n">
        <v>2019</v>
      </c>
      <c r="C79" s="0" t="n">
        <v>15</v>
      </c>
      <c r="D79" s="0" t="n">
        <v>0.0405231282002703</v>
      </c>
    </row>
    <row r="80" customFormat="false" ht="13.2" hidden="false" customHeight="false" outlineLevel="0" collapsed="false">
      <c r="A80" s="0" t="n">
        <v>31</v>
      </c>
      <c r="B80" s="0" t="n">
        <v>2019</v>
      </c>
      <c r="C80" s="0" t="n">
        <v>16</v>
      </c>
      <c r="D80" s="0" t="n">
        <v>0.035765276873592</v>
      </c>
    </row>
    <row r="81" customFormat="false" ht="13.2" hidden="false" customHeight="false" outlineLevel="0" collapsed="false">
      <c r="A81" s="0" t="n">
        <v>31</v>
      </c>
      <c r="B81" s="0" t="n">
        <v>2019</v>
      </c>
      <c r="C81" s="0" t="n">
        <v>17</v>
      </c>
      <c r="D81" s="0" t="n">
        <v>0.0333487466708088</v>
      </c>
    </row>
    <row r="82" customFormat="false" ht="13.2" hidden="false" customHeight="false" outlineLevel="0" collapsed="false">
      <c r="A82" s="0" t="n">
        <v>31</v>
      </c>
      <c r="B82" s="0" t="n">
        <v>2019</v>
      </c>
      <c r="C82" s="0" t="n">
        <v>18</v>
      </c>
      <c r="D82" s="0" t="n">
        <v>0.0282468284055427</v>
      </c>
    </row>
    <row r="83" customFormat="false" ht="13.2" hidden="false" customHeight="false" outlineLevel="0" collapsed="false">
      <c r="A83" s="0" t="n">
        <v>31</v>
      </c>
      <c r="B83" s="0" t="n">
        <v>2019</v>
      </c>
      <c r="C83" s="0" t="n">
        <v>19</v>
      </c>
      <c r="D83" s="0" t="n">
        <v>0.0261059366943931</v>
      </c>
    </row>
    <row r="84" customFormat="false" ht="13.2" hidden="false" customHeight="false" outlineLevel="0" collapsed="false">
      <c r="A84" s="0" t="n">
        <v>31</v>
      </c>
      <c r="B84" s="0" t="n">
        <v>2019</v>
      </c>
      <c r="C84" s="0" t="n">
        <v>20</v>
      </c>
      <c r="D84" s="0" t="n">
        <v>0.0224569048996893</v>
      </c>
    </row>
    <row r="85" customFormat="false" ht="13.2" hidden="false" customHeight="false" outlineLevel="0" collapsed="false">
      <c r="A85" s="0" t="n">
        <v>31</v>
      </c>
      <c r="B85" s="0" t="n">
        <v>2019</v>
      </c>
      <c r="C85" s="0" t="n">
        <v>21</v>
      </c>
      <c r="D85" s="0" t="n">
        <v>0.0174047718860715</v>
      </c>
    </row>
    <row r="86" customFormat="false" ht="13.2" hidden="false" customHeight="false" outlineLevel="0" collapsed="false">
      <c r="A86" s="0" t="n">
        <v>31</v>
      </c>
      <c r="B86" s="0" t="n">
        <v>2019</v>
      </c>
      <c r="C86" s="0" t="n">
        <v>22</v>
      </c>
      <c r="D86" s="0" t="n">
        <v>0.0155435845385605</v>
      </c>
    </row>
    <row r="87" customFormat="false" ht="13.2" hidden="false" customHeight="false" outlineLevel="0" collapsed="false">
      <c r="A87" s="0" t="n">
        <v>31</v>
      </c>
      <c r="B87" s="0" t="n">
        <v>2019</v>
      </c>
      <c r="C87" s="0" t="n">
        <v>23</v>
      </c>
      <c r="D87" s="0" t="n">
        <v>0.0109476091789849</v>
      </c>
    </row>
    <row r="88" customFormat="false" ht="13.2" hidden="false" customHeight="false" outlineLevel="0" collapsed="false">
      <c r="A88" s="0" t="n">
        <v>31</v>
      </c>
      <c r="B88" s="0" t="n">
        <v>2019</v>
      </c>
      <c r="C88" s="0" t="n">
        <v>24</v>
      </c>
      <c r="D88" s="0" t="n">
        <v>0.0104216144695434</v>
      </c>
    </row>
    <row r="89" customFormat="false" ht="13.2" hidden="false" customHeight="false" outlineLevel="0" collapsed="false">
      <c r="A89" s="0" t="n">
        <v>31</v>
      </c>
      <c r="B89" s="0" t="n">
        <v>2019</v>
      </c>
      <c r="C89" s="0" t="n">
        <v>25</v>
      </c>
      <c r="D89" s="0" t="n">
        <v>0.00877774662641932</v>
      </c>
    </row>
    <row r="90" customFormat="false" ht="13.2" hidden="false" customHeight="false" outlineLevel="0" collapsed="false">
      <c r="A90" s="0" t="n">
        <v>31</v>
      </c>
      <c r="B90" s="0" t="n">
        <v>2019</v>
      </c>
      <c r="C90" s="0" t="n">
        <v>26</v>
      </c>
      <c r="D90" s="0" t="n">
        <v>0.00606251239811161</v>
      </c>
    </row>
    <row r="91" customFormat="false" ht="13.2" hidden="false" customHeight="false" outlineLevel="0" collapsed="false">
      <c r="A91" s="0" t="n">
        <v>31</v>
      </c>
      <c r="B91" s="0" t="n">
        <v>2019</v>
      </c>
      <c r="C91" s="0" t="n">
        <v>27</v>
      </c>
      <c r="D91" s="0" t="n">
        <v>0.00444446357138138</v>
      </c>
    </row>
    <row r="92" customFormat="false" ht="13.2" hidden="false" customHeight="false" outlineLevel="0" collapsed="false">
      <c r="A92" s="0" t="n">
        <v>31</v>
      </c>
      <c r="B92" s="0" t="n">
        <v>2019</v>
      </c>
      <c r="C92" s="0" t="n">
        <v>28</v>
      </c>
      <c r="D92" s="0" t="n">
        <v>0.00373943391493481</v>
      </c>
    </row>
    <row r="93" customFormat="false" ht="13.2" hidden="false" customHeight="false" outlineLevel="0" collapsed="false">
      <c r="A93" s="0" t="n">
        <v>31</v>
      </c>
      <c r="B93" s="0" t="n">
        <v>2019</v>
      </c>
      <c r="C93" s="0" t="n">
        <v>29</v>
      </c>
      <c r="D93" s="0" t="n">
        <v>0.00335527723427589</v>
      </c>
    </row>
    <row r="94" customFormat="false" ht="13.2" hidden="false" customHeight="false" outlineLevel="0" collapsed="false">
      <c r="A94" s="0" t="n">
        <v>31</v>
      </c>
      <c r="B94" s="0" t="n">
        <v>2019</v>
      </c>
      <c r="C94" s="0" t="n">
        <v>30</v>
      </c>
      <c r="D94" s="0" t="n">
        <v>0.0221792419981114</v>
      </c>
    </row>
    <row r="95" customFormat="false" ht="13.2" hidden="false" customHeight="false" outlineLevel="0" collapsed="false">
      <c r="A95" s="0" t="n">
        <v>32</v>
      </c>
      <c r="B95" s="0" t="n">
        <v>2019</v>
      </c>
      <c r="C95" s="0" t="n">
        <v>0</v>
      </c>
      <c r="D95" s="0" t="n">
        <v>0.060659340022648</v>
      </c>
    </row>
    <row r="96" customFormat="false" ht="13.2" hidden="false" customHeight="false" outlineLevel="0" collapsed="false">
      <c r="A96" s="0" t="n">
        <v>32</v>
      </c>
      <c r="B96" s="0" t="n">
        <v>2019</v>
      </c>
      <c r="C96" s="0" t="n">
        <v>1</v>
      </c>
      <c r="D96" s="0" t="n">
        <v>0.0594600974603694</v>
      </c>
    </row>
    <row r="97" customFormat="false" ht="13.2" hidden="false" customHeight="false" outlineLevel="0" collapsed="false">
      <c r="A97" s="0" t="n">
        <v>32</v>
      </c>
      <c r="B97" s="0" t="n">
        <v>2019</v>
      </c>
      <c r="C97" s="0" t="n">
        <v>2</v>
      </c>
      <c r="D97" s="0" t="n">
        <v>0.0741371033163758</v>
      </c>
    </row>
    <row r="98" customFormat="false" ht="13.2" hidden="false" customHeight="false" outlineLevel="0" collapsed="false">
      <c r="A98" s="0" t="n">
        <v>32</v>
      </c>
      <c r="B98" s="0" t="n">
        <v>2019</v>
      </c>
      <c r="C98" s="0" t="n">
        <v>3</v>
      </c>
      <c r="D98" s="0" t="n">
        <v>0.0703377746660067</v>
      </c>
    </row>
    <row r="99" customFormat="false" ht="13.2" hidden="false" customHeight="false" outlineLevel="0" collapsed="false">
      <c r="A99" s="0" t="n">
        <v>32</v>
      </c>
      <c r="B99" s="0" t="n">
        <v>2019</v>
      </c>
      <c r="C99" s="0" t="n">
        <v>4</v>
      </c>
      <c r="D99" s="0" t="n">
        <v>0.0643784773426436</v>
      </c>
    </row>
    <row r="100" customFormat="false" ht="13.2" hidden="false" customHeight="false" outlineLevel="0" collapsed="false">
      <c r="A100" s="0" t="n">
        <v>32</v>
      </c>
      <c r="B100" s="0" t="n">
        <v>2019</v>
      </c>
      <c r="C100" s="0" t="n">
        <v>5</v>
      </c>
      <c r="D100" s="0" t="n">
        <v>0.0557286022638184</v>
      </c>
    </row>
    <row r="101" customFormat="false" ht="13.2" hidden="false" customHeight="false" outlineLevel="0" collapsed="false">
      <c r="A101" s="0" t="n">
        <v>32</v>
      </c>
      <c r="B101" s="0" t="n">
        <v>2019</v>
      </c>
      <c r="C101" s="0" t="n">
        <v>6</v>
      </c>
      <c r="D101" s="0" t="n">
        <v>0.0965071441688919</v>
      </c>
    </row>
    <row r="102" customFormat="false" ht="13.2" hidden="false" customHeight="false" outlineLevel="0" collapsed="false">
      <c r="A102" s="0" t="n">
        <v>32</v>
      </c>
      <c r="B102" s="0" t="n">
        <v>2019</v>
      </c>
      <c r="C102" s="0" t="n">
        <v>7</v>
      </c>
      <c r="D102" s="0" t="n">
        <v>0.0664144235025703</v>
      </c>
    </row>
    <row r="103" customFormat="false" ht="13.2" hidden="false" customHeight="false" outlineLevel="0" collapsed="false">
      <c r="A103" s="0" t="n">
        <v>32</v>
      </c>
      <c r="B103" s="0" t="n">
        <v>2019</v>
      </c>
      <c r="C103" s="0" t="n">
        <v>8</v>
      </c>
      <c r="D103" s="0" t="n">
        <v>0.0519245582743248</v>
      </c>
    </row>
    <row r="104" customFormat="false" ht="13.2" hidden="false" customHeight="false" outlineLevel="0" collapsed="false">
      <c r="A104" s="0" t="n">
        <v>32</v>
      </c>
      <c r="B104" s="0" t="n">
        <v>2019</v>
      </c>
      <c r="C104" s="0" t="n">
        <v>9</v>
      </c>
      <c r="D104" s="0" t="n">
        <v>0.0325831097647475</v>
      </c>
    </row>
    <row r="105" customFormat="false" ht="13.2" hidden="false" customHeight="false" outlineLevel="0" collapsed="false">
      <c r="A105" s="0" t="n">
        <v>32</v>
      </c>
      <c r="B105" s="0" t="n">
        <v>2019</v>
      </c>
      <c r="C105" s="0" t="n">
        <v>10</v>
      </c>
      <c r="D105" s="0" t="n">
        <v>0.0239390385710344</v>
      </c>
    </row>
    <row r="106" customFormat="false" ht="13.2" hidden="false" customHeight="false" outlineLevel="0" collapsed="false">
      <c r="A106" s="0" t="n">
        <v>32</v>
      </c>
      <c r="B106" s="0" t="n">
        <v>2019</v>
      </c>
      <c r="C106" s="0" t="n">
        <v>11</v>
      </c>
      <c r="D106" s="0" t="n">
        <v>0.0433599501582376</v>
      </c>
    </row>
    <row r="107" customFormat="false" ht="13.2" hidden="false" customHeight="false" outlineLevel="0" collapsed="false">
      <c r="A107" s="0" t="n">
        <v>32</v>
      </c>
      <c r="B107" s="0" t="n">
        <v>2019</v>
      </c>
      <c r="C107" s="0" t="n">
        <v>12</v>
      </c>
      <c r="D107" s="0" t="n">
        <v>0.0379032968573969</v>
      </c>
    </row>
    <row r="108" customFormat="false" ht="13.2" hidden="false" customHeight="false" outlineLevel="0" collapsed="false">
      <c r="A108" s="0" t="n">
        <v>32</v>
      </c>
      <c r="B108" s="0" t="n">
        <v>2019</v>
      </c>
      <c r="C108" s="0" t="n">
        <v>13</v>
      </c>
      <c r="D108" s="0" t="n">
        <v>0.0381176675670497</v>
      </c>
    </row>
    <row r="109" customFormat="false" ht="13.2" hidden="false" customHeight="false" outlineLevel="0" collapsed="false">
      <c r="A109" s="0" t="n">
        <v>32</v>
      </c>
      <c r="B109" s="0" t="n">
        <v>2019</v>
      </c>
      <c r="C109" s="0" t="n">
        <v>14</v>
      </c>
      <c r="D109" s="0" t="n">
        <v>0.0317522426450379</v>
      </c>
    </row>
    <row r="110" customFormat="false" ht="13.2" hidden="false" customHeight="false" outlineLevel="0" collapsed="false">
      <c r="A110" s="0" t="n">
        <v>32</v>
      </c>
      <c r="B110" s="0" t="n">
        <v>2019</v>
      </c>
      <c r="C110" s="0" t="n">
        <v>15</v>
      </c>
      <c r="D110" s="0" t="n">
        <v>0.0278287659139661</v>
      </c>
    </row>
    <row r="111" customFormat="false" ht="13.2" hidden="false" customHeight="false" outlineLevel="0" collapsed="false">
      <c r="A111" s="0" t="n">
        <v>32</v>
      </c>
      <c r="B111" s="0" t="n">
        <v>2019</v>
      </c>
      <c r="C111" s="0" t="n">
        <v>16</v>
      </c>
      <c r="D111" s="0" t="n">
        <v>0.0237208457588699</v>
      </c>
    </row>
    <row r="112" customFormat="false" ht="13.2" hidden="false" customHeight="false" outlineLevel="0" collapsed="false">
      <c r="A112" s="0" t="n">
        <v>32</v>
      </c>
      <c r="B112" s="0" t="n">
        <v>2019</v>
      </c>
      <c r="C112" s="0" t="n">
        <v>17</v>
      </c>
      <c r="D112" s="0" t="n">
        <v>0.0202408332723599</v>
      </c>
    </row>
    <row r="113" customFormat="false" ht="13.2" hidden="false" customHeight="false" outlineLevel="0" collapsed="false">
      <c r="A113" s="0" t="n">
        <v>32</v>
      </c>
      <c r="B113" s="0" t="n">
        <v>2019</v>
      </c>
      <c r="C113" s="0" t="n">
        <v>18</v>
      </c>
      <c r="D113" s="0" t="n">
        <v>0.0182208329684822</v>
      </c>
    </row>
    <row r="114" customFormat="false" ht="13.2" hidden="false" customHeight="false" outlineLevel="0" collapsed="false">
      <c r="A114" s="0" t="n">
        <v>32</v>
      </c>
      <c r="B114" s="0" t="n">
        <v>2019</v>
      </c>
      <c r="C114" s="0" t="n">
        <v>19</v>
      </c>
      <c r="D114" s="0" t="n">
        <v>0.0163502073691608</v>
      </c>
    </row>
    <row r="115" customFormat="false" ht="13.2" hidden="false" customHeight="false" outlineLevel="0" collapsed="false">
      <c r="A115" s="0" t="n">
        <v>32</v>
      </c>
      <c r="B115" s="0" t="n">
        <v>2019</v>
      </c>
      <c r="C115" s="0" t="n">
        <v>20</v>
      </c>
      <c r="D115" s="0" t="n">
        <v>0.0135999614417842</v>
      </c>
    </row>
    <row r="116" customFormat="false" ht="13.2" hidden="false" customHeight="false" outlineLevel="0" collapsed="false">
      <c r="A116" s="0" t="n">
        <v>32</v>
      </c>
      <c r="B116" s="0" t="n">
        <v>2019</v>
      </c>
      <c r="C116" s="0" t="n">
        <v>21</v>
      </c>
      <c r="D116" s="0" t="n">
        <v>0.00957405174487082</v>
      </c>
    </row>
    <row r="117" customFormat="false" ht="13.2" hidden="false" customHeight="false" outlineLevel="0" collapsed="false">
      <c r="A117" s="0" t="n">
        <v>32</v>
      </c>
      <c r="B117" s="0" t="n">
        <v>2019</v>
      </c>
      <c r="C117" s="0" t="n">
        <v>22</v>
      </c>
      <c r="D117" s="0" t="n">
        <v>0.00914427441010867</v>
      </c>
    </row>
    <row r="118" customFormat="false" ht="13.2" hidden="false" customHeight="false" outlineLevel="0" collapsed="false">
      <c r="A118" s="0" t="n">
        <v>32</v>
      </c>
      <c r="B118" s="0" t="n">
        <v>2019</v>
      </c>
      <c r="C118" s="0" t="n">
        <v>23</v>
      </c>
      <c r="D118" s="0" t="n">
        <v>0.00622031016445737</v>
      </c>
    </row>
    <row r="119" customFormat="false" ht="13.2" hidden="false" customHeight="false" outlineLevel="0" collapsed="false">
      <c r="A119" s="0" t="n">
        <v>32</v>
      </c>
      <c r="B119" s="0" t="n">
        <v>2019</v>
      </c>
      <c r="C119" s="0" t="n">
        <v>24</v>
      </c>
      <c r="D119" s="0" t="n">
        <v>0.00622271540721764</v>
      </c>
    </row>
    <row r="120" customFormat="false" ht="13.2" hidden="false" customHeight="false" outlineLevel="0" collapsed="false">
      <c r="A120" s="0" t="n">
        <v>32</v>
      </c>
      <c r="B120" s="0" t="n">
        <v>2019</v>
      </c>
      <c r="C120" s="0" t="n">
        <v>25</v>
      </c>
      <c r="D120" s="0" t="n">
        <v>0.00504064956719178</v>
      </c>
    </row>
    <row r="121" customFormat="false" ht="13.2" hidden="false" customHeight="false" outlineLevel="0" collapsed="false">
      <c r="A121" s="0" t="n">
        <v>32</v>
      </c>
      <c r="B121" s="0" t="n">
        <v>2019</v>
      </c>
      <c r="C121" s="0" t="n">
        <v>26</v>
      </c>
      <c r="D121" s="0" t="n">
        <v>0.00352978120173094</v>
      </c>
    </row>
    <row r="122" customFormat="false" ht="13.2" hidden="false" customHeight="false" outlineLevel="0" collapsed="false">
      <c r="A122" s="0" t="n">
        <v>32</v>
      </c>
      <c r="B122" s="0" t="n">
        <v>2019</v>
      </c>
      <c r="C122" s="0" t="n">
        <v>27</v>
      </c>
      <c r="D122" s="0" t="n">
        <v>0.00276850096008918</v>
      </c>
    </row>
    <row r="123" customFormat="false" ht="13.2" hidden="false" customHeight="false" outlineLevel="0" collapsed="false">
      <c r="A123" s="0" t="n">
        <v>32</v>
      </c>
      <c r="B123" s="0" t="n">
        <v>2019</v>
      </c>
      <c r="C123" s="0" t="n">
        <v>28</v>
      </c>
      <c r="D123" s="0" t="n">
        <v>0.00241709678105578</v>
      </c>
    </row>
    <row r="124" customFormat="false" ht="13.2" hidden="false" customHeight="false" outlineLevel="0" collapsed="false">
      <c r="A124" s="0" t="n">
        <v>32</v>
      </c>
      <c r="B124" s="0" t="n">
        <v>2019</v>
      </c>
      <c r="C124" s="0" t="n">
        <v>29</v>
      </c>
      <c r="D124" s="0" t="n">
        <v>0.00222017228548106</v>
      </c>
    </row>
    <row r="125" customFormat="false" ht="13.2" hidden="false" customHeight="false" outlineLevel="0" collapsed="false">
      <c r="A125" s="0" t="n">
        <v>32</v>
      </c>
      <c r="B125" s="0" t="n">
        <v>2019</v>
      </c>
      <c r="C125" s="0" t="n">
        <v>30</v>
      </c>
      <c r="D125" s="0" t="n">
        <v>0.0256981741720206</v>
      </c>
    </row>
    <row r="126" customFormat="false" ht="13.2" hidden="false" customHeight="false" outlineLevel="0" collapsed="false">
      <c r="A126" s="0" t="n">
        <v>41</v>
      </c>
      <c r="B126" s="0" t="n">
        <v>2019</v>
      </c>
      <c r="C126" s="0" t="n">
        <v>0</v>
      </c>
      <c r="D126" s="0" t="n">
        <v>0.0594253475901892</v>
      </c>
    </row>
    <row r="127" customFormat="false" ht="13.2" hidden="false" customHeight="false" outlineLevel="0" collapsed="false">
      <c r="A127" s="0" t="n">
        <v>41</v>
      </c>
      <c r="B127" s="0" t="n">
        <v>2019</v>
      </c>
      <c r="C127" s="0" t="n">
        <v>1</v>
      </c>
      <c r="D127" s="0" t="n">
        <v>0.0562784257003691</v>
      </c>
    </row>
    <row r="128" customFormat="false" ht="13.2" hidden="false" customHeight="false" outlineLevel="0" collapsed="false">
      <c r="A128" s="0" t="n">
        <v>41</v>
      </c>
      <c r="B128" s="0" t="n">
        <v>2019</v>
      </c>
      <c r="C128" s="0" t="n">
        <v>2</v>
      </c>
      <c r="D128" s="0" t="n">
        <v>0.0776571956628379</v>
      </c>
    </row>
    <row r="129" customFormat="false" ht="13.2" hidden="false" customHeight="false" outlineLevel="0" collapsed="false">
      <c r="A129" s="0" t="n">
        <v>41</v>
      </c>
      <c r="B129" s="0" t="n">
        <v>2019</v>
      </c>
      <c r="C129" s="0" t="n">
        <v>3</v>
      </c>
      <c r="D129" s="0" t="n">
        <v>0.0745476579301032</v>
      </c>
    </row>
    <row r="130" customFormat="false" ht="13.2" hidden="false" customHeight="false" outlineLevel="0" collapsed="false">
      <c r="A130" s="0" t="n">
        <v>41</v>
      </c>
      <c r="B130" s="0" t="n">
        <v>2019</v>
      </c>
      <c r="C130" s="0" t="n">
        <v>4</v>
      </c>
      <c r="D130" s="0" t="n">
        <v>0.0662048156096135</v>
      </c>
    </row>
    <row r="131" customFormat="false" ht="13.2" hidden="false" customHeight="false" outlineLevel="0" collapsed="false">
      <c r="A131" s="0" t="n">
        <v>41</v>
      </c>
      <c r="B131" s="0" t="n">
        <v>2019</v>
      </c>
      <c r="C131" s="0" t="n">
        <v>5</v>
      </c>
      <c r="D131" s="0" t="n">
        <v>0.0622050069628854</v>
      </c>
    </row>
    <row r="132" customFormat="false" ht="13.2" hidden="false" customHeight="false" outlineLevel="0" collapsed="false">
      <c r="A132" s="0" t="n">
        <v>41</v>
      </c>
      <c r="B132" s="0" t="n">
        <v>2019</v>
      </c>
      <c r="C132" s="0" t="n">
        <v>6</v>
      </c>
      <c r="D132" s="0" t="n">
        <v>0.0392162982717368</v>
      </c>
    </row>
    <row r="133" customFormat="false" ht="13.2" hidden="false" customHeight="false" outlineLevel="0" collapsed="false">
      <c r="A133" s="0" t="n">
        <v>41</v>
      </c>
      <c r="B133" s="0" t="n">
        <v>2019</v>
      </c>
      <c r="C133" s="0" t="n">
        <v>7</v>
      </c>
      <c r="D133" s="0" t="n">
        <v>0.0342103729954193</v>
      </c>
    </row>
    <row r="134" customFormat="false" ht="13.2" hidden="false" customHeight="false" outlineLevel="0" collapsed="false">
      <c r="A134" s="0" t="n">
        <v>41</v>
      </c>
      <c r="B134" s="0" t="n">
        <v>2019</v>
      </c>
      <c r="C134" s="0" t="n">
        <v>8</v>
      </c>
      <c r="D134" s="0" t="n">
        <v>0.0300112807764781</v>
      </c>
    </row>
    <row r="135" customFormat="false" ht="13.2" hidden="false" customHeight="false" outlineLevel="0" collapsed="false">
      <c r="A135" s="0" t="n">
        <v>41</v>
      </c>
      <c r="B135" s="0" t="n">
        <v>2019</v>
      </c>
      <c r="C135" s="0" t="n">
        <v>9</v>
      </c>
      <c r="D135" s="0" t="n">
        <v>0.0320639699609415</v>
      </c>
    </row>
    <row r="136" customFormat="false" ht="13.2" hidden="false" customHeight="false" outlineLevel="0" collapsed="false">
      <c r="A136" s="0" t="n">
        <v>41</v>
      </c>
      <c r="B136" s="0" t="n">
        <v>2019</v>
      </c>
      <c r="C136" s="0" t="n">
        <v>10</v>
      </c>
      <c r="D136" s="0" t="n">
        <v>0.0358513577315143</v>
      </c>
    </row>
    <row r="137" customFormat="false" ht="13.2" hidden="false" customHeight="false" outlineLevel="0" collapsed="false">
      <c r="A137" s="0" t="n">
        <v>41</v>
      </c>
      <c r="B137" s="0" t="n">
        <v>2019</v>
      </c>
      <c r="C137" s="0" t="n">
        <v>11</v>
      </c>
      <c r="D137" s="0" t="n">
        <v>0.0356321104013556</v>
      </c>
    </row>
    <row r="138" customFormat="false" ht="13.2" hidden="false" customHeight="false" outlineLevel="0" collapsed="false">
      <c r="A138" s="0" t="n">
        <v>41</v>
      </c>
      <c r="B138" s="0" t="n">
        <v>2019</v>
      </c>
      <c r="C138" s="0" t="n">
        <v>12</v>
      </c>
      <c r="D138" s="0" t="n">
        <v>0.036333580384687</v>
      </c>
    </row>
    <row r="139" customFormat="false" ht="13.2" hidden="false" customHeight="false" outlineLevel="0" collapsed="false">
      <c r="A139" s="0" t="n">
        <v>41</v>
      </c>
      <c r="B139" s="0" t="n">
        <v>2019</v>
      </c>
      <c r="C139" s="0" t="n">
        <v>13</v>
      </c>
      <c r="D139" s="0" t="n">
        <v>0.044183953702897</v>
      </c>
    </row>
    <row r="140" customFormat="false" ht="13.2" hidden="false" customHeight="false" outlineLevel="0" collapsed="false">
      <c r="A140" s="0" t="n">
        <v>41</v>
      </c>
      <c r="B140" s="0" t="n">
        <v>2019</v>
      </c>
      <c r="C140" s="0" t="n">
        <v>14</v>
      </c>
      <c r="D140" s="0" t="n">
        <v>0.0265231197097743</v>
      </c>
    </row>
    <row r="141" customFormat="false" ht="13.2" hidden="false" customHeight="false" outlineLevel="0" collapsed="false">
      <c r="A141" s="0" t="n">
        <v>41</v>
      </c>
      <c r="B141" s="0" t="n">
        <v>2019</v>
      </c>
      <c r="C141" s="0" t="n">
        <v>15</v>
      </c>
      <c r="D141" s="0" t="n">
        <v>0.0257307715954598</v>
      </c>
    </row>
    <row r="142" customFormat="false" ht="13.2" hidden="false" customHeight="false" outlineLevel="0" collapsed="false">
      <c r="A142" s="0" t="n">
        <v>41</v>
      </c>
      <c r="B142" s="0" t="n">
        <v>2019</v>
      </c>
      <c r="C142" s="0" t="n">
        <v>16</v>
      </c>
      <c r="D142" s="0" t="n">
        <v>0.032993118627844</v>
      </c>
    </row>
    <row r="143" customFormat="false" ht="13.2" hidden="false" customHeight="false" outlineLevel="0" collapsed="false">
      <c r="A143" s="0" t="n">
        <v>41</v>
      </c>
      <c r="B143" s="0" t="n">
        <v>2019</v>
      </c>
      <c r="C143" s="0" t="n">
        <v>17</v>
      </c>
      <c r="D143" s="0" t="n">
        <v>0.0301412632445084</v>
      </c>
    </row>
    <row r="144" customFormat="false" ht="13.2" hidden="false" customHeight="false" outlineLevel="0" collapsed="false">
      <c r="A144" s="0" t="n">
        <v>41</v>
      </c>
      <c r="B144" s="0" t="n">
        <v>2019</v>
      </c>
      <c r="C144" s="0" t="n">
        <v>18</v>
      </c>
      <c r="D144" s="0" t="n">
        <v>0.0339120251282899</v>
      </c>
    </row>
    <row r="145" customFormat="false" ht="13.2" hidden="false" customHeight="false" outlineLevel="0" collapsed="false">
      <c r="A145" s="0" t="n">
        <v>41</v>
      </c>
      <c r="B145" s="0" t="n">
        <v>2019</v>
      </c>
      <c r="C145" s="0" t="n">
        <v>19</v>
      </c>
      <c r="D145" s="0" t="n">
        <v>0.0390766302248422</v>
      </c>
    </row>
    <row r="146" customFormat="false" ht="13.2" hidden="false" customHeight="false" outlineLevel="0" collapsed="false">
      <c r="A146" s="0" t="n">
        <v>41</v>
      </c>
      <c r="B146" s="0" t="n">
        <v>2019</v>
      </c>
      <c r="C146" s="0" t="n">
        <v>20</v>
      </c>
      <c r="D146" s="0" t="n">
        <v>0.0225737449207422</v>
      </c>
    </row>
    <row r="147" customFormat="false" ht="13.2" hidden="false" customHeight="false" outlineLevel="0" collapsed="false">
      <c r="A147" s="0" t="n">
        <v>41</v>
      </c>
      <c r="B147" s="0" t="n">
        <v>2019</v>
      </c>
      <c r="C147" s="0" t="n">
        <v>21</v>
      </c>
      <c r="D147" s="0" t="n">
        <v>0.0179178429938435</v>
      </c>
    </row>
    <row r="148" customFormat="false" ht="13.2" hidden="false" customHeight="false" outlineLevel="0" collapsed="false">
      <c r="A148" s="0" t="n">
        <v>41</v>
      </c>
      <c r="B148" s="0" t="n">
        <v>2019</v>
      </c>
      <c r="C148" s="0" t="n">
        <v>22</v>
      </c>
      <c r="D148" s="0" t="n">
        <v>0.015872584704795</v>
      </c>
    </row>
    <row r="149" customFormat="false" ht="13.2" hidden="false" customHeight="false" outlineLevel="0" collapsed="false">
      <c r="A149" s="0" t="n">
        <v>41</v>
      </c>
      <c r="B149" s="0" t="n">
        <v>2019</v>
      </c>
      <c r="C149" s="0" t="n">
        <v>23</v>
      </c>
      <c r="D149" s="0" t="n">
        <v>0.0119680810678056</v>
      </c>
    </row>
    <row r="150" customFormat="false" ht="13.2" hidden="false" customHeight="false" outlineLevel="0" collapsed="false">
      <c r="A150" s="0" t="n">
        <v>41</v>
      </c>
      <c r="B150" s="0" t="n">
        <v>2019</v>
      </c>
      <c r="C150" s="0" t="n">
        <v>24</v>
      </c>
      <c r="D150" s="0" t="n">
        <v>0.0117349043038365</v>
      </c>
    </row>
    <row r="151" customFormat="false" ht="13.2" hidden="false" customHeight="false" outlineLevel="0" collapsed="false">
      <c r="A151" s="0" t="n">
        <v>41</v>
      </c>
      <c r="B151" s="0" t="n">
        <v>2019</v>
      </c>
      <c r="C151" s="0" t="n">
        <v>25</v>
      </c>
      <c r="D151" s="0" t="n">
        <v>0.00879457337048043</v>
      </c>
    </row>
    <row r="152" customFormat="false" ht="13.2" hidden="false" customHeight="false" outlineLevel="0" collapsed="false">
      <c r="A152" s="0" t="n">
        <v>41</v>
      </c>
      <c r="B152" s="0" t="n">
        <v>2019</v>
      </c>
      <c r="C152" s="0" t="n">
        <v>26</v>
      </c>
      <c r="D152" s="0" t="n">
        <v>0.00753989344627065</v>
      </c>
    </row>
    <row r="153" customFormat="false" ht="13.2" hidden="false" customHeight="false" outlineLevel="0" collapsed="false">
      <c r="A153" s="0" t="n">
        <v>41</v>
      </c>
      <c r="B153" s="0" t="n">
        <v>2019</v>
      </c>
      <c r="C153" s="0" t="n">
        <v>27</v>
      </c>
      <c r="D153" s="0" t="n">
        <v>0.00451791228808069</v>
      </c>
    </row>
    <row r="154" customFormat="false" ht="13.2" hidden="false" customHeight="false" outlineLevel="0" collapsed="false">
      <c r="A154" s="0" t="n">
        <v>41</v>
      </c>
      <c r="B154" s="0" t="n">
        <v>2019</v>
      </c>
      <c r="C154" s="0" t="n">
        <v>28</v>
      </c>
      <c r="D154" s="0" t="n">
        <v>0.00388149293749001</v>
      </c>
    </row>
    <row r="155" customFormat="false" ht="13.2" hidden="false" customHeight="false" outlineLevel="0" collapsed="false">
      <c r="A155" s="0" t="n">
        <v>41</v>
      </c>
      <c r="B155" s="0" t="n">
        <v>2019</v>
      </c>
      <c r="C155" s="0" t="n">
        <v>29</v>
      </c>
      <c r="D155" s="0" t="n">
        <v>0.00536595186150667</v>
      </c>
    </row>
    <row r="156" customFormat="false" ht="13.2" hidden="false" customHeight="false" outlineLevel="0" collapsed="false">
      <c r="A156" s="0" t="n">
        <v>41</v>
      </c>
      <c r="B156" s="0" t="n">
        <v>2019</v>
      </c>
      <c r="C156" s="0" t="n">
        <v>30</v>
      </c>
      <c r="D156" s="0" t="n">
        <v>0.017634715893402</v>
      </c>
    </row>
    <row r="157" customFormat="false" ht="13.2" hidden="false" customHeight="false" outlineLevel="0" collapsed="false">
      <c r="A157" s="0" t="n">
        <v>42</v>
      </c>
      <c r="B157" s="0" t="n">
        <v>2019</v>
      </c>
      <c r="C157" s="0" t="n">
        <v>0</v>
      </c>
      <c r="D157" s="0" t="n">
        <v>0.0594253475901892</v>
      </c>
    </row>
    <row r="158" customFormat="false" ht="13.2" hidden="false" customHeight="false" outlineLevel="0" collapsed="false">
      <c r="A158" s="0" t="n">
        <v>42</v>
      </c>
      <c r="B158" s="0" t="n">
        <v>2019</v>
      </c>
      <c r="C158" s="0" t="n">
        <v>1</v>
      </c>
      <c r="D158" s="0" t="n">
        <v>0.0560485711959152</v>
      </c>
    </row>
    <row r="159" customFormat="false" ht="13.2" hidden="false" customHeight="false" outlineLevel="0" collapsed="false">
      <c r="A159" s="0" t="n">
        <v>42</v>
      </c>
      <c r="B159" s="0" t="n">
        <v>2019</v>
      </c>
      <c r="C159" s="0" t="n">
        <v>2</v>
      </c>
      <c r="D159" s="0" t="n">
        <v>0.0892235996138625</v>
      </c>
    </row>
    <row r="160" customFormat="false" ht="13.2" hidden="false" customHeight="false" outlineLevel="0" collapsed="false">
      <c r="A160" s="0" t="n">
        <v>42</v>
      </c>
      <c r="B160" s="0" t="n">
        <v>2019</v>
      </c>
      <c r="C160" s="0" t="n">
        <v>3</v>
      </c>
      <c r="D160" s="0" t="n">
        <v>0.088197134877016</v>
      </c>
    </row>
    <row r="161" customFormat="false" ht="13.2" hidden="false" customHeight="false" outlineLevel="0" collapsed="false">
      <c r="A161" s="0" t="n">
        <v>42</v>
      </c>
      <c r="B161" s="0" t="n">
        <v>2019</v>
      </c>
      <c r="C161" s="0" t="n">
        <v>4</v>
      </c>
      <c r="D161" s="0" t="n">
        <v>0.075412199297234</v>
      </c>
    </row>
    <row r="162" customFormat="false" ht="13.2" hidden="false" customHeight="false" outlineLevel="0" collapsed="false">
      <c r="A162" s="0" t="n">
        <v>42</v>
      </c>
      <c r="B162" s="0" t="n">
        <v>2019</v>
      </c>
      <c r="C162" s="0" t="n">
        <v>5</v>
      </c>
      <c r="D162" s="0" t="n">
        <v>0.0764629265104493</v>
      </c>
    </row>
    <row r="163" customFormat="false" ht="13.2" hidden="false" customHeight="false" outlineLevel="0" collapsed="false">
      <c r="A163" s="0" t="n">
        <v>42</v>
      </c>
      <c r="B163" s="0" t="n">
        <v>2019</v>
      </c>
      <c r="C163" s="0" t="n">
        <v>6</v>
      </c>
      <c r="D163" s="0" t="n">
        <v>0.0572164949105005</v>
      </c>
    </row>
    <row r="164" customFormat="false" ht="13.2" hidden="false" customHeight="false" outlineLevel="0" collapsed="false">
      <c r="A164" s="0" t="n">
        <v>42</v>
      </c>
      <c r="B164" s="0" t="n">
        <v>2019</v>
      </c>
      <c r="C164" s="0" t="n">
        <v>7</v>
      </c>
      <c r="D164" s="0" t="n">
        <v>0.0619999773046732</v>
      </c>
    </row>
    <row r="165" customFormat="false" ht="13.2" hidden="false" customHeight="false" outlineLevel="0" collapsed="false">
      <c r="A165" s="0" t="n">
        <v>42</v>
      </c>
      <c r="B165" s="0" t="n">
        <v>2019</v>
      </c>
      <c r="C165" s="0" t="n">
        <v>8</v>
      </c>
      <c r="D165" s="0" t="n">
        <v>0.0487846287469984</v>
      </c>
    </row>
    <row r="166" customFormat="false" ht="13.2" hidden="false" customHeight="false" outlineLevel="0" collapsed="false">
      <c r="A166" s="0" t="n">
        <v>42</v>
      </c>
      <c r="B166" s="0" t="n">
        <v>2019</v>
      </c>
      <c r="C166" s="0" t="n">
        <v>9</v>
      </c>
      <c r="D166" s="0" t="n">
        <v>0.0623488944775951</v>
      </c>
    </row>
    <row r="167" customFormat="false" ht="13.2" hidden="false" customHeight="false" outlineLevel="0" collapsed="false">
      <c r="A167" s="0" t="n">
        <v>42</v>
      </c>
      <c r="B167" s="0" t="n">
        <v>2019</v>
      </c>
      <c r="C167" s="0" t="n">
        <v>10</v>
      </c>
      <c r="D167" s="0" t="n">
        <v>0.0598732532404467</v>
      </c>
    </row>
    <row r="168" customFormat="false" ht="13.2" hidden="false" customHeight="false" outlineLevel="0" collapsed="false">
      <c r="A168" s="0" t="n">
        <v>42</v>
      </c>
      <c r="B168" s="0" t="n">
        <v>2019</v>
      </c>
      <c r="C168" s="0" t="n">
        <v>11</v>
      </c>
      <c r="D168" s="0" t="n">
        <v>0.0533193467375696</v>
      </c>
    </row>
    <row r="169" customFormat="false" ht="13.2" hidden="false" customHeight="false" outlineLevel="0" collapsed="false">
      <c r="A169" s="0" t="n">
        <v>42</v>
      </c>
      <c r="B169" s="0" t="n">
        <v>2019</v>
      </c>
      <c r="C169" s="0" t="n">
        <v>12</v>
      </c>
      <c r="D169" s="0" t="n">
        <v>0.036523004007556</v>
      </c>
    </row>
    <row r="170" customFormat="false" ht="13.2" hidden="false" customHeight="false" outlineLevel="0" collapsed="false">
      <c r="A170" s="0" t="n">
        <v>42</v>
      </c>
      <c r="B170" s="0" t="n">
        <v>2019</v>
      </c>
      <c r="C170" s="0" t="n">
        <v>13</v>
      </c>
      <c r="D170" s="0" t="n">
        <v>0.0309989037908181</v>
      </c>
    </row>
    <row r="171" customFormat="false" ht="13.2" hidden="false" customHeight="false" outlineLevel="0" collapsed="false">
      <c r="A171" s="0" t="n">
        <v>42</v>
      </c>
      <c r="B171" s="0" t="n">
        <v>2019</v>
      </c>
      <c r="C171" s="0" t="n">
        <v>14</v>
      </c>
      <c r="D171" s="0" t="n">
        <v>0.0228320741218745</v>
      </c>
    </row>
    <row r="172" customFormat="false" ht="13.2" hidden="false" customHeight="false" outlineLevel="0" collapsed="false">
      <c r="A172" s="0" t="n">
        <v>42</v>
      </c>
      <c r="B172" s="0" t="n">
        <v>2019</v>
      </c>
      <c r="C172" s="0" t="n">
        <v>15</v>
      </c>
      <c r="D172" s="0" t="n">
        <v>0.0237566565226189</v>
      </c>
    </row>
    <row r="173" customFormat="false" ht="13.2" hidden="false" customHeight="false" outlineLevel="0" collapsed="false">
      <c r="A173" s="0" t="n">
        <v>42</v>
      </c>
      <c r="B173" s="0" t="n">
        <v>2019</v>
      </c>
      <c r="C173" s="0" t="n">
        <v>16</v>
      </c>
      <c r="D173" s="0" t="n">
        <v>0.0239797163276292</v>
      </c>
    </row>
    <row r="174" customFormat="false" ht="13.2" hidden="false" customHeight="false" outlineLevel="0" collapsed="false">
      <c r="A174" s="0" t="n">
        <v>42</v>
      </c>
      <c r="B174" s="0" t="n">
        <v>2019</v>
      </c>
      <c r="C174" s="0" t="n">
        <v>17</v>
      </c>
      <c r="D174" s="0" t="n">
        <v>0.022018577801165</v>
      </c>
    </row>
    <row r="175" customFormat="false" ht="13.2" hidden="false" customHeight="false" outlineLevel="0" collapsed="false">
      <c r="A175" s="0" t="n">
        <v>42</v>
      </c>
      <c r="B175" s="0" t="n">
        <v>2019</v>
      </c>
      <c r="C175" s="0" t="n">
        <v>18</v>
      </c>
      <c r="D175" s="0" t="n">
        <v>0.0197528154901456</v>
      </c>
    </row>
    <row r="176" customFormat="false" ht="13.2" hidden="false" customHeight="false" outlineLevel="0" collapsed="false">
      <c r="A176" s="0" t="n">
        <v>42</v>
      </c>
      <c r="B176" s="0" t="n">
        <v>2019</v>
      </c>
      <c r="C176" s="0" t="n">
        <v>19</v>
      </c>
      <c r="D176" s="0" t="n">
        <v>0.0132209266887636</v>
      </c>
    </row>
    <row r="177" customFormat="false" ht="13.2" hidden="false" customHeight="false" outlineLevel="0" collapsed="false">
      <c r="A177" s="0" t="n">
        <v>42</v>
      </c>
      <c r="B177" s="0" t="n">
        <v>2019</v>
      </c>
      <c r="C177" s="0" t="n">
        <v>20</v>
      </c>
      <c r="D177" s="0" t="n">
        <v>0.00823995996601864</v>
      </c>
    </row>
    <row r="178" customFormat="false" ht="13.2" hidden="false" customHeight="false" outlineLevel="0" collapsed="false">
      <c r="A178" s="0" t="n">
        <v>42</v>
      </c>
      <c r="B178" s="0" t="n">
        <v>2019</v>
      </c>
      <c r="C178" s="0" t="n">
        <v>21</v>
      </c>
      <c r="D178" s="0" t="n">
        <v>0.00429444385236503</v>
      </c>
    </row>
    <row r="179" customFormat="false" ht="13.2" hidden="false" customHeight="false" outlineLevel="0" collapsed="false">
      <c r="A179" s="0" t="n">
        <v>42</v>
      </c>
      <c r="B179" s="0" t="n">
        <v>2019</v>
      </c>
      <c r="C179" s="0" t="n">
        <v>22</v>
      </c>
      <c r="D179" s="0" t="n">
        <v>0.00185663752134755</v>
      </c>
    </row>
    <row r="180" customFormat="false" ht="13.2" hidden="false" customHeight="false" outlineLevel="0" collapsed="false">
      <c r="A180" s="0" t="n">
        <v>42</v>
      </c>
      <c r="B180" s="0" t="n">
        <v>2019</v>
      </c>
      <c r="C180" s="0" t="n">
        <v>23</v>
      </c>
      <c r="D180" s="0" t="n">
        <v>0.00240462837821837</v>
      </c>
    </row>
    <row r="181" customFormat="false" ht="13.2" hidden="false" customHeight="false" outlineLevel="0" collapsed="false">
      <c r="A181" s="0" t="n">
        <v>42</v>
      </c>
      <c r="B181" s="0" t="n">
        <v>2019</v>
      </c>
      <c r="C181" s="0" t="n">
        <v>24</v>
      </c>
      <c r="D181" s="0" t="n">
        <v>0.000420178231938635</v>
      </c>
    </row>
    <row r="182" customFormat="false" ht="13.2" hidden="false" customHeight="false" outlineLevel="0" collapsed="false">
      <c r="A182" s="0" t="n">
        <v>42</v>
      </c>
      <c r="B182" s="0" t="n">
        <v>2019</v>
      </c>
      <c r="C182" s="0" t="n">
        <v>25</v>
      </c>
      <c r="D182" s="0" t="n">
        <v>0.000748917551304662</v>
      </c>
    </row>
    <row r="183" customFormat="false" ht="13.2" hidden="false" customHeight="false" outlineLevel="0" collapsed="false">
      <c r="A183" s="0" t="n">
        <v>42</v>
      </c>
      <c r="B183" s="0" t="n">
        <v>2019</v>
      </c>
      <c r="C183" s="0" t="n">
        <v>26</v>
      </c>
      <c r="D183" s="0" t="n">
        <v>0.000103017857438657</v>
      </c>
    </row>
    <row r="184" customFormat="false" ht="13.2" hidden="false" customHeight="false" outlineLevel="0" collapsed="false">
      <c r="A184" s="0" t="n">
        <v>42</v>
      </c>
      <c r="B184" s="0" t="n">
        <v>2019</v>
      </c>
      <c r="C184" s="0" t="n">
        <v>27</v>
      </c>
      <c r="D184" s="0" t="n">
        <v>0.000147246687598285</v>
      </c>
    </row>
    <row r="185" customFormat="false" ht="13.2" hidden="false" customHeight="false" outlineLevel="0" collapsed="false">
      <c r="A185" s="0" t="n">
        <v>42</v>
      </c>
      <c r="B185" s="0" t="n">
        <v>2019</v>
      </c>
      <c r="C185" s="0" t="n">
        <v>28</v>
      </c>
      <c r="D185" s="0" t="n">
        <v>0.000114711206942036</v>
      </c>
    </row>
    <row r="186" customFormat="false" ht="13.2" hidden="false" customHeight="false" outlineLevel="0" collapsed="false">
      <c r="A186" s="0" t="n">
        <v>42</v>
      </c>
      <c r="B186" s="0" t="n">
        <v>2019</v>
      </c>
      <c r="C186" s="0" t="n">
        <v>29</v>
      </c>
      <c r="D186" s="0" t="n">
        <v>0.000132161686887176</v>
      </c>
    </row>
    <row r="187" customFormat="false" ht="13.2" hidden="false" customHeight="false" outlineLevel="0" collapsed="false">
      <c r="A187" s="0" t="n">
        <v>42</v>
      </c>
      <c r="B187" s="0" t="n">
        <v>2019</v>
      </c>
      <c r="C187" s="0" t="n">
        <v>30</v>
      </c>
      <c r="D187" s="0" t="n">
        <v>0.000143047806920511</v>
      </c>
    </row>
    <row r="188" customFormat="false" ht="13.2" hidden="false" customHeight="false" outlineLevel="0" collapsed="false">
      <c r="A188" s="0" t="n">
        <v>43</v>
      </c>
      <c r="B188" s="0" t="n">
        <v>2019</v>
      </c>
      <c r="C188" s="0" t="n">
        <v>0</v>
      </c>
      <c r="D188" s="0" t="n">
        <v>0.0594253475901892</v>
      </c>
    </row>
    <row r="189" customFormat="false" ht="13.2" hidden="false" customHeight="false" outlineLevel="0" collapsed="false">
      <c r="A189" s="0" t="n">
        <v>43</v>
      </c>
      <c r="B189" s="0" t="n">
        <v>2019</v>
      </c>
      <c r="C189" s="0" t="n">
        <v>1</v>
      </c>
      <c r="D189" s="0" t="n">
        <v>0.0561261390762015</v>
      </c>
    </row>
    <row r="190" customFormat="false" ht="13.2" hidden="false" customHeight="false" outlineLevel="0" collapsed="false">
      <c r="A190" s="0" t="n">
        <v>43</v>
      </c>
      <c r="B190" s="0" t="n">
        <v>2019</v>
      </c>
      <c r="C190" s="0" t="n">
        <v>2</v>
      </c>
      <c r="D190" s="0" t="n">
        <v>0.0824932670584929</v>
      </c>
    </row>
    <row r="191" customFormat="false" ht="13.2" hidden="false" customHeight="false" outlineLevel="0" collapsed="false">
      <c r="A191" s="0" t="n">
        <v>43</v>
      </c>
      <c r="B191" s="0" t="n">
        <v>2019</v>
      </c>
      <c r="C191" s="0" t="n">
        <v>3</v>
      </c>
      <c r="D191" s="0" t="n">
        <v>0.0752258504166541</v>
      </c>
    </row>
    <row r="192" customFormat="false" ht="13.2" hidden="false" customHeight="false" outlineLevel="0" collapsed="false">
      <c r="A192" s="0" t="n">
        <v>43</v>
      </c>
      <c r="B192" s="0" t="n">
        <v>2019</v>
      </c>
      <c r="C192" s="0" t="n">
        <v>4</v>
      </c>
      <c r="D192" s="0" t="n">
        <v>0.0737704454180008</v>
      </c>
    </row>
    <row r="193" customFormat="false" ht="13.2" hidden="false" customHeight="false" outlineLevel="0" collapsed="false">
      <c r="A193" s="0" t="n">
        <v>43</v>
      </c>
      <c r="B193" s="0" t="n">
        <v>2019</v>
      </c>
      <c r="C193" s="0" t="n">
        <v>5</v>
      </c>
      <c r="D193" s="0" t="n">
        <v>0.0698468897127458</v>
      </c>
    </row>
    <row r="194" customFormat="false" ht="13.2" hidden="false" customHeight="false" outlineLevel="0" collapsed="false">
      <c r="A194" s="0" t="n">
        <v>43</v>
      </c>
      <c r="B194" s="0" t="n">
        <v>2019</v>
      </c>
      <c r="C194" s="0" t="n">
        <v>6</v>
      </c>
      <c r="D194" s="0" t="n">
        <v>0.0385129000275575</v>
      </c>
    </row>
    <row r="195" customFormat="false" ht="13.2" hidden="false" customHeight="false" outlineLevel="0" collapsed="false">
      <c r="A195" s="0" t="n">
        <v>43</v>
      </c>
      <c r="B195" s="0" t="n">
        <v>2019</v>
      </c>
      <c r="C195" s="0" t="n">
        <v>7</v>
      </c>
      <c r="D195" s="0" t="n">
        <v>0.0389351295851972</v>
      </c>
    </row>
    <row r="196" customFormat="false" ht="13.2" hidden="false" customHeight="false" outlineLevel="0" collapsed="false">
      <c r="A196" s="0" t="n">
        <v>43</v>
      </c>
      <c r="B196" s="0" t="n">
        <v>2019</v>
      </c>
      <c r="C196" s="0" t="n">
        <v>8</v>
      </c>
      <c r="D196" s="0" t="n">
        <v>0.0392945523232085</v>
      </c>
    </row>
    <row r="197" customFormat="false" ht="13.2" hidden="false" customHeight="false" outlineLevel="0" collapsed="false">
      <c r="A197" s="0" t="n">
        <v>43</v>
      </c>
      <c r="B197" s="0" t="n">
        <v>2019</v>
      </c>
      <c r="C197" s="0" t="n">
        <v>9</v>
      </c>
      <c r="D197" s="0" t="n">
        <v>0.0355670714619321</v>
      </c>
    </row>
    <row r="198" customFormat="false" ht="13.2" hidden="false" customHeight="false" outlineLevel="0" collapsed="false">
      <c r="A198" s="0" t="n">
        <v>43</v>
      </c>
      <c r="B198" s="0" t="n">
        <v>2019</v>
      </c>
      <c r="C198" s="0" t="n">
        <v>10</v>
      </c>
      <c r="D198" s="0" t="n">
        <v>0.0443985445054252</v>
      </c>
    </row>
    <row r="199" customFormat="false" ht="13.2" hidden="false" customHeight="false" outlineLevel="0" collapsed="false">
      <c r="A199" s="0" t="n">
        <v>43</v>
      </c>
      <c r="B199" s="0" t="n">
        <v>2019</v>
      </c>
      <c r="C199" s="0" t="n">
        <v>11</v>
      </c>
      <c r="D199" s="0" t="n">
        <v>0.0441951846318463</v>
      </c>
    </row>
    <row r="200" customFormat="false" ht="13.2" hidden="false" customHeight="false" outlineLevel="0" collapsed="false">
      <c r="A200" s="0" t="n">
        <v>43</v>
      </c>
      <c r="B200" s="0" t="n">
        <v>2019</v>
      </c>
      <c r="C200" s="0" t="n">
        <v>12</v>
      </c>
      <c r="D200" s="0" t="n">
        <v>0.0379776359434731</v>
      </c>
    </row>
    <row r="201" customFormat="false" ht="13.2" hidden="false" customHeight="false" outlineLevel="0" collapsed="false">
      <c r="A201" s="0" t="n">
        <v>43</v>
      </c>
      <c r="B201" s="0" t="n">
        <v>2019</v>
      </c>
      <c r="C201" s="0" t="n">
        <v>13</v>
      </c>
      <c r="D201" s="0" t="n">
        <v>0.0355632902669948</v>
      </c>
    </row>
    <row r="202" customFormat="false" ht="13.2" hidden="false" customHeight="false" outlineLevel="0" collapsed="false">
      <c r="A202" s="0" t="n">
        <v>43</v>
      </c>
      <c r="B202" s="0" t="n">
        <v>2019</v>
      </c>
      <c r="C202" s="0" t="n">
        <v>14</v>
      </c>
      <c r="D202" s="0" t="n">
        <v>0.0306325244219385</v>
      </c>
    </row>
    <row r="203" customFormat="false" ht="13.2" hidden="false" customHeight="false" outlineLevel="0" collapsed="false">
      <c r="A203" s="0" t="n">
        <v>43</v>
      </c>
      <c r="B203" s="0" t="n">
        <v>2019</v>
      </c>
      <c r="C203" s="0" t="n">
        <v>15</v>
      </c>
      <c r="D203" s="0" t="n">
        <v>0.0333321699010818</v>
      </c>
    </row>
    <row r="204" customFormat="false" ht="13.2" hidden="false" customHeight="false" outlineLevel="0" collapsed="false">
      <c r="A204" s="0" t="n">
        <v>43</v>
      </c>
      <c r="B204" s="0" t="n">
        <v>2019</v>
      </c>
      <c r="C204" s="0" t="n">
        <v>16</v>
      </c>
      <c r="D204" s="0" t="n">
        <v>0.0242391630369094</v>
      </c>
    </row>
    <row r="205" customFormat="false" ht="13.2" hidden="false" customHeight="false" outlineLevel="0" collapsed="false">
      <c r="A205" s="0" t="n">
        <v>43</v>
      </c>
      <c r="B205" s="0" t="n">
        <v>2019</v>
      </c>
      <c r="C205" s="0" t="n">
        <v>17</v>
      </c>
      <c r="D205" s="0" t="n">
        <v>0.0282585399777202</v>
      </c>
    </row>
    <row r="206" customFormat="false" ht="13.2" hidden="false" customHeight="false" outlineLevel="0" collapsed="false">
      <c r="A206" s="0" t="n">
        <v>43</v>
      </c>
      <c r="B206" s="0" t="n">
        <v>2019</v>
      </c>
      <c r="C206" s="0" t="n">
        <v>18</v>
      </c>
      <c r="D206" s="0" t="n">
        <v>0.0310184162019895</v>
      </c>
    </row>
    <row r="207" customFormat="false" ht="13.2" hidden="false" customHeight="false" outlineLevel="0" collapsed="false">
      <c r="A207" s="0" t="n">
        <v>43</v>
      </c>
      <c r="B207" s="0" t="n">
        <v>2019</v>
      </c>
      <c r="C207" s="0" t="n">
        <v>19</v>
      </c>
      <c r="D207" s="0" t="n">
        <v>0.0267721936374822</v>
      </c>
    </row>
    <row r="208" customFormat="false" ht="13.2" hidden="false" customHeight="false" outlineLevel="0" collapsed="false">
      <c r="A208" s="0" t="n">
        <v>43</v>
      </c>
      <c r="B208" s="0" t="n">
        <v>2019</v>
      </c>
      <c r="C208" s="0" t="n">
        <v>20</v>
      </c>
      <c r="D208" s="0" t="n">
        <v>0.0139802301925598</v>
      </c>
    </row>
    <row r="209" customFormat="false" ht="13.2" hidden="false" customHeight="false" outlineLevel="0" collapsed="false">
      <c r="A209" s="0" t="n">
        <v>43</v>
      </c>
      <c r="B209" s="0" t="n">
        <v>2019</v>
      </c>
      <c r="C209" s="0" t="n">
        <v>21</v>
      </c>
      <c r="D209" s="0" t="n">
        <v>0.0128590510233046</v>
      </c>
    </row>
    <row r="210" customFormat="false" ht="13.2" hidden="false" customHeight="false" outlineLevel="0" collapsed="false">
      <c r="A210" s="0" t="n">
        <v>43</v>
      </c>
      <c r="B210" s="0" t="n">
        <v>2019</v>
      </c>
      <c r="C210" s="0" t="n">
        <v>22</v>
      </c>
      <c r="D210" s="0" t="n">
        <v>0.0109809663009238</v>
      </c>
    </row>
    <row r="211" customFormat="false" ht="13.2" hidden="false" customHeight="false" outlineLevel="0" collapsed="false">
      <c r="A211" s="0" t="n">
        <v>43</v>
      </c>
      <c r="B211" s="0" t="n">
        <v>2019</v>
      </c>
      <c r="C211" s="0" t="n">
        <v>23</v>
      </c>
      <c r="D211" s="0" t="n">
        <v>0.0092020961996895</v>
      </c>
    </row>
    <row r="212" customFormat="false" ht="13.2" hidden="false" customHeight="false" outlineLevel="0" collapsed="false">
      <c r="A212" s="0" t="n">
        <v>43</v>
      </c>
      <c r="B212" s="0" t="n">
        <v>2019</v>
      </c>
      <c r="C212" s="0" t="n">
        <v>24</v>
      </c>
      <c r="D212" s="0" t="n">
        <v>0.00987269289495161</v>
      </c>
    </row>
    <row r="213" customFormat="false" ht="13.2" hidden="false" customHeight="false" outlineLevel="0" collapsed="false">
      <c r="A213" s="0" t="n">
        <v>43</v>
      </c>
      <c r="B213" s="0" t="n">
        <v>2019</v>
      </c>
      <c r="C213" s="0" t="n">
        <v>25</v>
      </c>
      <c r="D213" s="0" t="n">
        <v>0.00489107124039699</v>
      </c>
    </row>
    <row r="214" customFormat="false" ht="13.2" hidden="false" customHeight="false" outlineLevel="0" collapsed="false">
      <c r="A214" s="0" t="n">
        <v>43</v>
      </c>
      <c r="B214" s="0" t="n">
        <v>2019</v>
      </c>
      <c r="C214" s="0" t="n">
        <v>26</v>
      </c>
      <c r="D214" s="0" t="n">
        <v>0.00557111381591054</v>
      </c>
    </row>
    <row r="215" customFormat="false" ht="13.2" hidden="false" customHeight="false" outlineLevel="0" collapsed="false">
      <c r="A215" s="0" t="n">
        <v>43</v>
      </c>
      <c r="B215" s="0" t="n">
        <v>2019</v>
      </c>
      <c r="C215" s="0" t="n">
        <v>27</v>
      </c>
      <c r="D215" s="0" t="n">
        <v>0.00488581280628715</v>
      </c>
    </row>
    <row r="216" customFormat="false" ht="13.2" hidden="false" customHeight="false" outlineLevel="0" collapsed="false">
      <c r="A216" s="0" t="n">
        <v>43</v>
      </c>
      <c r="B216" s="0" t="n">
        <v>2019</v>
      </c>
      <c r="C216" s="0" t="n">
        <v>28</v>
      </c>
      <c r="D216" s="0" t="n">
        <v>0.00605524993284711</v>
      </c>
    </row>
    <row r="217" customFormat="false" ht="13.2" hidden="false" customHeight="false" outlineLevel="0" collapsed="false">
      <c r="A217" s="0" t="n">
        <v>43</v>
      </c>
      <c r="B217" s="0" t="n">
        <v>2019</v>
      </c>
      <c r="C217" s="0" t="n">
        <v>29</v>
      </c>
      <c r="D217" s="0" t="n">
        <v>0.00605508037587509</v>
      </c>
    </row>
    <row r="218" customFormat="false" ht="13.2" hidden="false" customHeight="false" outlineLevel="0" collapsed="false">
      <c r="A218" s="0" t="n">
        <v>43</v>
      </c>
      <c r="B218" s="0" t="n">
        <v>2019</v>
      </c>
      <c r="C218" s="0" t="n">
        <v>30</v>
      </c>
      <c r="D218" s="0" t="n">
        <v>0.0100613800222132</v>
      </c>
    </row>
    <row r="219" customFormat="false" ht="13.2" hidden="false" customHeight="false" outlineLevel="0" collapsed="false">
      <c r="A219" s="0" t="n">
        <v>51</v>
      </c>
      <c r="B219" s="0" t="n">
        <v>2019</v>
      </c>
      <c r="C219" s="0" t="n">
        <v>0</v>
      </c>
      <c r="D219" s="0" t="n">
        <v>0.0615837784289364</v>
      </c>
    </row>
    <row r="220" customFormat="false" ht="13.2" hidden="false" customHeight="false" outlineLevel="0" collapsed="false">
      <c r="A220" s="0" t="n">
        <v>51</v>
      </c>
      <c r="B220" s="0" t="n">
        <v>2019</v>
      </c>
      <c r="C220" s="0" t="n">
        <v>1</v>
      </c>
      <c r="D220" s="0" t="n">
        <v>0.0587826540753283</v>
      </c>
    </row>
    <row r="221" customFormat="false" ht="13.2" hidden="false" customHeight="false" outlineLevel="0" collapsed="false">
      <c r="A221" s="0" t="n">
        <v>51</v>
      </c>
      <c r="B221" s="0" t="n">
        <v>2019</v>
      </c>
      <c r="C221" s="0" t="n">
        <v>2</v>
      </c>
      <c r="D221" s="0" t="n">
        <v>0.0310545142729133</v>
      </c>
    </row>
    <row r="222" customFormat="false" ht="13.2" hidden="false" customHeight="false" outlineLevel="0" collapsed="false">
      <c r="A222" s="0" t="n">
        <v>51</v>
      </c>
      <c r="B222" s="0" t="n">
        <v>2019</v>
      </c>
      <c r="C222" s="0" t="n">
        <v>3</v>
      </c>
      <c r="D222" s="0" t="n">
        <v>0.0322396107876007</v>
      </c>
    </row>
    <row r="223" customFormat="false" ht="13.2" hidden="false" customHeight="false" outlineLevel="0" collapsed="false">
      <c r="A223" s="0" t="n">
        <v>51</v>
      </c>
      <c r="B223" s="0" t="n">
        <v>2019</v>
      </c>
      <c r="C223" s="0" t="n">
        <v>4</v>
      </c>
      <c r="D223" s="0" t="n">
        <v>0.0391976086192039</v>
      </c>
    </row>
    <row r="224" customFormat="false" ht="13.2" hidden="false" customHeight="false" outlineLevel="0" collapsed="false">
      <c r="A224" s="0" t="n">
        <v>51</v>
      </c>
      <c r="B224" s="0" t="n">
        <v>2019</v>
      </c>
      <c r="C224" s="0" t="n">
        <v>5</v>
      </c>
      <c r="D224" s="0" t="n">
        <v>0.0347774550655544</v>
      </c>
    </row>
    <row r="225" customFormat="false" ht="13.2" hidden="false" customHeight="false" outlineLevel="0" collapsed="false">
      <c r="A225" s="0" t="n">
        <v>51</v>
      </c>
      <c r="B225" s="0" t="n">
        <v>2019</v>
      </c>
      <c r="C225" s="0" t="n">
        <v>6</v>
      </c>
      <c r="D225" s="0" t="n">
        <v>0.0304495445819399</v>
      </c>
    </row>
    <row r="226" customFormat="false" ht="13.2" hidden="false" customHeight="false" outlineLevel="0" collapsed="false">
      <c r="A226" s="0" t="n">
        <v>51</v>
      </c>
      <c r="B226" s="0" t="n">
        <v>2019</v>
      </c>
      <c r="C226" s="0" t="n">
        <v>7</v>
      </c>
      <c r="D226" s="0" t="n">
        <v>0.0304115885289176</v>
      </c>
    </row>
    <row r="227" customFormat="false" ht="13.2" hidden="false" customHeight="false" outlineLevel="0" collapsed="false">
      <c r="A227" s="0" t="n">
        <v>51</v>
      </c>
      <c r="B227" s="0" t="n">
        <v>2019</v>
      </c>
      <c r="C227" s="0" t="n">
        <v>8</v>
      </c>
      <c r="D227" s="0" t="n">
        <v>0.0223735420386723</v>
      </c>
    </row>
    <row r="228" customFormat="false" ht="13.2" hidden="false" customHeight="false" outlineLevel="0" collapsed="false">
      <c r="A228" s="0" t="n">
        <v>51</v>
      </c>
      <c r="B228" s="0" t="n">
        <v>2019</v>
      </c>
      <c r="C228" s="0" t="n">
        <v>9</v>
      </c>
      <c r="D228" s="0" t="n">
        <v>0.016303357959118</v>
      </c>
    </row>
    <row r="229" customFormat="false" ht="13.2" hidden="false" customHeight="false" outlineLevel="0" collapsed="false">
      <c r="A229" s="0" t="n">
        <v>51</v>
      </c>
      <c r="B229" s="0" t="n">
        <v>2019</v>
      </c>
      <c r="C229" s="0" t="n">
        <v>10</v>
      </c>
      <c r="D229" s="0" t="n">
        <v>0.0296731494385522</v>
      </c>
    </row>
    <row r="230" customFormat="false" ht="13.2" hidden="false" customHeight="false" outlineLevel="0" collapsed="false">
      <c r="A230" s="0" t="n">
        <v>51</v>
      </c>
      <c r="B230" s="0" t="n">
        <v>2019</v>
      </c>
      <c r="C230" s="0" t="n">
        <v>11</v>
      </c>
      <c r="D230" s="0" t="n">
        <v>0.0248565154013561</v>
      </c>
    </row>
    <row r="231" customFormat="false" ht="13.2" hidden="false" customHeight="false" outlineLevel="0" collapsed="false">
      <c r="A231" s="0" t="n">
        <v>51</v>
      </c>
      <c r="B231" s="0" t="n">
        <v>2019</v>
      </c>
      <c r="C231" s="0" t="n">
        <v>12</v>
      </c>
      <c r="D231" s="0" t="n">
        <v>0.0710523428209134</v>
      </c>
    </row>
    <row r="232" customFormat="false" ht="13.2" hidden="false" customHeight="false" outlineLevel="0" collapsed="false">
      <c r="A232" s="0" t="n">
        <v>51</v>
      </c>
      <c r="B232" s="0" t="n">
        <v>2019</v>
      </c>
      <c r="C232" s="0" t="n">
        <v>13</v>
      </c>
      <c r="D232" s="0" t="n">
        <v>0.0574298265475642</v>
      </c>
    </row>
    <row r="233" customFormat="false" ht="13.2" hidden="false" customHeight="false" outlineLevel="0" collapsed="false">
      <c r="A233" s="0" t="n">
        <v>51</v>
      </c>
      <c r="B233" s="0" t="n">
        <v>2019</v>
      </c>
      <c r="C233" s="0" t="n">
        <v>14</v>
      </c>
      <c r="D233" s="0" t="n">
        <v>0.0484167221343918</v>
      </c>
    </row>
    <row r="234" customFormat="false" ht="13.2" hidden="false" customHeight="false" outlineLevel="0" collapsed="false">
      <c r="A234" s="0" t="n">
        <v>51</v>
      </c>
      <c r="B234" s="0" t="n">
        <v>2019</v>
      </c>
      <c r="C234" s="0" t="n">
        <v>15</v>
      </c>
      <c r="D234" s="0" t="n">
        <v>0.0408459544575545</v>
      </c>
    </row>
    <row r="235" customFormat="false" ht="13.2" hidden="false" customHeight="false" outlineLevel="0" collapsed="false">
      <c r="A235" s="0" t="n">
        <v>51</v>
      </c>
      <c r="B235" s="0" t="n">
        <v>2019</v>
      </c>
      <c r="C235" s="0" t="n">
        <v>16</v>
      </c>
      <c r="D235" s="0" t="n">
        <v>0.0446224748078995</v>
      </c>
    </row>
    <row r="236" customFormat="false" ht="13.2" hidden="false" customHeight="false" outlineLevel="0" collapsed="false">
      <c r="A236" s="0" t="n">
        <v>51</v>
      </c>
      <c r="B236" s="0" t="n">
        <v>2019</v>
      </c>
      <c r="C236" s="0" t="n">
        <v>17</v>
      </c>
      <c r="D236" s="0" t="n">
        <v>0.039990406788967</v>
      </c>
    </row>
    <row r="237" customFormat="false" ht="13.2" hidden="false" customHeight="false" outlineLevel="0" collapsed="false">
      <c r="A237" s="0" t="n">
        <v>51</v>
      </c>
      <c r="B237" s="0" t="n">
        <v>2019</v>
      </c>
      <c r="C237" s="0" t="n">
        <v>18</v>
      </c>
      <c r="D237" s="0" t="n">
        <v>0.0420403056105795</v>
      </c>
    </row>
    <row r="238" customFormat="false" ht="13.2" hidden="false" customHeight="false" outlineLevel="0" collapsed="false">
      <c r="A238" s="0" t="n">
        <v>51</v>
      </c>
      <c r="B238" s="0" t="n">
        <v>2019</v>
      </c>
      <c r="C238" s="0" t="n">
        <v>19</v>
      </c>
      <c r="D238" s="0" t="n">
        <v>0.0505350627925638</v>
      </c>
    </row>
    <row r="239" customFormat="false" ht="13.2" hidden="false" customHeight="false" outlineLevel="0" collapsed="false">
      <c r="A239" s="0" t="n">
        <v>51</v>
      </c>
      <c r="B239" s="0" t="n">
        <v>2019</v>
      </c>
      <c r="C239" s="0" t="n">
        <v>20</v>
      </c>
      <c r="D239" s="0" t="n">
        <v>0.0407222969170226</v>
      </c>
    </row>
    <row r="240" customFormat="false" ht="13.2" hidden="false" customHeight="false" outlineLevel="0" collapsed="false">
      <c r="A240" s="0" t="n">
        <v>51</v>
      </c>
      <c r="B240" s="0" t="n">
        <v>2019</v>
      </c>
      <c r="C240" s="0" t="n">
        <v>21</v>
      </c>
      <c r="D240" s="0" t="n">
        <v>0.0252820768764333</v>
      </c>
    </row>
    <row r="241" customFormat="false" ht="13.2" hidden="false" customHeight="false" outlineLevel="0" collapsed="false">
      <c r="A241" s="0" t="n">
        <v>51</v>
      </c>
      <c r="B241" s="0" t="n">
        <v>2019</v>
      </c>
      <c r="C241" s="0" t="n">
        <v>22</v>
      </c>
      <c r="D241" s="0" t="n">
        <v>0.0163471116422426</v>
      </c>
    </row>
    <row r="242" customFormat="false" ht="13.2" hidden="false" customHeight="false" outlineLevel="0" collapsed="false">
      <c r="A242" s="0" t="n">
        <v>51</v>
      </c>
      <c r="B242" s="0" t="n">
        <v>2019</v>
      </c>
      <c r="C242" s="0" t="n">
        <v>23</v>
      </c>
      <c r="D242" s="0" t="n">
        <v>0.0204283594760547</v>
      </c>
    </row>
    <row r="243" customFormat="false" ht="13.2" hidden="false" customHeight="false" outlineLevel="0" collapsed="false">
      <c r="A243" s="0" t="n">
        <v>51</v>
      </c>
      <c r="B243" s="0" t="n">
        <v>2019</v>
      </c>
      <c r="C243" s="0" t="n">
        <v>24</v>
      </c>
      <c r="D243" s="0" t="n">
        <v>0.0226349561724662</v>
      </c>
    </row>
    <row r="244" customFormat="false" ht="13.2" hidden="false" customHeight="false" outlineLevel="0" collapsed="false">
      <c r="A244" s="0" t="n">
        <v>51</v>
      </c>
      <c r="B244" s="0" t="n">
        <v>2019</v>
      </c>
      <c r="C244" s="0" t="n">
        <v>25</v>
      </c>
      <c r="D244" s="0" t="n">
        <v>0.0139314504442147</v>
      </c>
    </row>
    <row r="245" customFormat="false" ht="13.2" hidden="false" customHeight="false" outlineLevel="0" collapsed="false">
      <c r="A245" s="0" t="n">
        <v>51</v>
      </c>
      <c r="B245" s="0" t="n">
        <v>2019</v>
      </c>
      <c r="C245" s="0" t="n">
        <v>26</v>
      </c>
      <c r="D245" s="0" t="n">
        <v>0.0106240854216358</v>
      </c>
    </row>
    <row r="246" customFormat="false" ht="13.2" hidden="false" customHeight="false" outlineLevel="0" collapsed="false">
      <c r="A246" s="0" t="n">
        <v>51</v>
      </c>
      <c r="B246" s="0" t="n">
        <v>2019</v>
      </c>
      <c r="C246" s="0" t="n">
        <v>27</v>
      </c>
      <c r="D246" s="0" t="n">
        <v>0.00830208963395569</v>
      </c>
    </row>
    <row r="247" customFormat="false" ht="13.2" hidden="false" customHeight="false" outlineLevel="0" collapsed="false">
      <c r="A247" s="0" t="n">
        <v>51</v>
      </c>
      <c r="B247" s="0" t="n">
        <v>2019</v>
      </c>
      <c r="C247" s="0" t="n">
        <v>28</v>
      </c>
      <c r="D247" s="0" t="n">
        <v>0.0103065325079073</v>
      </c>
    </row>
    <row r="248" customFormat="false" ht="13.2" hidden="false" customHeight="false" outlineLevel="0" collapsed="false">
      <c r="A248" s="0" t="n">
        <v>51</v>
      </c>
      <c r="B248" s="0" t="n">
        <v>2019</v>
      </c>
      <c r="C248" s="0" t="n">
        <v>29</v>
      </c>
      <c r="D248" s="0" t="n">
        <v>0.0113683401694285</v>
      </c>
    </row>
    <row r="249" customFormat="false" ht="13.2" hidden="false" customHeight="false" outlineLevel="0" collapsed="false">
      <c r="A249" s="0" t="n">
        <v>51</v>
      </c>
      <c r="B249" s="0" t="n">
        <v>2019</v>
      </c>
      <c r="C249" s="0" t="n">
        <v>30</v>
      </c>
      <c r="D249" s="0" t="n">
        <v>0.0134162855801116</v>
      </c>
    </row>
    <row r="250" customFormat="false" ht="13.2" hidden="false" customHeight="false" outlineLevel="0" collapsed="false">
      <c r="A250" s="0" t="n">
        <v>52</v>
      </c>
      <c r="B250" s="0" t="n">
        <v>2019</v>
      </c>
      <c r="C250" s="0" t="n">
        <v>0</v>
      </c>
      <c r="D250" s="0" t="n">
        <v>0.0615837784289364</v>
      </c>
    </row>
    <row r="251" customFormat="false" ht="13.2" hidden="false" customHeight="false" outlineLevel="0" collapsed="false">
      <c r="A251" s="0" t="n">
        <v>52</v>
      </c>
      <c r="B251" s="0" t="n">
        <v>2019</v>
      </c>
      <c r="C251" s="0" t="n">
        <v>1</v>
      </c>
      <c r="D251" s="0" t="n">
        <v>0.058300747607044</v>
      </c>
    </row>
    <row r="252" customFormat="false" ht="13.2" hidden="false" customHeight="false" outlineLevel="0" collapsed="false">
      <c r="A252" s="0" t="n">
        <v>52</v>
      </c>
      <c r="B252" s="0" t="n">
        <v>2019</v>
      </c>
      <c r="C252" s="0" t="n">
        <v>2</v>
      </c>
      <c r="D252" s="0" t="n">
        <v>0.0627237501856955</v>
      </c>
    </row>
    <row r="253" customFormat="false" ht="13.2" hidden="false" customHeight="false" outlineLevel="0" collapsed="false">
      <c r="A253" s="0" t="n">
        <v>52</v>
      </c>
      <c r="B253" s="0" t="n">
        <v>2019</v>
      </c>
      <c r="C253" s="0" t="n">
        <v>3</v>
      </c>
      <c r="D253" s="0" t="n">
        <v>0.0589972519374421</v>
      </c>
    </row>
    <row r="254" customFormat="false" ht="13.2" hidden="false" customHeight="false" outlineLevel="0" collapsed="false">
      <c r="A254" s="0" t="n">
        <v>52</v>
      </c>
      <c r="B254" s="0" t="n">
        <v>2019</v>
      </c>
      <c r="C254" s="0" t="n">
        <v>4</v>
      </c>
      <c r="D254" s="0" t="n">
        <v>0.0581581282132837</v>
      </c>
    </row>
    <row r="255" customFormat="false" ht="13.2" hidden="false" customHeight="false" outlineLevel="0" collapsed="false">
      <c r="A255" s="0" t="n">
        <v>52</v>
      </c>
      <c r="B255" s="0" t="n">
        <v>2019</v>
      </c>
      <c r="C255" s="0" t="n">
        <v>5</v>
      </c>
      <c r="D255" s="0" t="n">
        <v>0.0532683093747768</v>
      </c>
    </row>
    <row r="256" customFormat="false" ht="13.2" hidden="false" customHeight="false" outlineLevel="0" collapsed="false">
      <c r="A256" s="0" t="n">
        <v>52</v>
      </c>
      <c r="B256" s="0" t="n">
        <v>2019</v>
      </c>
      <c r="C256" s="0" t="n">
        <v>6</v>
      </c>
      <c r="D256" s="0" t="n">
        <v>0.0306163370732402</v>
      </c>
    </row>
    <row r="257" customFormat="false" ht="13.2" hidden="false" customHeight="false" outlineLevel="0" collapsed="false">
      <c r="A257" s="0" t="n">
        <v>52</v>
      </c>
      <c r="B257" s="0" t="n">
        <v>2019</v>
      </c>
      <c r="C257" s="0" t="n">
        <v>7</v>
      </c>
      <c r="D257" s="0" t="n">
        <v>0.0409298106974366</v>
      </c>
    </row>
    <row r="258" customFormat="false" ht="13.2" hidden="false" customHeight="false" outlineLevel="0" collapsed="false">
      <c r="A258" s="0" t="n">
        <v>52</v>
      </c>
      <c r="B258" s="0" t="n">
        <v>2019</v>
      </c>
      <c r="C258" s="0" t="n">
        <v>8</v>
      </c>
      <c r="D258" s="0" t="n">
        <v>0.0302512125877387</v>
      </c>
    </row>
    <row r="259" customFormat="false" ht="13.2" hidden="false" customHeight="false" outlineLevel="0" collapsed="false">
      <c r="A259" s="0" t="n">
        <v>52</v>
      </c>
      <c r="B259" s="0" t="n">
        <v>2019</v>
      </c>
      <c r="C259" s="0" t="n">
        <v>9</v>
      </c>
      <c r="D259" s="0" t="n">
        <v>0.0149613906698125</v>
      </c>
    </row>
    <row r="260" customFormat="false" ht="13.2" hidden="false" customHeight="false" outlineLevel="0" collapsed="false">
      <c r="A260" s="0" t="n">
        <v>52</v>
      </c>
      <c r="B260" s="0" t="n">
        <v>2019</v>
      </c>
      <c r="C260" s="0" t="n">
        <v>10</v>
      </c>
      <c r="D260" s="0" t="n">
        <v>0.0194773839247936</v>
      </c>
    </row>
    <row r="261" customFormat="false" ht="13.2" hidden="false" customHeight="false" outlineLevel="0" collapsed="false">
      <c r="A261" s="0" t="n">
        <v>52</v>
      </c>
      <c r="B261" s="0" t="n">
        <v>2019</v>
      </c>
      <c r="C261" s="0" t="n">
        <v>11</v>
      </c>
      <c r="D261" s="0" t="n">
        <v>0.0412304805037145</v>
      </c>
    </row>
    <row r="262" customFormat="false" ht="13.2" hidden="false" customHeight="false" outlineLevel="0" collapsed="false">
      <c r="A262" s="0" t="n">
        <v>52</v>
      </c>
      <c r="B262" s="0" t="n">
        <v>2019</v>
      </c>
      <c r="C262" s="0" t="n">
        <v>12</v>
      </c>
      <c r="D262" s="0" t="n">
        <v>0.0443283110618131</v>
      </c>
    </row>
    <row r="263" customFormat="false" ht="13.2" hidden="false" customHeight="false" outlineLevel="0" collapsed="false">
      <c r="A263" s="0" t="n">
        <v>52</v>
      </c>
      <c r="B263" s="0" t="n">
        <v>2019</v>
      </c>
      <c r="C263" s="0" t="n">
        <v>13</v>
      </c>
      <c r="D263" s="0" t="n">
        <v>0.0497815306072949</v>
      </c>
    </row>
    <row r="264" customFormat="false" ht="13.2" hidden="false" customHeight="false" outlineLevel="0" collapsed="false">
      <c r="A264" s="0" t="n">
        <v>52</v>
      </c>
      <c r="B264" s="0" t="n">
        <v>2019</v>
      </c>
      <c r="C264" s="0" t="n">
        <v>14</v>
      </c>
      <c r="D264" s="0" t="n">
        <v>0.0414196421672351</v>
      </c>
    </row>
    <row r="265" customFormat="false" ht="13.2" hidden="false" customHeight="false" outlineLevel="0" collapsed="false">
      <c r="A265" s="0" t="n">
        <v>52</v>
      </c>
      <c r="B265" s="0" t="n">
        <v>2019</v>
      </c>
      <c r="C265" s="0" t="n">
        <v>15</v>
      </c>
      <c r="D265" s="0" t="n">
        <v>0.0316064113986793</v>
      </c>
    </row>
    <row r="266" customFormat="false" ht="13.2" hidden="false" customHeight="false" outlineLevel="0" collapsed="false">
      <c r="A266" s="0" t="n">
        <v>52</v>
      </c>
      <c r="B266" s="0" t="n">
        <v>2019</v>
      </c>
      <c r="C266" s="0" t="n">
        <v>16</v>
      </c>
      <c r="D266" s="0" t="n">
        <v>0.0275893212123476</v>
      </c>
    </row>
    <row r="267" customFormat="false" ht="13.2" hidden="false" customHeight="false" outlineLevel="0" collapsed="false">
      <c r="A267" s="0" t="n">
        <v>52</v>
      </c>
      <c r="B267" s="0" t="n">
        <v>2019</v>
      </c>
      <c r="C267" s="0" t="n">
        <v>17</v>
      </c>
      <c r="D267" s="0" t="n">
        <v>0.0256176335981542</v>
      </c>
    </row>
    <row r="268" customFormat="false" ht="13.2" hidden="false" customHeight="false" outlineLevel="0" collapsed="false">
      <c r="A268" s="0" t="n">
        <v>52</v>
      </c>
      <c r="B268" s="0" t="n">
        <v>2019</v>
      </c>
      <c r="C268" s="0" t="n">
        <v>18</v>
      </c>
      <c r="D268" s="0" t="n">
        <v>0.0299876103075886</v>
      </c>
    </row>
    <row r="269" customFormat="false" ht="13.2" hidden="false" customHeight="false" outlineLevel="0" collapsed="false">
      <c r="A269" s="0" t="n">
        <v>52</v>
      </c>
      <c r="B269" s="0" t="n">
        <v>2019</v>
      </c>
      <c r="C269" s="0" t="n">
        <v>19</v>
      </c>
      <c r="D269" s="0" t="n">
        <v>0.0315579246675421</v>
      </c>
    </row>
    <row r="270" customFormat="false" ht="13.2" hidden="false" customHeight="false" outlineLevel="0" collapsed="false">
      <c r="A270" s="0" t="n">
        <v>52</v>
      </c>
      <c r="B270" s="0" t="n">
        <v>2019</v>
      </c>
      <c r="C270" s="0" t="n">
        <v>20</v>
      </c>
      <c r="D270" s="0" t="n">
        <v>0.0279676609345818</v>
      </c>
    </row>
    <row r="271" customFormat="false" ht="13.2" hidden="false" customHeight="false" outlineLevel="0" collapsed="false">
      <c r="A271" s="0" t="n">
        <v>52</v>
      </c>
      <c r="B271" s="0" t="n">
        <v>2019</v>
      </c>
      <c r="C271" s="0" t="n">
        <v>21</v>
      </c>
      <c r="D271" s="0" t="n">
        <v>0.0149359267240944</v>
      </c>
    </row>
    <row r="272" customFormat="false" ht="13.2" hidden="false" customHeight="false" outlineLevel="0" collapsed="false">
      <c r="A272" s="0" t="n">
        <v>52</v>
      </c>
      <c r="B272" s="0" t="n">
        <v>2019</v>
      </c>
      <c r="C272" s="0" t="n">
        <v>22</v>
      </c>
      <c r="D272" s="0" t="n">
        <v>0.0166346910442466</v>
      </c>
    </row>
    <row r="273" customFormat="false" ht="13.2" hidden="false" customHeight="false" outlineLevel="0" collapsed="false">
      <c r="A273" s="0" t="n">
        <v>52</v>
      </c>
      <c r="B273" s="0" t="n">
        <v>2019</v>
      </c>
      <c r="C273" s="0" t="n">
        <v>23</v>
      </c>
      <c r="D273" s="0" t="n">
        <v>0.0125320198819223</v>
      </c>
    </row>
    <row r="274" customFormat="false" ht="13.2" hidden="false" customHeight="false" outlineLevel="0" collapsed="false">
      <c r="A274" s="0" t="n">
        <v>52</v>
      </c>
      <c r="B274" s="0" t="n">
        <v>2019</v>
      </c>
      <c r="C274" s="0" t="n">
        <v>24</v>
      </c>
      <c r="D274" s="0" t="n">
        <v>0.0153141921985629</v>
      </c>
    </row>
    <row r="275" customFormat="false" ht="13.2" hidden="false" customHeight="false" outlineLevel="0" collapsed="false">
      <c r="A275" s="0" t="n">
        <v>52</v>
      </c>
      <c r="B275" s="0" t="n">
        <v>2019</v>
      </c>
      <c r="C275" s="0" t="n">
        <v>25</v>
      </c>
      <c r="D275" s="0" t="n">
        <v>0.0103401549613132</v>
      </c>
    </row>
    <row r="276" customFormat="false" ht="13.2" hidden="false" customHeight="false" outlineLevel="0" collapsed="false">
      <c r="A276" s="0" t="n">
        <v>52</v>
      </c>
      <c r="B276" s="0" t="n">
        <v>2019</v>
      </c>
      <c r="C276" s="0" t="n">
        <v>26</v>
      </c>
      <c r="D276" s="0" t="n">
        <v>0.00811349585154576</v>
      </c>
    </row>
    <row r="277" customFormat="false" ht="13.2" hidden="false" customHeight="false" outlineLevel="0" collapsed="false">
      <c r="A277" s="0" t="n">
        <v>52</v>
      </c>
      <c r="B277" s="0" t="n">
        <v>2019</v>
      </c>
      <c r="C277" s="0" t="n">
        <v>27</v>
      </c>
      <c r="D277" s="0" t="n">
        <v>0.006371795583569</v>
      </c>
    </row>
    <row r="278" customFormat="false" ht="13.2" hidden="false" customHeight="false" outlineLevel="0" collapsed="false">
      <c r="A278" s="0" t="n">
        <v>52</v>
      </c>
      <c r="B278" s="0" t="n">
        <v>2019</v>
      </c>
      <c r="C278" s="0" t="n">
        <v>28</v>
      </c>
      <c r="D278" s="0" t="n">
        <v>0.00676395449924631</v>
      </c>
    </row>
    <row r="279" customFormat="false" ht="13.2" hidden="false" customHeight="false" outlineLevel="0" collapsed="false">
      <c r="A279" s="0" t="n">
        <v>52</v>
      </c>
      <c r="B279" s="0" t="n">
        <v>2019</v>
      </c>
      <c r="C279" s="0" t="n">
        <v>29</v>
      </c>
      <c r="D279" s="0" t="n">
        <v>0.007836762723377</v>
      </c>
    </row>
    <row r="280" customFormat="false" ht="13.2" hidden="false" customHeight="false" outlineLevel="0" collapsed="false">
      <c r="A280" s="0" t="n">
        <v>52</v>
      </c>
      <c r="B280" s="0" t="n">
        <v>2019</v>
      </c>
      <c r="C280" s="0" t="n">
        <v>30</v>
      </c>
      <c r="D280" s="0" t="n">
        <v>0.0608023793729714</v>
      </c>
    </row>
    <row r="281" customFormat="false" ht="13.2" hidden="false" customHeight="false" outlineLevel="0" collapsed="false">
      <c r="A281" s="0" t="n">
        <v>53</v>
      </c>
      <c r="B281" s="0" t="n">
        <v>2019</v>
      </c>
      <c r="C281" s="0" t="n">
        <v>0</v>
      </c>
      <c r="D281" s="0" t="n">
        <v>0.0615837784289364</v>
      </c>
    </row>
    <row r="282" customFormat="false" ht="13.2" hidden="false" customHeight="false" outlineLevel="0" collapsed="false">
      <c r="A282" s="0" t="n">
        <v>53</v>
      </c>
      <c r="B282" s="0" t="n">
        <v>2019</v>
      </c>
      <c r="C282" s="0" t="n">
        <v>1</v>
      </c>
      <c r="D282" s="0" t="n">
        <v>0.0583006453979621</v>
      </c>
    </row>
    <row r="283" customFormat="false" ht="13.2" hidden="false" customHeight="false" outlineLevel="0" collapsed="false">
      <c r="A283" s="0" t="n">
        <v>53</v>
      </c>
      <c r="B283" s="0" t="n">
        <v>2019</v>
      </c>
      <c r="C283" s="0" t="n">
        <v>2</v>
      </c>
      <c r="D283" s="0" t="n">
        <v>0.0627236976613347</v>
      </c>
    </row>
    <row r="284" customFormat="false" ht="13.2" hidden="false" customHeight="false" outlineLevel="0" collapsed="false">
      <c r="A284" s="0" t="n">
        <v>53</v>
      </c>
      <c r="B284" s="0" t="n">
        <v>2019</v>
      </c>
      <c r="C284" s="0" t="n">
        <v>3</v>
      </c>
      <c r="D284" s="0" t="n">
        <v>0.0589972088142957</v>
      </c>
    </row>
    <row r="285" customFormat="false" ht="13.2" hidden="false" customHeight="false" outlineLevel="0" collapsed="false">
      <c r="A285" s="0" t="n">
        <v>53</v>
      </c>
      <c r="B285" s="0" t="n">
        <v>2019</v>
      </c>
      <c r="C285" s="0" t="n">
        <v>4</v>
      </c>
      <c r="D285" s="0" t="n">
        <v>0.0581580688934409</v>
      </c>
    </row>
    <row r="286" customFormat="false" ht="13.2" hidden="false" customHeight="false" outlineLevel="0" collapsed="false">
      <c r="A286" s="0" t="n">
        <v>53</v>
      </c>
      <c r="B286" s="0" t="n">
        <v>2019</v>
      </c>
      <c r="C286" s="0" t="n">
        <v>5</v>
      </c>
      <c r="D286" s="0" t="n">
        <v>0.0532682768173663</v>
      </c>
    </row>
    <row r="287" customFormat="false" ht="13.2" hidden="false" customHeight="false" outlineLevel="0" collapsed="false">
      <c r="A287" s="0" t="n">
        <v>53</v>
      </c>
      <c r="B287" s="0" t="n">
        <v>2019</v>
      </c>
      <c r="C287" s="0" t="n">
        <v>6</v>
      </c>
      <c r="D287" s="0" t="n">
        <v>0.0306163661563282</v>
      </c>
    </row>
    <row r="288" customFormat="false" ht="13.2" hidden="false" customHeight="false" outlineLevel="0" collapsed="false">
      <c r="A288" s="0" t="n">
        <v>53</v>
      </c>
      <c r="B288" s="0" t="n">
        <v>2019</v>
      </c>
      <c r="C288" s="0" t="n">
        <v>7</v>
      </c>
      <c r="D288" s="0" t="n">
        <v>0.0409298522783441</v>
      </c>
    </row>
    <row r="289" customFormat="false" ht="13.2" hidden="false" customHeight="false" outlineLevel="0" collapsed="false">
      <c r="A289" s="0" t="n">
        <v>53</v>
      </c>
      <c r="B289" s="0" t="n">
        <v>2019</v>
      </c>
      <c r="C289" s="0" t="n">
        <v>8</v>
      </c>
      <c r="D289" s="0" t="n">
        <v>0.0302512496879892</v>
      </c>
    </row>
    <row r="290" customFormat="false" ht="13.2" hidden="false" customHeight="false" outlineLevel="0" collapsed="false">
      <c r="A290" s="0" t="n">
        <v>53</v>
      </c>
      <c r="B290" s="0" t="n">
        <v>2019</v>
      </c>
      <c r="C290" s="0" t="n">
        <v>9</v>
      </c>
      <c r="D290" s="0" t="n">
        <v>0.0149613966233118</v>
      </c>
    </row>
    <row r="291" customFormat="false" ht="13.2" hidden="false" customHeight="false" outlineLevel="0" collapsed="false">
      <c r="A291" s="0" t="n">
        <v>53</v>
      </c>
      <c r="B291" s="0" t="n">
        <v>2019</v>
      </c>
      <c r="C291" s="0" t="n">
        <v>10</v>
      </c>
      <c r="D291" s="0" t="n">
        <v>0.019477396296342</v>
      </c>
    </row>
    <row r="292" customFormat="false" ht="13.2" hidden="false" customHeight="false" outlineLevel="0" collapsed="false">
      <c r="A292" s="0" t="n">
        <v>53</v>
      </c>
      <c r="B292" s="0" t="n">
        <v>2019</v>
      </c>
      <c r="C292" s="0" t="n">
        <v>11</v>
      </c>
      <c r="D292" s="0" t="n">
        <v>0.0412305030137499</v>
      </c>
    </row>
    <row r="293" customFormat="false" ht="13.2" hidden="false" customHeight="false" outlineLevel="0" collapsed="false">
      <c r="A293" s="0" t="n">
        <v>53</v>
      </c>
      <c r="B293" s="0" t="n">
        <v>2019</v>
      </c>
      <c r="C293" s="0" t="n">
        <v>12</v>
      </c>
      <c r="D293" s="0" t="n">
        <v>0.0443283222424329</v>
      </c>
    </row>
    <row r="294" customFormat="false" ht="13.2" hidden="false" customHeight="false" outlineLevel="0" collapsed="false">
      <c r="A294" s="0" t="n">
        <v>53</v>
      </c>
      <c r="B294" s="0" t="n">
        <v>2019</v>
      </c>
      <c r="C294" s="0" t="n">
        <v>13</v>
      </c>
      <c r="D294" s="0" t="n">
        <v>0.0497815812547416</v>
      </c>
    </row>
    <row r="295" customFormat="false" ht="13.2" hidden="false" customHeight="false" outlineLevel="0" collapsed="false">
      <c r="A295" s="0" t="n">
        <v>53</v>
      </c>
      <c r="B295" s="0" t="n">
        <v>2019</v>
      </c>
      <c r="C295" s="0" t="n">
        <v>14</v>
      </c>
      <c r="D295" s="0" t="n">
        <v>0.0414196511165699</v>
      </c>
    </row>
    <row r="296" customFormat="false" ht="13.2" hidden="false" customHeight="false" outlineLevel="0" collapsed="false">
      <c r="A296" s="0" t="n">
        <v>53</v>
      </c>
      <c r="B296" s="0" t="n">
        <v>2019</v>
      </c>
      <c r="C296" s="0" t="n">
        <v>15</v>
      </c>
      <c r="D296" s="0" t="n">
        <v>0.0316064256548126</v>
      </c>
    </row>
    <row r="297" customFormat="false" ht="13.2" hidden="false" customHeight="false" outlineLevel="0" collapsed="false">
      <c r="A297" s="0" t="n">
        <v>53</v>
      </c>
      <c r="B297" s="0" t="n">
        <v>2019</v>
      </c>
      <c r="C297" s="0" t="n">
        <v>16</v>
      </c>
      <c r="D297" s="0" t="n">
        <v>0.0275893312809326</v>
      </c>
    </row>
    <row r="298" customFormat="false" ht="13.2" hidden="false" customHeight="false" outlineLevel="0" collapsed="false">
      <c r="A298" s="0" t="n">
        <v>53</v>
      </c>
      <c r="B298" s="0" t="n">
        <v>2019</v>
      </c>
      <c r="C298" s="0" t="n">
        <v>17</v>
      </c>
      <c r="D298" s="0" t="n">
        <v>0.0256176350769728</v>
      </c>
    </row>
    <row r="299" customFormat="false" ht="13.2" hidden="false" customHeight="false" outlineLevel="0" collapsed="false">
      <c r="A299" s="0" t="n">
        <v>53</v>
      </c>
      <c r="B299" s="0" t="n">
        <v>2019</v>
      </c>
      <c r="C299" s="0" t="n">
        <v>18</v>
      </c>
      <c r="D299" s="0" t="n">
        <v>0.0299876356381856</v>
      </c>
    </row>
    <row r="300" customFormat="false" ht="13.2" hidden="false" customHeight="false" outlineLevel="0" collapsed="false">
      <c r="A300" s="0" t="n">
        <v>53</v>
      </c>
      <c r="B300" s="0" t="n">
        <v>2019</v>
      </c>
      <c r="C300" s="0" t="n">
        <v>19</v>
      </c>
      <c r="D300" s="0" t="n">
        <v>0.031557925124792</v>
      </c>
    </row>
    <row r="301" customFormat="false" ht="13.2" hidden="false" customHeight="false" outlineLevel="0" collapsed="false">
      <c r="A301" s="0" t="n">
        <v>53</v>
      </c>
      <c r="B301" s="0" t="n">
        <v>2019</v>
      </c>
      <c r="C301" s="0" t="n">
        <v>20</v>
      </c>
      <c r="D301" s="0" t="n">
        <v>0.0279676819476549</v>
      </c>
    </row>
    <row r="302" customFormat="false" ht="13.2" hidden="false" customHeight="false" outlineLevel="0" collapsed="false">
      <c r="A302" s="0" t="n">
        <v>53</v>
      </c>
      <c r="B302" s="0" t="n">
        <v>2019</v>
      </c>
      <c r="C302" s="0" t="n">
        <v>21</v>
      </c>
      <c r="D302" s="0" t="n">
        <v>0.0149359253211882</v>
      </c>
    </row>
    <row r="303" customFormat="false" ht="13.2" hidden="false" customHeight="false" outlineLevel="0" collapsed="false">
      <c r="A303" s="0" t="n">
        <v>53</v>
      </c>
      <c r="B303" s="0" t="n">
        <v>2019</v>
      </c>
      <c r="C303" s="0" t="n">
        <v>22</v>
      </c>
      <c r="D303" s="0" t="n">
        <v>0.0166346933275848</v>
      </c>
    </row>
    <row r="304" customFormat="false" ht="13.2" hidden="false" customHeight="false" outlineLevel="0" collapsed="false">
      <c r="A304" s="0" t="n">
        <v>53</v>
      </c>
      <c r="B304" s="0" t="n">
        <v>2019</v>
      </c>
      <c r="C304" s="0" t="n">
        <v>23</v>
      </c>
      <c r="D304" s="0" t="n">
        <v>0.012532020595136</v>
      </c>
    </row>
    <row r="305" customFormat="false" ht="13.2" hidden="false" customHeight="false" outlineLevel="0" collapsed="false">
      <c r="A305" s="0" t="n">
        <v>53</v>
      </c>
      <c r="B305" s="0" t="n">
        <v>2019</v>
      </c>
      <c r="C305" s="0" t="n">
        <v>24</v>
      </c>
      <c r="D305" s="0" t="n">
        <v>0.0153141880277148</v>
      </c>
    </row>
    <row r="306" customFormat="false" ht="13.2" hidden="false" customHeight="false" outlineLevel="0" collapsed="false">
      <c r="A306" s="0" t="n">
        <v>53</v>
      </c>
      <c r="B306" s="0" t="n">
        <v>2019</v>
      </c>
      <c r="C306" s="0" t="n">
        <v>25</v>
      </c>
      <c r="D306" s="0" t="n">
        <v>0.0103401551913528</v>
      </c>
    </row>
    <row r="307" customFormat="false" ht="13.2" hidden="false" customHeight="false" outlineLevel="0" collapsed="false">
      <c r="A307" s="0" t="n">
        <v>53</v>
      </c>
      <c r="B307" s="0" t="n">
        <v>2019</v>
      </c>
      <c r="C307" s="0" t="n">
        <v>26</v>
      </c>
      <c r="D307" s="0" t="n">
        <v>0.00811349539835531</v>
      </c>
    </row>
    <row r="308" customFormat="false" ht="13.2" hidden="false" customHeight="false" outlineLevel="0" collapsed="false">
      <c r="A308" s="0" t="n">
        <v>53</v>
      </c>
      <c r="B308" s="0" t="n">
        <v>2019</v>
      </c>
      <c r="C308" s="0" t="n">
        <v>27</v>
      </c>
      <c r="D308" s="0" t="n">
        <v>0.00637179307945313</v>
      </c>
    </row>
    <row r="309" customFormat="false" ht="13.2" hidden="false" customHeight="false" outlineLevel="0" collapsed="false">
      <c r="A309" s="0" t="n">
        <v>53</v>
      </c>
      <c r="B309" s="0" t="n">
        <v>2019</v>
      </c>
      <c r="C309" s="0" t="n">
        <v>28</v>
      </c>
      <c r="D309" s="0" t="n">
        <v>0.00676395383539429</v>
      </c>
    </row>
    <row r="310" customFormat="false" ht="13.2" hidden="false" customHeight="false" outlineLevel="0" collapsed="false">
      <c r="A310" s="0" t="n">
        <v>53</v>
      </c>
      <c r="B310" s="0" t="n">
        <v>2019</v>
      </c>
      <c r="C310" s="0" t="n">
        <v>29</v>
      </c>
      <c r="D310" s="0" t="n">
        <v>0.00783676136112549</v>
      </c>
    </row>
    <row r="311" customFormat="false" ht="13.2" hidden="false" customHeight="false" outlineLevel="0" collapsed="false">
      <c r="A311" s="0" t="n">
        <v>53</v>
      </c>
      <c r="B311" s="0" t="n">
        <v>2019</v>
      </c>
      <c r="C311" s="0" t="n">
        <v>30</v>
      </c>
      <c r="D311" s="0" t="n">
        <v>0.0608023844561991</v>
      </c>
    </row>
    <row r="312" customFormat="false" ht="13.2" hidden="false" customHeight="false" outlineLevel="0" collapsed="false">
      <c r="A312" s="0" t="n">
        <v>54</v>
      </c>
      <c r="B312" s="0" t="n">
        <v>2019</v>
      </c>
      <c r="C312" s="0" t="n">
        <v>0</v>
      </c>
      <c r="D312" s="0" t="n">
        <v>0.0615837784289364</v>
      </c>
    </row>
    <row r="313" customFormat="false" ht="13.2" hidden="false" customHeight="false" outlineLevel="0" collapsed="false">
      <c r="A313" s="0" t="n">
        <v>54</v>
      </c>
      <c r="B313" s="0" t="n">
        <v>2019</v>
      </c>
      <c r="C313" s="0" t="n">
        <v>1</v>
      </c>
      <c r="D313" s="0" t="n">
        <v>0.0597489708168455</v>
      </c>
    </row>
    <row r="314" customFormat="false" ht="13.2" hidden="false" customHeight="false" outlineLevel="0" collapsed="false">
      <c r="A314" s="0" t="n">
        <v>54</v>
      </c>
      <c r="B314" s="0" t="n">
        <v>2019</v>
      </c>
      <c r="C314" s="0" t="n">
        <v>2</v>
      </c>
      <c r="D314" s="0" t="n">
        <v>0.016869760990379</v>
      </c>
    </row>
    <row r="315" customFormat="false" ht="13.2" hidden="false" customHeight="false" outlineLevel="0" collapsed="false">
      <c r="A315" s="0" t="n">
        <v>54</v>
      </c>
      <c r="B315" s="0" t="n">
        <v>2019</v>
      </c>
      <c r="C315" s="0" t="n">
        <v>3</v>
      </c>
      <c r="D315" s="0" t="n">
        <v>0.0173038123282064</v>
      </c>
    </row>
    <row r="316" customFormat="false" ht="13.2" hidden="false" customHeight="false" outlineLevel="0" collapsed="false">
      <c r="A316" s="0" t="n">
        <v>54</v>
      </c>
      <c r="B316" s="0" t="n">
        <v>2019</v>
      </c>
      <c r="C316" s="0" t="n">
        <v>4</v>
      </c>
      <c r="D316" s="0" t="n">
        <v>0.0176424551605965</v>
      </c>
    </row>
    <row r="317" customFormat="false" ht="13.2" hidden="false" customHeight="false" outlineLevel="0" collapsed="false">
      <c r="A317" s="0" t="n">
        <v>54</v>
      </c>
      <c r="B317" s="0" t="n">
        <v>2019</v>
      </c>
      <c r="C317" s="0" t="n">
        <v>5</v>
      </c>
      <c r="D317" s="0" t="n">
        <v>0.0164332369091184</v>
      </c>
    </row>
    <row r="318" customFormat="false" ht="13.2" hidden="false" customHeight="false" outlineLevel="0" collapsed="false">
      <c r="A318" s="0" t="n">
        <v>54</v>
      </c>
      <c r="B318" s="0" t="n">
        <v>2019</v>
      </c>
      <c r="C318" s="0" t="n">
        <v>6</v>
      </c>
      <c r="D318" s="0" t="n">
        <v>0.0199806431196753</v>
      </c>
    </row>
    <row r="319" customFormat="false" ht="13.2" hidden="false" customHeight="false" outlineLevel="0" collapsed="false">
      <c r="A319" s="0" t="n">
        <v>54</v>
      </c>
      <c r="B319" s="0" t="n">
        <v>2019</v>
      </c>
      <c r="C319" s="0" t="n">
        <v>7</v>
      </c>
      <c r="D319" s="0" t="n">
        <v>0.01036605018497</v>
      </c>
    </row>
    <row r="320" customFormat="false" ht="13.2" hidden="false" customHeight="false" outlineLevel="0" collapsed="false">
      <c r="A320" s="0" t="n">
        <v>54</v>
      </c>
      <c r="B320" s="0" t="n">
        <v>2019</v>
      </c>
      <c r="C320" s="0" t="n">
        <v>8</v>
      </c>
      <c r="D320" s="0" t="n">
        <v>0.0195237522430416</v>
      </c>
    </row>
    <row r="321" customFormat="false" ht="13.2" hidden="false" customHeight="false" outlineLevel="0" collapsed="false">
      <c r="A321" s="0" t="n">
        <v>54</v>
      </c>
      <c r="B321" s="0" t="n">
        <v>2019</v>
      </c>
      <c r="C321" s="0" t="n">
        <v>9</v>
      </c>
      <c r="D321" s="0" t="n">
        <v>0.00328455848239221</v>
      </c>
    </row>
    <row r="322" customFormat="false" ht="13.2" hidden="false" customHeight="false" outlineLevel="0" collapsed="false">
      <c r="A322" s="0" t="n">
        <v>54</v>
      </c>
      <c r="B322" s="0" t="n">
        <v>2019</v>
      </c>
      <c r="C322" s="0" t="n">
        <v>10</v>
      </c>
      <c r="D322" s="0" t="n">
        <v>0.00581049306897922</v>
      </c>
    </row>
    <row r="323" customFormat="false" ht="13.2" hidden="false" customHeight="false" outlineLevel="0" collapsed="false">
      <c r="A323" s="0" t="n">
        <v>54</v>
      </c>
      <c r="B323" s="0" t="n">
        <v>2019</v>
      </c>
      <c r="C323" s="0" t="n">
        <v>11</v>
      </c>
      <c r="D323" s="0" t="n">
        <v>0.0218967297531897</v>
      </c>
    </row>
    <row r="324" customFormat="false" ht="13.2" hidden="false" customHeight="false" outlineLevel="0" collapsed="false">
      <c r="A324" s="0" t="n">
        <v>54</v>
      </c>
      <c r="B324" s="0" t="n">
        <v>2019</v>
      </c>
      <c r="C324" s="0" t="n">
        <v>12</v>
      </c>
      <c r="D324" s="0" t="n">
        <v>0.0370789667622535</v>
      </c>
    </row>
    <row r="325" customFormat="false" ht="13.2" hidden="false" customHeight="false" outlineLevel="0" collapsed="false">
      <c r="A325" s="0" t="n">
        <v>54</v>
      </c>
      <c r="B325" s="0" t="n">
        <v>2019</v>
      </c>
      <c r="C325" s="0" t="n">
        <v>13</v>
      </c>
      <c r="D325" s="0" t="n">
        <v>0.0497713703629477</v>
      </c>
    </row>
    <row r="326" customFormat="false" ht="13.2" hidden="false" customHeight="false" outlineLevel="0" collapsed="false">
      <c r="A326" s="0" t="n">
        <v>54</v>
      </c>
      <c r="B326" s="0" t="n">
        <v>2019</v>
      </c>
      <c r="C326" s="0" t="n">
        <v>14</v>
      </c>
      <c r="D326" s="0" t="n">
        <v>0.038754264554759</v>
      </c>
    </row>
    <row r="327" customFormat="false" ht="13.2" hidden="false" customHeight="false" outlineLevel="0" collapsed="false">
      <c r="A327" s="0" t="n">
        <v>54</v>
      </c>
      <c r="B327" s="0" t="n">
        <v>2019</v>
      </c>
      <c r="C327" s="0" t="n">
        <v>15</v>
      </c>
      <c r="D327" s="0" t="n">
        <v>0.0601971379619921</v>
      </c>
    </row>
    <row r="328" customFormat="false" ht="13.2" hidden="false" customHeight="false" outlineLevel="0" collapsed="false">
      <c r="A328" s="0" t="n">
        <v>54</v>
      </c>
      <c r="B328" s="0" t="n">
        <v>2019</v>
      </c>
      <c r="C328" s="0" t="n">
        <v>16</v>
      </c>
      <c r="D328" s="0" t="n">
        <v>0.0451681928631523</v>
      </c>
    </row>
    <row r="329" customFormat="false" ht="13.2" hidden="false" customHeight="false" outlineLevel="0" collapsed="false">
      <c r="A329" s="0" t="n">
        <v>54</v>
      </c>
      <c r="B329" s="0" t="n">
        <v>2019</v>
      </c>
      <c r="C329" s="0" t="n">
        <v>17</v>
      </c>
      <c r="D329" s="0" t="n">
        <v>0.0423554557010287</v>
      </c>
    </row>
    <row r="330" customFormat="false" ht="13.2" hidden="false" customHeight="false" outlineLevel="0" collapsed="false">
      <c r="A330" s="0" t="n">
        <v>54</v>
      </c>
      <c r="B330" s="0" t="n">
        <v>2019</v>
      </c>
      <c r="C330" s="0" t="n">
        <v>18</v>
      </c>
      <c r="D330" s="0" t="n">
        <v>0.0276629364863657</v>
      </c>
    </row>
    <row r="331" customFormat="false" ht="13.2" hidden="false" customHeight="false" outlineLevel="0" collapsed="false">
      <c r="A331" s="0" t="n">
        <v>54</v>
      </c>
      <c r="B331" s="0" t="n">
        <v>2019</v>
      </c>
      <c r="C331" s="0" t="n">
        <v>19</v>
      </c>
      <c r="D331" s="0" t="n">
        <v>0.0513123056079007</v>
      </c>
    </row>
    <row r="332" customFormat="false" ht="13.2" hidden="false" customHeight="false" outlineLevel="0" collapsed="false">
      <c r="A332" s="0" t="n">
        <v>54</v>
      </c>
      <c r="B332" s="0" t="n">
        <v>2019</v>
      </c>
      <c r="C332" s="0" t="n">
        <v>20</v>
      </c>
      <c r="D332" s="0" t="n">
        <v>0.0789024561439776</v>
      </c>
    </row>
    <row r="333" customFormat="false" ht="13.2" hidden="false" customHeight="false" outlineLevel="0" collapsed="false">
      <c r="A333" s="0" t="n">
        <v>54</v>
      </c>
      <c r="B333" s="0" t="n">
        <v>2019</v>
      </c>
      <c r="C333" s="0" t="n">
        <v>21</v>
      </c>
      <c r="D333" s="0" t="n">
        <v>0.0354334013116552</v>
      </c>
    </row>
    <row r="334" customFormat="false" ht="13.2" hidden="false" customHeight="false" outlineLevel="0" collapsed="false">
      <c r="A334" s="0" t="n">
        <v>54</v>
      </c>
      <c r="B334" s="0" t="n">
        <v>2019</v>
      </c>
      <c r="C334" s="0" t="n">
        <v>22</v>
      </c>
      <c r="D334" s="0" t="n">
        <v>0.0589818768725007</v>
      </c>
    </row>
    <row r="335" customFormat="false" ht="13.2" hidden="false" customHeight="false" outlineLevel="0" collapsed="false">
      <c r="A335" s="0" t="n">
        <v>54</v>
      </c>
      <c r="B335" s="0" t="n">
        <v>2019</v>
      </c>
      <c r="C335" s="0" t="n">
        <v>23</v>
      </c>
      <c r="D335" s="0" t="n">
        <v>0.0306998993055625</v>
      </c>
    </row>
    <row r="336" customFormat="false" ht="13.2" hidden="false" customHeight="false" outlineLevel="0" collapsed="false">
      <c r="A336" s="0" t="n">
        <v>54</v>
      </c>
      <c r="B336" s="0" t="n">
        <v>2019</v>
      </c>
      <c r="C336" s="0" t="n">
        <v>24</v>
      </c>
      <c r="D336" s="0" t="n">
        <v>0.0335266521744757</v>
      </c>
    </row>
    <row r="337" customFormat="false" ht="13.2" hidden="false" customHeight="false" outlineLevel="0" collapsed="false">
      <c r="A337" s="0" t="n">
        <v>54</v>
      </c>
      <c r="B337" s="0" t="n">
        <v>2019</v>
      </c>
      <c r="C337" s="0" t="n">
        <v>25</v>
      </c>
      <c r="D337" s="0" t="n">
        <v>0.035078116896686</v>
      </c>
    </row>
    <row r="338" customFormat="false" ht="13.2" hidden="false" customHeight="false" outlineLevel="0" collapsed="false">
      <c r="A338" s="0" t="n">
        <v>54</v>
      </c>
      <c r="B338" s="0" t="n">
        <v>2019</v>
      </c>
      <c r="C338" s="0" t="n">
        <v>26</v>
      </c>
      <c r="D338" s="0" t="n">
        <v>0.0206218834836321</v>
      </c>
    </row>
    <row r="339" customFormat="false" ht="13.2" hidden="false" customHeight="false" outlineLevel="0" collapsed="false">
      <c r="A339" s="0" t="n">
        <v>54</v>
      </c>
      <c r="B339" s="0" t="n">
        <v>2019</v>
      </c>
      <c r="C339" s="0" t="n">
        <v>27</v>
      </c>
      <c r="D339" s="0" t="n">
        <v>0.0199015806800646</v>
      </c>
    </row>
    <row r="340" customFormat="false" ht="13.2" hidden="false" customHeight="false" outlineLevel="0" collapsed="false">
      <c r="A340" s="0" t="n">
        <v>54</v>
      </c>
      <c r="B340" s="0" t="n">
        <v>2019</v>
      </c>
      <c r="C340" s="0" t="n">
        <v>28</v>
      </c>
      <c r="D340" s="0" t="n">
        <v>0.0131782234839217</v>
      </c>
    </row>
    <row r="341" customFormat="false" ht="13.2" hidden="false" customHeight="false" outlineLevel="0" collapsed="false">
      <c r="A341" s="0" t="n">
        <v>54</v>
      </c>
      <c r="B341" s="0" t="n">
        <v>2019</v>
      </c>
      <c r="C341" s="0" t="n">
        <v>29</v>
      </c>
      <c r="D341" s="0" t="n">
        <v>0.0198557033632428</v>
      </c>
    </row>
    <row r="342" customFormat="false" ht="13.2" hidden="false" customHeight="false" outlineLevel="0" collapsed="false">
      <c r="A342" s="0" t="n">
        <v>54</v>
      </c>
      <c r="B342" s="0" t="n">
        <v>2019</v>
      </c>
      <c r="C342" s="0" t="n">
        <v>30</v>
      </c>
      <c r="D342" s="0" t="n">
        <v>0.0310753344975512</v>
      </c>
    </row>
    <row r="343" customFormat="false" ht="13.2" hidden="false" customHeight="false" outlineLevel="0" collapsed="false">
      <c r="A343" s="0" t="n">
        <v>61</v>
      </c>
      <c r="B343" s="0" t="n">
        <v>2019</v>
      </c>
      <c r="C343" s="0" t="n">
        <v>0</v>
      </c>
      <c r="D343" s="0" t="n">
        <v>0.0565659932303101</v>
      </c>
    </row>
    <row r="344" customFormat="false" ht="13.2" hidden="false" customHeight="false" outlineLevel="0" collapsed="false">
      <c r="A344" s="0" t="n">
        <v>61</v>
      </c>
      <c r="B344" s="0" t="n">
        <v>2019</v>
      </c>
      <c r="C344" s="0" t="n">
        <v>1</v>
      </c>
      <c r="D344" s="0" t="n">
        <v>0.0534287103115416</v>
      </c>
    </row>
    <row r="345" customFormat="false" ht="13.2" hidden="false" customHeight="false" outlineLevel="0" collapsed="false">
      <c r="A345" s="0" t="n">
        <v>61</v>
      </c>
      <c r="B345" s="0" t="n">
        <v>2019</v>
      </c>
      <c r="C345" s="0" t="n">
        <v>2</v>
      </c>
      <c r="D345" s="0" t="n">
        <v>0.0477532120356477</v>
      </c>
    </row>
    <row r="346" customFormat="false" ht="13.2" hidden="false" customHeight="false" outlineLevel="0" collapsed="false">
      <c r="A346" s="0" t="n">
        <v>61</v>
      </c>
      <c r="B346" s="0" t="n">
        <v>2019</v>
      </c>
      <c r="C346" s="0" t="n">
        <v>3</v>
      </c>
      <c r="D346" s="0" t="n">
        <v>0.0479259208221526</v>
      </c>
    </row>
    <row r="347" customFormat="false" ht="13.2" hidden="false" customHeight="false" outlineLevel="0" collapsed="false">
      <c r="A347" s="0" t="n">
        <v>61</v>
      </c>
      <c r="B347" s="0" t="n">
        <v>2019</v>
      </c>
      <c r="C347" s="0" t="n">
        <v>4</v>
      </c>
      <c r="D347" s="0" t="n">
        <v>0.0574116960356792</v>
      </c>
    </row>
    <row r="348" customFormat="false" ht="13.2" hidden="false" customHeight="false" outlineLevel="0" collapsed="false">
      <c r="A348" s="0" t="n">
        <v>61</v>
      </c>
      <c r="B348" s="0" t="n">
        <v>2019</v>
      </c>
      <c r="C348" s="0" t="n">
        <v>5</v>
      </c>
      <c r="D348" s="0" t="n">
        <v>0.0512324482579534</v>
      </c>
    </row>
    <row r="349" customFormat="false" ht="13.2" hidden="false" customHeight="false" outlineLevel="0" collapsed="false">
      <c r="A349" s="0" t="n">
        <v>61</v>
      </c>
      <c r="B349" s="0" t="n">
        <v>2019</v>
      </c>
      <c r="C349" s="0" t="n">
        <v>6</v>
      </c>
      <c r="D349" s="0" t="n">
        <v>0.0456907978427884</v>
      </c>
    </row>
    <row r="350" customFormat="false" ht="13.2" hidden="false" customHeight="false" outlineLevel="0" collapsed="false">
      <c r="A350" s="0" t="n">
        <v>61</v>
      </c>
      <c r="B350" s="0" t="n">
        <v>2019</v>
      </c>
      <c r="C350" s="0" t="n">
        <v>7</v>
      </c>
      <c r="D350" s="0" t="n">
        <v>0.0425250271653522</v>
      </c>
    </row>
    <row r="351" customFormat="false" ht="13.2" hidden="false" customHeight="false" outlineLevel="0" collapsed="false">
      <c r="A351" s="0" t="n">
        <v>61</v>
      </c>
      <c r="B351" s="0" t="n">
        <v>2019</v>
      </c>
      <c r="C351" s="0" t="n">
        <v>8</v>
      </c>
      <c r="D351" s="0" t="n">
        <v>0.0214297665456984</v>
      </c>
    </row>
    <row r="352" customFormat="false" ht="13.2" hidden="false" customHeight="false" outlineLevel="0" collapsed="false">
      <c r="A352" s="0" t="n">
        <v>61</v>
      </c>
      <c r="B352" s="0" t="n">
        <v>2019</v>
      </c>
      <c r="C352" s="0" t="n">
        <v>9</v>
      </c>
      <c r="D352" s="0" t="n">
        <v>0.0164237866692253</v>
      </c>
    </row>
    <row r="353" customFormat="false" ht="13.2" hidden="false" customHeight="false" outlineLevel="0" collapsed="false">
      <c r="A353" s="0" t="n">
        <v>61</v>
      </c>
      <c r="B353" s="0" t="n">
        <v>2019</v>
      </c>
      <c r="C353" s="0" t="n">
        <v>10</v>
      </c>
      <c r="D353" s="0" t="n">
        <v>0.0246167963000176</v>
      </c>
    </row>
    <row r="354" customFormat="false" ht="13.2" hidden="false" customHeight="false" outlineLevel="0" collapsed="false">
      <c r="A354" s="0" t="n">
        <v>61</v>
      </c>
      <c r="B354" s="0" t="n">
        <v>2019</v>
      </c>
      <c r="C354" s="0" t="n">
        <v>11</v>
      </c>
      <c r="D354" s="0" t="n">
        <v>0.0191428376994941</v>
      </c>
    </row>
    <row r="355" customFormat="false" ht="13.2" hidden="false" customHeight="false" outlineLevel="0" collapsed="false">
      <c r="A355" s="0" t="n">
        <v>61</v>
      </c>
      <c r="B355" s="0" t="n">
        <v>2019</v>
      </c>
      <c r="C355" s="0" t="n">
        <v>12</v>
      </c>
      <c r="D355" s="0" t="n">
        <v>0.0668079540726011</v>
      </c>
    </row>
    <row r="356" customFormat="false" ht="13.2" hidden="false" customHeight="false" outlineLevel="0" collapsed="false">
      <c r="A356" s="0" t="n">
        <v>61</v>
      </c>
      <c r="B356" s="0" t="n">
        <v>2019</v>
      </c>
      <c r="C356" s="0" t="n">
        <v>13</v>
      </c>
      <c r="D356" s="0" t="n">
        <v>0.0441648962694436</v>
      </c>
    </row>
    <row r="357" customFormat="false" ht="13.2" hidden="false" customHeight="false" outlineLevel="0" collapsed="false">
      <c r="A357" s="0" t="n">
        <v>61</v>
      </c>
      <c r="B357" s="0" t="n">
        <v>2019</v>
      </c>
      <c r="C357" s="0" t="n">
        <v>14</v>
      </c>
      <c r="D357" s="0" t="n">
        <v>0.0426294303399389</v>
      </c>
    </row>
    <row r="358" customFormat="false" ht="13.2" hidden="false" customHeight="false" outlineLevel="0" collapsed="false">
      <c r="A358" s="0" t="n">
        <v>61</v>
      </c>
      <c r="B358" s="0" t="n">
        <v>2019</v>
      </c>
      <c r="C358" s="0" t="n">
        <v>15</v>
      </c>
      <c r="D358" s="0" t="n">
        <v>0.023869129398429</v>
      </c>
    </row>
    <row r="359" customFormat="false" ht="13.2" hidden="false" customHeight="false" outlineLevel="0" collapsed="false">
      <c r="A359" s="0" t="n">
        <v>61</v>
      </c>
      <c r="B359" s="0" t="n">
        <v>2019</v>
      </c>
      <c r="C359" s="0" t="n">
        <v>16</v>
      </c>
      <c r="D359" s="0" t="n">
        <v>0.025002748584182</v>
      </c>
    </row>
    <row r="360" customFormat="false" ht="13.2" hidden="false" customHeight="false" outlineLevel="0" collapsed="false">
      <c r="A360" s="0" t="n">
        <v>61</v>
      </c>
      <c r="B360" s="0" t="n">
        <v>2019</v>
      </c>
      <c r="C360" s="0" t="n">
        <v>17</v>
      </c>
      <c r="D360" s="0" t="n">
        <v>0.019091525702009</v>
      </c>
    </row>
    <row r="361" customFormat="false" ht="13.2" hidden="false" customHeight="false" outlineLevel="0" collapsed="false">
      <c r="A361" s="0" t="n">
        <v>61</v>
      </c>
      <c r="B361" s="0" t="n">
        <v>2019</v>
      </c>
      <c r="C361" s="0" t="n">
        <v>18</v>
      </c>
      <c r="D361" s="0" t="n">
        <v>0.0313790343099622</v>
      </c>
    </row>
    <row r="362" customFormat="false" ht="13.2" hidden="false" customHeight="false" outlineLevel="0" collapsed="false">
      <c r="A362" s="0" t="n">
        <v>61</v>
      </c>
      <c r="B362" s="0" t="n">
        <v>2019</v>
      </c>
      <c r="C362" s="0" t="n">
        <v>19</v>
      </c>
      <c r="D362" s="0" t="n">
        <v>0.0425000423174651</v>
      </c>
    </row>
    <row r="363" customFormat="false" ht="13.2" hidden="false" customHeight="false" outlineLevel="0" collapsed="false">
      <c r="A363" s="0" t="n">
        <v>61</v>
      </c>
      <c r="B363" s="0" t="n">
        <v>2019</v>
      </c>
      <c r="C363" s="0" t="n">
        <v>20</v>
      </c>
      <c r="D363" s="0" t="n">
        <v>0.0325670717876466</v>
      </c>
    </row>
    <row r="364" customFormat="false" ht="13.2" hidden="false" customHeight="false" outlineLevel="0" collapsed="false">
      <c r="A364" s="0" t="n">
        <v>61</v>
      </c>
      <c r="B364" s="0" t="n">
        <v>2019</v>
      </c>
      <c r="C364" s="0" t="n">
        <v>21</v>
      </c>
      <c r="D364" s="0" t="n">
        <v>0.024006810630404</v>
      </c>
    </row>
    <row r="365" customFormat="false" ht="13.2" hidden="false" customHeight="false" outlineLevel="0" collapsed="false">
      <c r="A365" s="0" t="n">
        <v>61</v>
      </c>
      <c r="B365" s="0" t="n">
        <v>2019</v>
      </c>
      <c r="C365" s="0" t="n">
        <v>22</v>
      </c>
      <c r="D365" s="0" t="n">
        <v>0.0222077597590362</v>
      </c>
    </row>
    <row r="366" customFormat="false" ht="13.2" hidden="false" customHeight="false" outlineLevel="0" collapsed="false">
      <c r="A366" s="0" t="n">
        <v>61</v>
      </c>
      <c r="B366" s="0" t="n">
        <v>2019</v>
      </c>
      <c r="C366" s="0" t="n">
        <v>23</v>
      </c>
      <c r="D366" s="0" t="n">
        <v>0.0237972101497972</v>
      </c>
    </row>
    <row r="367" customFormat="false" ht="13.2" hidden="false" customHeight="false" outlineLevel="0" collapsed="false">
      <c r="A367" s="0" t="n">
        <v>61</v>
      </c>
      <c r="B367" s="0" t="n">
        <v>2019</v>
      </c>
      <c r="C367" s="0" t="n">
        <v>24</v>
      </c>
      <c r="D367" s="0" t="n">
        <v>0.0312402179232752</v>
      </c>
    </row>
    <row r="368" customFormat="false" ht="13.2" hidden="false" customHeight="false" outlineLevel="0" collapsed="false">
      <c r="A368" s="0" t="n">
        <v>61</v>
      </c>
      <c r="B368" s="0" t="n">
        <v>2019</v>
      </c>
      <c r="C368" s="0" t="n">
        <v>25</v>
      </c>
      <c r="D368" s="0" t="n">
        <v>0.0217063722406863</v>
      </c>
    </row>
    <row r="369" customFormat="false" ht="13.2" hidden="false" customHeight="false" outlineLevel="0" collapsed="false">
      <c r="A369" s="0" t="n">
        <v>61</v>
      </c>
      <c r="B369" s="0" t="n">
        <v>2019</v>
      </c>
      <c r="C369" s="0" t="n">
        <v>26</v>
      </c>
      <c r="D369" s="0" t="n">
        <v>0.0159438517665622</v>
      </c>
    </row>
    <row r="370" customFormat="false" ht="13.2" hidden="false" customHeight="false" outlineLevel="0" collapsed="false">
      <c r="A370" s="0" t="n">
        <v>61</v>
      </c>
      <c r="B370" s="0" t="n">
        <v>2019</v>
      </c>
      <c r="C370" s="0" t="n">
        <v>27</v>
      </c>
      <c r="D370" s="0" t="n">
        <v>0.010881814915646</v>
      </c>
    </row>
    <row r="371" customFormat="false" ht="13.2" hidden="false" customHeight="false" outlineLevel="0" collapsed="false">
      <c r="A371" s="0" t="n">
        <v>61</v>
      </c>
      <c r="B371" s="0" t="n">
        <v>2019</v>
      </c>
      <c r="C371" s="0" t="n">
        <v>28</v>
      </c>
      <c r="D371" s="0" t="n">
        <v>0.0105641263201631</v>
      </c>
    </row>
    <row r="372" customFormat="false" ht="13.2" hidden="false" customHeight="false" outlineLevel="0" collapsed="false">
      <c r="A372" s="0" t="n">
        <v>61</v>
      </c>
      <c r="B372" s="0" t="n">
        <v>2019</v>
      </c>
      <c r="C372" s="0" t="n">
        <v>29</v>
      </c>
      <c r="D372" s="0" t="n">
        <v>0.0120670816213864</v>
      </c>
    </row>
    <row r="373" customFormat="false" ht="13.2" hidden="false" customHeight="false" outlineLevel="0" collapsed="false">
      <c r="A373" s="0" t="n">
        <v>61</v>
      </c>
      <c r="B373" s="0" t="n">
        <v>2019</v>
      </c>
      <c r="C373" s="0" t="n">
        <v>30</v>
      </c>
      <c r="D373" s="0" t="n">
        <v>0.0154259289755052</v>
      </c>
    </row>
    <row r="374" customFormat="false" ht="13.2" hidden="false" customHeight="false" outlineLevel="0" collapsed="false">
      <c r="A374" s="0" t="n">
        <v>62</v>
      </c>
      <c r="B374" s="0" t="n">
        <v>2019</v>
      </c>
      <c r="C374" s="0" t="n">
        <v>0</v>
      </c>
      <c r="D374" s="0" t="n">
        <v>0.0565659932303101</v>
      </c>
    </row>
    <row r="375" customFormat="false" ht="13.2" hidden="false" customHeight="false" outlineLevel="0" collapsed="false">
      <c r="A375" s="0" t="n">
        <v>62</v>
      </c>
      <c r="B375" s="0" t="n">
        <v>2019</v>
      </c>
      <c r="C375" s="0" t="n">
        <v>1</v>
      </c>
      <c r="D375" s="0" t="n">
        <v>0.0532673994586612</v>
      </c>
    </row>
    <row r="376" customFormat="false" ht="13.2" hidden="false" customHeight="false" outlineLevel="0" collapsed="false">
      <c r="A376" s="0" t="n">
        <v>62</v>
      </c>
      <c r="B376" s="0" t="n">
        <v>2019</v>
      </c>
      <c r="C376" s="0" t="n">
        <v>2</v>
      </c>
      <c r="D376" s="0" t="n">
        <v>0.0619922433664624</v>
      </c>
    </row>
    <row r="377" customFormat="false" ht="13.2" hidden="false" customHeight="false" outlineLevel="0" collapsed="false">
      <c r="A377" s="0" t="n">
        <v>62</v>
      </c>
      <c r="B377" s="0" t="n">
        <v>2019</v>
      </c>
      <c r="C377" s="0" t="n">
        <v>3</v>
      </c>
      <c r="D377" s="0" t="n">
        <v>0.0626986848946411</v>
      </c>
    </row>
    <row r="378" customFormat="false" ht="13.2" hidden="false" customHeight="false" outlineLevel="0" collapsed="false">
      <c r="A378" s="0" t="n">
        <v>62</v>
      </c>
      <c r="B378" s="0" t="n">
        <v>2019</v>
      </c>
      <c r="C378" s="0" t="n">
        <v>4</v>
      </c>
      <c r="D378" s="0" t="n">
        <v>0.0812124732306889</v>
      </c>
    </row>
    <row r="379" customFormat="false" ht="13.2" hidden="false" customHeight="false" outlineLevel="0" collapsed="false">
      <c r="A379" s="0" t="n">
        <v>62</v>
      </c>
      <c r="B379" s="0" t="n">
        <v>2019</v>
      </c>
      <c r="C379" s="0" t="n">
        <v>5</v>
      </c>
      <c r="D379" s="0" t="n">
        <v>0.0711746379108499</v>
      </c>
    </row>
    <row r="380" customFormat="false" ht="13.2" hidden="false" customHeight="false" outlineLevel="0" collapsed="false">
      <c r="A380" s="0" t="n">
        <v>62</v>
      </c>
      <c r="B380" s="0" t="n">
        <v>2019</v>
      </c>
      <c r="C380" s="0" t="n">
        <v>6</v>
      </c>
      <c r="D380" s="0" t="n">
        <v>0.0515536703158474</v>
      </c>
    </row>
    <row r="381" customFormat="false" ht="13.2" hidden="false" customHeight="false" outlineLevel="0" collapsed="false">
      <c r="A381" s="0" t="n">
        <v>62</v>
      </c>
      <c r="B381" s="0" t="n">
        <v>2019</v>
      </c>
      <c r="C381" s="0" t="n">
        <v>7</v>
      </c>
      <c r="D381" s="0" t="n">
        <v>0.052137944961604</v>
      </c>
    </row>
    <row r="382" customFormat="false" ht="13.2" hidden="false" customHeight="false" outlineLevel="0" collapsed="false">
      <c r="A382" s="0" t="n">
        <v>62</v>
      </c>
      <c r="B382" s="0" t="n">
        <v>2019</v>
      </c>
      <c r="C382" s="0" t="n">
        <v>8</v>
      </c>
      <c r="D382" s="0" t="n">
        <v>0.0274125970020968</v>
      </c>
    </row>
    <row r="383" customFormat="false" ht="13.2" hidden="false" customHeight="false" outlineLevel="0" collapsed="false">
      <c r="A383" s="0" t="n">
        <v>62</v>
      </c>
      <c r="B383" s="0" t="n">
        <v>2019</v>
      </c>
      <c r="C383" s="0" t="n">
        <v>9</v>
      </c>
      <c r="D383" s="0" t="n">
        <v>0.0223254736563253</v>
      </c>
    </row>
    <row r="384" customFormat="false" ht="13.2" hidden="false" customHeight="false" outlineLevel="0" collapsed="false">
      <c r="A384" s="0" t="n">
        <v>62</v>
      </c>
      <c r="B384" s="0" t="n">
        <v>2019</v>
      </c>
      <c r="C384" s="0" t="n">
        <v>10</v>
      </c>
      <c r="D384" s="0" t="n">
        <v>0.0273849427950702</v>
      </c>
    </row>
    <row r="385" customFormat="false" ht="13.2" hidden="false" customHeight="false" outlineLevel="0" collapsed="false">
      <c r="A385" s="0" t="n">
        <v>62</v>
      </c>
      <c r="B385" s="0" t="n">
        <v>2019</v>
      </c>
      <c r="C385" s="0" t="n">
        <v>11</v>
      </c>
      <c r="D385" s="0" t="n">
        <v>0.0170141331240618</v>
      </c>
    </row>
    <row r="386" customFormat="false" ht="13.2" hidden="false" customHeight="false" outlineLevel="0" collapsed="false">
      <c r="A386" s="0" t="n">
        <v>62</v>
      </c>
      <c r="B386" s="0" t="n">
        <v>2019</v>
      </c>
      <c r="C386" s="0" t="n">
        <v>12</v>
      </c>
      <c r="D386" s="0" t="n">
        <v>0.064706981737207</v>
      </c>
    </row>
    <row r="387" customFormat="false" ht="13.2" hidden="false" customHeight="false" outlineLevel="0" collapsed="false">
      <c r="A387" s="0" t="n">
        <v>62</v>
      </c>
      <c r="B387" s="0" t="n">
        <v>2019</v>
      </c>
      <c r="C387" s="0" t="n">
        <v>13</v>
      </c>
      <c r="D387" s="0" t="n">
        <v>0.04692097347669</v>
      </c>
    </row>
    <row r="388" customFormat="false" ht="13.2" hidden="false" customHeight="false" outlineLevel="0" collapsed="false">
      <c r="A388" s="0" t="n">
        <v>62</v>
      </c>
      <c r="B388" s="0" t="n">
        <v>2019</v>
      </c>
      <c r="C388" s="0" t="n">
        <v>14</v>
      </c>
      <c r="D388" s="0" t="n">
        <v>0.0429155869705079</v>
      </c>
    </row>
    <row r="389" customFormat="false" ht="13.2" hidden="false" customHeight="false" outlineLevel="0" collapsed="false">
      <c r="A389" s="0" t="n">
        <v>62</v>
      </c>
      <c r="B389" s="0" t="n">
        <v>2019</v>
      </c>
      <c r="C389" s="0" t="n">
        <v>15</v>
      </c>
      <c r="D389" s="0" t="n">
        <v>0.0237539743887145</v>
      </c>
    </row>
    <row r="390" customFormat="false" ht="13.2" hidden="false" customHeight="false" outlineLevel="0" collapsed="false">
      <c r="A390" s="0" t="n">
        <v>62</v>
      </c>
      <c r="B390" s="0" t="n">
        <v>2019</v>
      </c>
      <c r="C390" s="0" t="n">
        <v>16</v>
      </c>
      <c r="D390" s="0" t="n">
        <v>0.0212334024824699</v>
      </c>
    </row>
    <row r="391" customFormat="false" ht="13.2" hidden="false" customHeight="false" outlineLevel="0" collapsed="false">
      <c r="A391" s="0" t="n">
        <v>62</v>
      </c>
      <c r="B391" s="0" t="n">
        <v>2019</v>
      </c>
      <c r="C391" s="0" t="n">
        <v>17</v>
      </c>
      <c r="D391" s="0" t="n">
        <v>0.0137225825484425</v>
      </c>
    </row>
    <row r="392" customFormat="false" ht="13.2" hidden="false" customHeight="false" outlineLevel="0" collapsed="false">
      <c r="A392" s="0" t="n">
        <v>62</v>
      </c>
      <c r="B392" s="0" t="n">
        <v>2019</v>
      </c>
      <c r="C392" s="0" t="n">
        <v>18</v>
      </c>
      <c r="D392" s="0" t="n">
        <v>0.0224220798609074</v>
      </c>
    </row>
    <row r="393" customFormat="false" ht="13.2" hidden="false" customHeight="false" outlineLevel="0" collapsed="false">
      <c r="A393" s="0" t="n">
        <v>62</v>
      </c>
      <c r="B393" s="0" t="n">
        <v>2019</v>
      </c>
      <c r="C393" s="0" t="n">
        <v>19</v>
      </c>
      <c r="D393" s="0" t="n">
        <v>0.0347159587332407</v>
      </c>
    </row>
    <row r="394" customFormat="false" ht="13.2" hidden="false" customHeight="false" outlineLevel="0" collapsed="false">
      <c r="A394" s="0" t="n">
        <v>62</v>
      </c>
      <c r="B394" s="0" t="n">
        <v>2019</v>
      </c>
      <c r="C394" s="0" t="n">
        <v>20</v>
      </c>
      <c r="D394" s="0" t="n">
        <v>0.0279433616579231</v>
      </c>
    </row>
    <row r="395" customFormat="false" ht="13.2" hidden="false" customHeight="false" outlineLevel="0" collapsed="false">
      <c r="A395" s="0" t="n">
        <v>62</v>
      </c>
      <c r="B395" s="0" t="n">
        <v>2019</v>
      </c>
      <c r="C395" s="0" t="n">
        <v>21</v>
      </c>
      <c r="D395" s="0" t="n">
        <v>0.0204710579180743</v>
      </c>
    </row>
    <row r="396" customFormat="false" ht="13.2" hidden="false" customHeight="false" outlineLevel="0" collapsed="false">
      <c r="A396" s="0" t="n">
        <v>62</v>
      </c>
      <c r="B396" s="0" t="n">
        <v>2019</v>
      </c>
      <c r="C396" s="0" t="n">
        <v>22</v>
      </c>
      <c r="D396" s="0" t="n">
        <v>0.0144384035961578</v>
      </c>
    </row>
    <row r="397" customFormat="false" ht="13.2" hidden="false" customHeight="false" outlineLevel="0" collapsed="false">
      <c r="A397" s="0" t="n">
        <v>62</v>
      </c>
      <c r="B397" s="0" t="n">
        <v>2019</v>
      </c>
      <c r="C397" s="0" t="n">
        <v>23</v>
      </c>
      <c r="D397" s="0" t="n">
        <v>0.0152703348196113</v>
      </c>
    </row>
    <row r="398" customFormat="false" ht="13.2" hidden="false" customHeight="false" outlineLevel="0" collapsed="false">
      <c r="A398" s="0" t="n">
        <v>62</v>
      </c>
      <c r="B398" s="0" t="n">
        <v>2019</v>
      </c>
      <c r="C398" s="0" t="n">
        <v>24</v>
      </c>
      <c r="D398" s="0" t="n">
        <v>0.0138946726081608</v>
      </c>
    </row>
    <row r="399" customFormat="false" ht="13.2" hidden="false" customHeight="false" outlineLevel="0" collapsed="false">
      <c r="A399" s="0" t="n">
        <v>62</v>
      </c>
      <c r="B399" s="0" t="n">
        <v>2019</v>
      </c>
      <c r="C399" s="0" t="n">
        <v>25</v>
      </c>
      <c r="D399" s="0" t="n">
        <v>0.0117643221291368</v>
      </c>
    </row>
    <row r="400" customFormat="false" ht="13.2" hidden="false" customHeight="false" outlineLevel="0" collapsed="false">
      <c r="A400" s="0" t="n">
        <v>62</v>
      </c>
      <c r="B400" s="0" t="n">
        <v>2019</v>
      </c>
      <c r="C400" s="0" t="n">
        <v>26</v>
      </c>
      <c r="D400" s="0" t="n">
        <v>0.00915753278447781</v>
      </c>
    </row>
    <row r="401" customFormat="false" ht="13.2" hidden="false" customHeight="false" outlineLevel="0" collapsed="false">
      <c r="A401" s="0" t="n">
        <v>62</v>
      </c>
      <c r="B401" s="0" t="n">
        <v>2019</v>
      </c>
      <c r="C401" s="0" t="n">
        <v>27</v>
      </c>
      <c r="D401" s="0" t="n">
        <v>0.0061439343586704</v>
      </c>
    </row>
    <row r="402" customFormat="false" ht="13.2" hidden="false" customHeight="false" outlineLevel="0" collapsed="false">
      <c r="A402" s="0" t="n">
        <v>62</v>
      </c>
      <c r="B402" s="0" t="n">
        <v>2019</v>
      </c>
      <c r="C402" s="0" t="n">
        <v>28</v>
      </c>
      <c r="D402" s="0" t="n">
        <v>0.00545922319123931</v>
      </c>
    </row>
    <row r="403" customFormat="false" ht="13.2" hidden="false" customHeight="false" outlineLevel="0" collapsed="false">
      <c r="A403" s="0" t="n">
        <v>62</v>
      </c>
      <c r="B403" s="0" t="n">
        <v>2019</v>
      </c>
      <c r="C403" s="0" t="n">
        <v>29</v>
      </c>
      <c r="D403" s="0" t="n">
        <v>0.00618598563482618</v>
      </c>
    </row>
    <row r="404" customFormat="false" ht="13.2" hidden="false" customHeight="false" outlineLevel="0" collapsed="false">
      <c r="A404" s="0" t="n">
        <v>62</v>
      </c>
      <c r="B404" s="0" t="n">
        <v>2019</v>
      </c>
      <c r="C404" s="0" t="n">
        <v>30</v>
      </c>
      <c r="D404" s="0" t="n">
        <v>0.0141394371569229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" activeCellId="1" sqref="C26:E27 F1"/>
    </sheetView>
  </sheetViews>
  <sheetFormatPr defaultColWidth="11.6796875" defaultRowHeight="13.2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3.1"/>
    <col collapsed="false" customWidth="true" hidden="false" outlineLevel="0" max="3" min="3" style="0" width="20.11"/>
    <col collapsed="false" customWidth="true" hidden="false" outlineLevel="0" max="4" min="4" style="0" width="26.33"/>
    <col collapsed="false" customWidth="true" hidden="false" outlineLevel="0" max="5" min="5" style="0" width="13.89"/>
    <col collapsed="false" customWidth="true" hidden="false" outlineLevel="0" max="6" min="6" style="0" width="19.22"/>
  </cols>
  <sheetData>
    <row r="1" customFormat="false" ht="13.2" hidden="false" customHeight="false" outlineLevel="0" collapsed="false">
      <c r="A1" s="0" t="s">
        <v>111</v>
      </c>
      <c r="B1" s="0" t="s">
        <v>6</v>
      </c>
      <c r="C1" s="0" t="s">
        <v>114</v>
      </c>
      <c r="D1" s="4" t="s">
        <v>7</v>
      </c>
      <c r="E1" s="4" t="s">
        <v>9</v>
      </c>
      <c r="F1" s="4" t="s">
        <v>115</v>
      </c>
      <c r="G1" s="0" t="s">
        <v>116</v>
      </c>
    </row>
    <row r="2" customFormat="false" ht="13.2" hidden="false" customHeight="false" outlineLevel="0" collapsed="false">
      <c r="A2" s="0" t="n">
        <v>2019</v>
      </c>
      <c r="B2" s="0" t="n">
        <v>11</v>
      </c>
      <c r="C2" s="0" t="n">
        <v>1779</v>
      </c>
      <c r="D2" s="0" t="s">
        <v>22</v>
      </c>
      <c r="E2" s="4" t="n">
        <v>10</v>
      </c>
      <c r="F2" s="20" t="n">
        <v>20397499</v>
      </c>
      <c r="G2" s="0" t="n">
        <f aca="false">F2*C2</f>
        <v>36287150721</v>
      </c>
    </row>
    <row r="3" customFormat="false" ht="13.2" hidden="false" customHeight="false" outlineLevel="0" collapsed="false">
      <c r="A3" s="0" t="n">
        <v>2019</v>
      </c>
      <c r="B3" s="0" t="n">
        <v>21</v>
      </c>
      <c r="C3" s="0" t="n">
        <v>158310</v>
      </c>
      <c r="D3" s="0" t="s">
        <v>26</v>
      </c>
      <c r="E3" s="4" t="n">
        <v>25</v>
      </c>
      <c r="F3" s="20" t="n">
        <v>3265993817</v>
      </c>
      <c r="G3" s="0" t="n">
        <f aca="false">F3*C3</f>
        <v>517039481169270</v>
      </c>
    </row>
    <row r="4" customFormat="false" ht="13.2" hidden="false" customHeight="false" outlineLevel="0" collapsed="false">
      <c r="A4" s="0" t="n">
        <v>2019</v>
      </c>
      <c r="B4" s="0" t="n">
        <v>31</v>
      </c>
      <c r="C4" s="0" t="n">
        <v>63243</v>
      </c>
      <c r="D4" s="0" t="s">
        <v>33</v>
      </c>
      <c r="E4" s="4" t="n">
        <v>25</v>
      </c>
      <c r="F4" s="20" t="n">
        <v>3265993817</v>
      </c>
      <c r="G4" s="0" t="n">
        <f aca="false">F4*C4</f>
        <v>206551246968531</v>
      </c>
    </row>
    <row r="5" customFormat="false" ht="13.2" hidden="false" customHeight="false" outlineLevel="0" collapsed="false">
      <c r="A5" s="0" t="n">
        <v>2019</v>
      </c>
      <c r="B5" s="0" t="n">
        <v>32</v>
      </c>
      <c r="C5" s="0" t="n">
        <v>63242</v>
      </c>
      <c r="D5" s="0" t="s">
        <v>35</v>
      </c>
      <c r="E5" s="4" t="n">
        <v>25</v>
      </c>
      <c r="F5" s="20" t="n">
        <v>3265993817</v>
      </c>
      <c r="G5" s="0" t="n">
        <f aca="false">F5*C5</f>
        <v>206547980974714</v>
      </c>
    </row>
    <row r="6" customFormat="false" ht="13.2" hidden="false" customHeight="false" outlineLevel="0" collapsed="false">
      <c r="A6" s="0" t="n">
        <v>2019</v>
      </c>
      <c r="B6" s="0" t="n">
        <v>41</v>
      </c>
      <c r="C6" s="0" t="n">
        <v>200</v>
      </c>
      <c r="D6" s="0" t="s">
        <v>37</v>
      </c>
      <c r="E6" s="4" t="n">
        <v>40</v>
      </c>
      <c r="F6" s="20" t="n">
        <v>18640224</v>
      </c>
      <c r="G6" s="0" t="n">
        <f aca="false">F6*C6</f>
        <v>3728044800</v>
      </c>
    </row>
    <row r="7" customFormat="false" ht="13.2" hidden="false" customHeight="false" outlineLevel="0" collapsed="false">
      <c r="A7" s="0" t="n">
        <v>2019</v>
      </c>
      <c r="B7" s="0" t="n">
        <v>42</v>
      </c>
      <c r="C7" s="0" t="n">
        <v>1037</v>
      </c>
      <c r="D7" s="0" t="s">
        <v>41</v>
      </c>
      <c r="E7" s="4" t="n">
        <v>40</v>
      </c>
      <c r="F7" s="20" t="n">
        <v>18640224</v>
      </c>
      <c r="G7" s="0" t="n">
        <f aca="false">F7*C7</f>
        <v>19329912288</v>
      </c>
    </row>
    <row r="8" customFormat="false" ht="13.2" hidden="false" customHeight="false" outlineLevel="0" collapsed="false">
      <c r="A8" s="0" t="n">
        <v>2019</v>
      </c>
      <c r="B8" s="0" t="n">
        <v>43</v>
      </c>
      <c r="C8" s="0" t="n">
        <v>388</v>
      </c>
      <c r="D8" s="0" t="s">
        <v>43</v>
      </c>
      <c r="E8" s="4" t="n">
        <v>40</v>
      </c>
      <c r="F8" s="20" t="n">
        <v>18640224</v>
      </c>
      <c r="G8" s="0" t="n">
        <f aca="false">F8*C8</f>
        <v>7232406912</v>
      </c>
    </row>
    <row r="9" customFormat="false" ht="13.2" hidden="false" customHeight="false" outlineLevel="0" collapsed="false">
      <c r="A9" s="0" t="n">
        <v>2019</v>
      </c>
      <c r="B9" s="0" t="n">
        <v>51</v>
      </c>
      <c r="C9" s="0" t="n">
        <v>1604</v>
      </c>
      <c r="D9" s="0" t="s">
        <v>46</v>
      </c>
      <c r="E9" s="4" t="n">
        <v>50</v>
      </c>
      <c r="F9" s="20" t="n">
        <v>122631573</v>
      </c>
      <c r="G9" s="0" t="n">
        <f aca="false">F9*C9</f>
        <v>196701043092</v>
      </c>
    </row>
    <row r="10" customFormat="false" ht="13.2" hidden="false" customHeight="false" outlineLevel="0" collapsed="false">
      <c r="A10" s="0" t="n">
        <v>2019</v>
      </c>
      <c r="B10" s="0" t="n">
        <v>52</v>
      </c>
      <c r="C10" s="0" t="n">
        <v>3742.5</v>
      </c>
      <c r="D10" s="0" t="s">
        <v>49</v>
      </c>
      <c r="E10" s="4" t="n">
        <v>50</v>
      </c>
      <c r="F10" s="20" t="n">
        <v>122631573</v>
      </c>
      <c r="G10" s="0" t="n">
        <f aca="false">F10*C10</f>
        <v>458948661952.5</v>
      </c>
    </row>
    <row r="11" customFormat="false" ht="13.2" hidden="false" customHeight="false" outlineLevel="0" collapsed="false">
      <c r="A11" s="0" t="n">
        <v>2019</v>
      </c>
      <c r="B11" s="0" t="n">
        <v>53</v>
      </c>
      <c r="C11" s="0" t="n">
        <v>3742.5</v>
      </c>
      <c r="D11" s="0" t="s">
        <v>51</v>
      </c>
      <c r="E11" s="4" t="n">
        <v>50</v>
      </c>
      <c r="F11" s="20" t="n">
        <v>122631573</v>
      </c>
      <c r="G11" s="0" t="n">
        <f aca="false">F11*C11</f>
        <v>458948661952.5</v>
      </c>
    </row>
    <row r="12" customFormat="false" ht="13.2" hidden="false" customHeight="false" outlineLevel="0" collapsed="false">
      <c r="A12" s="0" t="n">
        <v>2019</v>
      </c>
      <c r="B12" s="0" t="n">
        <v>54</v>
      </c>
      <c r="C12" s="0" t="n">
        <v>1604</v>
      </c>
      <c r="D12" s="0" t="s">
        <v>117</v>
      </c>
      <c r="E12" s="4" t="n">
        <v>50</v>
      </c>
      <c r="F12" s="20" t="n">
        <v>122631573</v>
      </c>
      <c r="G12" s="0" t="n">
        <f aca="false">F12*C12</f>
        <v>196701043092</v>
      </c>
    </row>
    <row r="13" customFormat="false" ht="13.2" hidden="false" customHeight="false" outlineLevel="0" collapsed="false">
      <c r="A13" s="0" t="n">
        <v>2019</v>
      </c>
      <c r="B13" s="0" t="n">
        <v>61</v>
      </c>
      <c r="C13" s="0" t="n">
        <v>5552</v>
      </c>
      <c r="D13" s="0" t="s">
        <v>55</v>
      </c>
      <c r="E13" s="4" t="n">
        <v>60</v>
      </c>
      <c r="F13" s="20" t="n">
        <v>127336887</v>
      </c>
      <c r="G13" s="0" t="n">
        <f aca="false">F13*C13</f>
        <v>706974396624</v>
      </c>
    </row>
    <row r="14" customFormat="false" ht="13.2" hidden="false" customHeight="false" outlineLevel="0" collapsed="false">
      <c r="A14" s="0" t="n">
        <v>2019</v>
      </c>
      <c r="B14" s="0" t="n">
        <v>62</v>
      </c>
      <c r="C14" s="0" t="n">
        <v>5552</v>
      </c>
      <c r="D14" s="0" t="s">
        <v>58</v>
      </c>
      <c r="E14" s="4" t="n">
        <v>60</v>
      </c>
      <c r="F14" s="20" t="n">
        <v>127336887</v>
      </c>
      <c r="G14" s="0" t="n">
        <f aca="false">F14*C14</f>
        <v>706974396624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"/>
  <sheetViews>
    <sheetView showFormulas="false" showGridLines="true" showRowColHeaders="true" showZeros="true" rightToLeft="false" tabSelected="false" showOutlineSymbols="true" defaultGridColor="true" view="normal" topLeftCell="J1" colorId="64" zoomScale="140" zoomScaleNormal="140" zoomScalePageLayoutView="100" workbookViewId="0">
      <selection pane="topLeft" activeCell="M2" activeCellId="1" sqref="C26:E27 M2"/>
    </sheetView>
  </sheetViews>
  <sheetFormatPr defaultColWidth="11.6796875" defaultRowHeight="13.2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9.89"/>
    <col collapsed="false" customWidth="true" hidden="false" outlineLevel="0" max="3" min="3" style="0" width="7.44"/>
    <col collapsed="false" customWidth="true" hidden="false" outlineLevel="0" max="4" min="4" style="0" width="10.11"/>
    <col collapsed="false" customWidth="true" hidden="false" outlineLevel="0" max="5" min="5" style="0" width="7.44"/>
    <col collapsed="false" customWidth="true" hidden="false" outlineLevel="0" max="6" min="6" style="0" width="9.44"/>
    <col collapsed="false" customWidth="true" hidden="false" outlineLevel="0" max="7" min="7" style="0" width="7"/>
    <col collapsed="false" customWidth="true" hidden="false" outlineLevel="0" max="8" min="8" style="0" width="9.66"/>
    <col collapsed="false" customWidth="true" hidden="false" outlineLevel="0" max="9" min="9" style="0" width="7.44"/>
    <col collapsed="false" customWidth="true" hidden="false" outlineLevel="0" max="10" min="10" style="0" width="9.11"/>
    <col collapsed="false" customWidth="true" hidden="false" outlineLevel="0" max="11" min="11" style="0" width="7.44"/>
  </cols>
  <sheetData>
    <row r="1" customFormat="false" ht="14.4" hidden="false" customHeight="false" outlineLevel="0" collapsed="false">
      <c r="A1" s="16" t="s">
        <v>118</v>
      </c>
      <c r="B1" s="16" t="s">
        <v>119</v>
      </c>
      <c r="C1" s="16" t="s">
        <v>120</v>
      </c>
      <c r="D1" s="16" t="s">
        <v>121</v>
      </c>
      <c r="E1" s="16" t="s">
        <v>122</v>
      </c>
      <c r="F1" s="16" t="s">
        <v>123</v>
      </c>
      <c r="G1" s="16" t="s">
        <v>124</v>
      </c>
      <c r="H1" s="16" t="s">
        <v>125</v>
      </c>
      <c r="I1" s="16" t="s">
        <v>126</v>
      </c>
      <c r="J1" s="16" t="s">
        <v>127</v>
      </c>
      <c r="K1" s="16" t="s">
        <v>20</v>
      </c>
      <c r="M1" s="24" t="s">
        <v>119</v>
      </c>
      <c r="N1" s="24" t="s">
        <v>120</v>
      </c>
      <c r="O1" s="24" t="s">
        <v>121</v>
      </c>
      <c r="P1" s="24" t="s">
        <v>122</v>
      </c>
      <c r="Q1" s="25" t="s">
        <v>123</v>
      </c>
      <c r="R1" s="25" t="s">
        <v>124</v>
      </c>
      <c r="S1" s="25" t="s">
        <v>125</v>
      </c>
      <c r="T1" s="25" t="s">
        <v>126</v>
      </c>
      <c r="U1" s="26" t="s">
        <v>127</v>
      </c>
      <c r="V1" s="26" t="s">
        <v>20</v>
      </c>
    </row>
    <row r="2" customFormat="false" ht="13.2" hidden="false" customHeight="false" outlineLevel="0" collapsed="false">
      <c r="A2" s="1" t="n">
        <f aca="false">A3+1</f>
        <v>2019</v>
      </c>
      <c r="B2" s="1" t="n">
        <f aca="false">B3</f>
        <v>4</v>
      </c>
      <c r="C2" s="1" t="n">
        <f aca="false">C3</f>
        <v>136478</v>
      </c>
      <c r="D2" s="1" t="n">
        <f aca="false">D3</f>
        <v>47</v>
      </c>
      <c r="E2" s="1" t="n">
        <f aca="false">E3</f>
        <v>4879</v>
      </c>
      <c r="F2" s="1" t="n">
        <f aca="false">F3</f>
        <v>386</v>
      </c>
      <c r="G2" s="1" t="n">
        <f aca="false">G3</f>
        <v>17253</v>
      </c>
      <c r="H2" s="1" t="n">
        <f aca="false">H3</f>
        <v>28140</v>
      </c>
      <c r="I2" s="1" t="n">
        <f aca="false">I3</f>
        <v>569673</v>
      </c>
      <c r="J2" s="1" t="n">
        <f aca="false">J3</f>
        <v>2</v>
      </c>
      <c r="K2" s="1" t="n">
        <f aca="false">K3</f>
        <v>136840</v>
      </c>
      <c r="M2" s="4" t="n">
        <f aca="false">B2/SUM($B2:$E2)</f>
        <v>2.82869427472279E-005</v>
      </c>
      <c r="N2" s="4" t="n">
        <f aca="false">C2/SUM($B2:$E2)</f>
        <v>0.965136343064042</v>
      </c>
      <c r="O2" s="4" t="n">
        <f aca="false">D2/SUM($B2:$E2)</f>
        <v>0.000332371577279928</v>
      </c>
      <c r="P2" s="4" t="n">
        <f aca="false">E2/SUM($B2:$E2)</f>
        <v>0.0345029984159312</v>
      </c>
      <c r="Q2" s="4" t="n">
        <f aca="false">F2/SUM($F2:$I2)</f>
        <v>0.000627181323645061</v>
      </c>
      <c r="R2" s="4" t="n">
        <f aca="false">G2/SUM($F2:$I2)</f>
        <v>0.0280330553804358</v>
      </c>
      <c r="S2" s="4" t="n">
        <f aca="false">H2/SUM($F2:$I2)</f>
        <v>0.0457224933869741</v>
      </c>
      <c r="T2" s="4" t="n">
        <f aca="false">I2/SUM($F2:$I2)</f>
        <v>0.925617269908945</v>
      </c>
      <c r="U2" s="4" t="n">
        <f aca="false">J2/SUM($J2:$K2)</f>
        <v>1.46153958579968E-005</v>
      </c>
      <c r="V2" s="4" t="n">
        <f aca="false">K2/SUM($J2:$K2)</f>
        <v>0.999985384604142</v>
      </c>
    </row>
    <row r="3" customFormat="false" ht="13.2" hidden="false" customHeight="false" outlineLevel="0" collapsed="false">
      <c r="A3" s="0" t="n">
        <v>2018</v>
      </c>
      <c r="B3" s="0" t="n">
        <v>4</v>
      </c>
      <c r="C3" s="0" t="n">
        <v>136478</v>
      </c>
      <c r="D3" s="0" t="n">
        <v>47</v>
      </c>
      <c r="E3" s="0" t="n">
        <v>4879</v>
      </c>
      <c r="F3" s="0" t="n">
        <v>386</v>
      </c>
      <c r="G3" s="0" t="n">
        <v>17253</v>
      </c>
      <c r="H3" s="0" t="n">
        <v>28140</v>
      </c>
      <c r="I3" s="0" t="n">
        <v>569673</v>
      </c>
      <c r="J3" s="0" t="n">
        <v>2</v>
      </c>
      <c r="K3" s="0" t="n">
        <v>136840</v>
      </c>
      <c r="M3" s="4" t="n">
        <f aca="false">B3/SUM($B3:$E3)</f>
        <v>2.82869427472279E-005</v>
      </c>
      <c r="N3" s="4" t="n">
        <f aca="false">C3/SUM($B3:$E3)</f>
        <v>0.965136343064042</v>
      </c>
      <c r="O3" s="4" t="n">
        <f aca="false">D3/SUM($B3:$E3)</f>
        <v>0.000332371577279928</v>
      </c>
      <c r="P3" s="4" t="n">
        <f aca="false">E3/SUM($B3:$E3)</f>
        <v>0.0345029984159312</v>
      </c>
      <c r="Q3" s="4" t="n">
        <f aca="false">F3/SUM($F3:$I3)</f>
        <v>0.000627181323645061</v>
      </c>
      <c r="R3" s="4" t="n">
        <f aca="false">G3/SUM($F3:$I3)</f>
        <v>0.0280330553804358</v>
      </c>
      <c r="S3" s="4" t="n">
        <f aca="false">H3/SUM($F3:$I3)</f>
        <v>0.0457224933869741</v>
      </c>
      <c r="T3" s="4" t="n">
        <f aca="false">I3/SUM($F3:$I3)</f>
        <v>0.925617269908945</v>
      </c>
      <c r="U3" s="4" t="n">
        <f aca="false">J3/SUM($J3:$K3)</f>
        <v>1.46153958579968E-005</v>
      </c>
      <c r="V3" s="4" t="n">
        <f aca="false">K3/SUM($J3:$K3)</f>
        <v>0.999985384604142</v>
      </c>
    </row>
    <row r="4" customFormat="false" ht="13.2" hidden="false" customHeight="false" outlineLevel="0" collapsed="false">
      <c r="A4" s="0" t="n">
        <v>2017</v>
      </c>
      <c r="B4" s="0" t="n">
        <v>6</v>
      </c>
      <c r="C4" s="0" t="n">
        <v>137803</v>
      </c>
      <c r="D4" s="0" t="n">
        <v>39</v>
      </c>
      <c r="E4" s="0" t="n">
        <v>5009</v>
      </c>
      <c r="F4" s="0" t="n">
        <v>1006</v>
      </c>
      <c r="G4" s="0" t="n">
        <v>15514</v>
      </c>
      <c r="H4" s="0" t="n">
        <v>21293</v>
      </c>
      <c r="I4" s="0" t="n">
        <v>574443</v>
      </c>
      <c r="J4" s="0" t="n">
        <v>2</v>
      </c>
      <c r="K4" s="0" t="n">
        <v>141302</v>
      </c>
      <c r="M4" s="4" t="n">
        <f aca="false">B4/SUM($B4:$E4)</f>
        <v>4.2000042000042E-005</v>
      </c>
      <c r="N4" s="4" t="n">
        <f aca="false">C4/SUM($B4:$E4)</f>
        <v>0.964621964621965</v>
      </c>
      <c r="O4" s="4" t="n">
        <f aca="false">D4/SUM($B4:$E4)</f>
        <v>0.000273000273000273</v>
      </c>
      <c r="P4" s="4" t="n">
        <f aca="false">E4/SUM($B4:$E4)</f>
        <v>0.0350630350630351</v>
      </c>
      <c r="Q4" s="4" t="n">
        <f aca="false">F4/SUM($F4:$I4)</f>
        <v>0.00164310353838917</v>
      </c>
      <c r="R4" s="4" t="n">
        <f aca="false">G4/SUM($F4:$I4)</f>
        <v>0.0253390738514608</v>
      </c>
      <c r="S4" s="4" t="n">
        <f aca="false">H4/SUM($F4:$I4)</f>
        <v>0.03477793602676</v>
      </c>
      <c r="T4" s="4" t="n">
        <f aca="false">I4/SUM($F4:$I4)</f>
        <v>0.93823988658339</v>
      </c>
      <c r="U4" s="4" t="n">
        <f aca="false">J4/SUM($J4:$K4)</f>
        <v>1.41538809941686E-005</v>
      </c>
      <c r="V4" s="4" t="n">
        <f aca="false">K4/SUM($J4:$K4)</f>
        <v>0.999985846119006</v>
      </c>
    </row>
    <row r="5" customFormat="false" ht="13.2" hidden="false" customHeight="false" outlineLevel="0" collapsed="false">
      <c r="A5" s="0" t="n">
        <v>2016</v>
      </c>
      <c r="B5" s="0" t="n">
        <v>8</v>
      </c>
      <c r="C5" s="0" t="n">
        <v>136809</v>
      </c>
      <c r="D5" s="0" t="n">
        <v>26</v>
      </c>
      <c r="E5" s="0" t="n">
        <v>7123</v>
      </c>
      <c r="F5" s="0" t="n">
        <v>1682</v>
      </c>
      <c r="G5" s="0" t="n">
        <v>10364</v>
      </c>
      <c r="H5" s="0" t="n">
        <v>10234</v>
      </c>
      <c r="I5" s="0" t="n">
        <v>578977</v>
      </c>
      <c r="J5" s="0" t="n">
        <v>2</v>
      </c>
      <c r="K5" s="0" t="n">
        <v>142437</v>
      </c>
      <c r="M5" s="4" t="n">
        <f aca="false">B5/SUM($B5:$E5)</f>
        <v>5.55686759373741E-005</v>
      </c>
      <c r="N5" s="4" t="n">
        <f aca="false">C5/SUM($B5:$E5)</f>
        <v>0.950286873289527</v>
      </c>
      <c r="O5" s="4" t="n">
        <f aca="false">D5/SUM($B5:$E5)</f>
        <v>0.000180598196796466</v>
      </c>
      <c r="P5" s="4" t="n">
        <f aca="false">E5/SUM($B5:$E5)</f>
        <v>0.0494769598377395</v>
      </c>
      <c r="Q5" s="4" t="n">
        <f aca="false">F5/SUM($F5:$I5)</f>
        <v>0.0027974726281773</v>
      </c>
      <c r="R5" s="4" t="n">
        <f aca="false">G5/SUM($F5:$I5)</f>
        <v>0.0172372213545955</v>
      </c>
      <c r="S5" s="4" t="n">
        <f aca="false">H5/SUM($F5:$I5)</f>
        <v>0.0170210076556281</v>
      </c>
      <c r="T5" s="4" t="n">
        <f aca="false">I5/SUM($F5:$I5)</f>
        <v>0.962944298361599</v>
      </c>
      <c r="U5" s="4" t="n">
        <f aca="false">J5/SUM($J5:$K5)</f>
        <v>1.40410982947086E-005</v>
      </c>
      <c r="V5" s="4" t="n">
        <f aca="false">K5/SUM($J5:$K5)</f>
        <v>0.999985958901705</v>
      </c>
    </row>
    <row r="6" customFormat="false" ht="13.2" hidden="false" customHeight="false" outlineLevel="0" collapsed="false">
      <c r="A6" s="0" t="n">
        <v>2015</v>
      </c>
      <c r="B6" s="0" t="n">
        <v>12</v>
      </c>
      <c r="C6" s="0" t="n">
        <v>136686</v>
      </c>
      <c r="D6" s="0" t="n">
        <v>8</v>
      </c>
      <c r="E6" s="0" t="n">
        <v>7266</v>
      </c>
      <c r="F6" s="0" t="n">
        <v>1932</v>
      </c>
      <c r="G6" s="0" t="n">
        <v>5976</v>
      </c>
      <c r="H6" s="0" t="n">
        <v>6503</v>
      </c>
      <c r="I6" s="0" t="n">
        <v>587900</v>
      </c>
      <c r="J6" s="0" t="n">
        <v>2</v>
      </c>
      <c r="K6" s="0" t="n">
        <v>143277</v>
      </c>
      <c r="M6" s="4" t="n">
        <f aca="false">B6/SUM($B6:$E6)</f>
        <v>8.334954018837E-005</v>
      </c>
      <c r="N6" s="4" t="n">
        <f aca="false">C6/SUM($B6:$E6)</f>
        <v>0.949392937515628</v>
      </c>
      <c r="O6" s="4" t="n">
        <f aca="false">D6/SUM($B6:$E6)</f>
        <v>5.556636012558E-005</v>
      </c>
      <c r="P6" s="4" t="n">
        <f aca="false">E6/SUM($B6:$E6)</f>
        <v>0.050468146584058</v>
      </c>
      <c r="Q6" s="4" t="n">
        <f aca="false">F6/SUM($F6:$I6)</f>
        <v>0.00320764521982829</v>
      </c>
      <c r="R6" s="4" t="n">
        <f aca="false">G6/SUM($F6:$I6)</f>
        <v>0.00992178459300926</v>
      </c>
      <c r="S6" s="4" t="n">
        <f aca="false">H6/SUM($F6:$I6)</f>
        <v>0.0107967478594945</v>
      </c>
      <c r="T6" s="4" t="n">
        <f aca="false">I6/SUM($F6:$I6)</f>
        <v>0.976073822327668</v>
      </c>
      <c r="U6" s="4" t="n">
        <f aca="false">J6/SUM($J6:$K6)</f>
        <v>1.39587797234766E-005</v>
      </c>
      <c r="V6" s="4" t="n">
        <f aca="false">K6/SUM($J6:$K6)</f>
        <v>0.999986041220276</v>
      </c>
    </row>
    <row r="7" customFormat="false" ht="13.2" hidden="false" customHeight="false" outlineLevel="0" collapsed="false">
      <c r="A7" s="0" t="n">
        <v>2014</v>
      </c>
      <c r="B7" s="0" t="n">
        <v>14</v>
      </c>
      <c r="C7" s="0" t="n">
        <v>136862</v>
      </c>
      <c r="D7" s="0" t="n">
        <v>6</v>
      </c>
      <c r="E7" s="0" t="n">
        <v>7625</v>
      </c>
      <c r="F7" s="0" t="n">
        <v>2100</v>
      </c>
      <c r="G7" s="0" t="n">
        <v>3206</v>
      </c>
      <c r="H7" s="0" t="n">
        <v>5792</v>
      </c>
      <c r="I7" s="0" t="n">
        <v>605511</v>
      </c>
      <c r="J7" s="0" t="n">
        <v>4</v>
      </c>
      <c r="K7" s="0" t="n">
        <v>144400</v>
      </c>
      <c r="M7" s="4" t="n">
        <f aca="false">B7/SUM($B7:$E7)</f>
        <v>9.68811199457466E-005</v>
      </c>
      <c r="N7" s="4" t="n">
        <f aca="false">C7/SUM($B7:$E7)</f>
        <v>0.947095988429626</v>
      </c>
      <c r="O7" s="4" t="n">
        <f aca="false">D7/SUM($B7:$E7)</f>
        <v>4.15204799767485E-005</v>
      </c>
      <c r="P7" s="4" t="n">
        <f aca="false">E7/SUM($B7:$E7)</f>
        <v>0.0527656099704513</v>
      </c>
      <c r="Q7" s="4" t="n">
        <f aca="false">F7/SUM($F7:$I7)</f>
        <v>0.0034057238866121</v>
      </c>
      <c r="R7" s="4" t="n">
        <f aca="false">G7/SUM($F7:$I7)</f>
        <v>0.00519940513356114</v>
      </c>
      <c r="S7" s="4" t="n">
        <f aca="false">H7/SUM($F7:$I7)</f>
        <v>0.00939331083393204</v>
      </c>
      <c r="T7" s="4" t="n">
        <f aca="false">I7/SUM($F7:$I7)</f>
        <v>0.982001560145895</v>
      </c>
      <c r="U7" s="4" t="n">
        <f aca="false">J7/SUM($J7:$K7)</f>
        <v>2.77000637101465E-005</v>
      </c>
      <c r="V7" s="4" t="n">
        <f aca="false">K7/SUM($J7:$K7)</f>
        <v>0.99997229993629</v>
      </c>
    </row>
    <row r="8" customFormat="false" ht="13.2" hidden="false" customHeight="false" outlineLevel="0" collapsed="false">
      <c r="A8" s="0" t="n">
        <v>2013</v>
      </c>
      <c r="B8" s="0" t="n">
        <v>15</v>
      </c>
      <c r="C8" s="0" t="n">
        <v>136021</v>
      </c>
      <c r="D8" s="0" t="n">
        <v>5</v>
      </c>
      <c r="E8" s="0" t="n">
        <v>8161</v>
      </c>
      <c r="F8" s="0" t="n">
        <v>2253</v>
      </c>
      <c r="G8" s="0" t="n">
        <v>1412</v>
      </c>
      <c r="H8" s="0" t="n">
        <v>5026</v>
      </c>
      <c r="I8" s="0" t="n">
        <v>612654</v>
      </c>
      <c r="J8" s="0" t="n">
        <v>6</v>
      </c>
      <c r="K8" s="0" t="n">
        <v>144301</v>
      </c>
      <c r="M8" s="4" t="n">
        <f aca="false">B8/SUM($B8:$E8)</f>
        <v>0.000104020748672002</v>
      </c>
      <c r="N8" s="4" t="n">
        <f aca="false">C8/SUM($B8:$E8)</f>
        <v>0.94326708367429</v>
      </c>
      <c r="O8" s="4" t="n">
        <f aca="false">D8/SUM($B8:$E8)</f>
        <v>3.46735828906673E-005</v>
      </c>
      <c r="P8" s="4" t="n">
        <f aca="false">E8/SUM($B8:$E8)</f>
        <v>0.0565942219941471</v>
      </c>
      <c r="Q8" s="4" t="n">
        <f aca="false">F8/SUM($F8:$I8)</f>
        <v>0.00362600487651788</v>
      </c>
      <c r="R8" s="4" t="n">
        <f aca="false">G8/SUM($F8:$I8)</f>
        <v>0.00227248951870539</v>
      </c>
      <c r="S8" s="4" t="n">
        <f aca="false">H8/SUM($F8:$I8)</f>
        <v>0.00808890391006607</v>
      </c>
      <c r="T8" s="4" t="n">
        <f aca="false">I8/SUM($F8:$I8)</f>
        <v>0.986012601694711</v>
      </c>
      <c r="U8" s="4" t="n">
        <f aca="false">J8/SUM($J8:$K8)</f>
        <v>4.15780246280499E-005</v>
      </c>
      <c r="V8" s="4" t="n">
        <f aca="false">K8/SUM($J8:$K8)</f>
        <v>0.999958421975372</v>
      </c>
    </row>
    <row r="9" customFormat="false" ht="13.2" hidden="false" customHeight="false" outlineLevel="0" collapsed="false">
      <c r="A9" s="0" t="n">
        <v>2012</v>
      </c>
      <c r="B9" s="0" t="n">
        <v>18</v>
      </c>
      <c r="C9" s="0" t="n">
        <v>136303</v>
      </c>
      <c r="D9" s="0" t="n">
        <v>4</v>
      </c>
      <c r="E9" s="0" t="n">
        <v>8721</v>
      </c>
      <c r="F9" s="0" t="n">
        <v>2410</v>
      </c>
      <c r="G9" s="0" t="n">
        <v>681</v>
      </c>
      <c r="H9" s="0" t="n">
        <v>4687</v>
      </c>
      <c r="I9" s="0" t="n">
        <v>609792</v>
      </c>
      <c r="J9" s="0" t="n">
        <v>8</v>
      </c>
      <c r="K9" s="0" t="n">
        <v>143278</v>
      </c>
      <c r="M9" s="4" t="n">
        <f aca="false">B9/SUM($B9:$E9)</f>
        <v>0.000124098561835556</v>
      </c>
      <c r="N9" s="4" t="n">
        <f aca="false">C9/SUM($B9:$E9)</f>
        <v>0.939722570770652</v>
      </c>
      <c r="O9" s="4" t="n">
        <f aca="false">D9/SUM($B9:$E9)</f>
        <v>2.7577458185679E-005</v>
      </c>
      <c r="P9" s="4" t="n">
        <f aca="false">E9/SUM($B9:$E9)</f>
        <v>0.0601257532093267</v>
      </c>
      <c r="Q9" s="4" t="n">
        <f aca="false">F9/SUM($F9:$I9)</f>
        <v>0.00390239163171786</v>
      </c>
      <c r="R9" s="4" t="n">
        <f aca="false">G9/SUM($F9:$I9)</f>
        <v>0.00110270900464725</v>
      </c>
      <c r="S9" s="4" t="n">
        <f aca="false">H9/SUM($F9:$I9)</f>
        <v>0.00758942306135337</v>
      </c>
      <c r="T9" s="4" t="n">
        <f aca="false">I9/SUM($F9:$I9)</f>
        <v>0.987405476302281</v>
      </c>
      <c r="U9" s="4" t="n">
        <f aca="false">J9/SUM($J9:$K9)</f>
        <v>5.58323911617325E-005</v>
      </c>
      <c r="V9" s="4" t="n">
        <f aca="false">K9/SUM($J9:$K9)</f>
        <v>0.999944167608838</v>
      </c>
    </row>
    <row r="10" customFormat="false" ht="13.2" hidden="false" customHeight="false" outlineLevel="0" collapsed="false">
      <c r="A10" s="0" t="n">
        <v>2011</v>
      </c>
      <c r="B10" s="0" t="n">
        <v>22</v>
      </c>
      <c r="C10" s="0" t="n">
        <v>136076</v>
      </c>
      <c r="D10" s="0" t="n">
        <v>2</v>
      </c>
      <c r="E10" s="0" t="n">
        <v>9058</v>
      </c>
      <c r="F10" s="0" t="n">
        <v>2642</v>
      </c>
      <c r="G10" s="0" t="n">
        <v>346</v>
      </c>
      <c r="H10" s="0" t="n">
        <v>3788</v>
      </c>
      <c r="I10" s="0" t="n">
        <v>596947</v>
      </c>
      <c r="J10" s="0" t="n">
        <v>8</v>
      </c>
      <c r="K10" s="0" t="n">
        <v>145672</v>
      </c>
      <c r="M10" s="4" t="n">
        <f aca="false">B10/SUM($B10:$E10)</f>
        <v>0.000151558990892682</v>
      </c>
      <c r="N10" s="4" t="n">
        <f aca="false">C10/SUM($B10:$E10)</f>
        <v>0.937433692941485</v>
      </c>
      <c r="O10" s="4" t="n">
        <f aca="false">D10/SUM($B10:$E10)</f>
        <v>1.3778090081153E-005</v>
      </c>
      <c r="P10" s="4" t="n">
        <f aca="false">E10/SUM($B10:$E10)</f>
        <v>0.0624009699775417</v>
      </c>
      <c r="Q10" s="4" t="n">
        <f aca="false">F10/SUM($F10:$I10)</f>
        <v>0.00437617914175872</v>
      </c>
      <c r="R10" s="4" t="n">
        <f aca="false">G10/SUM($F10:$I10)</f>
        <v>0.000573110515915412</v>
      </c>
      <c r="S10" s="4" t="n">
        <f aca="false">H10/SUM($F10:$I10)</f>
        <v>0.00627440067713173</v>
      </c>
      <c r="T10" s="4" t="n">
        <f aca="false">I10/SUM($F10:$I10)</f>
        <v>0.988776309665194</v>
      </c>
      <c r="U10" s="4" t="n">
        <f aca="false">J10/SUM($J10:$K10)</f>
        <v>5.49148819330038E-005</v>
      </c>
      <c r="V10" s="4" t="n">
        <f aca="false">K10/SUM($J10:$K10)</f>
        <v>0.999945085118067</v>
      </c>
    </row>
    <row r="11" customFormat="false" ht="13.2" hidden="false" customHeight="false" outlineLevel="0" collapsed="false">
      <c r="A11" s="0" t="n">
        <v>2010</v>
      </c>
      <c r="B11" s="0" t="n">
        <v>17</v>
      </c>
      <c r="C11" s="0" t="n">
        <v>133968</v>
      </c>
      <c r="D11" s="0" t="n">
        <v>1</v>
      </c>
      <c r="E11" s="0" t="n">
        <v>9627</v>
      </c>
      <c r="F11" s="0" t="n">
        <v>2706</v>
      </c>
      <c r="G11" s="0" t="n">
        <v>138</v>
      </c>
      <c r="H11" s="0" t="n">
        <v>3307</v>
      </c>
      <c r="I11" s="0" t="n">
        <v>589034</v>
      </c>
      <c r="J11" s="0" t="n">
        <v>7</v>
      </c>
      <c r="K11" s="0" t="n">
        <v>147275</v>
      </c>
      <c r="M11" s="4" t="n">
        <f aca="false">B11/SUM($B11:$E11)</f>
        <v>0.000118373684833546</v>
      </c>
      <c r="N11" s="4" t="n">
        <f aca="false">C11/SUM($B11:$E11)</f>
        <v>0.932840341751791</v>
      </c>
      <c r="O11" s="4" t="n">
        <f aca="false">D11/SUM($B11:$E11)</f>
        <v>6.96315793138504E-006</v>
      </c>
      <c r="P11" s="4" t="n">
        <f aca="false">E11/SUM($B11:$E11)</f>
        <v>0.0670343214054438</v>
      </c>
      <c r="Q11" s="4" t="n">
        <f aca="false">F11/SUM($F11:$I11)</f>
        <v>0.00454648554651075</v>
      </c>
      <c r="R11" s="4" t="n">
        <f aca="false">G11/SUM($F11:$I11)</f>
        <v>0.000231860681972832</v>
      </c>
      <c r="S11" s="4" t="n">
        <f aca="false">H11/SUM($F11:$I11)</f>
        <v>0.00555625561800113</v>
      </c>
      <c r="T11" s="4" t="n">
        <f aca="false">I11/SUM($F11:$I11)</f>
        <v>0.989665398153515</v>
      </c>
      <c r="U11" s="4" t="n">
        <f aca="false">J11/SUM($J11:$K11)</f>
        <v>4.75278717019052E-005</v>
      </c>
      <c r="V11" s="4" t="n">
        <f aca="false">K11/SUM($J11:$K11)</f>
        <v>0.999952472128298</v>
      </c>
    </row>
    <row r="12" customFormat="false" ht="13.2" hidden="false" customHeight="false" outlineLevel="0" collapsed="false">
      <c r="A12" s="0" t="n">
        <v>2009</v>
      </c>
      <c r="B12" s="0" t="n">
        <v>15</v>
      </c>
      <c r="C12" s="0" t="n">
        <v>134160</v>
      </c>
      <c r="D12" s="0" t="n">
        <v>0</v>
      </c>
      <c r="E12" s="0" t="n">
        <v>10627</v>
      </c>
      <c r="F12" s="0" t="n">
        <v>2678</v>
      </c>
      <c r="G12" s="0" t="n">
        <v>43</v>
      </c>
      <c r="H12" s="0" t="n">
        <v>2638</v>
      </c>
      <c r="I12" s="0" t="n">
        <v>571629</v>
      </c>
      <c r="J12" s="0" t="n">
        <v>4</v>
      </c>
      <c r="K12" s="0" t="n">
        <v>146333</v>
      </c>
      <c r="M12" s="4" t="n">
        <f aca="false">B12/SUM($B12:$E12)</f>
        <v>0.000103589729423627</v>
      </c>
      <c r="N12" s="4" t="n">
        <f aca="false">C12/SUM($B12:$E12)</f>
        <v>0.926506539964918</v>
      </c>
      <c r="O12" s="4" t="n">
        <f aca="false">D12/SUM($B12:$E12)</f>
        <v>0</v>
      </c>
      <c r="P12" s="4" t="n">
        <f aca="false">E12/SUM($B12:$E12)</f>
        <v>0.0733898703056588</v>
      </c>
      <c r="Q12" s="4" t="n">
        <f aca="false">F12/SUM($F12:$I12)</f>
        <v>0.00464134436071461</v>
      </c>
      <c r="R12" s="4" t="n">
        <f aca="false">G12/SUM($F12:$I12)</f>
        <v>7.45249467926543E-005</v>
      </c>
      <c r="S12" s="4" t="n">
        <f aca="false">H12/SUM($F12:$I12)</f>
        <v>0.00457201882881446</v>
      </c>
      <c r="T12" s="4" t="n">
        <f aca="false">I12/SUM($F12:$I12)</f>
        <v>0.990712111863678</v>
      </c>
      <c r="U12" s="4" t="n">
        <f aca="false">J12/SUM($J12:$K12)</f>
        <v>2.73341670254276E-005</v>
      </c>
      <c r="V12" s="4" t="n">
        <f aca="false">K12/SUM($J12:$K12)</f>
        <v>0.999972665832975</v>
      </c>
    </row>
    <row r="13" customFormat="false" ht="13.2" hidden="false" customHeight="false" outlineLevel="0" collapsed="false">
      <c r="A13" s="0" t="n">
        <v>2008</v>
      </c>
      <c r="B13" s="0" t="n">
        <v>9</v>
      </c>
      <c r="C13" s="0" t="n">
        <v>131955</v>
      </c>
      <c r="D13" s="0" t="n">
        <v>0</v>
      </c>
      <c r="E13" s="0" t="n">
        <v>11002</v>
      </c>
      <c r="F13" s="0" t="n">
        <v>2444</v>
      </c>
      <c r="G13" s="0" t="n">
        <v>17</v>
      </c>
      <c r="H13" s="0" t="n">
        <v>2000</v>
      </c>
      <c r="I13" s="0" t="n">
        <v>545994</v>
      </c>
      <c r="J13" s="0" t="n">
        <v>0</v>
      </c>
      <c r="K13" s="0" t="n">
        <v>145288</v>
      </c>
      <c r="M13" s="4" t="n">
        <f aca="false">B13/SUM($B13:$E13)</f>
        <v>6.29520305527188E-005</v>
      </c>
      <c r="N13" s="4" t="n">
        <f aca="false">C13/SUM($B13:$E13)</f>
        <v>0.922981687953779</v>
      </c>
      <c r="O13" s="4" t="n">
        <f aca="false">D13/SUM($B13:$E13)</f>
        <v>0</v>
      </c>
      <c r="P13" s="4" t="n">
        <f aca="false">E13/SUM($B13:$E13)</f>
        <v>0.0769553600156681</v>
      </c>
      <c r="Q13" s="4" t="n">
        <f aca="false">F13/SUM($F13:$I13)</f>
        <v>0.00443996330308563</v>
      </c>
      <c r="R13" s="4" t="n">
        <f aca="false">G13/SUM($F13:$I13)</f>
        <v>3.08835417972405E-005</v>
      </c>
      <c r="S13" s="4" t="n">
        <f aca="false">H13/SUM($F13:$I13)</f>
        <v>0.00363335785849888</v>
      </c>
      <c r="T13" s="4" t="n">
        <f aca="false">I13/SUM($F13:$I13)</f>
        <v>0.991895795296618</v>
      </c>
      <c r="U13" s="4" t="n">
        <f aca="false">J13/SUM($J13:$K13)</f>
        <v>0</v>
      </c>
      <c r="V13" s="4" t="n">
        <f aca="false">K13/SUM($J13:$K13)</f>
        <v>1</v>
      </c>
    </row>
    <row r="14" customFormat="false" ht="13.2" hidden="false" customHeight="false" outlineLevel="0" collapsed="false">
      <c r="A14" s="0" t="n">
        <v>2007</v>
      </c>
      <c r="B14" s="0" t="n">
        <v>4</v>
      </c>
      <c r="C14" s="0" t="n">
        <v>127031</v>
      </c>
      <c r="D14" s="0" t="n">
        <v>0</v>
      </c>
      <c r="E14" s="0" t="n">
        <v>11569</v>
      </c>
      <c r="F14" s="0" t="n">
        <v>248</v>
      </c>
      <c r="G14" s="0" t="n">
        <v>4</v>
      </c>
      <c r="H14" s="0" t="n">
        <v>1058</v>
      </c>
      <c r="I14" s="0" t="n">
        <v>513375</v>
      </c>
      <c r="J14" s="0" t="n">
        <v>0</v>
      </c>
      <c r="K14" s="0" t="n">
        <v>143482</v>
      </c>
      <c r="M14" s="4" t="n">
        <f aca="false">B14/SUM($B14:$E14)</f>
        <v>2.88591959827999E-005</v>
      </c>
      <c r="N14" s="4" t="n">
        <f aca="false">C14/SUM($B14:$E14)</f>
        <v>0.916503131222764</v>
      </c>
      <c r="O14" s="4" t="n">
        <f aca="false">D14/SUM($B14:$E14)</f>
        <v>0</v>
      </c>
      <c r="P14" s="4" t="n">
        <f aca="false">E14/SUM($B14:$E14)</f>
        <v>0.0834680095812531</v>
      </c>
      <c r="Q14" s="4" t="n">
        <f aca="false">F14/SUM($F14:$I14)</f>
        <v>0.000481848120695183</v>
      </c>
      <c r="R14" s="4" t="n">
        <f aca="false">G14/SUM($F14:$I14)</f>
        <v>7.77174388218036E-006</v>
      </c>
      <c r="S14" s="4" t="n">
        <f aca="false">H14/SUM($F14:$I14)</f>
        <v>0.00205562625683671</v>
      </c>
      <c r="T14" s="4" t="n">
        <f aca="false">I14/SUM($F14:$I14)</f>
        <v>0.997454753878586</v>
      </c>
      <c r="U14" s="4" t="n">
        <f aca="false">J14/SUM($J14:$K14)</f>
        <v>0</v>
      </c>
      <c r="V14" s="4" t="n">
        <f aca="false">K14/SUM($J14:$K14)</f>
        <v>1</v>
      </c>
    </row>
    <row r="15" customFormat="false" ht="13.2" hidden="false" customHeight="false" outlineLevel="0" collapsed="false">
      <c r="A15" s="0" t="n">
        <v>2006</v>
      </c>
      <c r="B15" s="0" t="n">
        <v>3</v>
      </c>
      <c r="C15" s="0" t="n">
        <v>121135</v>
      </c>
      <c r="D15" s="0" t="n">
        <v>0</v>
      </c>
      <c r="E15" s="0" t="n">
        <v>11703</v>
      </c>
      <c r="F15" s="0" t="n">
        <v>214</v>
      </c>
      <c r="G15" s="0" t="n">
        <v>7</v>
      </c>
      <c r="H15" s="0" t="n">
        <v>380</v>
      </c>
      <c r="I15" s="0" t="n">
        <v>471707</v>
      </c>
      <c r="J15" s="0" t="n">
        <v>1</v>
      </c>
      <c r="K15" s="0" t="n">
        <v>141880</v>
      </c>
      <c r="M15" s="4" t="n">
        <f aca="false">B15/SUM($B15:$E15)</f>
        <v>2.25833891644899E-005</v>
      </c>
      <c r="N15" s="4" t="n">
        <f aca="false">C15/SUM($B15:$E15)</f>
        <v>0.91187961548016</v>
      </c>
      <c r="O15" s="4" t="n">
        <f aca="false">D15/SUM($B15:$E15)</f>
        <v>0</v>
      </c>
      <c r="P15" s="4" t="n">
        <f aca="false">E15/SUM($B15:$E15)</f>
        <v>0.088097801130675</v>
      </c>
      <c r="Q15" s="4" t="n">
        <f aca="false">F15/SUM($F15:$I15)</f>
        <v>0.000453094167365363</v>
      </c>
      <c r="R15" s="4" t="n">
        <f aca="false">G15/SUM($F15:$I15)</f>
        <v>1.48208372502689E-005</v>
      </c>
      <c r="S15" s="4" t="n">
        <f aca="false">H15/SUM($F15:$I15)</f>
        <v>0.000804559736443168</v>
      </c>
      <c r="T15" s="4" t="n">
        <f aca="false">I15/SUM($F15:$I15)</f>
        <v>0.998727525258941</v>
      </c>
      <c r="U15" s="4" t="n">
        <f aca="false">J15/SUM($J15:$K15)</f>
        <v>7.04816007781169E-006</v>
      </c>
      <c r="V15" s="4" t="n">
        <f aca="false">K15/SUM($J15:$K15)</f>
        <v>0.999992951839922</v>
      </c>
    </row>
    <row r="16" customFormat="false" ht="13.2" hidden="false" customHeight="false" outlineLevel="0" collapsed="false">
      <c r="A16" s="1" t="n">
        <f aca="false">A15-1</f>
        <v>2005</v>
      </c>
      <c r="B16" s="1" t="n">
        <f aca="false">B15</f>
        <v>3</v>
      </c>
      <c r="C16" s="1" t="n">
        <f aca="false">C15</f>
        <v>121135</v>
      </c>
      <c r="D16" s="1" t="n">
        <f aca="false">D15</f>
        <v>0</v>
      </c>
      <c r="E16" s="1" t="n">
        <f aca="false">E15</f>
        <v>11703</v>
      </c>
      <c r="F16" s="1" t="n">
        <f aca="false">F15</f>
        <v>214</v>
      </c>
      <c r="G16" s="1" t="n">
        <f aca="false">G15</f>
        <v>7</v>
      </c>
      <c r="H16" s="1" t="n">
        <f aca="false">H15</f>
        <v>380</v>
      </c>
      <c r="I16" s="1" t="n">
        <f aca="false">I15</f>
        <v>471707</v>
      </c>
      <c r="J16" s="1" t="n">
        <f aca="false">J15</f>
        <v>1</v>
      </c>
      <c r="K16" s="1" t="n">
        <f aca="false">K15</f>
        <v>141880</v>
      </c>
      <c r="M16" s="4" t="n">
        <f aca="false">B16/SUM($B16:$E16)</f>
        <v>2.25833891644899E-005</v>
      </c>
      <c r="N16" s="4" t="n">
        <f aca="false">C16/SUM($B16:$E16)</f>
        <v>0.91187961548016</v>
      </c>
      <c r="O16" s="4" t="n">
        <f aca="false">D16/SUM($B16:$E16)</f>
        <v>0</v>
      </c>
      <c r="P16" s="4" t="n">
        <f aca="false">E16/SUM($B16:$E16)</f>
        <v>0.088097801130675</v>
      </c>
      <c r="Q16" s="4" t="n">
        <f aca="false">F16/SUM($F16:$I16)</f>
        <v>0.000453094167365363</v>
      </c>
      <c r="R16" s="4" t="n">
        <f aca="false">G16/SUM($F16:$I16)</f>
        <v>1.48208372502689E-005</v>
      </c>
      <c r="S16" s="4" t="n">
        <f aca="false">H16/SUM($F16:$I16)</f>
        <v>0.000804559736443168</v>
      </c>
      <c r="T16" s="4" t="n">
        <f aca="false">I16/SUM($F16:$I16)</f>
        <v>0.998727525258941</v>
      </c>
      <c r="U16" s="4" t="n">
        <f aca="false">J16/SUM($J16:$K16)</f>
        <v>7.04816007781169E-006</v>
      </c>
      <c r="V16" s="4" t="n">
        <f aca="false">K16/SUM($J16:$K16)</f>
        <v>0.999992951839922</v>
      </c>
    </row>
    <row r="17" customFormat="false" ht="13.2" hidden="false" customHeight="false" outlineLevel="0" collapsed="false">
      <c r="A17" s="1" t="n">
        <f aca="false">A16-1</f>
        <v>2004</v>
      </c>
      <c r="B17" s="1" t="n">
        <f aca="false">B16</f>
        <v>3</v>
      </c>
      <c r="C17" s="1" t="n">
        <f aca="false">C16</f>
        <v>121135</v>
      </c>
      <c r="D17" s="1" t="n">
        <f aca="false">D16</f>
        <v>0</v>
      </c>
      <c r="E17" s="1" t="n">
        <f aca="false">E16</f>
        <v>11703</v>
      </c>
      <c r="F17" s="1" t="n">
        <f aca="false">F16</f>
        <v>214</v>
      </c>
      <c r="G17" s="1" t="n">
        <f aca="false">G16</f>
        <v>7</v>
      </c>
      <c r="H17" s="1" t="n">
        <f aca="false">H16</f>
        <v>380</v>
      </c>
      <c r="I17" s="1" t="n">
        <f aca="false">I16</f>
        <v>471707</v>
      </c>
      <c r="J17" s="1" t="n">
        <f aca="false">J16</f>
        <v>1</v>
      </c>
      <c r="K17" s="1" t="n">
        <f aca="false">K16</f>
        <v>141880</v>
      </c>
      <c r="M17" s="4" t="n">
        <f aca="false">B17/SUM($B17:$E17)</f>
        <v>2.25833891644899E-005</v>
      </c>
      <c r="N17" s="4" t="n">
        <f aca="false">C17/SUM($B17:$E17)</f>
        <v>0.91187961548016</v>
      </c>
      <c r="O17" s="4" t="n">
        <f aca="false">D17/SUM($B17:$E17)</f>
        <v>0</v>
      </c>
      <c r="P17" s="4" t="n">
        <f aca="false">E17/SUM($B17:$E17)</f>
        <v>0.088097801130675</v>
      </c>
      <c r="Q17" s="4" t="n">
        <f aca="false">F17/SUM($F17:$I17)</f>
        <v>0.000453094167365363</v>
      </c>
      <c r="R17" s="4" t="n">
        <f aca="false">G17/SUM($F17:$I17)</f>
        <v>1.48208372502689E-005</v>
      </c>
      <c r="S17" s="4" t="n">
        <f aca="false">H17/SUM($F17:$I17)</f>
        <v>0.000804559736443168</v>
      </c>
      <c r="T17" s="4" t="n">
        <f aca="false">I17/SUM($F17:$I17)</f>
        <v>0.998727525258941</v>
      </c>
      <c r="U17" s="4" t="n">
        <f aca="false">J17/SUM($J17:$K17)</f>
        <v>7.04816007781169E-006</v>
      </c>
      <c r="V17" s="4" t="n">
        <f aca="false">K17/SUM($J17:$K17)</f>
        <v>0.999992951839922</v>
      </c>
    </row>
    <row r="18" customFormat="false" ht="13.2" hidden="false" customHeight="false" outlineLevel="0" collapsed="false">
      <c r="A18" s="1" t="n">
        <f aca="false">A17-1</f>
        <v>2003</v>
      </c>
      <c r="B18" s="1" t="n">
        <f aca="false">B17</f>
        <v>3</v>
      </c>
      <c r="C18" s="1" t="n">
        <f aca="false">C17</f>
        <v>121135</v>
      </c>
      <c r="D18" s="1" t="n">
        <f aca="false">D17</f>
        <v>0</v>
      </c>
      <c r="E18" s="1" t="n">
        <f aca="false">E17</f>
        <v>11703</v>
      </c>
      <c r="F18" s="1" t="n">
        <f aca="false">F17</f>
        <v>214</v>
      </c>
      <c r="G18" s="1" t="n">
        <f aca="false">G17</f>
        <v>7</v>
      </c>
      <c r="H18" s="1" t="n">
        <f aca="false">H17</f>
        <v>380</v>
      </c>
      <c r="I18" s="1" t="n">
        <f aca="false">I17</f>
        <v>471707</v>
      </c>
      <c r="J18" s="1" t="n">
        <f aca="false">J17</f>
        <v>1</v>
      </c>
      <c r="K18" s="1" t="n">
        <f aca="false">K17</f>
        <v>141880</v>
      </c>
      <c r="M18" s="4" t="n">
        <f aca="false">B18/SUM($B18:$E18)</f>
        <v>2.25833891644899E-005</v>
      </c>
      <c r="N18" s="4" t="n">
        <f aca="false">C18/SUM($B18:$E18)</f>
        <v>0.91187961548016</v>
      </c>
      <c r="O18" s="4" t="n">
        <f aca="false">D18/SUM($B18:$E18)</f>
        <v>0</v>
      </c>
      <c r="P18" s="4" t="n">
        <f aca="false">E18/SUM($B18:$E18)</f>
        <v>0.088097801130675</v>
      </c>
      <c r="Q18" s="4" t="n">
        <f aca="false">F18/SUM($F18:$I18)</f>
        <v>0.000453094167365363</v>
      </c>
      <c r="R18" s="4" t="n">
        <f aca="false">G18/SUM($F18:$I18)</f>
        <v>1.48208372502689E-005</v>
      </c>
      <c r="S18" s="4" t="n">
        <f aca="false">H18/SUM($F18:$I18)</f>
        <v>0.000804559736443168</v>
      </c>
      <c r="T18" s="4" t="n">
        <f aca="false">I18/SUM($F18:$I18)</f>
        <v>0.998727525258941</v>
      </c>
      <c r="U18" s="4" t="n">
        <f aca="false">J18/SUM($J18:$K18)</f>
        <v>7.04816007781169E-006</v>
      </c>
      <c r="V18" s="4" t="n">
        <f aca="false">K18/SUM($J18:$K18)</f>
        <v>0.999992951839922</v>
      </c>
    </row>
    <row r="19" customFormat="false" ht="13.2" hidden="false" customHeight="false" outlineLevel="0" collapsed="false">
      <c r="A19" s="1" t="n">
        <f aca="false">A18-1</f>
        <v>2002</v>
      </c>
      <c r="B19" s="1" t="n">
        <f aca="false">B18</f>
        <v>3</v>
      </c>
      <c r="C19" s="1" t="n">
        <f aca="false">C18</f>
        <v>121135</v>
      </c>
      <c r="D19" s="1" t="n">
        <f aca="false">D18</f>
        <v>0</v>
      </c>
      <c r="E19" s="1" t="n">
        <f aca="false">E18</f>
        <v>11703</v>
      </c>
      <c r="F19" s="1" t="n">
        <f aca="false">F18</f>
        <v>214</v>
      </c>
      <c r="G19" s="1" t="n">
        <f aca="false">G18</f>
        <v>7</v>
      </c>
      <c r="H19" s="1" t="n">
        <f aca="false">H18</f>
        <v>380</v>
      </c>
      <c r="I19" s="1" t="n">
        <f aca="false">I18</f>
        <v>471707</v>
      </c>
      <c r="J19" s="1" t="n">
        <f aca="false">J18</f>
        <v>1</v>
      </c>
      <c r="K19" s="1" t="n">
        <f aca="false">K18</f>
        <v>141880</v>
      </c>
      <c r="M19" s="4" t="n">
        <f aca="false">B19/SUM($B19:$E19)</f>
        <v>2.25833891644899E-005</v>
      </c>
      <c r="N19" s="4" t="n">
        <f aca="false">C19/SUM($B19:$E19)</f>
        <v>0.91187961548016</v>
      </c>
      <c r="O19" s="4" t="n">
        <f aca="false">D19/SUM($B19:$E19)</f>
        <v>0</v>
      </c>
      <c r="P19" s="4" t="n">
        <f aca="false">E19/SUM($B19:$E19)</f>
        <v>0.088097801130675</v>
      </c>
      <c r="Q19" s="4" t="n">
        <f aca="false">F19/SUM($F19:$I19)</f>
        <v>0.000453094167365363</v>
      </c>
      <c r="R19" s="4" t="n">
        <f aca="false">G19/SUM($F19:$I19)</f>
        <v>1.48208372502689E-005</v>
      </c>
      <c r="S19" s="4" t="n">
        <f aca="false">H19/SUM($F19:$I19)</f>
        <v>0.000804559736443168</v>
      </c>
      <c r="T19" s="4" t="n">
        <f aca="false">I19/SUM($F19:$I19)</f>
        <v>0.998727525258941</v>
      </c>
      <c r="U19" s="4" t="n">
        <f aca="false">J19/SUM($J19:$K19)</f>
        <v>7.04816007781169E-006</v>
      </c>
      <c r="V19" s="4" t="n">
        <f aca="false">K19/SUM($J19:$K19)</f>
        <v>0.999992951839922</v>
      </c>
    </row>
    <row r="20" customFormat="false" ht="13.2" hidden="false" customHeight="false" outlineLevel="0" collapsed="false">
      <c r="A20" s="1" t="n">
        <f aca="false">A19-1</f>
        <v>2001</v>
      </c>
      <c r="B20" s="1" t="n">
        <f aca="false">B19</f>
        <v>3</v>
      </c>
      <c r="C20" s="1" t="n">
        <f aca="false">C19</f>
        <v>121135</v>
      </c>
      <c r="D20" s="1" t="n">
        <f aca="false">D19</f>
        <v>0</v>
      </c>
      <c r="E20" s="1" t="n">
        <f aca="false">E19</f>
        <v>11703</v>
      </c>
      <c r="F20" s="1" t="n">
        <f aca="false">F19</f>
        <v>214</v>
      </c>
      <c r="G20" s="1" t="n">
        <f aca="false">G19</f>
        <v>7</v>
      </c>
      <c r="H20" s="1" t="n">
        <f aca="false">H19</f>
        <v>380</v>
      </c>
      <c r="I20" s="1" t="n">
        <f aca="false">I19</f>
        <v>471707</v>
      </c>
      <c r="J20" s="1" t="n">
        <f aca="false">J19</f>
        <v>1</v>
      </c>
      <c r="K20" s="1" t="n">
        <f aca="false">K19</f>
        <v>141880</v>
      </c>
      <c r="M20" s="4" t="n">
        <f aca="false">B20/SUM($B20:$E20)</f>
        <v>2.25833891644899E-005</v>
      </c>
      <c r="N20" s="4" t="n">
        <f aca="false">C20/SUM($B20:$E20)</f>
        <v>0.91187961548016</v>
      </c>
      <c r="O20" s="4" t="n">
        <f aca="false">D20/SUM($B20:$E20)</f>
        <v>0</v>
      </c>
      <c r="P20" s="4" t="n">
        <f aca="false">E20/SUM($B20:$E20)</f>
        <v>0.088097801130675</v>
      </c>
      <c r="Q20" s="4" t="n">
        <f aca="false">F20/SUM($F20:$I20)</f>
        <v>0.000453094167365363</v>
      </c>
      <c r="R20" s="4" t="n">
        <f aca="false">G20/SUM($F20:$I20)</f>
        <v>1.48208372502689E-005</v>
      </c>
      <c r="S20" s="4" t="n">
        <f aca="false">H20/SUM($F20:$I20)</f>
        <v>0.000804559736443168</v>
      </c>
      <c r="T20" s="4" t="n">
        <f aca="false">I20/SUM($F20:$I20)</f>
        <v>0.998727525258941</v>
      </c>
      <c r="U20" s="4" t="n">
        <f aca="false">J20/SUM($J20:$K20)</f>
        <v>7.04816007781169E-006</v>
      </c>
      <c r="V20" s="4" t="n">
        <f aca="false">K20/SUM($J20:$K20)</f>
        <v>0.999992951839922</v>
      </c>
    </row>
    <row r="21" customFormat="false" ht="13.2" hidden="false" customHeight="false" outlineLevel="0" collapsed="false">
      <c r="A21" s="1" t="n">
        <f aca="false">A20-1</f>
        <v>2000</v>
      </c>
      <c r="B21" s="1" t="n">
        <f aca="false">B20</f>
        <v>3</v>
      </c>
      <c r="C21" s="1" t="n">
        <f aca="false">C20</f>
        <v>121135</v>
      </c>
      <c r="D21" s="1" t="n">
        <f aca="false">D20</f>
        <v>0</v>
      </c>
      <c r="E21" s="1" t="n">
        <f aca="false">E20</f>
        <v>11703</v>
      </c>
      <c r="F21" s="1" t="n">
        <f aca="false">F20</f>
        <v>214</v>
      </c>
      <c r="G21" s="1" t="n">
        <f aca="false">G20</f>
        <v>7</v>
      </c>
      <c r="H21" s="1" t="n">
        <f aca="false">H20</f>
        <v>380</v>
      </c>
      <c r="I21" s="1" t="n">
        <f aca="false">I20</f>
        <v>471707</v>
      </c>
      <c r="J21" s="1" t="n">
        <f aca="false">J20</f>
        <v>1</v>
      </c>
      <c r="K21" s="1" t="n">
        <f aca="false">K20</f>
        <v>141880</v>
      </c>
      <c r="M21" s="4" t="n">
        <f aca="false">B21/SUM($B21:$E21)</f>
        <v>2.25833891644899E-005</v>
      </c>
      <c r="N21" s="4" t="n">
        <f aca="false">C21/SUM($B21:$E21)</f>
        <v>0.91187961548016</v>
      </c>
      <c r="O21" s="4" t="n">
        <f aca="false">D21/SUM($B21:$E21)</f>
        <v>0</v>
      </c>
      <c r="P21" s="4" t="n">
        <f aca="false">E21/SUM($B21:$E21)</f>
        <v>0.088097801130675</v>
      </c>
      <c r="Q21" s="4" t="n">
        <f aca="false">F21/SUM($F21:$I21)</f>
        <v>0.000453094167365363</v>
      </c>
      <c r="R21" s="4" t="n">
        <f aca="false">G21/SUM($F21:$I21)</f>
        <v>1.48208372502689E-005</v>
      </c>
      <c r="S21" s="4" t="n">
        <f aca="false">H21/SUM($F21:$I21)</f>
        <v>0.000804559736443168</v>
      </c>
      <c r="T21" s="4" t="n">
        <f aca="false">I21/SUM($F21:$I21)</f>
        <v>0.998727525258941</v>
      </c>
      <c r="U21" s="4" t="n">
        <f aca="false">J21/SUM($J21:$K21)</f>
        <v>7.04816007781169E-006</v>
      </c>
      <c r="V21" s="4" t="n">
        <f aca="false">K21/SUM($J21:$K21)</f>
        <v>0.999992951839922</v>
      </c>
    </row>
    <row r="22" customFormat="false" ht="13.2" hidden="false" customHeight="false" outlineLevel="0" collapsed="false">
      <c r="A22" s="1" t="n">
        <f aca="false">A21-1</f>
        <v>1999</v>
      </c>
      <c r="B22" s="1" t="n">
        <f aca="false">B21</f>
        <v>3</v>
      </c>
      <c r="C22" s="1" t="n">
        <f aca="false">C21</f>
        <v>121135</v>
      </c>
      <c r="D22" s="1" t="n">
        <f aca="false">D21</f>
        <v>0</v>
      </c>
      <c r="E22" s="1" t="n">
        <f aca="false">E21</f>
        <v>11703</v>
      </c>
      <c r="F22" s="1" t="n">
        <f aca="false">F21</f>
        <v>214</v>
      </c>
      <c r="G22" s="1" t="n">
        <f aca="false">G21</f>
        <v>7</v>
      </c>
      <c r="H22" s="1" t="n">
        <f aca="false">H21</f>
        <v>380</v>
      </c>
      <c r="I22" s="1" t="n">
        <f aca="false">I21</f>
        <v>471707</v>
      </c>
      <c r="J22" s="1" t="n">
        <f aca="false">J21</f>
        <v>1</v>
      </c>
      <c r="K22" s="1" t="n">
        <f aca="false">K21</f>
        <v>141880</v>
      </c>
      <c r="M22" s="4" t="n">
        <f aca="false">B22/SUM($B22:$E22)</f>
        <v>2.25833891644899E-005</v>
      </c>
      <c r="N22" s="4" t="n">
        <f aca="false">C22/SUM($B22:$E22)</f>
        <v>0.91187961548016</v>
      </c>
      <c r="O22" s="4" t="n">
        <f aca="false">D22/SUM($B22:$E22)</f>
        <v>0</v>
      </c>
      <c r="P22" s="4" t="n">
        <f aca="false">E22/SUM($B22:$E22)</f>
        <v>0.088097801130675</v>
      </c>
      <c r="Q22" s="4" t="n">
        <f aca="false">F22/SUM($F22:$I22)</f>
        <v>0.000453094167365363</v>
      </c>
      <c r="R22" s="4" t="n">
        <f aca="false">G22/SUM($F22:$I22)</f>
        <v>1.48208372502689E-005</v>
      </c>
      <c r="S22" s="4" t="n">
        <f aca="false">H22/SUM($F22:$I22)</f>
        <v>0.000804559736443168</v>
      </c>
      <c r="T22" s="4" t="n">
        <f aca="false">I22/SUM($F22:$I22)</f>
        <v>0.998727525258941</v>
      </c>
      <c r="U22" s="4" t="n">
        <f aca="false">J22/SUM($J22:$K22)</f>
        <v>7.04816007781169E-006</v>
      </c>
      <c r="V22" s="4" t="n">
        <f aca="false">K22/SUM($J22:$K22)</f>
        <v>0.999992951839922</v>
      </c>
    </row>
    <row r="23" customFormat="false" ht="13.2" hidden="false" customHeight="false" outlineLevel="0" collapsed="false">
      <c r="A23" s="1" t="n">
        <f aca="false">A22-1</f>
        <v>1998</v>
      </c>
      <c r="B23" s="1" t="n">
        <f aca="false">B22</f>
        <v>3</v>
      </c>
      <c r="C23" s="1" t="n">
        <f aca="false">C22</f>
        <v>121135</v>
      </c>
      <c r="D23" s="1" t="n">
        <f aca="false">D22</f>
        <v>0</v>
      </c>
      <c r="E23" s="1" t="n">
        <f aca="false">E22</f>
        <v>11703</v>
      </c>
      <c r="F23" s="1" t="n">
        <f aca="false">F22</f>
        <v>214</v>
      </c>
      <c r="G23" s="1" t="n">
        <f aca="false">G22</f>
        <v>7</v>
      </c>
      <c r="H23" s="1" t="n">
        <f aca="false">H22</f>
        <v>380</v>
      </c>
      <c r="I23" s="1" t="n">
        <f aca="false">I22</f>
        <v>471707</v>
      </c>
      <c r="J23" s="1" t="n">
        <f aca="false">J22</f>
        <v>1</v>
      </c>
      <c r="K23" s="1" t="n">
        <f aca="false">K22</f>
        <v>141880</v>
      </c>
      <c r="M23" s="4" t="n">
        <f aca="false">B23/SUM($B23:$E23)</f>
        <v>2.25833891644899E-005</v>
      </c>
      <c r="N23" s="4" t="n">
        <f aca="false">C23/SUM($B23:$E23)</f>
        <v>0.91187961548016</v>
      </c>
      <c r="O23" s="4" t="n">
        <f aca="false">D23/SUM($B23:$E23)</f>
        <v>0</v>
      </c>
      <c r="P23" s="4" t="n">
        <f aca="false">E23/SUM($B23:$E23)</f>
        <v>0.088097801130675</v>
      </c>
      <c r="Q23" s="4" t="n">
        <f aca="false">F23/SUM($F23:$I23)</f>
        <v>0.000453094167365363</v>
      </c>
      <c r="R23" s="4" t="n">
        <f aca="false">G23/SUM($F23:$I23)</f>
        <v>1.48208372502689E-005</v>
      </c>
      <c r="S23" s="4" t="n">
        <f aca="false">H23/SUM($F23:$I23)</f>
        <v>0.000804559736443168</v>
      </c>
      <c r="T23" s="4" t="n">
        <f aca="false">I23/SUM($F23:$I23)</f>
        <v>0.998727525258941</v>
      </c>
      <c r="U23" s="4" t="n">
        <f aca="false">J23/SUM($J23:$K23)</f>
        <v>7.04816007781169E-006</v>
      </c>
      <c r="V23" s="4" t="n">
        <f aca="false">K23/SUM($J23:$K23)</f>
        <v>0.999992951839922</v>
      </c>
    </row>
    <row r="24" customFormat="false" ht="13.2" hidden="false" customHeight="false" outlineLevel="0" collapsed="false">
      <c r="A24" s="1" t="n">
        <f aca="false">A23-1</f>
        <v>1997</v>
      </c>
      <c r="B24" s="1" t="n">
        <f aca="false">B23</f>
        <v>3</v>
      </c>
      <c r="C24" s="1" t="n">
        <f aca="false">C23</f>
        <v>121135</v>
      </c>
      <c r="D24" s="1" t="n">
        <f aca="false">D23</f>
        <v>0</v>
      </c>
      <c r="E24" s="1" t="n">
        <f aca="false">E23</f>
        <v>11703</v>
      </c>
      <c r="F24" s="1" t="n">
        <f aca="false">F23</f>
        <v>214</v>
      </c>
      <c r="G24" s="1" t="n">
        <f aca="false">G23</f>
        <v>7</v>
      </c>
      <c r="H24" s="1" t="n">
        <f aca="false">H23</f>
        <v>380</v>
      </c>
      <c r="I24" s="1" t="n">
        <f aca="false">I23</f>
        <v>471707</v>
      </c>
      <c r="J24" s="1" t="n">
        <f aca="false">J23</f>
        <v>1</v>
      </c>
      <c r="K24" s="1" t="n">
        <f aca="false">K23</f>
        <v>141880</v>
      </c>
      <c r="M24" s="4" t="n">
        <f aca="false">B24/SUM($B24:$E24)</f>
        <v>2.25833891644899E-005</v>
      </c>
      <c r="N24" s="4" t="n">
        <f aca="false">C24/SUM($B24:$E24)</f>
        <v>0.91187961548016</v>
      </c>
      <c r="O24" s="4" t="n">
        <f aca="false">D24/SUM($B24:$E24)</f>
        <v>0</v>
      </c>
      <c r="P24" s="4" t="n">
        <f aca="false">E24/SUM($B24:$E24)</f>
        <v>0.088097801130675</v>
      </c>
      <c r="Q24" s="4" t="n">
        <f aca="false">F24/SUM($F24:$I24)</f>
        <v>0.000453094167365363</v>
      </c>
      <c r="R24" s="4" t="n">
        <f aca="false">G24/SUM($F24:$I24)</f>
        <v>1.48208372502689E-005</v>
      </c>
      <c r="S24" s="4" t="n">
        <f aca="false">H24/SUM($F24:$I24)</f>
        <v>0.000804559736443168</v>
      </c>
      <c r="T24" s="4" t="n">
        <f aca="false">I24/SUM($F24:$I24)</f>
        <v>0.998727525258941</v>
      </c>
      <c r="U24" s="4" t="n">
        <f aca="false">J24/SUM($J24:$K24)</f>
        <v>7.04816007781169E-006</v>
      </c>
      <c r="V24" s="4" t="n">
        <f aca="false">K24/SUM($J24:$K24)</f>
        <v>0.999992951839922</v>
      </c>
    </row>
    <row r="25" customFormat="false" ht="13.2" hidden="false" customHeight="false" outlineLevel="0" collapsed="false">
      <c r="A25" s="1" t="n">
        <f aca="false">A24-1</f>
        <v>1996</v>
      </c>
      <c r="B25" s="1" t="n">
        <f aca="false">B24</f>
        <v>3</v>
      </c>
      <c r="C25" s="1" t="n">
        <f aca="false">C24</f>
        <v>121135</v>
      </c>
      <c r="D25" s="1" t="n">
        <f aca="false">D24</f>
        <v>0</v>
      </c>
      <c r="E25" s="1" t="n">
        <f aca="false">E24</f>
        <v>11703</v>
      </c>
      <c r="F25" s="1" t="n">
        <f aca="false">F24</f>
        <v>214</v>
      </c>
      <c r="G25" s="1" t="n">
        <f aca="false">G24</f>
        <v>7</v>
      </c>
      <c r="H25" s="1" t="n">
        <f aca="false">H24</f>
        <v>380</v>
      </c>
      <c r="I25" s="1" t="n">
        <f aca="false">I24</f>
        <v>471707</v>
      </c>
      <c r="J25" s="1" t="n">
        <f aca="false">J24</f>
        <v>1</v>
      </c>
      <c r="K25" s="1" t="n">
        <f aca="false">K24</f>
        <v>141880</v>
      </c>
      <c r="M25" s="4" t="n">
        <f aca="false">B25/SUM($B25:$E25)</f>
        <v>2.25833891644899E-005</v>
      </c>
      <c r="N25" s="4" t="n">
        <f aca="false">C25/SUM($B25:$E25)</f>
        <v>0.91187961548016</v>
      </c>
      <c r="O25" s="4" t="n">
        <f aca="false">D25/SUM($B25:$E25)</f>
        <v>0</v>
      </c>
      <c r="P25" s="4" t="n">
        <f aca="false">E25/SUM($B25:$E25)</f>
        <v>0.088097801130675</v>
      </c>
      <c r="Q25" s="4" t="n">
        <f aca="false">F25/SUM($F25:$I25)</f>
        <v>0.000453094167365363</v>
      </c>
      <c r="R25" s="4" t="n">
        <f aca="false">G25/SUM($F25:$I25)</f>
        <v>1.48208372502689E-005</v>
      </c>
      <c r="S25" s="4" t="n">
        <f aca="false">H25/SUM($F25:$I25)</f>
        <v>0.000804559736443168</v>
      </c>
      <c r="T25" s="4" t="n">
        <f aca="false">I25/SUM($F25:$I25)</f>
        <v>0.998727525258941</v>
      </c>
      <c r="U25" s="4" t="n">
        <f aca="false">J25/SUM($J25:$K25)</f>
        <v>7.04816007781169E-006</v>
      </c>
      <c r="V25" s="4" t="n">
        <f aca="false">K25/SUM($J25:$K25)</f>
        <v>0.999992951839922</v>
      </c>
    </row>
    <row r="26" customFormat="false" ht="13.2" hidden="false" customHeight="false" outlineLevel="0" collapsed="false">
      <c r="A26" s="1" t="n">
        <f aca="false">A25-1</f>
        <v>1995</v>
      </c>
      <c r="B26" s="1" t="n">
        <f aca="false">B25</f>
        <v>3</v>
      </c>
      <c r="C26" s="1" t="n">
        <f aca="false">C25</f>
        <v>121135</v>
      </c>
      <c r="D26" s="1" t="n">
        <f aca="false">D25</f>
        <v>0</v>
      </c>
      <c r="E26" s="1" t="n">
        <f aca="false">E25</f>
        <v>11703</v>
      </c>
      <c r="F26" s="1" t="n">
        <f aca="false">F25</f>
        <v>214</v>
      </c>
      <c r="G26" s="1" t="n">
        <f aca="false">G25</f>
        <v>7</v>
      </c>
      <c r="H26" s="1" t="n">
        <f aca="false">H25</f>
        <v>380</v>
      </c>
      <c r="I26" s="1" t="n">
        <f aca="false">I25</f>
        <v>471707</v>
      </c>
      <c r="J26" s="1" t="n">
        <f aca="false">J25</f>
        <v>1</v>
      </c>
      <c r="K26" s="1" t="n">
        <f aca="false">K25</f>
        <v>141880</v>
      </c>
      <c r="M26" s="4" t="n">
        <f aca="false">B26/SUM($B26:$E26)</f>
        <v>2.25833891644899E-005</v>
      </c>
      <c r="N26" s="4" t="n">
        <f aca="false">C26/SUM($B26:$E26)</f>
        <v>0.91187961548016</v>
      </c>
      <c r="O26" s="4" t="n">
        <f aca="false">D26/SUM($B26:$E26)</f>
        <v>0</v>
      </c>
      <c r="P26" s="4" t="n">
        <f aca="false">E26/SUM($B26:$E26)</f>
        <v>0.088097801130675</v>
      </c>
      <c r="Q26" s="4" t="n">
        <f aca="false">F26/SUM($F26:$I26)</f>
        <v>0.000453094167365363</v>
      </c>
      <c r="R26" s="4" t="n">
        <f aca="false">G26/SUM($F26:$I26)</f>
        <v>1.48208372502689E-005</v>
      </c>
      <c r="S26" s="4" t="n">
        <f aca="false">H26/SUM($F26:$I26)</f>
        <v>0.000804559736443168</v>
      </c>
      <c r="T26" s="4" t="n">
        <f aca="false">I26/SUM($F26:$I26)</f>
        <v>0.998727525258941</v>
      </c>
      <c r="U26" s="4" t="n">
        <f aca="false">J26/SUM($J26:$K26)</f>
        <v>7.04816007781169E-006</v>
      </c>
      <c r="V26" s="4" t="n">
        <f aca="false">K26/SUM($J26:$K26)</f>
        <v>0.999992951839922</v>
      </c>
    </row>
    <row r="27" customFormat="false" ht="13.2" hidden="false" customHeight="false" outlineLevel="0" collapsed="false">
      <c r="A27" s="1" t="n">
        <f aca="false">A26-1</f>
        <v>1994</v>
      </c>
      <c r="B27" s="1" t="n">
        <f aca="false">B26</f>
        <v>3</v>
      </c>
      <c r="C27" s="1" t="n">
        <f aca="false">C26</f>
        <v>121135</v>
      </c>
      <c r="D27" s="1" t="n">
        <f aca="false">D26</f>
        <v>0</v>
      </c>
      <c r="E27" s="1" t="n">
        <f aca="false">E26</f>
        <v>11703</v>
      </c>
      <c r="F27" s="1" t="n">
        <f aca="false">F26</f>
        <v>214</v>
      </c>
      <c r="G27" s="1" t="n">
        <f aca="false">G26</f>
        <v>7</v>
      </c>
      <c r="H27" s="1" t="n">
        <f aca="false">H26</f>
        <v>380</v>
      </c>
      <c r="I27" s="1" t="n">
        <f aca="false">I26</f>
        <v>471707</v>
      </c>
      <c r="J27" s="1" t="n">
        <f aca="false">J26</f>
        <v>1</v>
      </c>
      <c r="K27" s="1" t="n">
        <f aca="false">K26</f>
        <v>141880</v>
      </c>
      <c r="M27" s="4" t="n">
        <f aca="false">B27/SUM($B27:$E27)</f>
        <v>2.25833891644899E-005</v>
      </c>
      <c r="N27" s="4" t="n">
        <f aca="false">C27/SUM($B27:$E27)</f>
        <v>0.91187961548016</v>
      </c>
      <c r="O27" s="4" t="n">
        <f aca="false">D27/SUM($B27:$E27)</f>
        <v>0</v>
      </c>
      <c r="P27" s="4" t="n">
        <f aca="false">E27/SUM($B27:$E27)</f>
        <v>0.088097801130675</v>
      </c>
      <c r="Q27" s="4" t="n">
        <f aca="false">F27/SUM($F27:$I27)</f>
        <v>0.000453094167365363</v>
      </c>
      <c r="R27" s="4" t="n">
        <f aca="false">G27/SUM($F27:$I27)</f>
        <v>1.48208372502689E-005</v>
      </c>
      <c r="S27" s="4" t="n">
        <f aca="false">H27/SUM($F27:$I27)</f>
        <v>0.000804559736443168</v>
      </c>
      <c r="T27" s="4" t="n">
        <f aca="false">I27/SUM($F27:$I27)</f>
        <v>0.998727525258941</v>
      </c>
      <c r="U27" s="4" t="n">
        <f aca="false">J27/SUM($J27:$K27)</f>
        <v>7.04816007781169E-006</v>
      </c>
      <c r="V27" s="4" t="n">
        <f aca="false">K27/SUM($J27:$K27)</f>
        <v>0.999992951839922</v>
      </c>
    </row>
    <row r="28" customFormat="false" ht="13.2" hidden="false" customHeight="false" outlineLevel="0" collapsed="false">
      <c r="A28" s="1" t="n">
        <f aca="false">A27-1</f>
        <v>1993</v>
      </c>
      <c r="B28" s="1" t="n">
        <f aca="false">B27</f>
        <v>3</v>
      </c>
      <c r="C28" s="1" t="n">
        <f aca="false">C27</f>
        <v>121135</v>
      </c>
      <c r="D28" s="1" t="n">
        <f aca="false">D27</f>
        <v>0</v>
      </c>
      <c r="E28" s="1" t="n">
        <f aca="false">E27</f>
        <v>11703</v>
      </c>
      <c r="F28" s="1" t="n">
        <f aca="false">F27</f>
        <v>214</v>
      </c>
      <c r="G28" s="1" t="n">
        <f aca="false">G27</f>
        <v>7</v>
      </c>
      <c r="H28" s="1" t="n">
        <f aca="false">H27</f>
        <v>380</v>
      </c>
      <c r="I28" s="1" t="n">
        <f aca="false">I27</f>
        <v>471707</v>
      </c>
      <c r="J28" s="1" t="n">
        <f aca="false">J27</f>
        <v>1</v>
      </c>
      <c r="K28" s="1" t="n">
        <f aca="false">K27</f>
        <v>141880</v>
      </c>
      <c r="M28" s="4" t="n">
        <f aca="false">B28/SUM($B28:$E28)</f>
        <v>2.25833891644899E-005</v>
      </c>
      <c r="N28" s="4" t="n">
        <f aca="false">C28/SUM($B28:$E28)</f>
        <v>0.91187961548016</v>
      </c>
      <c r="O28" s="4" t="n">
        <f aca="false">D28/SUM($B28:$E28)</f>
        <v>0</v>
      </c>
      <c r="P28" s="4" t="n">
        <f aca="false">E28/SUM($B28:$E28)</f>
        <v>0.088097801130675</v>
      </c>
      <c r="Q28" s="4" t="n">
        <f aca="false">F28/SUM($F28:$I28)</f>
        <v>0.000453094167365363</v>
      </c>
      <c r="R28" s="4" t="n">
        <f aca="false">G28/SUM($F28:$I28)</f>
        <v>1.48208372502689E-005</v>
      </c>
      <c r="S28" s="4" t="n">
        <f aca="false">H28/SUM($F28:$I28)</f>
        <v>0.000804559736443168</v>
      </c>
      <c r="T28" s="4" t="n">
        <f aca="false">I28/SUM($F28:$I28)</f>
        <v>0.998727525258941</v>
      </c>
      <c r="U28" s="4" t="n">
        <f aca="false">J28/SUM($J28:$K28)</f>
        <v>7.04816007781169E-006</v>
      </c>
      <c r="V28" s="4" t="n">
        <f aca="false">K28/SUM($J28:$K28)</f>
        <v>0.999992951839922</v>
      </c>
    </row>
    <row r="29" customFormat="false" ht="13.2" hidden="false" customHeight="false" outlineLevel="0" collapsed="false">
      <c r="A29" s="1" t="n">
        <f aca="false">A28-1</f>
        <v>1992</v>
      </c>
      <c r="B29" s="1" t="n">
        <f aca="false">B28</f>
        <v>3</v>
      </c>
      <c r="C29" s="1" t="n">
        <f aca="false">C28</f>
        <v>121135</v>
      </c>
      <c r="D29" s="1" t="n">
        <f aca="false">D28</f>
        <v>0</v>
      </c>
      <c r="E29" s="1" t="n">
        <f aca="false">E28</f>
        <v>11703</v>
      </c>
      <c r="F29" s="1" t="n">
        <f aca="false">F28</f>
        <v>214</v>
      </c>
      <c r="G29" s="1" t="n">
        <f aca="false">G28</f>
        <v>7</v>
      </c>
      <c r="H29" s="1" t="n">
        <f aca="false">H28</f>
        <v>380</v>
      </c>
      <c r="I29" s="1" t="n">
        <f aca="false">I28</f>
        <v>471707</v>
      </c>
      <c r="J29" s="1" t="n">
        <f aca="false">J28</f>
        <v>1</v>
      </c>
      <c r="K29" s="1" t="n">
        <f aca="false">K28</f>
        <v>141880</v>
      </c>
      <c r="M29" s="4" t="n">
        <f aca="false">B29/SUM($B29:$E29)</f>
        <v>2.25833891644899E-005</v>
      </c>
      <c r="N29" s="4" t="n">
        <f aca="false">C29/SUM($B29:$E29)</f>
        <v>0.91187961548016</v>
      </c>
      <c r="O29" s="4" t="n">
        <f aca="false">D29/SUM($B29:$E29)</f>
        <v>0</v>
      </c>
      <c r="P29" s="4" t="n">
        <f aca="false">E29/SUM($B29:$E29)</f>
        <v>0.088097801130675</v>
      </c>
      <c r="Q29" s="4" t="n">
        <f aca="false">F29/SUM($F29:$I29)</f>
        <v>0.000453094167365363</v>
      </c>
      <c r="R29" s="4" t="n">
        <f aca="false">G29/SUM($F29:$I29)</f>
        <v>1.48208372502689E-005</v>
      </c>
      <c r="S29" s="4" t="n">
        <f aca="false">H29/SUM($F29:$I29)</f>
        <v>0.000804559736443168</v>
      </c>
      <c r="T29" s="4" t="n">
        <f aca="false">I29/SUM($F29:$I29)</f>
        <v>0.998727525258941</v>
      </c>
      <c r="U29" s="4" t="n">
        <f aca="false">J29/SUM($J29:$K29)</f>
        <v>7.04816007781169E-006</v>
      </c>
      <c r="V29" s="4" t="n">
        <f aca="false">K29/SUM($J29:$K29)</f>
        <v>0.999992951839922</v>
      </c>
    </row>
    <row r="30" customFormat="false" ht="13.2" hidden="false" customHeight="false" outlineLevel="0" collapsed="false">
      <c r="A30" s="1" t="n">
        <f aca="false">A29-1</f>
        <v>1991</v>
      </c>
      <c r="B30" s="1" t="n">
        <f aca="false">B29</f>
        <v>3</v>
      </c>
      <c r="C30" s="1" t="n">
        <f aca="false">C29</f>
        <v>121135</v>
      </c>
      <c r="D30" s="1" t="n">
        <f aca="false">D29</f>
        <v>0</v>
      </c>
      <c r="E30" s="1" t="n">
        <f aca="false">E29</f>
        <v>11703</v>
      </c>
      <c r="F30" s="1" t="n">
        <f aca="false">F29</f>
        <v>214</v>
      </c>
      <c r="G30" s="1" t="n">
        <f aca="false">G29</f>
        <v>7</v>
      </c>
      <c r="H30" s="1" t="n">
        <f aca="false">H29</f>
        <v>380</v>
      </c>
      <c r="I30" s="1" t="n">
        <f aca="false">I29</f>
        <v>471707</v>
      </c>
      <c r="J30" s="1" t="n">
        <f aca="false">J29</f>
        <v>1</v>
      </c>
      <c r="K30" s="1" t="n">
        <f aca="false">K29</f>
        <v>141880</v>
      </c>
      <c r="M30" s="4" t="n">
        <f aca="false">B30/SUM($B30:$E30)</f>
        <v>2.25833891644899E-005</v>
      </c>
      <c r="N30" s="4" t="n">
        <f aca="false">C30/SUM($B30:$E30)</f>
        <v>0.91187961548016</v>
      </c>
      <c r="O30" s="4" t="n">
        <f aca="false">D30/SUM($B30:$E30)</f>
        <v>0</v>
      </c>
      <c r="P30" s="4" t="n">
        <f aca="false">E30/SUM($B30:$E30)</f>
        <v>0.088097801130675</v>
      </c>
      <c r="Q30" s="4" t="n">
        <f aca="false">F30/SUM($F30:$I30)</f>
        <v>0.000453094167365363</v>
      </c>
      <c r="R30" s="4" t="n">
        <f aca="false">G30/SUM($F30:$I30)</f>
        <v>1.48208372502689E-005</v>
      </c>
      <c r="S30" s="4" t="n">
        <f aca="false">H30/SUM($F30:$I30)</f>
        <v>0.000804559736443168</v>
      </c>
      <c r="T30" s="4" t="n">
        <f aca="false">I30/SUM($F30:$I30)</f>
        <v>0.998727525258941</v>
      </c>
      <c r="U30" s="4" t="n">
        <f aca="false">J30/SUM($J30:$K30)</f>
        <v>7.04816007781169E-006</v>
      </c>
      <c r="V30" s="4" t="n">
        <f aca="false">K30/SUM($J30:$K30)</f>
        <v>0.999992951839922</v>
      </c>
    </row>
    <row r="31" customFormat="false" ht="13.2" hidden="false" customHeight="false" outlineLevel="0" collapsed="false">
      <c r="A31" s="1" t="n">
        <f aca="false">A30-1</f>
        <v>1990</v>
      </c>
      <c r="B31" s="1" t="n">
        <f aca="false">B30</f>
        <v>3</v>
      </c>
      <c r="C31" s="1" t="n">
        <f aca="false">C30</f>
        <v>121135</v>
      </c>
      <c r="D31" s="1" t="n">
        <f aca="false">D30</f>
        <v>0</v>
      </c>
      <c r="E31" s="1" t="n">
        <f aca="false">E30</f>
        <v>11703</v>
      </c>
      <c r="F31" s="1" t="n">
        <f aca="false">F30</f>
        <v>214</v>
      </c>
      <c r="G31" s="1" t="n">
        <f aca="false">G30</f>
        <v>7</v>
      </c>
      <c r="H31" s="1" t="n">
        <f aca="false">H30</f>
        <v>380</v>
      </c>
      <c r="I31" s="1" t="n">
        <f aca="false">I30</f>
        <v>471707</v>
      </c>
      <c r="J31" s="1" t="n">
        <f aca="false">J30</f>
        <v>1</v>
      </c>
      <c r="K31" s="1" t="n">
        <f aca="false">K30</f>
        <v>141880</v>
      </c>
      <c r="M31" s="4" t="n">
        <f aca="false">B31/SUM($B31:$E31)</f>
        <v>2.25833891644899E-005</v>
      </c>
      <c r="N31" s="4" t="n">
        <f aca="false">C31/SUM($B31:$E31)</f>
        <v>0.91187961548016</v>
      </c>
      <c r="O31" s="4" t="n">
        <f aca="false">D31/SUM($B31:$E31)</f>
        <v>0</v>
      </c>
      <c r="P31" s="4" t="n">
        <f aca="false">E31/SUM($B31:$E31)</f>
        <v>0.088097801130675</v>
      </c>
      <c r="Q31" s="4" t="n">
        <f aca="false">F31/SUM($F31:$I31)</f>
        <v>0.000453094167365363</v>
      </c>
      <c r="R31" s="4" t="n">
        <f aca="false">G31/SUM($F31:$I31)</f>
        <v>1.48208372502689E-005</v>
      </c>
      <c r="S31" s="4" t="n">
        <f aca="false">H31/SUM($F31:$I31)</f>
        <v>0.000804559736443168</v>
      </c>
      <c r="T31" s="4" t="n">
        <f aca="false">I31/SUM($F31:$I31)</f>
        <v>0.998727525258941</v>
      </c>
      <c r="U31" s="4" t="n">
        <f aca="false">J31/SUM($J31:$K31)</f>
        <v>7.04816007781169E-006</v>
      </c>
      <c r="V31" s="4" t="n">
        <f aca="false">K31/SUM($J31:$K31)</f>
        <v>0.999992951839922</v>
      </c>
    </row>
    <row r="32" customFormat="false" ht="13.2" hidden="false" customHeight="false" outlineLevel="0" collapsed="false">
      <c r="A32" s="1" t="n">
        <f aca="false">A31-1</f>
        <v>1989</v>
      </c>
      <c r="B32" s="1" t="n">
        <f aca="false">B31</f>
        <v>3</v>
      </c>
      <c r="C32" s="1" t="n">
        <f aca="false">C31</f>
        <v>121135</v>
      </c>
      <c r="D32" s="1" t="n">
        <f aca="false">D31</f>
        <v>0</v>
      </c>
      <c r="E32" s="1" t="n">
        <f aca="false">E31</f>
        <v>11703</v>
      </c>
      <c r="F32" s="1" t="n">
        <f aca="false">F31</f>
        <v>214</v>
      </c>
      <c r="G32" s="1" t="n">
        <f aca="false">G31</f>
        <v>7</v>
      </c>
      <c r="H32" s="1" t="n">
        <f aca="false">H31</f>
        <v>380</v>
      </c>
      <c r="I32" s="1" t="n">
        <f aca="false">I31</f>
        <v>471707</v>
      </c>
      <c r="J32" s="1" t="n">
        <f aca="false">J31</f>
        <v>1</v>
      </c>
      <c r="K32" s="1" t="n">
        <f aca="false">K31</f>
        <v>141880</v>
      </c>
      <c r="M32" s="4" t="n">
        <f aca="false">B32/SUM($B32:$E32)</f>
        <v>2.25833891644899E-005</v>
      </c>
      <c r="N32" s="4" t="n">
        <f aca="false">C32/SUM($B32:$E32)</f>
        <v>0.91187961548016</v>
      </c>
      <c r="O32" s="4" t="n">
        <f aca="false">D32/SUM($B32:$E32)</f>
        <v>0</v>
      </c>
      <c r="P32" s="4" t="n">
        <f aca="false">E32/SUM($B32:$E32)</f>
        <v>0.088097801130675</v>
      </c>
      <c r="Q32" s="4" t="n">
        <f aca="false">F32/SUM($F32:$I32)</f>
        <v>0.000453094167365363</v>
      </c>
      <c r="R32" s="4" t="n">
        <f aca="false">G32/SUM($F32:$I32)</f>
        <v>1.48208372502689E-005</v>
      </c>
      <c r="S32" s="4" t="n">
        <f aca="false">H32/SUM($F32:$I32)</f>
        <v>0.000804559736443168</v>
      </c>
      <c r="T32" s="4" t="n">
        <f aca="false">I32/SUM($F32:$I32)</f>
        <v>0.998727525258941</v>
      </c>
      <c r="U32" s="4" t="n">
        <f aca="false">J32/SUM($J32:$K32)</f>
        <v>7.04816007781169E-006</v>
      </c>
      <c r="V32" s="4" t="n">
        <f aca="false">K32/SUM($J32:$K32)</f>
        <v>0.999992951839922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31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1916" activePane="bottomRight" state="frozen"/>
      <selection pane="topLeft" activeCell="A1" activeCellId="0" sqref="A1"/>
      <selection pane="topRight" activeCell="B1" activeCellId="0" sqref="B1"/>
      <selection pane="bottomLeft" activeCell="A1916" activeCellId="0" sqref="A1916"/>
      <selection pane="bottomRight" activeCell="E2146" activeCellId="1" sqref="C26:E27 E2146"/>
    </sheetView>
  </sheetViews>
  <sheetFormatPr defaultColWidth="11.6796875" defaultRowHeight="13.2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11.33"/>
    <col collapsed="false" customWidth="true" hidden="false" outlineLevel="0" max="3" min="3" style="0" width="6.56"/>
    <col collapsed="false" customWidth="true" hidden="false" outlineLevel="0" max="4" min="4" style="0" width="7.34"/>
    <col collapsed="false" customWidth="true" hidden="false" outlineLevel="0" max="5" min="5" style="0" width="16"/>
    <col collapsed="false" customWidth="true" hidden="false" outlineLevel="0" max="6" min="6" style="0" width="23.22"/>
    <col collapsed="false" customWidth="true" hidden="false" outlineLevel="0" max="7" min="7" style="0" width="2.77"/>
    <col collapsed="false" customWidth="true" hidden="false" outlineLevel="0" max="8" min="8" style="0" width="23.56"/>
  </cols>
  <sheetData>
    <row r="1" customFormat="false" ht="13.2" hidden="false" customHeight="false" outlineLevel="0" collapsed="false">
      <c r="A1" s="2" t="s">
        <v>6</v>
      </c>
      <c r="B1" s="2" t="s">
        <v>128</v>
      </c>
      <c r="C1" s="2" t="s">
        <v>129</v>
      </c>
      <c r="D1" s="2" t="s">
        <v>130</v>
      </c>
      <c r="E1" s="2" t="s">
        <v>131</v>
      </c>
      <c r="F1" s="2" t="s">
        <v>132</v>
      </c>
    </row>
    <row r="2" customFormat="false" ht="13.2" hidden="true" customHeight="false" outlineLevel="0" collapsed="false">
      <c r="A2" s="4" t="n">
        <v>11</v>
      </c>
      <c r="B2" s="4" t="n">
        <v>1</v>
      </c>
      <c r="C2" s="4" t="n">
        <v>2</v>
      </c>
      <c r="D2" s="4" t="n">
        <v>1</v>
      </c>
      <c r="E2" s="4" t="n">
        <v>0.0214739</v>
      </c>
      <c r="F2" s="0" t="str">
        <f aca="false">IF(B2=$G$2,$H$2,IF(B2=$G$3,$H$3,IF(B2=$G$4,$H$4,IF(B2=$G$5,$H$5,IF(B2=$G$6,$H$6,"other")))))</f>
        <v>Off-Network</v>
      </c>
      <c r="G2" s="4" t="n">
        <v>1</v>
      </c>
      <c r="H2" s="4" t="s">
        <v>133</v>
      </c>
    </row>
    <row r="3" customFormat="false" ht="13.2" hidden="true" customHeight="false" outlineLevel="0" collapsed="false">
      <c r="A3" s="4" t="n">
        <v>11</v>
      </c>
      <c r="B3" s="4" t="n">
        <v>1</v>
      </c>
      <c r="C3" s="4" t="n">
        <v>2</v>
      </c>
      <c r="D3" s="4" t="n">
        <v>2</v>
      </c>
      <c r="E3" s="4" t="n">
        <v>0.0144428</v>
      </c>
      <c r="F3" s="0" t="str">
        <f aca="false">IF(B3=$G$2,$H$2,IF(B3=$G$3,$H$3,IF(B3=$G$4,$H$4,IF(B3=$G$5,$H$5,IF(B3=$G$6,$H$6,"other")))))</f>
        <v>Off-Network</v>
      </c>
      <c r="G3" s="4" t="n">
        <v>2</v>
      </c>
      <c r="H3" s="4" t="s">
        <v>134</v>
      </c>
    </row>
    <row r="4" customFormat="false" ht="13.2" hidden="true" customHeight="false" outlineLevel="0" collapsed="false">
      <c r="A4" s="4" t="n">
        <v>11</v>
      </c>
      <c r="B4" s="4" t="n">
        <v>1</v>
      </c>
      <c r="C4" s="4" t="n">
        <v>2</v>
      </c>
      <c r="D4" s="4" t="n">
        <v>3</v>
      </c>
      <c r="E4" s="4" t="n">
        <v>0.0109684</v>
      </c>
      <c r="F4" s="0" t="str">
        <f aca="false">IF(B4=$G$2,$H$2,IF(B4=$G$3,$H$3,IF(B4=$G$4,$H$4,IF(B4=$G$5,$H$5,IF(B4=$G$6,$H$6,"other")))))</f>
        <v>Off-Network</v>
      </c>
      <c r="G4" s="4" t="n">
        <v>3</v>
      </c>
      <c r="H4" s="4" t="s">
        <v>135</v>
      </c>
    </row>
    <row r="5" customFormat="false" ht="13.2" hidden="true" customHeight="false" outlineLevel="0" collapsed="false">
      <c r="A5" s="4" t="n">
        <v>11</v>
      </c>
      <c r="B5" s="4" t="n">
        <v>1</v>
      </c>
      <c r="C5" s="4" t="n">
        <v>2</v>
      </c>
      <c r="D5" s="4" t="n">
        <v>4</v>
      </c>
      <c r="E5" s="4" t="n">
        <v>0.00749451</v>
      </c>
      <c r="F5" s="0" t="str">
        <f aca="false">IF(B5=$G$2,$H$2,IF(B5=$G$3,$H$3,IF(B5=$G$4,$H$4,IF(B5=$G$5,$H$5,IF(B5=$G$6,$H$6,"other")))))</f>
        <v>Off-Network</v>
      </c>
      <c r="G5" s="4" t="n">
        <v>4</v>
      </c>
      <c r="H5" s="4" t="s">
        <v>136</v>
      </c>
    </row>
    <row r="6" customFormat="false" ht="13.2" hidden="true" customHeight="false" outlineLevel="0" collapsed="false">
      <c r="A6" s="4" t="n">
        <v>11</v>
      </c>
      <c r="B6" s="4" t="n">
        <v>1</v>
      </c>
      <c r="C6" s="4" t="n">
        <v>2</v>
      </c>
      <c r="D6" s="4" t="n">
        <v>5</v>
      </c>
      <c r="E6" s="4" t="n">
        <v>0.00683855</v>
      </c>
      <c r="F6" s="0" t="str">
        <f aca="false">IF(B6=$G$2,$H$2,IF(B6=$G$3,$H$3,IF(B6=$G$4,$H$4,IF(B6=$G$5,$H$5,IF(B6=$G$6,$H$6,"other")))))</f>
        <v>Off-Network</v>
      </c>
      <c r="G6" s="4" t="n">
        <v>5</v>
      </c>
      <c r="H6" s="4" t="s">
        <v>137</v>
      </c>
    </row>
    <row r="7" customFormat="false" ht="13.2" hidden="true" customHeight="false" outlineLevel="0" collapsed="false">
      <c r="A7" s="4" t="n">
        <v>11</v>
      </c>
      <c r="B7" s="4" t="n">
        <v>1</v>
      </c>
      <c r="C7" s="4" t="n">
        <v>2</v>
      </c>
      <c r="D7" s="4" t="n">
        <v>6</v>
      </c>
      <c r="E7" s="4" t="n">
        <v>0.0103588</v>
      </c>
      <c r="F7" s="0" t="str">
        <f aca="false">IF(B7=$G$2,$H$2,IF(B7=$G$3,$H$3,IF(B7=$G$4,$H$4,IF(B7=$G$5,$H$5,IF(B7=$G$6,$H$6,"other")))))</f>
        <v>Off-Network</v>
      </c>
    </row>
    <row r="8" customFormat="false" ht="13.2" hidden="true" customHeight="false" outlineLevel="0" collapsed="false">
      <c r="A8" s="4" t="n">
        <v>11</v>
      </c>
      <c r="B8" s="4" t="n">
        <v>1</v>
      </c>
      <c r="C8" s="4" t="n">
        <v>2</v>
      </c>
      <c r="D8" s="4" t="n">
        <v>7</v>
      </c>
      <c r="E8" s="4" t="n">
        <v>0.0184304</v>
      </c>
      <c r="F8" s="0" t="str">
        <f aca="false">IF(B8=$G$2,$H$2,IF(B8=$G$3,$H$3,IF(B8=$G$4,$H$4,IF(B8=$G$5,$H$5,IF(B8=$G$6,$H$6,"other")))))</f>
        <v>Off-Network</v>
      </c>
    </row>
    <row r="9" customFormat="false" ht="13.2" hidden="true" customHeight="false" outlineLevel="0" collapsed="false">
      <c r="A9" s="4" t="n">
        <v>11</v>
      </c>
      <c r="B9" s="4" t="n">
        <v>1</v>
      </c>
      <c r="C9" s="4" t="n">
        <v>2</v>
      </c>
      <c r="D9" s="4" t="n">
        <v>8</v>
      </c>
      <c r="E9" s="4" t="n">
        <v>0.0268117</v>
      </c>
      <c r="F9" s="0" t="str">
        <f aca="false">IF(B9=$G$2,$H$2,IF(B9=$G$3,$H$3,IF(B9=$G$4,$H$4,IF(B9=$G$5,$H$5,IF(B9=$G$6,$H$6,"other")))))</f>
        <v>Off-Network</v>
      </c>
    </row>
    <row r="10" customFormat="false" ht="13.2" hidden="true" customHeight="false" outlineLevel="0" collapsed="false">
      <c r="A10" s="4" t="n">
        <v>11</v>
      </c>
      <c r="B10" s="4" t="n">
        <v>1</v>
      </c>
      <c r="C10" s="4" t="n">
        <v>2</v>
      </c>
      <c r="D10" s="4" t="n">
        <v>9</v>
      </c>
      <c r="E10" s="4" t="n">
        <v>0.0363852</v>
      </c>
      <c r="F10" s="0" t="str">
        <f aca="false">IF(B10=$G$2,$H$2,IF(B10=$G$3,$H$3,IF(B10=$G$4,$H$4,IF(B10=$G$5,$H$5,IF(B10=$G$6,$H$6,"other")))))</f>
        <v>Off-Network</v>
      </c>
    </row>
    <row r="11" customFormat="false" ht="13.2" hidden="true" customHeight="false" outlineLevel="0" collapsed="false">
      <c r="A11" s="4" t="n">
        <v>11</v>
      </c>
      <c r="B11" s="4" t="n">
        <v>1</v>
      </c>
      <c r="C11" s="4" t="n">
        <v>2</v>
      </c>
      <c r="D11" s="4" t="n">
        <v>10</v>
      </c>
      <c r="E11" s="4" t="n">
        <v>0.0475407</v>
      </c>
      <c r="F11" s="0" t="str">
        <f aca="false">IF(B11=$G$2,$H$2,IF(B11=$G$3,$H$3,IF(B11=$G$4,$H$4,IF(B11=$G$5,$H$5,IF(B11=$G$6,$H$6,"other")))))</f>
        <v>Off-Network</v>
      </c>
    </row>
    <row r="12" customFormat="false" ht="13.2" hidden="true" customHeight="false" outlineLevel="0" collapsed="false">
      <c r="A12" s="4" t="n">
        <v>11</v>
      </c>
      <c r="B12" s="4" t="n">
        <v>1</v>
      </c>
      <c r="C12" s="4" t="n">
        <v>2</v>
      </c>
      <c r="D12" s="4" t="n">
        <v>11</v>
      </c>
      <c r="E12" s="4" t="n">
        <v>0.0574664</v>
      </c>
      <c r="F12" s="0" t="str">
        <f aca="false">IF(B12=$G$2,$H$2,IF(B12=$G$3,$H$3,IF(B12=$G$4,$H$4,IF(B12=$G$5,$H$5,IF(B12=$G$6,$H$6,"other")))))</f>
        <v>Off-Network</v>
      </c>
    </row>
    <row r="13" customFormat="false" ht="13.2" hidden="true" customHeight="false" outlineLevel="0" collapsed="false">
      <c r="A13" s="4" t="n">
        <v>11</v>
      </c>
      <c r="B13" s="4" t="n">
        <v>1</v>
      </c>
      <c r="C13" s="4" t="n">
        <v>2</v>
      </c>
      <c r="D13" s="4" t="n">
        <v>12</v>
      </c>
      <c r="E13" s="4" t="n">
        <v>0.0650786</v>
      </c>
      <c r="F13" s="0" t="str">
        <f aca="false">IF(B13=$G$2,$H$2,IF(B13=$G$3,$H$3,IF(B13=$G$4,$H$4,IF(B13=$G$5,$H$5,IF(B13=$G$6,$H$6,"other")))))</f>
        <v>Off-Network</v>
      </c>
    </row>
    <row r="14" customFormat="false" ht="13.2" hidden="true" customHeight="false" outlineLevel="0" collapsed="false">
      <c r="A14" s="4" t="n">
        <v>11</v>
      </c>
      <c r="B14" s="4" t="n">
        <v>1</v>
      </c>
      <c r="C14" s="4" t="n">
        <v>2</v>
      </c>
      <c r="D14" s="4" t="n">
        <v>13</v>
      </c>
      <c r="E14" s="4" t="n">
        <v>0.0713228</v>
      </c>
      <c r="F14" s="0" t="str">
        <f aca="false">IF(B14=$G$2,$H$2,IF(B14=$G$3,$H$3,IF(B14=$G$4,$H$4,IF(B14=$G$5,$H$5,IF(B14=$G$6,$H$6,"other")))))</f>
        <v>Off-Network</v>
      </c>
    </row>
    <row r="15" customFormat="false" ht="13.2" hidden="true" customHeight="false" outlineLevel="0" collapsed="false">
      <c r="A15" s="4" t="n">
        <v>11</v>
      </c>
      <c r="B15" s="4" t="n">
        <v>1</v>
      </c>
      <c r="C15" s="4" t="n">
        <v>2</v>
      </c>
      <c r="D15" s="4" t="n">
        <v>14</v>
      </c>
      <c r="E15" s="4" t="n">
        <v>0.0714917</v>
      </c>
      <c r="F15" s="0" t="str">
        <f aca="false">IF(B15=$G$2,$H$2,IF(B15=$G$3,$H$3,IF(B15=$G$4,$H$4,IF(B15=$G$5,$H$5,IF(B15=$G$6,$H$6,"other")))))</f>
        <v>Off-Network</v>
      </c>
    </row>
    <row r="16" customFormat="false" ht="13.2" hidden="true" customHeight="false" outlineLevel="0" collapsed="false">
      <c r="A16" s="4" t="n">
        <v>11</v>
      </c>
      <c r="B16" s="4" t="n">
        <v>1</v>
      </c>
      <c r="C16" s="4" t="n">
        <v>2</v>
      </c>
      <c r="D16" s="4" t="n">
        <v>15</v>
      </c>
      <c r="E16" s="4" t="n">
        <v>0.0717226</v>
      </c>
      <c r="F16" s="0" t="str">
        <f aca="false">IF(B16=$G$2,$H$2,IF(B16=$G$3,$H$3,IF(B16=$G$4,$H$4,IF(B16=$G$5,$H$5,IF(B16=$G$6,$H$6,"other")))))</f>
        <v>Off-Network</v>
      </c>
    </row>
    <row r="17" customFormat="false" ht="13.2" hidden="true" customHeight="false" outlineLevel="0" collapsed="false">
      <c r="A17" s="4" t="n">
        <v>11</v>
      </c>
      <c r="B17" s="4" t="n">
        <v>1</v>
      </c>
      <c r="C17" s="4" t="n">
        <v>2</v>
      </c>
      <c r="D17" s="4" t="n">
        <v>16</v>
      </c>
      <c r="E17" s="4" t="n">
        <v>0.0720061</v>
      </c>
      <c r="F17" s="0" t="str">
        <f aca="false">IF(B17=$G$2,$H$2,IF(B17=$G$3,$H$3,IF(B17=$G$4,$H$4,IF(B17=$G$5,$H$5,IF(B17=$G$6,$H$6,"other")))))</f>
        <v>Off-Network</v>
      </c>
    </row>
    <row r="18" customFormat="false" ht="13.2" hidden="true" customHeight="false" outlineLevel="0" collapsed="false">
      <c r="A18" s="4" t="n">
        <v>11</v>
      </c>
      <c r="B18" s="4" t="n">
        <v>1</v>
      </c>
      <c r="C18" s="4" t="n">
        <v>2</v>
      </c>
      <c r="D18" s="4" t="n">
        <v>17</v>
      </c>
      <c r="E18" s="4" t="n">
        <v>0.0711487</v>
      </c>
      <c r="F18" s="0" t="str">
        <f aca="false">IF(B18=$G$2,$H$2,IF(B18=$G$3,$H$3,IF(B18=$G$4,$H$4,IF(B18=$G$5,$H$5,IF(B18=$G$6,$H$6,"other")))))</f>
        <v>Off-Network</v>
      </c>
    </row>
    <row r="19" customFormat="false" ht="13.2" hidden="true" customHeight="false" outlineLevel="0" collapsed="false">
      <c r="A19" s="4" t="n">
        <v>11</v>
      </c>
      <c r="B19" s="4" t="n">
        <v>1</v>
      </c>
      <c r="C19" s="4" t="n">
        <v>2</v>
      </c>
      <c r="D19" s="4" t="n">
        <v>18</v>
      </c>
      <c r="E19" s="4" t="n">
        <v>0.0678874</v>
      </c>
      <c r="F19" s="0" t="str">
        <f aca="false">IF(B19=$G$2,$H$2,IF(B19=$G$3,$H$3,IF(B19=$G$4,$H$4,IF(B19=$G$5,$H$5,IF(B19=$G$6,$H$6,"other")))))</f>
        <v>Off-Network</v>
      </c>
    </row>
    <row r="20" customFormat="false" ht="13.2" hidden="true" customHeight="false" outlineLevel="0" collapsed="false">
      <c r="A20" s="4" t="n">
        <v>11</v>
      </c>
      <c r="B20" s="4" t="n">
        <v>1</v>
      </c>
      <c r="C20" s="4" t="n">
        <v>2</v>
      </c>
      <c r="D20" s="4" t="n">
        <v>19</v>
      </c>
      <c r="E20" s="4" t="n">
        <v>0.0617718</v>
      </c>
      <c r="F20" s="0" t="str">
        <f aca="false">IF(B20=$G$2,$H$2,IF(B20=$G$3,$H$3,IF(B20=$G$4,$H$4,IF(B20=$G$5,$H$5,IF(B20=$G$6,$H$6,"other")))))</f>
        <v>Off-Network</v>
      </c>
    </row>
    <row r="21" customFormat="false" ht="13.2" hidden="true" customHeight="false" outlineLevel="0" collapsed="false">
      <c r="A21" s="4" t="n">
        <v>11</v>
      </c>
      <c r="B21" s="4" t="n">
        <v>1</v>
      </c>
      <c r="C21" s="4" t="n">
        <v>2</v>
      </c>
      <c r="D21" s="4" t="n">
        <v>20</v>
      </c>
      <c r="E21" s="4" t="n">
        <v>0.0516882</v>
      </c>
      <c r="F21" s="0" t="str">
        <f aca="false">IF(B21=$G$2,$H$2,IF(B21=$G$3,$H$3,IF(B21=$G$4,$H$4,IF(B21=$G$5,$H$5,IF(B21=$G$6,$H$6,"other")))))</f>
        <v>Off-Network</v>
      </c>
    </row>
    <row r="22" customFormat="false" ht="13.2" hidden="true" customHeight="false" outlineLevel="0" collapsed="false">
      <c r="A22" s="4" t="n">
        <v>11</v>
      </c>
      <c r="B22" s="4" t="n">
        <v>1</v>
      </c>
      <c r="C22" s="4" t="n">
        <v>2</v>
      </c>
      <c r="D22" s="4" t="n">
        <v>21</v>
      </c>
      <c r="E22" s="4" t="n">
        <v>0.0428658</v>
      </c>
      <c r="F22" s="0" t="str">
        <f aca="false">IF(B22=$G$2,$H$2,IF(B22=$G$3,$H$3,IF(B22=$G$4,$H$4,IF(B22=$G$5,$H$5,IF(B22=$G$6,$H$6,"other")))))</f>
        <v>Off-Network</v>
      </c>
    </row>
    <row r="23" customFormat="false" ht="13.2" hidden="true" customHeight="false" outlineLevel="0" collapsed="false">
      <c r="A23" s="4" t="n">
        <v>11</v>
      </c>
      <c r="B23" s="4" t="n">
        <v>1</v>
      </c>
      <c r="C23" s="4" t="n">
        <v>2</v>
      </c>
      <c r="D23" s="4" t="n">
        <v>22</v>
      </c>
      <c r="E23" s="4" t="n">
        <v>0.0380302</v>
      </c>
      <c r="F23" s="0" t="str">
        <f aca="false">IF(B23=$G$2,$H$2,IF(B23=$G$3,$H$3,IF(B23=$G$4,$H$4,IF(B23=$G$5,$H$5,IF(B23=$G$6,$H$6,"other")))))</f>
        <v>Off-Network</v>
      </c>
    </row>
    <row r="24" customFormat="false" ht="13.2" hidden="true" customHeight="false" outlineLevel="0" collapsed="false">
      <c r="A24" s="4" t="n">
        <v>11</v>
      </c>
      <c r="B24" s="4" t="n">
        <v>1</v>
      </c>
      <c r="C24" s="4" t="n">
        <v>2</v>
      </c>
      <c r="D24" s="4" t="n">
        <v>23</v>
      </c>
      <c r="E24" s="4" t="n">
        <v>0.0322072</v>
      </c>
      <c r="F24" s="0" t="str">
        <f aca="false">IF(B24=$G$2,$H$2,IF(B24=$G$3,$H$3,IF(B24=$G$4,$H$4,IF(B24=$G$5,$H$5,IF(B24=$G$6,$H$6,"other")))))</f>
        <v>Off-Network</v>
      </c>
    </row>
    <row r="25" customFormat="false" ht="13.2" hidden="true" customHeight="false" outlineLevel="0" collapsed="false">
      <c r="A25" s="4" t="n">
        <v>11</v>
      </c>
      <c r="B25" s="4" t="n">
        <v>1</v>
      </c>
      <c r="C25" s="4" t="n">
        <v>2</v>
      </c>
      <c r="D25" s="4" t="n">
        <v>24</v>
      </c>
      <c r="E25" s="4" t="n">
        <v>0.0245677</v>
      </c>
      <c r="F25" s="0" t="str">
        <f aca="false">IF(B25=$G$2,$H$2,IF(B25=$G$3,$H$3,IF(B25=$G$4,$H$4,IF(B25=$G$5,$H$5,IF(B25=$G$6,$H$6,"other")))))</f>
        <v>Off-Network</v>
      </c>
    </row>
    <row r="26" customFormat="false" ht="13.2" hidden="true" customHeight="false" outlineLevel="0" collapsed="false">
      <c r="A26" s="4" t="n">
        <v>11</v>
      </c>
      <c r="B26" s="4" t="n">
        <v>1</v>
      </c>
      <c r="C26" s="4" t="n">
        <v>5</v>
      </c>
      <c r="D26" s="4" t="n">
        <v>1</v>
      </c>
      <c r="E26" s="4" t="n">
        <v>0.00986211</v>
      </c>
      <c r="F26" s="0" t="str">
        <f aca="false">IF(B26=$G$2,$H$2,IF(B26=$G$3,$H$3,IF(B26=$G$4,$H$4,IF(B26=$G$5,$H$5,IF(B26=$G$6,$H$6,"other")))))</f>
        <v>Off-Network</v>
      </c>
    </row>
    <row r="27" customFormat="false" ht="13.2" hidden="true" customHeight="false" outlineLevel="0" collapsed="false">
      <c r="A27" s="4" t="n">
        <v>11</v>
      </c>
      <c r="B27" s="4" t="n">
        <v>1</v>
      </c>
      <c r="C27" s="4" t="n">
        <v>5</v>
      </c>
      <c r="D27" s="4" t="n">
        <v>2</v>
      </c>
      <c r="E27" s="4" t="n">
        <v>0.00627248</v>
      </c>
      <c r="F27" s="0" t="str">
        <f aca="false">IF(B27=$G$2,$H$2,IF(B27=$G$3,$H$3,IF(B27=$G$4,$H$4,IF(B27=$G$5,$H$5,IF(B27=$G$6,$H$6,"other")))))</f>
        <v>Off-Network</v>
      </c>
    </row>
    <row r="28" customFormat="false" ht="13.2" hidden="true" customHeight="false" outlineLevel="0" collapsed="false">
      <c r="A28" s="4" t="n">
        <v>11</v>
      </c>
      <c r="B28" s="4" t="n">
        <v>1</v>
      </c>
      <c r="C28" s="4" t="n">
        <v>5</v>
      </c>
      <c r="D28" s="4" t="n">
        <v>3</v>
      </c>
      <c r="E28" s="4" t="n">
        <v>0.00505767</v>
      </c>
      <c r="F28" s="0" t="str">
        <f aca="false">IF(B28=$G$2,$H$2,IF(B28=$G$3,$H$3,IF(B28=$G$4,$H$4,IF(B28=$G$5,$H$5,IF(B28=$G$6,$H$6,"other")))))</f>
        <v>Off-Network</v>
      </c>
    </row>
    <row r="29" customFormat="false" ht="13.2" hidden="true" customHeight="false" outlineLevel="0" collapsed="false">
      <c r="A29" s="4" t="n">
        <v>11</v>
      </c>
      <c r="B29" s="4" t="n">
        <v>1</v>
      </c>
      <c r="C29" s="4" t="n">
        <v>5</v>
      </c>
      <c r="D29" s="4" t="n">
        <v>4</v>
      </c>
      <c r="E29" s="4" t="n">
        <v>0.00466686</v>
      </c>
      <c r="F29" s="0" t="str">
        <f aca="false">IF(B29=$G$2,$H$2,IF(B29=$G$3,$H$3,IF(B29=$G$4,$H$4,IF(B29=$G$5,$H$5,IF(B29=$G$6,$H$6,"other")))))</f>
        <v>Off-Network</v>
      </c>
    </row>
    <row r="30" customFormat="false" ht="13.2" hidden="true" customHeight="false" outlineLevel="0" collapsed="false">
      <c r="A30" s="4" t="n">
        <v>11</v>
      </c>
      <c r="B30" s="4" t="n">
        <v>1</v>
      </c>
      <c r="C30" s="4" t="n">
        <v>5</v>
      </c>
      <c r="D30" s="4" t="n">
        <v>5</v>
      </c>
      <c r="E30" s="4" t="n">
        <v>0.00699469</v>
      </c>
      <c r="F30" s="0" t="str">
        <f aca="false">IF(B30=$G$2,$H$2,IF(B30=$G$3,$H$3,IF(B30=$G$4,$H$4,IF(B30=$G$5,$H$5,IF(B30=$G$6,$H$6,"other")))))</f>
        <v>Off-Network</v>
      </c>
    </row>
    <row r="31" customFormat="false" ht="13.2" hidden="true" customHeight="false" outlineLevel="0" collapsed="false">
      <c r="A31" s="4" t="n">
        <v>11</v>
      </c>
      <c r="B31" s="4" t="n">
        <v>1</v>
      </c>
      <c r="C31" s="4" t="n">
        <v>5</v>
      </c>
      <c r="D31" s="4" t="n">
        <v>6</v>
      </c>
      <c r="E31" s="4" t="n">
        <v>0.018494</v>
      </c>
      <c r="F31" s="0" t="str">
        <f aca="false">IF(B31=$G$2,$H$2,IF(B31=$G$3,$H$3,IF(B31=$G$4,$H$4,IF(B31=$G$5,$H$5,IF(B31=$G$6,$H$6,"other")))))</f>
        <v>Off-Network</v>
      </c>
    </row>
    <row r="32" customFormat="false" ht="13.2" hidden="true" customHeight="false" outlineLevel="0" collapsed="false">
      <c r="A32" s="4" t="n">
        <v>11</v>
      </c>
      <c r="B32" s="4" t="n">
        <v>1</v>
      </c>
      <c r="C32" s="4" t="n">
        <v>5</v>
      </c>
      <c r="D32" s="4" t="n">
        <v>7</v>
      </c>
      <c r="E32" s="4" t="n">
        <v>0.0459565</v>
      </c>
      <c r="F32" s="0" t="str">
        <f aca="false">IF(B32=$G$2,$H$2,IF(B32=$G$3,$H$3,IF(B32=$G$4,$H$4,IF(B32=$G$5,$H$5,IF(B32=$G$6,$H$6,"other")))))</f>
        <v>Off-Network</v>
      </c>
    </row>
    <row r="33" customFormat="false" ht="13.2" hidden="true" customHeight="false" outlineLevel="0" collapsed="false">
      <c r="A33" s="4" t="n">
        <v>11</v>
      </c>
      <c r="B33" s="4" t="n">
        <v>1</v>
      </c>
      <c r="C33" s="4" t="n">
        <v>5</v>
      </c>
      <c r="D33" s="4" t="n">
        <v>8</v>
      </c>
      <c r="E33" s="4" t="n">
        <v>0.0696444</v>
      </c>
      <c r="F33" s="0" t="str">
        <f aca="false">IF(B33=$G$2,$H$2,IF(B33=$G$3,$H$3,IF(B33=$G$4,$H$4,IF(B33=$G$5,$H$5,IF(B33=$G$6,$H$6,"other")))))</f>
        <v>Off-Network</v>
      </c>
    </row>
    <row r="34" customFormat="false" ht="13.2" hidden="true" customHeight="false" outlineLevel="0" collapsed="false">
      <c r="A34" s="4" t="n">
        <v>11</v>
      </c>
      <c r="B34" s="4" t="n">
        <v>1</v>
      </c>
      <c r="C34" s="4" t="n">
        <v>5</v>
      </c>
      <c r="D34" s="4" t="n">
        <v>9</v>
      </c>
      <c r="E34" s="4" t="n">
        <v>0.0608279</v>
      </c>
      <c r="F34" s="0" t="str">
        <f aca="false">IF(B34=$G$2,$H$2,IF(B34=$G$3,$H$3,IF(B34=$G$4,$H$4,IF(B34=$G$5,$H$5,IF(B34=$G$6,$H$6,"other")))))</f>
        <v>Off-Network</v>
      </c>
    </row>
    <row r="35" customFormat="false" ht="13.2" hidden="true" customHeight="false" outlineLevel="0" collapsed="false">
      <c r="A35" s="4" t="n">
        <v>11</v>
      </c>
      <c r="B35" s="4" t="n">
        <v>1</v>
      </c>
      <c r="C35" s="4" t="n">
        <v>5</v>
      </c>
      <c r="D35" s="4" t="n">
        <v>10</v>
      </c>
      <c r="E35" s="4" t="n">
        <v>0.0502862</v>
      </c>
      <c r="F35" s="0" t="str">
        <f aca="false">IF(B35=$G$2,$H$2,IF(B35=$G$3,$H$3,IF(B35=$G$4,$H$4,IF(B35=$G$5,$H$5,IF(B35=$G$6,$H$6,"other")))))</f>
        <v>Off-Network</v>
      </c>
    </row>
    <row r="36" customFormat="false" ht="13.2" hidden="true" customHeight="false" outlineLevel="0" collapsed="false">
      <c r="A36" s="4" t="n">
        <v>11</v>
      </c>
      <c r="B36" s="4" t="n">
        <v>1</v>
      </c>
      <c r="C36" s="4" t="n">
        <v>5</v>
      </c>
      <c r="D36" s="4" t="n">
        <v>11</v>
      </c>
      <c r="E36" s="4" t="n">
        <v>0.0499351</v>
      </c>
      <c r="F36" s="0" t="str">
        <f aca="false">IF(B36=$G$2,$H$2,IF(B36=$G$3,$H$3,IF(B36=$G$4,$H$4,IF(B36=$G$5,$H$5,IF(B36=$G$6,$H$6,"other")))))</f>
        <v>Off-Network</v>
      </c>
    </row>
    <row r="37" customFormat="false" ht="13.2" hidden="true" customHeight="false" outlineLevel="0" collapsed="false">
      <c r="A37" s="4" t="n">
        <v>11</v>
      </c>
      <c r="B37" s="4" t="n">
        <v>1</v>
      </c>
      <c r="C37" s="4" t="n">
        <v>5</v>
      </c>
      <c r="D37" s="4" t="n">
        <v>12</v>
      </c>
      <c r="E37" s="4" t="n">
        <v>0.0543654</v>
      </c>
      <c r="F37" s="0" t="str">
        <f aca="false">IF(B37=$G$2,$H$2,IF(B37=$G$3,$H$3,IF(B37=$G$4,$H$4,IF(B37=$G$5,$H$5,IF(B37=$G$6,$H$6,"other")))))</f>
        <v>Off-Network</v>
      </c>
    </row>
    <row r="38" customFormat="false" ht="13.2" hidden="true" customHeight="false" outlineLevel="0" collapsed="false">
      <c r="A38" s="4" t="n">
        <v>11</v>
      </c>
      <c r="B38" s="4" t="n">
        <v>1</v>
      </c>
      <c r="C38" s="4" t="n">
        <v>5</v>
      </c>
      <c r="D38" s="4" t="n">
        <v>13</v>
      </c>
      <c r="E38" s="4" t="n">
        <v>0.0576462</v>
      </c>
      <c r="F38" s="0" t="str">
        <f aca="false">IF(B38=$G$2,$H$2,IF(B38=$G$3,$H$3,IF(B38=$G$4,$H$4,IF(B38=$G$5,$H$5,IF(B38=$G$6,$H$6,"other")))))</f>
        <v>Off-Network</v>
      </c>
    </row>
    <row r="39" customFormat="false" ht="13.2" hidden="true" customHeight="false" outlineLevel="0" collapsed="false">
      <c r="A39" s="4" t="n">
        <v>11</v>
      </c>
      <c r="B39" s="4" t="n">
        <v>1</v>
      </c>
      <c r="C39" s="4" t="n">
        <v>5</v>
      </c>
      <c r="D39" s="4" t="n">
        <v>14</v>
      </c>
      <c r="E39" s="4" t="n">
        <v>0.0580319</v>
      </c>
      <c r="F39" s="0" t="str">
        <f aca="false">IF(B39=$G$2,$H$2,IF(B39=$G$3,$H$3,IF(B39=$G$4,$H$4,IF(B39=$G$5,$H$5,IF(B39=$G$6,$H$6,"other")))))</f>
        <v>Off-Network</v>
      </c>
    </row>
    <row r="40" customFormat="false" ht="13.2" hidden="true" customHeight="false" outlineLevel="0" collapsed="false">
      <c r="A40" s="4" t="n">
        <v>11</v>
      </c>
      <c r="B40" s="4" t="n">
        <v>1</v>
      </c>
      <c r="C40" s="4" t="n">
        <v>5</v>
      </c>
      <c r="D40" s="4" t="n">
        <v>15</v>
      </c>
      <c r="E40" s="4" t="n">
        <v>0.0622554</v>
      </c>
      <c r="F40" s="0" t="str">
        <f aca="false">IF(B40=$G$2,$H$2,IF(B40=$G$3,$H$3,IF(B40=$G$4,$H$4,IF(B40=$G$5,$H$5,IF(B40=$G$6,$H$6,"other")))))</f>
        <v>Off-Network</v>
      </c>
    </row>
    <row r="41" customFormat="false" ht="13.2" hidden="true" customHeight="false" outlineLevel="0" collapsed="false">
      <c r="A41" s="4" t="n">
        <v>11</v>
      </c>
      <c r="B41" s="4" t="n">
        <v>1</v>
      </c>
      <c r="C41" s="4" t="n">
        <v>5</v>
      </c>
      <c r="D41" s="4" t="n">
        <v>16</v>
      </c>
      <c r="E41" s="4" t="n">
        <v>0.0710049</v>
      </c>
      <c r="F41" s="0" t="str">
        <f aca="false">IF(B41=$G$2,$H$2,IF(B41=$G$3,$H$3,IF(B41=$G$4,$H$4,IF(B41=$G$5,$H$5,IF(B41=$G$6,$H$6,"other")))))</f>
        <v>Off-Network</v>
      </c>
    </row>
    <row r="42" customFormat="false" ht="13.2" hidden="true" customHeight="false" outlineLevel="0" collapsed="false">
      <c r="A42" s="4" t="n">
        <v>11</v>
      </c>
      <c r="B42" s="4" t="n">
        <v>1</v>
      </c>
      <c r="C42" s="4" t="n">
        <v>5</v>
      </c>
      <c r="D42" s="4" t="n">
        <v>17</v>
      </c>
      <c r="E42" s="4" t="n">
        <v>0.0769725</v>
      </c>
      <c r="F42" s="0" t="str">
        <f aca="false">IF(B42=$G$2,$H$2,IF(B42=$G$3,$H$3,IF(B42=$G$4,$H$4,IF(B42=$G$5,$H$5,IF(B42=$G$6,$H$6,"other")))))</f>
        <v>Off-Network</v>
      </c>
    </row>
    <row r="43" customFormat="false" ht="13.2" hidden="true" customHeight="false" outlineLevel="0" collapsed="false">
      <c r="A43" s="4" t="n">
        <v>11</v>
      </c>
      <c r="B43" s="4" t="n">
        <v>1</v>
      </c>
      <c r="C43" s="4" t="n">
        <v>5</v>
      </c>
      <c r="D43" s="4" t="n">
        <v>18</v>
      </c>
      <c r="E43" s="4" t="n">
        <v>0.077432</v>
      </c>
      <c r="F43" s="0" t="str">
        <f aca="false">IF(B43=$G$2,$H$2,IF(B43=$G$3,$H$3,IF(B43=$G$4,$H$4,IF(B43=$G$5,$H$5,IF(B43=$G$6,$H$6,"other")))))</f>
        <v>Off-Network</v>
      </c>
    </row>
    <row r="44" customFormat="false" ht="13.2" hidden="true" customHeight="false" outlineLevel="0" collapsed="false">
      <c r="A44" s="4" t="n">
        <v>11</v>
      </c>
      <c r="B44" s="4" t="n">
        <v>1</v>
      </c>
      <c r="C44" s="4" t="n">
        <v>5</v>
      </c>
      <c r="D44" s="4" t="n">
        <v>19</v>
      </c>
      <c r="E44" s="4" t="n">
        <v>0.059783</v>
      </c>
      <c r="F44" s="0" t="str">
        <f aca="false">IF(B44=$G$2,$H$2,IF(B44=$G$3,$H$3,IF(B44=$G$4,$H$4,IF(B44=$G$5,$H$5,IF(B44=$G$6,$H$6,"other")))))</f>
        <v>Off-Network</v>
      </c>
    </row>
    <row r="45" customFormat="false" ht="13.2" hidden="true" customHeight="false" outlineLevel="0" collapsed="false">
      <c r="A45" s="4" t="n">
        <v>11</v>
      </c>
      <c r="B45" s="4" t="n">
        <v>1</v>
      </c>
      <c r="C45" s="4" t="n">
        <v>5</v>
      </c>
      <c r="D45" s="4" t="n">
        <v>20</v>
      </c>
      <c r="E45" s="4" t="n">
        <v>0.0443923</v>
      </c>
      <c r="F45" s="0" t="str">
        <f aca="false">IF(B45=$G$2,$H$2,IF(B45=$G$3,$H$3,IF(B45=$G$4,$H$4,IF(B45=$G$5,$H$5,IF(B45=$G$6,$H$6,"other")))))</f>
        <v>Off-Network</v>
      </c>
    </row>
    <row r="46" customFormat="false" ht="13.2" hidden="true" customHeight="false" outlineLevel="0" collapsed="false">
      <c r="A46" s="4" t="n">
        <v>11</v>
      </c>
      <c r="B46" s="4" t="n">
        <v>1</v>
      </c>
      <c r="C46" s="4" t="n">
        <v>5</v>
      </c>
      <c r="D46" s="4" t="n">
        <v>21</v>
      </c>
      <c r="E46" s="4" t="n">
        <v>0.0354458</v>
      </c>
      <c r="F46" s="0" t="str">
        <f aca="false">IF(B46=$G$2,$H$2,IF(B46=$G$3,$H$3,IF(B46=$G$4,$H$4,IF(B46=$G$5,$H$5,IF(B46=$G$6,$H$6,"other")))))</f>
        <v>Off-Network</v>
      </c>
    </row>
    <row r="47" customFormat="false" ht="13.2" hidden="true" customHeight="false" outlineLevel="0" collapsed="false">
      <c r="A47" s="4" t="n">
        <v>11</v>
      </c>
      <c r="B47" s="4" t="n">
        <v>1</v>
      </c>
      <c r="C47" s="4" t="n">
        <v>5</v>
      </c>
      <c r="D47" s="4" t="n">
        <v>22</v>
      </c>
      <c r="E47" s="4" t="n">
        <v>0.031824</v>
      </c>
      <c r="F47" s="0" t="str">
        <f aca="false">IF(B47=$G$2,$H$2,IF(B47=$G$3,$H$3,IF(B47=$G$4,$H$4,IF(B47=$G$5,$H$5,IF(B47=$G$6,$H$6,"other")))))</f>
        <v>Off-Network</v>
      </c>
    </row>
    <row r="48" customFormat="false" ht="13.2" hidden="true" customHeight="false" outlineLevel="0" collapsed="false">
      <c r="A48" s="4" t="n">
        <v>11</v>
      </c>
      <c r="B48" s="4" t="n">
        <v>1</v>
      </c>
      <c r="C48" s="4" t="n">
        <v>5</v>
      </c>
      <c r="D48" s="4" t="n">
        <v>23</v>
      </c>
      <c r="E48" s="4" t="n">
        <v>0.0249419</v>
      </c>
      <c r="F48" s="0" t="str">
        <f aca="false">IF(B48=$G$2,$H$2,IF(B48=$G$3,$H$3,IF(B48=$G$4,$H$4,IF(B48=$G$5,$H$5,IF(B48=$G$6,$H$6,"other")))))</f>
        <v>Off-Network</v>
      </c>
    </row>
    <row r="49" customFormat="false" ht="13.2" hidden="true" customHeight="false" outlineLevel="0" collapsed="false">
      <c r="A49" s="4" t="n">
        <v>11</v>
      </c>
      <c r="B49" s="4" t="n">
        <v>1</v>
      </c>
      <c r="C49" s="4" t="n">
        <v>5</v>
      </c>
      <c r="D49" s="4" t="n">
        <v>24</v>
      </c>
      <c r="E49" s="4" t="n">
        <v>0.0179068</v>
      </c>
      <c r="F49" s="0" t="str">
        <f aca="false">IF(B49=$G$2,$H$2,IF(B49=$G$3,$H$3,IF(B49=$G$4,$H$4,IF(B49=$G$5,$H$5,IF(B49=$G$6,$H$6,"other")))))</f>
        <v>Off-Network</v>
      </c>
    </row>
    <row r="50" customFormat="false" ht="13.2" hidden="true" customHeight="false" outlineLevel="0" collapsed="false">
      <c r="A50" s="4" t="n">
        <v>11</v>
      </c>
      <c r="B50" s="4" t="n">
        <v>2</v>
      </c>
      <c r="C50" s="4" t="n">
        <v>2</v>
      </c>
      <c r="D50" s="4" t="n">
        <v>1</v>
      </c>
      <c r="E50" s="4" t="n">
        <v>0.0164213</v>
      </c>
      <c r="F50" s="0" t="str">
        <f aca="false">IF(B50=$G$2,$H$2,IF(B50=$G$3,$H$3,IF(B50=$G$4,$H$4,IF(B50=$G$5,$H$5,IF(B50=$G$6,$H$6,"other")))))</f>
        <v>Rural Restricted Access</v>
      </c>
    </row>
    <row r="51" customFormat="false" ht="13.2" hidden="true" customHeight="false" outlineLevel="0" collapsed="false">
      <c r="A51" s="4" t="n">
        <v>11</v>
      </c>
      <c r="B51" s="4" t="n">
        <v>2</v>
      </c>
      <c r="C51" s="4" t="n">
        <v>2</v>
      </c>
      <c r="D51" s="4" t="n">
        <v>2</v>
      </c>
      <c r="E51" s="4" t="n">
        <v>0.0111921</v>
      </c>
      <c r="F51" s="0" t="str">
        <f aca="false">IF(B51=$G$2,$H$2,IF(B51=$G$3,$H$3,IF(B51=$G$4,$H$4,IF(B51=$G$5,$H$5,IF(B51=$G$6,$H$6,"other")))))</f>
        <v>Rural Restricted Access</v>
      </c>
    </row>
    <row r="52" customFormat="false" ht="13.2" hidden="true" customHeight="false" outlineLevel="0" collapsed="false">
      <c r="A52" s="4" t="n">
        <v>11</v>
      </c>
      <c r="B52" s="4" t="n">
        <v>2</v>
      </c>
      <c r="C52" s="4" t="n">
        <v>2</v>
      </c>
      <c r="D52" s="4" t="n">
        <v>3</v>
      </c>
      <c r="E52" s="4" t="n">
        <v>0.0085415</v>
      </c>
      <c r="F52" s="0" t="str">
        <f aca="false">IF(B52=$G$2,$H$2,IF(B52=$G$3,$H$3,IF(B52=$G$4,$H$4,IF(B52=$G$5,$H$5,IF(B52=$G$6,$H$6,"other")))))</f>
        <v>Rural Restricted Access</v>
      </c>
    </row>
    <row r="53" customFormat="false" ht="13.2" hidden="true" customHeight="false" outlineLevel="0" collapsed="false">
      <c r="A53" s="4" t="n">
        <v>11</v>
      </c>
      <c r="B53" s="4" t="n">
        <v>2</v>
      </c>
      <c r="C53" s="4" t="n">
        <v>2</v>
      </c>
      <c r="D53" s="4" t="n">
        <v>4</v>
      </c>
      <c r="E53" s="4" t="n">
        <v>0.00679328</v>
      </c>
      <c r="F53" s="0" t="str">
        <f aca="false">IF(B53=$G$2,$H$2,IF(B53=$G$3,$H$3,IF(B53=$G$4,$H$4,IF(B53=$G$5,$H$5,IF(B53=$G$6,$H$6,"other")))))</f>
        <v>Rural Restricted Access</v>
      </c>
    </row>
    <row r="54" customFormat="false" ht="13.2" hidden="true" customHeight="false" outlineLevel="0" collapsed="false">
      <c r="A54" s="4" t="n">
        <v>11</v>
      </c>
      <c r="B54" s="4" t="n">
        <v>2</v>
      </c>
      <c r="C54" s="4" t="n">
        <v>2</v>
      </c>
      <c r="D54" s="4" t="n">
        <v>5</v>
      </c>
      <c r="E54" s="4" t="n">
        <v>0.00721894</v>
      </c>
      <c r="F54" s="0" t="str">
        <f aca="false">IF(B54=$G$2,$H$2,IF(B54=$G$3,$H$3,IF(B54=$G$4,$H$4,IF(B54=$G$5,$H$5,IF(B54=$G$6,$H$6,"other")))))</f>
        <v>Rural Restricted Access</v>
      </c>
    </row>
    <row r="55" customFormat="false" ht="13.2" hidden="true" customHeight="false" outlineLevel="0" collapsed="false">
      <c r="A55" s="4" t="n">
        <v>11</v>
      </c>
      <c r="B55" s="4" t="n">
        <v>2</v>
      </c>
      <c r="C55" s="4" t="n">
        <v>2</v>
      </c>
      <c r="D55" s="4" t="n">
        <v>6</v>
      </c>
      <c r="E55" s="4" t="n">
        <v>0.0107619</v>
      </c>
      <c r="F55" s="0" t="str">
        <f aca="false">IF(B55=$G$2,$H$2,IF(B55=$G$3,$H$3,IF(B55=$G$4,$H$4,IF(B55=$G$5,$H$5,IF(B55=$G$6,$H$6,"other")))))</f>
        <v>Rural Restricted Access</v>
      </c>
    </row>
    <row r="56" customFormat="false" ht="13.2" hidden="true" customHeight="false" outlineLevel="0" collapsed="false">
      <c r="A56" s="4" t="n">
        <v>11</v>
      </c>
      <c r="B56" s="4" t="n">
        <v>2</v>
      </c>
      <c r="C56" s="4" t="n">
        <v>2</v>
      </c>
      <c r="D56" s="4" t="n">
        <v>7</v>
      </c>
      <c r="E56" s="4" t="n">
        <v>0.01768</v>
      </c>
      <c r="F56" s="0" t="str">
        <f aca="false">IF(B56=$G$2,$H$2,IF(B56=$G$3,$H$3,IF(B56=$G$4,$H$4,IF(B56=$G$5,$H$5,IF(B56=$G$6,$H$6,"other")))))</f>
        <v>Rural Restricted Access</v>
      </c>
    </row>
    <row r="57" customFormat="false" ht="13.2" hidden="true" customHeight="false" outlineLevel="0" collapsed="false">
      <c r="A57" s="4" t="n">
        <v>11</v>
      </c>
      <c r="B57" s="4" t="n">
        <v>2</v>
      </c>
      <c r="C57" s="4" t="n">
        <v>2</v>
      </c>
      <c r="D57" s="4" t="n">
        <v>8</v>
      </c>
      <c r="E57" s="4" t="n">
        <v>0.0268751</v>
      </c>
      <c r="F57" s="0" t="str">
        <f aca="false">IF(B57=$G$2,$H$2,IF(B57=$G$3,$H$3,IF(B57=$G$4,$H$4,IF(B57=$G$5,$H$5,IF(B57=$G$6,$H$6,"other")))))</f>
        <v>Rural Restricted Access</v>
      </c>
    </row>
    <row r="58" customFormat="false" ht="13.2" hidden="true" customHeight="false" outlineLevel="0" collapsed="false">
      <c r="A58" s="4" t="n">
        <v>11</v>
      </c>
      <c r="B58" s="4" t="n">
        <v>2</v>
      </c>
      <c r="C58" s="4" t="n">
        <v>2</v>
      </c>
      <c r="D58" s="4" t="n">
        <v>9</v>
      </c>
      <c r="E58" s="4" t="n">
        <v>0.0386587</v>
      </c>
      <c r="F58" s="0" t="str">
        <f aca="false">IF(B58=$G$2,$H$2,IF(B58=$G$3,$H$3,IF(B58=$G$4,$H$4,IF(B58=$G$5,$H$5,IF(B58=$G$6,$H$6,"other")))))</f>
        <v>Rural Restricted Access</v>
      </c>
    </row>
    <row r="59" customFormat="false" ht="13.2" hidden="true" customHeight="false" outlineLevel="0" collapsed="false">
      <c r="A59" s="4" t="n">
        <v>11</v>
      </c>
      <c r="B59" s="4" t="n">
        <v>2</v>
      </c>
      <c r="C59" s="4" t="n">
        <v>2</v>
      </c>
      <c r="D59" s="4" t="n">
        <v>10</v>
      </c>
      <c r="E59" s="4" t="n">
        <v>0.0522389</v>
      </c>
      <c r="F59" s="0" t="str">
        <f aca="false">IF(B59=$G$2,$H$2,IF(B59=$G$3,$H$3,IF(B59=$G$4,$H$4,IF(B59=$G$5,$H$5,IF(B59=$G$6,$H$6,"other")))))</f>
        <v>Rural Restricted Access</v>
      </c>
    </row>
    <row r="60" customFormat="false" ht="13.2" hidden="true" customHeight="false" outlineLevel="0" collapsed="false">
      <c r="A60" s="4" t="n">
        <v>11</v>
      </c>
      <c r="B60" s="4" t="n">
        <v>2</v>
      </c>
      <c r="C60" s="4" t="n">
        <v>2</v>
      </c>
      <c r="D60" s="4" t="n">
        <v>11</v>
      </c>
      <c r="E60" s="4" t="n">
        <v>0.0631739</v>
      </c>
      <c r="F60" s="0" t="str">
        <f aca="false">IF(B60=$G$2,$H$2,IF(B60=$G$3,$H$3,IF(B60=$G$4,$H$4,IF(B60=$G$5,$H$5,IF(B60=$G$6,$H$6,"other")))))</f>
        <v>Rural Restricted Access</v>
      </c>
    </row>
    <row r="61" customFormat="false" ht="13.2" hidden="true" customHeight="false" outlineLevel="0" collapsed="false">
      <c r="A61" s="4" t="n">
        <v>11</v>
      </c>
      <c r="B61" s="4" t="n">
        <v>2</v>
      </c>
      <c r="C61" s="4" t="n">
        <v>2</v>
      </c>
      <c r="D61" s="4" t="n">
        <v>12</v>
      </c>
      <c r="E61" s="4" t="n">
        <v>0.0699435</v>
      </c>
      <c r="F61" s="0" t="str">
        <f aca="false">IF(B61=$G$2,$H$2,IF(B61=$G$3,$H$3,IF(B61=$G$4,$H$4,IF(B61=$G$5,$H$5,IF(B61=$G$6,$H$6,"other")))))</f>
        <v>Rural Restricted Access</v>
      </c>
    </row>
    <row r="62" customFormat="false" ht="13.2" hidden="true" customHeight="false" outlineLevel="0" collapsed="false">
      <c r="A62" s="4" t="n">
        <v>11</v>
      </c>
      <c r="B62" s="4" t="n">
        <v>2</v>
      </c>
      <c r="C62" s="4" t="n">
        <v>2</v>
      </c>
      <c r="D62" s="4" t="n">
        <v>13</v>
      </c>
      <c r="E62" s="4" t="n">
        <v>0.0729332</v>
      </c>
      <c r="F62" s="0" t="str">
        <f aca="false">IF(B62=$G$2,$H$2,IF(B62=$G$3,$H$3,IF(B62=$G$4,$H$4,IF(B62=$G$5,$H$5,IF(B62=$G$6,$H$6,"other")))))</f>
        <v>Rural Restricted Access</v>
      </c>
    </row>
    <row r="63" customFormat="false" ht="13.2" hidden="true" customHeight="false" outlineLevel="0" collapsed="false">
      <c r="A63" s="4" t="n">
        <v>11</v>
      </c>
      <c r="B63" s="4" t="n">
        <v>2</v>
      </c>
      <c r="C63" s="4" t="n">
        <v>2</v>
      </c>
      <c r="D63" s="4" t="n">
        <v>14</v>
      </c>
      <c r="E63" s="4" t="n">
        <v>0.0731218</v>
      </c>
      <c r="F63" s="0" t="str">
        <f aca="false">IF(B63=$G$2,$H$2,IF(B63=$G$3,$H$3,IF(B63=$G$4,$H$4,IF(B63=$G$5,$H$5,IF(B63=$G$6,$H$6,"other")))))</f>
        <v>Rural Restricted Access</v>
      </c>
    </row>
    <row r="64" customFormat="false" ht="13.2" hidden="true" customHeight="false" outlineLevel="0" collapsed="false">
      <c r="A64" s="4" t="n">
        <v>11</v>
      </c>
      <c r="B64" s="4" t="n">
        <v>2</v>
      </c>
      <c r="C64" s="4" t="n">
        <v>2</v>
      </c>
      <c r="D64" s="4" t="n">
        <v>15</v>
      </c>
      <c r="E64" s="4" t="n">
        <v>0.0736159</v>
      </c>
      <c r="F64" s="0" t="str">
        <f aca="false">IF(B64=$G$2,$H$2,IF(B64=$G$3,$H$3,IF(B64=$G$4,$H$4,IF(B64=$G$5,$H$5,IF(B64=$G$6,$H$6,"other")))))</f>
        <v>Rural Restricted Access</v>
      </c>
    </row>
    <row r="65" customFormat="false" ht="13.2" hidden="true" customHeight="false" outlineLevel="0" collapsed="false">
      <c r="A65" s="4" t="n">
        <v>11</v>
      </c>
      <c r="B65" s="4" t="n">
        <v>2</v>
      </c>
      <c r="C65" s="4" t="n">
        <v>2</v>
      </c>
      <c r="D65" s="4" t="n">
        <v>16</v>
      </c>
      <c r="E65" s="4" t="n">
        <v>0.0744608</v>
      </c>
      <c r="F65" s="0" t="str">
        <f aca="false">IF(B65=$G$2,$H$2,IF(B65=$G$3,$H$3,IF(B65=$G$4,$H$4,IF(B65=$G$5,$H$5,IF(B65=$G$6,$H$6,"other")))))</f>
        <v>Rural Restricted Access</v>
      </c>
    </row>
    <row r="66" customFormat="false" ht="13.2" hidden="true" customHeight="false" outlineLevel="0" collapsed="false">
      <c r="A66" s="4" t="n">
        <v>11</v>
      </c>
      <c r="B66" s="4" t="n">
        <v>2</v>
      </c>
      <c r="C66" s="4" t="n">
        <v>2</v>
      </c>
      <c r="D66" s="4" t="n">
        <v>17</v>
      </c>
      <c r="E66" s="4" t="n">
        <v>0.0742165</v>
      </c>
      <c r="F66" s="0" t="str">
        <f aca="false">IF(B66=$G$2,$H$2,IF(B66=$G$3,$H$3,IF(B66=$G$4,$H$4,IF(B66=$G$5,$H$5,IF(B66=$G$6,$H$6,"other")))))</f>
        <v>Rural Restricted Access</v>
      </c>
    </row>
    <row r="67" customFormat="false" ht="13.2" hidden="true" customHeight="false" outlineLevel="0" collapsed="false">
      <c r="A67" s="4" t="n">
        <v>11</v>
      </c>
      <c r="B67" s="4" t="n">
        <v>2</v>
      </c>
      <c r="C67" s="4" t="n">
        <v>2</v>
      </c>
      <c r="D67" s="4" t="n">
        <v>18</v>
      </c>
      <c r="E67" s="4" t="n">
        <v>0.0700091</v>
      </c>
      <c r="F67" s="0" t="str">
        <f aca="false">IF(B67=$G$2,$H$2,IF(B67=$G$3,$H$3,IF(B67=$G$4,$H$4,IF(B67=$G$5,$H$5,IF(B67=$G$6,$H$6,"other")))))</f>
        <v>Rural Restricted Access</v>
      </c>
    </row>
    <row r="68" customFormat="false" ht="13.2" hidden="true" customHeight="false" outlineLevel="0" collapsed="false">
      <c r="A68" s="4" t="n">
        <v>11</v>
      </c>
      <c r="B68" s="4" t="n">
        <v>2</v>
      </c>
      <c r="C68" s="4" t="n">
        <v>2</v>
      </c>
      <c r="D68" s="4" t="n">
        <v>19</v>
      </c>
      <c r="E68" s="4" t="n">
        <v>0.0614038</v>
      </c>
      <c r="F68" s="0" t="str">
        <f aca="false">IF(B68=$G$2,$H$2,IF(B68=$G$3,$H$3,IF(B68=$G$4,$H$4,IF(B68=$G$5,$H$5,IF(B68=$G$6,$H$6,"other")))))</f>
        <v>Rural Restricted Access</v>
      </c>
    </row>
    <row r="69" customFormat="false" ht="13.2" hidden="true" customHeight="false" outlineLevel="0" collapsed="false">
      <c r="A69" s="4" t="n">
        <v>11</v>
      </c>
      <c r="B69" s="4" t="n">
        <v>2</v>
      </c>
      <c r="C69" s="4" t="n">
        <v>2</v>
      </c>
      <c r="D69" s="4" t="n">
        <v>20</v>
      </c>
      <c r="E69" s="4" t="n">
        <v>0.0505043</v>
      </c>
      <c r="F69" s="0" t="str">
        <f aca="false">IF(B69=$G$2,$H$2,IF(B69=$G$3,$H$3,IF(B69=$G$4,$H$4,IF(B69=$G$5,$H$5,IF(B69=$G$6,$H$6,"other")))))</f>
        <v>Rural Restricted Access</v>
      </c>
    </row>
    <row r="70" customFormat="false" ht="13.2" hidden="true" customHeight="false" outlineLevel="0" collapsed="false">
      <c r="A70" s="4" t="n">
        <v>11</v>
      </c>
      <c r="B70" s="4" t="n">
        <v>2</v>
      </c>
      <c r="C70" s="4" t="n">
        <v>2</v>
      </c>
      <c r="D70" s="4" t="n">
        <v>21</v>
      </c>
      <c r="E70" s="4" t="n">
        <v>0.0412072</v>
      </c>
      <c r="F70" s="0" t="str">
        <f aca="false">IF(B70=$G$2,$H$2,IF(B70=$G$3,$H$3,IF(B70=$G$4,$H$4,IF(B70=$G$5,$H$5,IF(B70=$G$6,$H$6,"other")))))</f>
        <v>Rural Restricted Access</v>
      </c>
    </row>
    <row r="71" customFormat="false" ht="13.2" hidden="true" customHeight="false" outlineLevel="0" collapsed="false">
      <c r="A71" s="4" t="n">
        <v>11</v>
      </c>
      <c r="B71" s="4" t="n">
        <v>2</v>
      </c>
      <c r="C71" s="4" t="n">
        <v>2</v>
      </c>
      <c r="D71" s="4" t="n">
        <v>22</v>
      </c>
      <c r="E71" s="4" t="n">
        <v>0.0336373</v>
      </c>
      <c r="F71" s="0" t="str">
        <f aca="false">IF(B71=$G$2,$H$2,IF(B71=$G$3,$H$3,IF(B71=$G$4,$H$4,IF(B71=$G$5,$H$5,IF(B71=$G$6,$H$6,"other")))))</f>
        <v>Rural Restricted Access</v>
      </c>
    </row>
    <row r="72" customFormat="false" ht="13.2" hidden="true" customHeight="false" outlineLevel="0" collapsed="false">
      <c r="A72" s="4" t="n">
        <v>11</v>
      </c>
      <c r="B72" s="4" t="n">
        <v>2</v>
      </c>
      <c r="C72" s="4" t="n">
        <v>2</v>
      </c>
      <c r="D72" s="4" t="n">
        <v>23</v>
      </c>
      <c r="E72" s="4" t="n">
        <v>0.0262243</v>
      </c>
      <c r="F72" s="0" t="str">
        <f aca="false">IF(B72=$G$2,$H$2,IF(B72=$G$3,$H$3,IF(B72=$G$4,$H$4,IF(B72=$G$5,$H$5,IF(B72=$G$6,$H$6,"other")))))</f>
        <v>Rural Restricted Access</v>
      </c>
    </row>
    <row r="73" customFormat="false" ht="13.2" hidden="true" customHeight="false" outlineLevel="0" collapsed="false">
      <c r="A73" s="4" t="n">
        <v>11</v>
      </c>
      <c r="B73" s="4" t="n">
        <v>2</v>
      </c>
      <c r="C73" s="4" t="n">
        <v>2</v>
      </c>
      <c r="D73" s="4" t="n">
        <v>24</v>
      </c>
      <c r="E73" s="4" t="n">
        <v>0.0191666</v>
      </c>
      <c r="F73" s="0" t="str">
        <f aca="false">IF(B73=$G$2,$H$2,IF(B73=$G$3,$H$3,IF(B73=$G$4,$H$4,IF(B73=$G$5,$H$5,IF(B73=$G$6,$H$6,"other")))))</f>
        <v>Rural Restricted Access</v>
      </c>
    </row>
    <row r="74" customFormat="false" ht="13.2" hidden="true" customHeight="false" outlineLevel="0" collapsed="false">
      <c r="A74" s="4" t="n">
        <v>11</v>
      </c>
      <c r="B74" s="4" t="n">
        <v>2</v>
      </c>
      <c r="C74" s="4" t="n">
        <v>5</v>
      </c>
      <c r="D74" s="4" t="n">
        <v>1</v>
      </c>
      <c r="E74" s="4" t="n">
        <v>0.0107741</v>
      </c>
      <c r="F74" s="0" t="str">
        <f aca="false">IF(B74=$G$2,$H$2,IF(B74=$G$3,$H$3,IF(B74=$G$4,$H$4,IF(B74=$G$5,$H$5,IF(B74=$G$6,$H$6,"other")))))</f>
        <v>Rural Restricted Access</v>
      </c>
    </row>
    <row r="75" customFormat="false" ht="13.2" hidden="true" customHeight="false" outlineLevel="0" collapsed="false">
      <c r="A75" s="4" t="n">
        <v>11</v>
      </c>
      <c r="B75" s="4" t="n">
        <v>2</v>
      </c>
      <c r="C75" s="4" t="n">
        <v>5</v>
      </c>
      <c r="D75" s="4" t="n">
        <v>2</v>
      </c>
      <c r="E75" s="4" t="n">
        <v>0.00764376</v>
      </c>
      <c r="F75" s="0" t="str">
        <f aca="false">IF(B75=$G$2,$H$2,IF(B75=$G$3,$H$3,IF(B75=$G$4,$H$4,IF(B75=$G$5,$H$5,IF(B75=$G$6,$H$6,"other")))))</f>
        <v>Rural Restricted Access</v>
      </c>
    </row>
    <row r="76" customFormat="false" ht="13.2" hidden="true" customHeight="false" outlineLevel="0" collapsed="false">
      <c r="A76" s="4" t="n">
        <v>11</v>
      </c>
      <c r="B76" s="4" t="n">
        <v>2</v>
      </c>
      <c r="C76" s="4" t="n">
        <v>5</v>
      </c>
      <c r="D76" s="4" t="n">
        <v>3</v>
      </c>
      <c r="E76" s="4" t="n">
        <v>0.00654641</v>
      </c>
      <c r="F76" s="0" t="str">
        <f aca="false">IF(B76=$G$2,$H$2,IF(B76=$G$3,$H$3,IF(B76=$G$4,$H$4,IF(B76=$G$5,$H$5,IF(B76=$G$6,$H$6,"other")))))</f>
        <v>Rural Restricted Access</v>
      </c>
    </row>
    <row r="77" customFormat="false" ht="13.2" hidden="true" customHeight="false" outlineLevel="0" collapsed="false">
      <c r="A77" s="4" t="n">
        <v>11</v>
      </c>
      <c r="B77" s="4" t="n">
        <v>2</v>
      </c>
      <c r="C77" s="4" t="n">
        <v>5</v>
      </c>
      <c r="D77" s="4" t="n">
        <v>4</v>
      </c>
      <c r="E77" s="4" t="n">
        <v>0.00663486</v>
      </c>
      <c r="F77" s="0" t="str">
        <f aca="false">IF(B77=$G$2,$H$2,IF(B77=$G$3,$H$3,IF(B77=$G$4,$H$4,IF(B77=$G$5,$H$5,IF(B77=$G$6,$H$6,"other")))))</f>
        <v>Rural Restricted Access</v>
      </c>
    </row>
    <row r="78" customFormat="false" ht="13.2" hidden="true" customHeight="false" outlineLevel="0" collapsed="false">
      <c r="A78" s="4" t="n">
        <v>11</v>
      </c>
      <c r="B78" s="4" t="n">
        <v>2</v>
      </c>
      <c r="C78" s="4" t="n">
        <v>5</v>
      </c>
      <c r="D78" s="4" t="n">
        <v>5</v>
      </c>
      <c r="E78" s="4" t="n">
        <v>0.00953999</v>
      </c>
      <c r="F78" s="0" t="str">
        <f aca="false">IF(B78=$G$2,$H$2,IF(B78=$G$3,$H$3,IF(B78=$G$4,$H$4,IF(B78=$G$5,$H$5,IF(B78=$G$6,$H$6,"other")))))</f>
        <v>Rural Restricted Access</v>
      </c>
    </row>
    <row r="79" customFormat="false" ht="13.2" hidden="true" customHeight="false" outlineLevel="0" collapsed="false">
      <c r="A79" s="4" t="n">
        <v>11</v>
      </c>
      <c r="B79" s="4" t="n">
        <v>2</v>
      </c>
      <c r="C79" s="4" t="n">
        <v>5</v>
      </c>
      <c r="D79" s="4" t="n">
        <v>6</v>
      </c>
      <c r="E79" s="4" t="n">
        <v>0.0200551</v>
      </c>
      <c r="F79" s="0" t="str">
        <f aca="false">IF(B79=$G$2,$H$2,IF(B79=$G$3,$H$3,IF(B79=$G$4,$H$4,IF(B79=$G$5,$H$5,IF(B79=$G$6,$H$6,"other")))))</f>
        <v>Rural Restricted Access</v>
      </c>
    </row>
    <row r="80" customFormat="false" ht="13.2" hidden="true" customHeight="false" outlineLevel="0" collapsed="false">
      <c r="A80" s="4" t="n">
        <v>11</v>
      </c>
      <c r="B80" s="4" t="n">
        <v>2</v>
      </c>
      <c r="C80" s="4" t="n">
        <v>5</v>
      </c>
      <c r="D80" s="4" t="n">
        <v>7</v>
      </c>
      <c r="E80" s="4" t="n">
        <v>0.0410295</v>
      </c>
      <c r="F80" s="0" t="str">
        <f aca="false">IF(B80=$G$2,$H$2,IF(B80=$G$3,$H$3,IF(B80=$G$4,$H$4,IF(B80=$G$5,$H$5,IF(B80=$G$6,$H$6,"other")))))</f>
        <v>Rural Restricted Access</v>
      </c>
    </row>
    <row r="81" customFormat="false" ht="13.2" hidden="true" customHeight="false" outlineLevel="0" collapsed="false">
      <c r="A81" s="4" t="n">
        <v>11</v>
      </c>
      <c r="B81" s="4" t="n">
        <v>2</v>
      </c>
      <c r="C81" s="4" t="n">
        <v>5</v>
      </c>
      <c r="D81" s="4" t="n">
        <v>8</v>
      </c>
      <c r="E81" s="4" t="n">
        <v>0.0579722</v>
      </c>
      <c r="F81" s="0" t="str">
        <f aca="false">IF(B81=$G$2,$H$2,IF(B81=$G$3,$H$3,IF(B81=$G$4,$H$4,IF(B81=$G$5,$H$5,IF(B81=$G$6,$H$6,"other")))))</f>
        <v>Rural Restricted Access</v>
      </c>
    </row>
    <row r="82" customFormat="false" ht="13.2" hidden="true" customHeight="false" outlineLevel="0" collapsed="false">
      <c r="A82" s="4" t="n">
        <v>11</v>
      </c>
      <c r="B82" s="4" t="n">
        <v>2</v>
      </c>
      <c r="C82" s="4" t="n">
        <v>5</v>
      </c>
      <c r="D82" s="4" t="n">
        <v>9</v>
      </c>
      <c r="E82" s="4" t="n">
        <v>0.0534711</v>
      </c>
      <c r="F82" s="0" t="str">
        <f aca="false">IF(B82=$G$2,$H$2,IF(B82=$G$3,$H$3,IF(B82=$G$4,$H$4,IF(B82=$G$5,$H$5,IF(B82=$G$6,$H$6,"other")))))</f>
        <v>Rural Restricted Access</v>
      </c>
    </row>
    <row r="83" customFormat="false" ht="13.2" hidden="true" customHeight="false" outlineLevel="0" collapsed="false">
      <c r="A83" s="4" t="n">
        <v>11</v>
      </c>
      <c r="B83" s="4" t="n">
        <v>2</v>
      </c>
      <c r="C83" s="4" t="n">
        <v>5</v>
      </c>
      <c r="D83" s="4" t="n">
        <v>10</v>
      </c>
      <c r="E83" s="4" t="n">
        <v>0.0525478</v>
      </c>
      <c r="F83" s="0" t="str">
        <f aca="false">IF(B83=$G$2,$H$2,IF(B83=$G$3,$H$3,IF(B83=$G$4,$H$4,IF(B83=$G$5,$H$5,IF(B83=$G$6,$H$6,"other")))))</f>
        <v>Rural Restricted Access</v>
      </c>
    </row>
    <row r="84" customFormat="false" ht="13.2" hidden="true" customHeight="false" outlineLevel="0" collapsed="false">
      <c r="A84" s="4" t="n">
        <v>11</v>
      </c>
      <c r="B84" s="4" t="n">
        <v>2</v>
      </c>
      <c r="C84" s="4" t="n">
        <v>5</v>
      </c>
      <c r="D84" s="4" t="n">
        <v>11</v>
      </c>
      <c r="E84" s="4" t="n">
        <v>0.0550607</v>
      </c>
      <c r="F84" s="0" t="str">
        <f aca="false">IF(B84=$G$2,$H$2,IF(B84=$G$3,$H$3,IF(B84=$G$4,$H$4,IF(B84=$G$5,$H$5,IF(B84=$G$6,$H$6,"other")))))</f>
        <v>Rural Restricted Access</v>
      </c>
    </row>
    <row r="85" customFormat="false" ht="13.2" hidden="true" customHeight="false" outlineLevel="0" collapsed="false">
      <c r="A85" s="4" t="n">
        <v>11</v>
      </c>
      <c r="B85" s="4" t="n">
        <v>2</v>
      </c>
      <c r="C85" s="4" t="n">
        <v>5</v>
      </c>
      <c r="D85" s="4" t="n">
        <v>12</v>
      </c>
      <c r="E85" s="4" t="n">
        <v>0.0576741</v>
      </c>
      <c r="F85" s="0" t="str">
        <f aca="false">IF(B85=$G$2,$H$2,IF(B85=$G$3,$H$3,IF(B85=$G$4,$H$4,IF(B85=$G$5,$H$5,IF(B85=$G$6,$H$6,"other")))))</f>
        <v>Rural Restricted Access</v>
      </c>
    </row>
    <row r="86" customFormat="false" ht="13.2" hidden="true" customHeight="false" outlineLevel="0" collapsed="false">
      <c r="A86" s="4" t="n">
        <v>11</v>
      </c>
      <c r="B86" s="4" t="n">
        <v>2</v>
      </c>
      <c r="C86" s="4" t="n">
        <v>5</v>
      </c>
      <c r="D86" s="4" t="n">
        <v>13</v>
      </c>
      <c r="E86" s="4" t="n">
        <v>0.0591429</v>
      </c>
      <c r="F86" s="0" t="str">
        <f aca="false">IF(B86=$G$2,$H$2,IF(B86=$G$3,$H$3,IF(B86=$G$4,$H$4,IF(B86=$G$5,$H$5,IF(B86=$G$6,$H$6,"other")))))</f>
        <v>Rural Restricted Access</v>
      </c>
    </row>
    <row r="87" customFormat="false" ht="13.2" hidden="true" customHeight="false" outlineLevel="0" collapsed="false">
      <c r="A87" s="4" t="n">
        <v>11</v>
      </c>
      <c r="B87" s="4" t="n">
        <v>2</v>
      </c>
      <c r="C87" s="4" t="n">
        <v>5</v>
      </c>
      <c r="D87" s="4" t="n">
        <v>14</v>
      </c>
      <c r="E87" s="4" t="n">
        <v>0.0608019</v>
      </c>
      <c r="F87" s="0" t="str">
        <f aca="false">IF(B87=$G$2,$H$2,IF(B87=$G$3,$H$3,IF(B87=$G$4,$H$4,IF(B87=$G$5,$H$5,IF(B87=$G$6,$H$6,"other")))))</f>
        <v>Rural Restricted Access</v>
      </c>
    </row>
    <row r="88" customFormat="false" ht="13.2" hidden="true" customHeight="false" outlineLevel="0" collapsed="false">
      <c r="A88" s="4" t="n">
        <v>11</v>
      </c>
      <c r="B88" s="4" t="n">
        <v>2</v>
      </c>
      <c r="C88" s="4" t="n">
        <v>5</v>
      </c>
      <c r="D88" s="4" t="n">
        <v>15</v>
      </c>
      <c r="E88" s="4" t="n">
        <v>0.0652985</v>
      </c>
      <c r="F88" s="0" t="str">
        <f aca="false">IF(B88=$G$2,$H$2,IF(B88=$G$3,$H$3,IF(B88=$G$4,$H$4,IF(B88=$G$5,$H$5,IF(B88=$G$6,$H$6,"other")))))</f>
        <v>Rural Restricted Access</v>
      </c>
    </row>
    <row r="89" customFormat="false" ht="13.2" hidden="true" customHeight="false" outlineLevel="0" collapsed="false">
      <c r="A89" s="4" t="n">
        <v>11</v>
      </c>
      <c r="B89" s="4" t="n">
        <v>2</v>
      </c>
      <c r="C89" s="4" t="n">
        <v>5</v>
      </c>
      <c r="D89" s="4" t="n">
        <v>16</v>
      </c>
      <c r="E89" s="4" t="n">
        <v>0.0726082</v>
      </c>
      <c r="F89" s="0" t="str">
        <f aca="false">IF(B89=$G$2,$H$2,IF(B89=$G$3,$H$3,IF(B89=$G$4,$H$4,IF(B89=$G$5,$H$5,IF(B89=$G$6,$H$6,"other")))))</f>
        <v>Rural Restricted Access</v>
      </c>
    </row>
    <row r="90" customFormat="false" ht="13.2" hidden="true" customHeight="false" outlineLevel="0" collapsed="false">
      <c r="A90" s="4" t="n">
        <v>11</v>
      </c>
      <c r="B90" s="4" t="n">
        <v>2</v>
      </c>
      <c r="C90" s="4" t="n">
        <v>5</v>
      </c>
      <c r="D90" s="4" t="n">
        <v>17</v>
      </c>
      <c r="E90" s="4" t="n">
        <v>0.0773817</v>
      </c>
      <c r="F90" s="0" t="str">
        <f aca="false">IF(B90=$G$2,$H$2,IF(B90=$G$3,$H$3,IF(B90=$G$4,$H$4,IF(B90=$G$5,$H$5,IF(B90=$G$6,$H$6,"other")))))</f>
        <v>Rural Restricted Access</v>
      </c>
    </row>
    <row r="91" customFormat="false" ht="13.2" hidden="true" customHeight="false" outlineLevel="0" collapsed="false">
      <c r="A91" s="4" t="n">
        <v>11</v>
      </c>
      <c r="B91" s="4" t="n">
        <v>2</v>
      </c>
      <c r="C91" s="4" t="n">
        <v>5</v>
      </c>
      <c r="D91" s="4" t="n">
        <v>18</v>
      </c>
      <c r="E91" s="4" t="n">
        <v>0.0754816</v>
      </c>
      <c r="F91" s="0" t="str">
        <f aca="false">IF(B91=$G$2,$H$2,IF(B91=$G$3,$H$3,IF(B91=$G$4,$H$4,IF(B91=$G$5,$H$5,IF(B91=$G$6,$H$6,"other")))))</f>
        <v>Rural Restricted Access</v>
      </c>
    </row>
    <row r="92" customFormat="false" ht="13.2" hidden="true" customHeight="false" outlineLevel="0" collapsed="false">
      <c r="A92" s="4" t="n">
        <v>11</v>
      </c>
      <c r="B92" s="4" t="n">
        <v>2</v>
      </c>
      <c r="C92" s="4" t="n">
        <v>5</v>
      </c>
      <c r="D92" s="4" t="n">
        <v>19</v>
      </c>
      <c r="E92" s="4" t="n">
        <v>0.0587059</v>
      </c>
      <c r="F92" s="0" t="str">
        <f aca="false">IF(B92=$G$2,$H$2,IF(B92=$G$3,$H$3,IF(B92=$G$4,$H$4,IF(B92=$G$5,$H$5,IF(B92=$G$6,$H$6,"other")))))</f>
        <v>Rural Restricted Access</v>
      </c>
    </row>
    <row r="93" customFormat="false" ht="13.2" hidden="true" customHeight="false" outlineLevel="0" collapsed="false">
      <c r="A93" s="4" t="n">
        <v>11</v>
      </c>
      <c r="B93" s="4" t="n">
        <v>2</v>
      </c>
      <c r="C93" s="4" t="n">
        <v>5</v>
      </c>
      <c r="D93" s="4" t="n">
        <v>20</v>
      </c>
      <c r="E93" s="4" t="n">
        <v>0.0439864</v>
      </c>
      <c r="F93" s="0" t="str">
        <f aca="false">IF(B93=$G$2,$H$2,IF(B93=$G$3,$H$3,IF(B93=$G$4,$H$4,IF(B93=$G$5,$H$5,IF(B93=$G$6,$H$6,"other")))))</f>
        <v>Rural Restricted Access</v>
      </c>
    </row>
    <row r="94" customFormat="false" ht="13.2" hidden="true" customHeight="false" outlineLevel="0" collapsed="false">
      <c r="A94" s="4" t="n">
        <v>11</v>
      </c>
      <c r="B94" s="4" t="n">
        <v>2</v>
      </c>
      <c r="C94" s="4" t="n">
        <v>5</v>
      </c>
      <c r="D94" s="4" t="n">
        <v>21</v>
      </c>
      <c r="E94" s="4" t="n">
        <v>0.0357309</v>
      </c>
      <c r="F94" s="0" t="str">
        <f aca="false">IF(B94=$G$2,$H$2,IF(B94=$G$3,$H$3,IF(B94=$G$4,$H$4,IF(B94=$G$5,$H$5,IF(B94=$G$6,$H$6,"other")))))</f>
        <v>Rural Restricted Access</v>
      </c>
    </row>
    <row r="95" customFormat="false" ht="13.2" hidden="true" customHeight="false" outlineLevel="0" collapsed="false">
      <c r="A95" s="4" t="n">
        <v>11</v>
      </c>
      <c r="B95" s="4" t="n">
        <v>2</v>
      </c>
      <c r="C95" s="4" t="n">
        <v>5</v>
      </c>
      <c r="D95" s="4" t="n">
        <v>22</v>
      </c>
      <c r="E95" s="4" t="n">
        <v>0.0307428</v>
      </c>
      <c r="F95" s="0" t="str">
        <f aca="false">IF(B95=$G$2,$H$2,IF(B95=$G$3,$H$3,IF(B95=$G$4,$H$4,IF(B95=$G$5,$H$5,IF(B95=$G$6,$H$6,"other")))))</f>
        <v>Rural Restricted Access</v>
      </c>
    </row>
    <row r="96" customFormat="false" ht="13.2" hidden="true" customHeight="false" outlineLevel="0" collapsed="false">
      <c r="A96" s="4" t="n">
        <v>11</v>
      </c>
      <c r="B96" s="4" t="n">
        <v>2</v>
      </c>
      <c r="C96" s="4" t="n">
        <v>5</v>
      </c>
      <c r="D96" s="4" t="n">
        <v>23</v>
      </c>
      <c r="E96" s="4" t="n">
        <v>0.0238521</v>
      </c>
      <c r="F96" s="0" t="str">
        <f aca="false">IF(B96=$G$2,$H$2,IF(B96=$G$3,$H$3,IF(B96=$G$4,$H$4,IF(B96=$G$5,$H$5,IF(B96=$G$6,$H$6,"other")))))</f>
        <v>Rural Restricted Access</v>
      </c>
    </row>
    <row r="97" customFormat="false" ht="13.2" hidden="true" customHeight="false" outlineLevel="0" collapsed="false">
      <c r="A97" s="4" t="n">
        <v>11</v>
      </c>
      <c r="B97" s="4" t="n">
        <v>2</v>
      </c>
      <c r="C97" s="4" t="n">
        <v>5</v>
      </c>
      <c r="D97" s="4" t="n">
        <v>24</v>
      </c>
      <c r="E97" s="4" t="n">
        <v>0.0173177</v>
      </c>
      <c r="F97" s="0" t="str">
        <f aca="false">IF(B97=$G$2,$H$2,IF(B97=$G$3,$H$3,IF(B97=$G$4,$H$4,IF(B97=$G$5,$H$5,IF(B97=$G$6,$H$6,"other")))))</f>
        <v>Rural Restricted Access</v>
      </c>
    </row>
    <row r="98" customFormat="false" ht="13.2" hidden="true" customHeight="false" outlineLevel="0" collapsed="false">
      <c r="A98" s="4" t="n">
        <v>11</v>
      </c>
      <c r="B98" s="4" t="n">
        <v>3</v>
      </c>
      <c r="C98" s="4" t="n">
        <v>2</v>
      </c>
      <c r="D98" s="4" t="n">
        <v>1</v>
      </c>
      <c r="E98" s="4" t="n">
        <v>0.0164213</v>
      </c>
      <c r="F98" s="0" t="str">
        <f aca="false">IF(B98=$G$2,$H$2,IF(B98=$G$3,$H$3,IF(B98=$G$4,$H$4,IF(B98=$G$5,$H$5,IF(B98=$G$6,$H$6,"other")))))</f>
        <v>Rural Unrestricted Access</v>
      </c>
    </row>
    <row r="99" customFormat="false" ht="13.2" hidden="true" customHeight="false" outlineLevel="0" collapsed="false">
      <c r="A99" s="4" t="n">
        <v>11</v>
      </c>
      <c r="B99" s="4" t="n">
        <v>3</v>
      </c>
      <c r="C99" s="4" t="n">
        <v>2</v>
      </c>
      <c r="D99" s="4" t="n">
        <v>2</v>
      </c>
      <c r="E99" s="4" t="n">
        <v>0.0111921</v>
      </c>
      <c r="F99" s="0" t="str">
        <f aca="false">IF(B99=$G$2,$H$2,IF(B99=$G$3,$H$3,IF(B99=$G$4,$H$4,IF(B99=$G$5,$H$5,IF(B99=$G$6,$H$6,"other")))))</f>
        <v>Rural Unrestricted Access</v>
      </c>
    </row>
    <row r="100" customFormat="false" ht="13.2" hidden="true" customHeight="false" outlineLevel="0" collapsed="false">
      <c r="A100" s="4" t="n">
        <v>11</v>
      </c>
      <c r="B100" s="4" t="n">
        <v>3</v>
      </c>
      <c r="C100" s="4" t="n">
        <v>2</v>
      </c>
      <c r="D100" s="4" t="n">
        <v>3</v>
      </c>
      <c r="E100" s="4" t="n">
        <v>0.0085415</v>
      </c>
      <c r="F100" s="0" t="str">
        <f aca="false">IF(B100=$G$2,$H$2,IF(B100=$G$3,$H$3,IF(B100=$G$4,$H$4,IF(B100=$G$5,$H$5,IF(B100=$G$6,$H$6,"other")))))</f>
        <v>Rural Unrestricted Access</v>
      </c>
    </row>
    <row r="101" customFormat="false" ht="13.2" hidden="true" customHeight="false" outlineLevel="0" collapsed="false">
      <c r="A101" s="4" t="n">
        <v>11</v>
      </c>
      <c r="B101" s="4" t="n">
        <v>3</v>
      </c>
      <c r="C101" s="4" t="n">
        <v>2</v>
      </c>
      <c r="D101" s="4" t="n">
        <v>4</v>
      </c>
      <c r="E101" s="4" t="n">
        <v>0.00679328</v>
      </c>
      <c r="F101" s="0" t="str">
        <f aca="false">IF(B101=$G$2,$H$2,IF(B101=$G$3,$H$3,IF(B101=$G$4,$H$4,IF(B101=$G$5,$H$5,IF(B101=$G$6,$H$6,"other")))))</f>
        <v>Rural Unrestricted Access</v>
      </c>
    </row>
    <row r="102" customFormat="false" ht="13.2" hidden="true" customHeight="false" outlineLevel="0" collapsed="false">
      <c r="A102" s="4" t="n">
        <v>11</v>
      </c>
      <c r="B102" s="4" t="n">
        <v>3</v>
      </c>
      <c r="C102" s="4" t="n">
        <v>2</v>
      </c>
      <c r="D102" s="4" t="n">
        <v>5</v>
      </c>
      <c r="E102" s="4" t="n">
        <v>0.00721894</v>
      </c>
      <c r="F102" s="0" t="str">
        <f aca="false">IF(B102=$G$2,$H$2,IF(B102=$G$3,$H$3,IF(B102=$G$4,$H$4,IF(B102=$G$5,$H$5,IF(B102=$G$6,$H$6,"other")))))</f>
        <v>Rural Unrestricted Access</v>
      </c>
    </row>
    <row r="103" customFormat="false" ht="13.2" hidden="true" customHeight="false" outlineLevel="0" collapsed="false">
      <c r="A103" s="4" t="n">
        <v>11</v>
      </c>
      <c r="B103" s="4" t="n">
        <v>3</v>
      </c>
      <c r="C103" s="4" t="n">
        <v>2</v>
      </c>
      <c r="D103" s="4" t="n">
        <v>6</v>
      </c>
      <c r="E103" s="4" t="n">
        <v>0.0107619</v>
      </c>
      <c r="F103" s="0" t="str">
        <f aca="false">IF(B103=$G$2,$H$2,IF(B103=$G$3,$H$3,IF(B103=$G$4,$H$4,IF(B103=$G$5,$H$5,IF(B103=$G$6,$H$6,"other")))))</f>
        <v>Rural Unrestricted Access</v>
      </c>
    </row>
    <row r="104" customFormat="false" ht="13.2" hidden="true" customHeight="false" outlineLevel="0" collapsed="false">
      <c r="A104" s="4" t="n">
        <v>11</v>
      </c>
      <c r="B104" s="4" t="n">
        <v>3</v>
      </c>
      <c r="C104" s="4" t="n">
        <v>2</v>
      </c>
      <c r="D104" s="4" t="n">
        <v>7</v>
      </c>
      <c r="E104" s="4" t="n">
        <v>0.01768</v>
      </c>
      <c r="F104" s="0" t="str">
        <f aca="false">IF(B104=$G$2,$H$2,IF(B104=$G$3,$H$3,IF(B104=$G$4,$H$4,IF(B104=$G$5,$H$5,IF(B104=$G$6,$H$6,"other")))))</f>
        <v>Rural Unrestricted Access</v>
      </c>
    </row>
    <row r="105" customFormat="false" ht="13.2" hidden="true" customHeight="false" outlineLevel="0" collapsed="false">
      <c r="A105" s="4" t="n">
        <v>11</v>
      </c>
      <c r="B105" s="4" t="n">
        <v>3</v>
      </c>
      <c r="C105" s="4" t="n">
        <v>2</v>
      </c>
      <c r="D105" s="4" t="n">
        <v>8</v>
      </c>
      <c r="E105" s="4" t="n">
        <v>0.0268751</v>
      </c>
      <c r="F105" s="0" t="str">
        <f aca="false">IF(B105=$G$2,$H$2,IF(B105=$G$3,$H$3,IF(B105=$G$4,$H$4,IF(B105=$G$5,$H$5,IF(B105=$G$6,$H$6,"other")))))</f>
        <v>Rural Unrestricted Access</v>
      </c>
    </row>
    <row r="106" customFormat="false" ht="13.2" hidden="true" customHeight="false" outlineLevel="0" collapsed="false">
      <c r="A106" s="4" t="n">
        <v>11</v>
      </c>
      <c r="B106" s="4" t="n">
        <v>3</v>
      </c>
      <c r="C106" s="4" t="n">
        <v>2</v>
      </c>
      <c r="D106" s="4" t="n">
        <v>9</v>
      </c>
      <c r="E106" s="4" t="n">
        <v>0.0386587</v>
      </c>
      <c r="F106" s="0" t="str">
        <f aca="false">IF(B106=$G$2,$H$2,IF(B106=$G$3,$H$3,IF(B106=$G$4,$H$4,IF(B106=$G$5,$H$5,IF(B106=$G$6,$H$6,"other")))))</f>
        <v>Rural Unrestricted Access</v>
      </c>
    </row>
    <row r="107" customFormat="false" ht="13.2" hidden="true" customHeight="false" outlineLevel="0" collapsed="false">
      <c r="A107" s="4" t="n">
        <v>11</v>
      </c>
      <c r="B107" s="4" t="n">
        <v>3</v>
      </c>
      <c r="C107" s="4" t="n">
        <v>2</v>
      </c>
      <c r="D107" s="4" t="n">
        <v>10</v>
      </c>
      <c r="E107" s="4" t="n">
        <v>0.0522389</v>
      </c>
      <c r="F107" s="0" t="str">
        <f aca="false">IF(B107=$G$2,$H$2,IF(B107=$G$3,$H$3,IF(B107=$G$4,$H$4,IF(B107=$G$5,$H$5,IF(B107=$G$6,$H$6,"other")))))</f>
        <v>Rural Unrestricted Access</v>
      </c>
    </row>
    <row r="108" customFormat="false" ht="13.2" hidden="true" customHeight="false" outlineLevel="0" collapsed="false">
      <c r="A108" s="4" t="n">
        <v>11</v>
      </c>
      <c r="B108" s="4" t="n">
        <v>3</v>
      </c>
      <c r="C108" s="4" t="n">
        <v>2</v>
      </c>
      <c r="D108" s="4" t="n">
        <v>11</v>
      </c>
      <c r="E108" s="4" t="n">
        <v>0.0631739</v>
      </c>
      <c r="F108" s="0" t="str">
        <f aca="false">IF(B108=$G$2,$H$2,IF(B108=$G$3,$H$3,IF(B108=$G$4,$H$4,IF(B108=$G$5,$H$5,IF(B108=$G$6,$H$6,"other")))))</f>
        <v>Rural Unrestricted Access</v>
      </c>
    </row>
    <row r="109" customFormat="false" ht="13.2" hidden="true" customHeight="false" outlineLevel="0" collapsed="false">
      <c r="A109" s="4" t="n">
        <v>11</v>
      </c>
      <c r="B109" s="4" t="n">
        <v>3</v>
      </c>
      <c r="C109" s="4" t="n">
        <v>2</v>
      </c>
      <c r="D109" s="4" t="n">
        <v>12</v>
      </c>
      <c r="E109" s="4" t="n">
        <v>0.0699435</v>
      </c>
      <c r="F109" s="0" t="str">
        <f aca="false">IF(B109=$G$2,$H$2,IF(B109=$G$3,$H$3,IF(B109=$G$4,$H$4,IF(B109=$G$5,$H$5,IF(B109=$G$6,$H$6,"other")))))</f>
        <v>Rural Unrestricted Access</v>
      </c>
    </row>
    <row r="110" customFormat="false" ht="13.2" hidden="true" customHeight="false" outlineLevel="0" collapsed="false">
      <c r="A110" s="4" t="n">
        <v>11</v>
      </c>
      <c r="B110" s="4" t="n">
        <v>3</v>
      </c>
      <c r="C110" s="4" t="n">
        <v>2</v>
      </c>
      <c r="D110" s="4" t="n">
        <v>13</v>
      </c>
      <c r="E110" s="4" t="n">
        <v>0.0729332</v>
      </c>
      <c r="F110" s="0" t="str">
        <f aca="false">IF(B110=$G$2,$H$2,IF(B110=$G$3,$H$3,IF(B110=$G$4,$H$4,IF(B110=$G$5,$H$5,IF(B110=$G$6,$H$6,"other")))))</f>
        <v>Rural Unrestricted Access</v>
      </c>
    </row>
    <row r="111" customFormat="false" ht="13.2" hidden="true" customHeight="false" outlineLevel="0" collapsed="false">
      <c r="A111" s="4" t="n">
        <v>11</v>
      </c>
      <c r="B111" s="4" t="n">
        <v>3</v>
      </c>
      <c r="C111" s="4" t="n">
        <v>2</v>
      </c>
      <c r="D111" s="4" t="n">
        <v>14</v>
      </c>
      <c r="E111" s="4" t="n">
        <v>0.0731218</v>
      </c>
      <c r="F111" s="0" t="str">
        <f aca="false">IF(B111=$G$2,$H$2,IF(B111=$G$3,$H$3,IF(B111=$G$4,$H$4,IF(B111=$G$5,$H$5,IF(B111=$G$6,$H$6,"other")))))</f>
        <v>Rural Unrestricted Access</v>
      </c>
    </row>
    <row r="112" customFormat="false" ht="13.2" hidden="true" customHeight="false" outlineLevel="0" collapsed="false">
      <c r="A112" s="4" t="n">
        <v>11</v>
      </c>
      <c r="B112" s="4" t="n">
        <v>3</v>
      </c>
      <c r="C112" s="4" t="n">
        <v>2</v>
      </c>
      <c r="D112" s="4" t="n">
        <v>15</v>
      </c>
      <c r="E112" s="4" t="n">
        <v>0.0736159</v>
      </c>
      <c r="F112" s="0" t="str">
        <f aca="false">IF(B112=$G$2,$H$2,IF(B112=$G$3,$H$3,IF(B112=$G$4,$H$4,IF(B112=$G$5,$H$5,IF(B112=$G$6,$H$6,"other")))))</f>
        <v>Rural Unrestricted Access</v>
      </c>
    </row>
    <row r="113" customFormat="false" ht="13.2" hidden="true" customHeight="false" outlineLevel="0" collapsed="false">
      <c r="A113" s="4" t="n">
        <v>11</v>
      </c>
      <c r="B113" s="4" t="n">
        <v>3</v>
      </c>
      <c r="C113" s="4" t="n">
        <v>2</v>
      </c>
      <c r="D113" s="4" t="n">
        <v>16</v>
      </c>
      <c r="E113" s="4" t="n">
        <v>0.0744608</v>
      </c>
      <c r="F113" s="0" t="str">
        <f aca="false">IF(B113=$G$2,$H$2,IF(B113=$G$3,$H$3,IF(B113=$G$4,$H$4,IF(B113=$G$5,$H$5,IF(B113=$G$6,$H$6,"other")))))</f>
        <v>Rural Unrestricted Access</v>
      </c>
    </row>
    <row r="114" customFormat="false" ht="13.2" hidden="true" customHeight="false" outlineLevel="0" collapsed="false">
      <c r="A114" s="4" t="n">
        <v>11</v>
      </c>
      <c r="B114" s="4" t="n">
        <v>3</v>
      </c>
      <c r="C114" s="4" t="n">
        <v>2</v>
      </c>
      <c r="D114" s="4" t="n">
        <v>17</v>
      </c>
      <c r="E114" s="4" t="n">
        <v>0.0742165</v>
      </c>
      <c r="F114" s="0" t="str">
        <f aca="false">IF(B114=$G$2,$H$2,IF(B114=$G$3,$H$3,IF(B114=$G$4,$H$4,IF(B114=$G$5,$H$5,IF(B114=$G$6,$H$6,"other")))))</f>
        <v>Rural Unrestricted Access</v>
      </c>
    </row>
    <row r="115" customFormat="false" ht="13.2" hidden="true" customHeight="false" outlineLevel="0" collapsed="false">
      <c r="A115" s="4" t="n">
        <v>11</v>
      </c>
      <c r="B115" s="4" t="n">
        <v>3</v>
      </c>
      <c r="C115" s="4" t="n">
        <v>2</v>
      </c>
      <c r="D115" s="4" t="n">
        <v>18</v>
      </c>
      <c r="E115" s="4" t="n">
        <v>0.0700091</v>
      </c>
      <c r="F115" s="0" t="str">
        <f aca="false">IF(B115=$G$2,$H$2,IF(B115=$G$3,$H$3,IF(B115=$G$4,$H$4,IF(B115=$G$5,$H$5,IF(B115=$G$6,$H$6,"other")))))</f>
        <v>Rural Unrestricted Access</v>
      </c>
    </row>
    <row r="116" customFormat="false" ht="13.2" hidden="true" customHeight="false" outlineLevel="0" collapsed="false">
      <c r="A116" s="4" t="n">
        <v>11</v>
      </c>
      <c r="B116" s="4" t="n">
        <v>3</v>
      </c>
      <c r="C116" s="4" t="n">
        <v>2</v>
      </c>
      <c r="D116" s="4" t="n">
        <v>19</v>
      </c>
      <c r="E116" s="4" t="n">
        <v>0.0614038</v>
      </c>
      <c r="F116" s="0" t="str">
        <f aca="false">IF(B116=$G$2,$H$2,IF(B116=$G$3,$H$3,IF(B116=$G$4,$H$4,IF(B116=$G$5,$H$5,IF(B116=$G$6,$H$6,"other")))))</f>
        <v>Rural Unrestricted Access</v>
      </c>
    </row>
    <row r="117" customFormat="false" ht="13.2" hidden="true" customHeight="false" outlineLevel="0" collapsed="false">
      <c r="A117" s="4" t="n">
        <v>11</v>
      </c>
      <c r="B117" s="4" t="n">
        <v>3</v>
      </c>
      <c r="C117" s="4" t="n">
        <v>2</v>
      </c>
      <c r="D117" s="4" t="n">
        <v>20</v>
      </c>
      <c r="E117" s="4" t="n">
        <v>0.0505043</v>
      </c>
      <c r="F117" s="0" t="str">
        <f aca="false">IF(B117=$G$2,$H$2,IF(B117=$G$3,$H$3,IF(B117=$G$4,$H$4,IF(B117=$G$5,$H$5,IF(B117=$G$6,$H$6,"other")))))</f>
        <v>Rural Unrestricted Access</v>
      </c>
    </row>
    <row r="118" customFormat="false" ht="13.2" hidden="true" customHeight="false" outlineLevel="0" collapsed="false">
      <c r="A118" s="4" t="n">
        <v>11</v>
      </c>
      <c r="B118" s="4" t="n">
        <v>3</v>
      </c>
      <c r="C118" s="4" t="n">
        <v>2</v>
      </c>
      <c r="D118" s="4" t="n">
        <v>21</v>
      </c>
      <c r="E118" s="4" t="n">
        <v>0.0412072</v>
      </c>
      <c r="F118" s="0" t="str">
        <f aca="false">IF(B118=$G$2,$H$2,IF(B118=$G$3,$H$3,IF(B118=$G$4,$H$4,IF(B118=$G$5,$H$5,IF(B118=$G$6,$H$6,"other")))))</f>
        <v>Rural Unrestricted Access</v>
      </c>
    </row>
    <row r="119" customFormat="false" ht="13.2" hidden="true" customHeight="false" outlineLevel="0" collapsed="false">
      <c r="A119" s="4" t="n">
        <v>11</v>
      </c>
      <c r="B119" s="4" t="n">
        <v>3</v>
      </c>
      <c r="C119" s="4" t="n">
        <v>2</v>
      </c>
      <c r="D119" s="4" t="n">
        <v>22</v>
      </c>
      <c r="E119" s="4" t="n">
        <v>0.0336373</v>
      </c>
      <c r="F119" s="0" t="str">
        <f aca="false">IF(B119=$G$2,$H$2,IF(B119=$G$3,$H$3,IF(B119=$G$4,$H$4,IF(B119=$G$5,$H$5,IF(B119=$G$6,$H$6,"other")))))</f>
        <v>Rural Unrestricted Access</v>
      </c>
    </row>
    <row r="120" customFormat="false" ht="13.2" hidden="true" customHeight="false" outlineLevel="0" collapsed="false">
      <c r="A120" s="4" t="n">
        <v>11</v>
      </c>
      <c r="B120" s="4" t="n">
        <v>3</v>
      </c>
      <c r="C120" s="4" t="n">
        <v>2</v>
      </c>
      <c r="D120" s="4" t="n">
        <v>23</v>
      </c>
      <c r="E120" s="4" t="n">
        <v>0.0262243</v>
      </c>
      <c r="F120" s="0" t="str">
        <f aca="false">IF(B120=$G$2,$H$2,IF(B120=$G$3,$H$3,IF(B120=$G$4,$H$4,IF(B120=$G$5,$H$5,IF(B120=$G$6,$H$6,"other")))))</f>
        <v>Rural Unrestricted Access</v>
      </c>
    </row>
    <row r="121" customFormat="false" ht="13.2" hidden="true" customHeight="false" outlineLevel="0" collapsed="false">
      <c r="A121" s="4" t="n">
        <v>11</v>
      </c>
      <c r="B121" s="4" t="n">
        <v>3</v>
      </c>
      <c r="C121" s="4" t="n">
        <v>2</v>
      </c>
      <c r="D121" s="4" t="n">
        <v>24</v>
      </c>
      <c r="E121" s="4" t="n">
        <v>0.0191666</v>
      </c>
      <c r="F121" s="0" t="str">
        <f aca="false">IF(B121=$G$2,$H$2,IF(B121=$G$3,$H$3,IF(B121=$G$4,$H$4,IF(B121=$G$5,$H$5,IF(B121=$G$6,$H$6,"other")))))</f>
        <v>Rural Unrestricted Access</v>
      </c>
    </row>
    <row r="122" customFormat="false" ht="13.2" hidden="true" customHeight="false" outlineLevel="0" collapsed="false">
      <c r="A122" s="4" t="n">
        <v>11</v>
      </c>
      <c r="B122" s="4" t="n">
        <v>3</v>
      </c>
      <c r="C122" s="4" t="n">
        <v>5</v>
      </c>
      <c r="D122" s="4" t="n">
        <v>1</v>
      </c>
      <c r="E122" s="4" t="n">
        <v>0.0107741</v>
      </c>
      <c r="F122" s="0" t="str">
        <f aca="false">IF(B122=$G$2,$H$2,IF(B122=$G$3,$H$3,IF(B122=$G$4,$H$4,IF(B122=$G$5,$H$5,IF(B122=$G$6,$H$6,"other")))))</f>
        <v>Rural Unrestricted Access</v>
      </c>
    </row>
    <row r="123" customFormat="false" ht="13.2" hidden="true" customHeight="false" outlineLevel="0" collapsed="false">
      <c r="A123" s="4" t="n">
        <v>11</v>
      </c>
      <c r="B123" s="4" t="n">
        <v>3</v>
      </c>
      <c r="C123" s="4" t="n">
        <v>5</v>
      </c>
      <c r="D123" s="4" t="n">
        <v>2</v>
      </c>
      <c r="E123" s="4" t="n">
        <v>0.00764376</v>
      </c>
      <c r="F123" s="0" t="str">
        <f aca="false">IF(B123=$G$2,$H$2,IF(B123=$G$3,$H$3,IF(B123=$G$4,$H$4,IF(B123=$G$5,$H$5,IF(B123=$G$6,$H$6,"other")))))</f>
        <v>Rural Unrestricted Access</v>
      </c>
    </row>
    <row r="124" customFormat="false" ht="13.2" hidden="true" customHeight="false" outlineLevel="0" collapsed="false">
      <c r="A124" s="4" t="n">
        <v>11</v>
      </c>
      <c r="B124" s="4" t="n">
        <v>3</v>
      </c>
      <c r="C124" s="4" t="n">
        <v>5</v>
      </c>
      <c r="D124" s="4" t="n">
        <v>3</v>
      </c>
      <c r="E124" s="4" t="n">
        <v>0.00654641</v>
      </c>
      <c r="F124" s="0" t="str">
        <f aca="false">IF(B124=$G$2,$H$2,IF(B124=$G$3,$H$3,IF(B124=$G$4,$H$4,IF(B124=$G$5,$H$5,IF(B124=$G$6,$H$6,"other")))))</f>
        <v>Rural Unrestricted Access</v>
      </c>
    </row>
    <row r="125" customFormat="false" ht="13.2" hidden="true" customHeight="false" outlineLevel="0" collapsed="false">
      <c r="A125" s="4" t="n">
        <v>11</v>
      </c>
      <c r="B125" s="4" t="n">
        <v>3</v>
      </c>
      <c r="C125" s="4" t="n">
        <v>5</v>
      </c>
      <c r="D125" s="4" t="n">
        <v>4</v>
      </c>
      <c r="E125" s="4" t="n">
        <v>0.00663486</v>
      </c>
      <c r="F125" s="0" t="str">
        <f aca="false">IF(B125=$G$2,$H$2,IF(B125=$G$3,$H$3,IF(B125=$G$4,$H$4,IF(B125=$G$5,$H$5,IF(B125=$G$6,$H$6,"other")))))</f>
        <v>Rural Unrestricted Access</v>
      </c>
    </row>
    <row r="126" customFormat="false" ht="13.2" hidden="true" customHeight="false" outlineLevel="0" collapsed="false">
      <c r="A126" s="4" t="n">
        <v>11</v>
      </c>
      <c r="B126" s="4" t="n">
        <v>3</v>
      </c>
      <c r="C126" s="4" t="n">
        <v>5</v>
      </c>
      <c r="D126" s="4" t="n">
        <v>5</v>
      </c>
      <c r="E126" s="4" t="n">
        <v>0.00953999</v>
      </c>
      <c r="F126" s="0" t="str">
        <f aca="false">IF(B126=$G$2,$H$2,IF(B126=$G$3,$H$3,IF(B126=$G$4,$H$4,IF(B126=$G$5,$H$5,IF(B126=$G$6,$H$6,"other")))))</f>
        <v>Rural Unrestricted Access</v>
      </c>
    </row>
    <row r="127" customFormat="false" ht="13.2" hidden="true" customHeight="false" outlineLevel="0" collapsed="false">
      <c r="A127" s="4" t="n">
        <v>11</v>
      </c>
      <c r="B127" s="4" t="n">
        <v>3</v>
      </c>
      <c r="C127" s="4" t="n">
        <v>5</v>
      </c>
      <c r="D127" s="4" t="n">
        <v>6</v>
      </c>
      <c r="E127" s="4" t="n">
        <v>0.0200551</v>
      </c>
      <c r="F127" s="0" t="str">
        <f aca="false">IF(B127=$G$2,$H$2,IF(B127=$G$3,$H$3,IF(B127=$G$4,$H$4,IF(B127=$G$5,$H$5,IF(B127=$G$6,$H$6,"other")))))</f>
        <v>Rural Unrestricted Access</v>
      </c>
    </row>
    <row r="128" customFormat="false" ht="13.2" hidden="true" customHeight="false" outlineLevel="0" collapsed="false">
      <c r="A128" s="4" t="n">
        <v>11</v>
      </c>
      <c r="B128" s="4" t="n">
        <v>3</v>
      </c>
      <c r="C128" s="4" t="n">
        <v>5</v>
      </c>
      <c r="D128" s="4" t="n">
        <v>7</v>
      </c>
      <c r="E128" s="4" t="n">
        <v>0.0410295</v>
      </c>
      <c r="F128" s="0" t="str">
        <f aca="false">IF(B128=$G$2,$H$2,IF(B128=$G$3,$H$3,IF(B128=$G$4,$H$4,IF(B128=$G$5,$H$5,IF(B128=$G$6,$H$6,"other")))))</f>
        <v>Rural Unrestricted Access</v>
      </c>
    </row>
    <row r="129" customFormat="false" ht="13.2" hidden="true" customHeight="false" outlineLevel="0" collapsed="false">
      <c r="A129" s="4" t="n">
        <v>11</v>
      </c>
      <c r="B129" s="4" t="n">
        <v>3</v>
      </c>
      <c r="C129" s="4" t="n">
        <v>5</v>
      </c>
      <c r="D129" s="4" t="n">
        <v>8</v>
      </c>
      <c r="E129" s="4" t="n">
        <v>0.0579722</v>
      </c>
      <c r="F129" s="0" t="str">
        <f aca="false">IF(B129=$G$2,$H$2,IF(B129=$G$3,$H$3,IF(B129=$G$4,$H$4,IF(B129=$G$5,$H$5,IF(B129=$G$6,$H$6,"other")))))</f>
        <v>Rural Unrestricted Access</v>
      </c>
    </row>
    <row r="130" customFormat="false" ht="13.2" hidden="true" customHeight="false" outlineLevel="0" collapsed="false">
      <c r="A130" s="4" t="n">
        <v>11</v>
      </c>
      <c r="B130" s="4" t="n">
        <v>3</v>
      </c>
      <c r="C130" s="4" t="n">
        <v>5</v>
      </c>
      <c r="D130" s="4" t="n">
        <v>9</v>
      </c>
      <c r="E130" s="4" t="n">
        <v>0.0534711</v>
      </c>
      <c r="F130" s="0" t="str">
        <f aca="false">IF(B130=$G$2,$H$2,IF(B130=$G$3,$H$3,IF(B130=$G$4,$H$4,IF(B130=$G$5,$H$5,IF(B130=$G$6,$H$6,"other")))))</f>
        <v>Rural Unrestricted Access</v>
      </c>
    </row>
    <row r="131" customFormat="false" ht="13.2" hidden="true" customHeight="false" outlineLevel="0" collapsed="false">
      <c r="A131" s="4" t="n">
        <v>11</v>
      </c>
      <c r="B131" s="4" t="n">
        <v>3</v>
      </c>
      <c r="C131" s="4" t="n">
        <v>5</v>
      </c>
      <c r="D131" s="4" t="n">
        <v>10</v>
      </c>
      <c r="E131" s="4" t="n">
        <v>0.0525478</v>
      </c>
      <c r="F131" s="0" t="str">
        <f aca="false">IF(B131=$G$2,$H$2,IF(B131=$G$3,$H$3,IF(B131=$G$4,$H$4,IF(B131=$G$5,$H$5,IF(B131=$G$6,$H$6,"other")))))</f>
        <v>Rural Unrestricted Access</v>
      </c>
    </row>
    <row r="132" customFormat="false" ht="13.2" hidden="true" customHeight="false" outlineLevel="0" collapsed="false">
      <c r="A132" s="4" t="n">
        <v>11</v>
      </c>
      <c r="B132" s="4" t="n">
        <v>3</v>
      </c>
      <c r="C132" s="4" t="n">
        <v>5</v>
      </c>
      <c r="D132" s="4" t="n">
        <v>11</v>
      </c>
      <c r="E132" s="4" t="n">
        <v>0.0550607</v>
      </c>
      <c r="F132" s="0" t="str">
        <f aca="false">IF(B132=$G$2,$H$2,IF(B132=$G$3,$H$3,IF(B132=$G$4,$H$4,IF(B132=$G$5,$H$5,IF(B132=$G$6,$H$6,"other")))))</f>
        <v>Rural Unrestricted Access</v>
      </c>
    </row>
    <row r="133" customFormat="false" ht="13.2" hidden="true" customHeight="false" outlineLevel="0" collapsed="false">
      <c r="A133" s="4" t="n">
        <v>11</v>
      </c>
      <c r="B133" s="4" t="n">
        <v>3</v>
      </c>
      <c r="C133" s="4" t="n">
        <v>5</v>
      </c>
      <c r="D133" s="4" t="n">
        <v>12</v>
      </c>
      <c r="E133" s="4" t="n">
        <v>0.0576741</v>
      </c>
      <c r="F133" s="0" t="str">
        <f aca="false">IF(B133=$G$2,$H$2,IF(B133=$G$3,$H$3,IF(B133=$G$4,$H$4,IF(B133=$G$5,$H$5,IF(B133=$G$6,$H$6,"other")))))</f>
        <v>Rural Unrestricted Access</v>
      </c>
    </row>
    <row r="134" customFormat="false" ht="13.2" hidden="true" customHeight="false" outlineLevel="0" collapsed="false">
      <c r="A134" s="4" t="n">
        <v>11</v>
      </c>
      <c r="B134" s="4" t="n">
        <v>3</v>
      </c>
      <c r="C134" s="4" t="n">
        <v>5</v>
      </c>
      <c r="D134" s="4" t="n">
        <v>13</v>
      </c>
      <c r="E134" s="4" t="n">
        <v>0.0591429</v>
      </c>
      <c r="F134" s="0" t="str">
        <f aca="false">IF(B134=$G$2,$H$2,IF(B134=$G$3,$H$3,IF(B134=$G$4,$H$4,IF(B134=$G$5,$H$5,IF(B134=$G$6,$H$6,"other")))))</f>
        <v>Rural Unrestricted Access</v>
      </c>
    </row>
    <row r="135" customFormat="false" ht="13.2" hidden="true" customHeight="false" outlineLevel="0" collapsed="false">
      <c r="A135" s="4" t="n">
        <v>11</v>
      </c>
      <c r="B135" s="4" t="n">
        <v>3</v>
      </c>
      <c r="C135" s="4" t="n">
        <v>5</v>
      </c>
      <c r="D135" s="4" t="n">
        <v>14</v>
      </c>
      <c r="E135" s="4" t="n">
        <v>0.0608019</v>
      </c>
      <c r="F135" s="0" t="str">
        <f aca="false">IF(B135=$G$2,$H$2,IF(B135=$G$3,$H$3,IF(B135=$G$4,$H$4,IF(B135=$G$5,$H$5,IF(B135=$G$6,$H$6,"other")))))</f>
        <v>Rural Unrestricted Access</v>
      </c>
    </row>
    <row r="136" customFormat="false" ht="13.2" hidden="true" customHeight="false" outlineLevel="0" collapsed="false">
      <c r="A136" s="4" t="n">
        <v>11</v>
      </c>
      <c r="B136" s="4" t="n">
        <v>3</v>
      </c>
      <c r="C136" s="4" t="n">
        <v>5</v>
      </c>
      <c r="D136" s="4" t="n">
        <v>15</v>
      </c>
      <c r="E136" s="4" t="n">
        <v>0.0652985</v>
      </c>
      <c r="F136" s="0" t="str">
        <f aca="false">IF(B136=$G$2,$H$2,IF(B136=$G$3,$H$3,IF(B136=$G$4,$H$4,IF(B136=$G$5,$H$5,IF(B136=$G$6,$H$6,"other")))))</f>
        <v>Rural Unrestricted Access</v>
      </c>
    </row>
    <row r="137" customFormat="false" ht="13.2" hidden="true" customHeight="false" outlineLevel="0" collapsed="false">
      <c r="A137" s="4" t="n">
        <v>11</v>
      </c>
      <c r="B137" s="4" t="n">
        <v>3</v>
      </c>
      <c r="C137" s="4" t="n">
        <v>5</v>
      </c>
      <c r="D137" s="4" t="n">
        <v>16</v>
      </c>
      <c r="E137" s="4" t="n">
        <v>0.0726082</v>
      </c>
      <c r="F137" s="0" t="str">
        <f aca="false">IF(B137=$G$2,$H$2,IF(B137=$G$3,$H$3,IF(B137=$G$4,$H$4,IF(B137=$G$5,$H$5,IF(B137=$G$6,$H$6,"other")))))</f>
        <v>Rural Unrestricted Access</v>
      </c>
    </row>
    <row r="138" customFormat="false" ht="13.2" hidden="true" customHeight="false" outlineLevel="0" collapsed="false">
      <c r="A138" s="4" t="n">
        <v>11</v>
      </c>
      <c r="B138" s="4" t="n">
        <v>3</v>
      </c>
      <c r="C138" s="4" t="n">
        <v>5</v>
      </c>
      <c r="D138" s="4" t="n">
        <v>17</v>
      </c>
      <c r="E138" s="4" t="n">
        <v>0.0773817</v>
      </c>
      <c r="F138" s="0" t="str">
        <f aca="false">IF(B138=$G$2,$H$2,IF(B138=$G$3,$H$3,IF(B138=$G$4,$H$4,IF(B138=$G$5,$H$5,IF(B138=$G$6,$H$6,"other")))))</f>
        <v>Rural Unrestricted Access</v>
      </c>
    </row>
    <row r="139" customFormat="false" ht="13.2" hidden="true" customHeight="false" outlineLevel="0" collapsed="false">
      <c r="A139" s="4" t="n">
        <v>11</v>
      </c>
      <c r="B139" s="4" t="n">
        <v>3</v>
      </c>
      <c r="C139" s="4" t="n">
        <v>5</v>
      </c>
      <c r="D139" s="4" t="n">
        <v>18</v>
      </c>
      <c r="E139" s="4" t="n">
        <v>0.0754816</v>
      </c>
      <c r="F139" s="0" t="str">
        <f aca="false">IF(B139=$G$2,$H$2,IF(B139=$G$3,$H$3,IF(B139=$G$4,$H$4,IF(B139=$G$5,$H$5,IF(B139=$G$6,$H$6,"other")))))</f>
        <v>Rural Unrestricted Access</v>
      </c>
    </row>
    <row r="140" customFormat="false" ht="13.2" hidden="true" customHeight="false" outlineLevel="0" collapsed="false">
      <c r="A140" s="4" t="n">
        <v>11</v>
      </c>
      <c r="B140" s="4" t="n">
        <v>3</v>
      </c>
      <c r="C140" s="4" t="n">
        <v>5</v>
      </c>
      <c r="D140" s="4" t="n">
        <v>19</v>
      </c>
      <c r="E140" s="4" t="n">
        <v>0.0587059</v>
      </c>
      <c r="F140" s="0" t="str">
        <f aca="false">IF(B140=$G$2,$H$2,IF(B140=$G$3,$H$3,IF(B140=$G$4,$H$4,IF(B140=$G$5,$H$5,IF(B140=$G$6,$H$6,"other")))))</f>
        <v>Rural Unrestricted Access</v>
      </c>
    </row>
    <row r="141" customFormat="false" ht="13.2" hidden="true" customHeight="false" outlineLevel="0" collapsed="false">
      <c r="A141" s="4" t="n">
        <v>11</v>
      </c>
      <c r="B141" s="4" t="n">
        <v>3</v>
      </c>
      <c r="C141" s="4" t="n">
        <v>5</v>
      </c>
      <c r="D141" s="4" t="n">
        <v>20</v>
      </c>
      <c r="E141" s="4" t="n">
        <v>0.0439864</v>
      </c>
      <c r="F141" s="0" t="str">
        <f aca="false">IF(B141=$G$2,$H$2,IF(B141=$G$3,$H$3,IF(B141=$G$4,$H$4,IF(B141=$G$5,$H$5,IF(B141=$G$6,$H$6,"other")))))</f>
        <v>Rural Unrestricted Access</v>
      </c>
    </row>
    <row r="142" customFormat="false" ht="13.2" hidden="true" customHeight="false" outlineLevel="0" collapsed="false">
      <c r="A142" s="4" t="n">
        <v>11</v>
      </c>
      <c r="B142" s="4" t="n">
        <v>3</v>
      </c>
      <c r="C142" s="4" t="n">
        <v>5</v>
      </c>
      <c r="D142" s="4" t="n">
        <v>21</v>
      </c>
      <c r="E142" s="4" t="n">
        <v>0.0357309</v>
      </c>
      <c r="F142" s="0" t="str">
        <f aca="false">IF(B142=$G$2,$H$2,IF(B142=$G$3,$H$3,IF(B142=$G$4,$H$4,IF(B142=$G$5,$H$5,IF(B142=$G$6,$H$6,"other")))))</f>
        <v>Rural Unrestricted Access</v>
      </c>
    </row>
    <row r="143" customFormat="false" ht="13.2" hidden="true" customHeight="false" outlineLevel="0" collapsed="false">
      <c r="A143" s="4" t="n">
        <v>11</v>
      </c>
      <c r="B143" s="4" t="n">
        <v>3</v>
      </c>
      <c r="C143" s="4" t="n">
        <v>5</v>
      </c>
      <c r="D143" s="4" t="n">
        <v>22</v>
      </c>
      <c r="E143" s="4" t="n">
        <v>0.0307428</v>
      </c>
      <c r="F143" s="0" t="str">
        <f aca="false">IF(B143=$G$2,$H$2,IF(B143=$G$3,$H$3,IF(B143=$G$4,$H$4,IF(B143=$G$5,$H$5,IF(B143=$G$6,$H$6,"other")))))</f>
        <v>Rural Unrestricted Access</v>
      </c>
    </row>
    <row r="144" customFormat="false" ht="13.2" hidden="true" customHeight="false" outlineLevel="0" collapsed="false">
      <c r="A144" s="4" t="n">
        <v>11</v>
      </c>
      <c r="B144" s="4" t="n">
        <v>3</v>
      </c>
      <c r="C144" s="4" t="n">
        <v>5</v>
      </c>
      <c r="D144" s="4" t="n">
        <v>23</v>
      </c>
      <c r="E144" s="4" t="n">
        <v>0.0238521</v>
      </c>
      <c r="F144" s="0" t="str">
        <f aca="false">IF(B144=$G$2,$H$2,IF(B144=$G$3,$H$3,IF(B144=$G$4,$H$4,IF(B144=$G$5,$H$5,IF(B144=$G$6,$H$6,"other")))))</f>
        <v>Rural Unrestricted Access</v>
      </c>
    </row>
    <row r="145" customFormat="false" ht="13.2" hidden="true" customHeight="false" outlineLevel="0" collapsed="false">
      <c r="A145" s="4" t="n">
        <v>11</v>
      </c>
      <c r="B145" s="4" t="n">
        <v>3</v>
      </c>
      <c r="C145" s="4" t="n">
        <v>5</v>
      </c>
      <c r="D145" s="4" t="n">
        <v>24</v>
      </c>
      <c r="E145" s="4" t="n">
        <v>0.0173177</v>
      </c>
      <c r="F145" s="0" t="str">
        <f aca="false">IF(B145=$G$2,$H$2,IF(B145=$G$3,$H$3,IF(B145=$G$4,$H$4,IF(B145=$G$5,$H$5,IF(B145=$G$6,$H$6,"other")))))</f>
        <v>Rural Unrestricted Access</v>
      </c>
    </row>
    <row r="146" customFormat="false" ht="13.2" hidden="true" customHeight="false" outlineLevel="0" collapsed="false">
      <c r="A146" s="4" t="n">
        <v>11</v>
      </c>
      <c r="B146" s="4" t="n">
        <v>4</v>
      </c>
      <c r="C146" s="4" t="n">
        <v>2</v>
      </c>
      <c r="D146" s="4" t="n">
        <v>1</v>
      </c>
      <c r="E146" s="4" t="n">
        <v>0.0214739</v>
      </c>
      <c r="F146" s="0" t="str">
        <f aca="false">IF(B146=$G$2,$H$2,IF(B146=$G$3,$H$3,IF(B146=$G$4,$H$4,IF(B146=$G$5,$H$5,IF(B146=$G$6,$H$6,"other")))))</f>
        <v>Urban Restricted Access</v>
      </c>
    </row>
    <row r="147" customFormat="false" ht="13.2" hidden="true" customHeight="false" outlineLevel="0" collapsed="false">
      <c r="A147" s="4" t="n">
        <v>11</v>
      </c>
      <c r="B147" s="4" t="n">
        <v>4</v>
      </c>
      <c r="C147" s="4" t="n">
        <v>2</v>
      </c>
      <c r="D147" s="4" t="n">
        <v>2</v>
      </c>
      <c r="E147" s="4" t="n">
        <v>0.0144428</v>
      </c>
      <c r="F147" s="0" t="str">
        <f aca="false">IF(B147=$G$2,$H$2,IF(B147=$G$3,$H$3,IF(B147=$G$4,$H$4,IF(B147=$G$5,$H$5,IF(B147=$G$6,$H$6,"other")))))</f>
        <v>Urban Restricted Access</v>
      </c>
    </row>
    <row r="148" customFormat="false" ht="13.2" hidden="true" customHeight="false" outlineLevel="0" collapsed="false">
      <c r="A148" s="4" t="n">
        <v>11</v>
      </c>
      <c r="B148" s="4" t="n">
        <v>4</v>
      </c>
      <c r="C148" s="4" t="n">
        <v>2</v>
      </c>
      <c r="D148" s="4" t="n">
        <v>3</v>
      </c>
      <c r="E148" s="4" t="n">
        <v>0.0109684</v>
      </c>
      <c r="F148" s="0" t="str">
        <f aca="false">IF(B148=$G$2,$H$2,IF(B148=$G$3,$H$3,IF(B148=$G$4,$H$4,IF(B148=$G$5,$H$5,IF(B148=$G$6,$H$6,"other")))))</f>
        <v>Urban Restricted Access</v>
      </c>
    </row>
    <row r="149" customFormat="false" ht="13.2" hidden="true" customHeight="false" outlineLevel="0" collapsed="false">
      <c r="A149" s="4" t="n">
        <v>11</v>
      </c>
      <c r="B149" s="4" t="n">
        <v>4</v>
      </c>
      <c r="C149" s="4" t="n">
        <v>2</v>
      </c>
      <c r="D149" s="4" t="n">
        <v>4</v>
      </c>
      <c r="E149" s="4" t="n">
        <v>0.00749451</v>
      </c>
      <c r="F149" s="0" t="str">
        <f aca="false">IF(B149=$G$2,$H$2,IF(B149=$G$3,$H$3,IF(B149=$G$4,$H$4,IF(B149=$G$5,$H$5,IF(B149=$G$6,$H$6,"other")))))</f>
        <v>Urban Restricted Access</v>
      </c>
    </row>
    <row r="150" customFormat="false" ht="13.2" hidden="true" customHeight="false" outlineLevel="0" collapsed="false">
      <c r="A150" s="4" t="n">
        <v>11</v>
      </c>
      <c r="B150" s="4" t="n">
        <v>4</v>
      </c>
      <c r="C150" s="4" t="n">
        <v>2</v>
      </c>
      <c r="D150" s="4" t="n">
        <v>5</v>
      </c>
      <c r="E150" s="4" t="n">
        <v>0.00683855</v>
      </c>
      <c r="F150" s="0" t="str">
        <f aca="false">IF(B150=$G$2,$H$2,IF(B150=$G$3,$H$3,IF(B150=$G$4,$H$4,IF(B150=$G$5,$H$5,IF(B150=$G$6,$H$6,"other")))))</f>
        <v>Urban Restricted Access</v>
      </c>
    </row>
    <row r="151" customFormat="false" ht="13.2" hidden="true" customHeight="false" outlineLevel="0" collapsed="false">
      <c r="A151" s="4" t="n">
        <v>11</v>
      </c>
      <c r="B151" s="4" t="n">
        <v>4</v>
      </c>
      <c r="C151" s="4" t="n">
        <v>2</v>
      </c>
      <c r="D151" s="4" t="n">
        <v>6</v>
      </c>
      <c r="E151" s="4" t="n">
        <v>0.0103588</v>
      </c>
      <c r="F151" s="0" t="str">
        <f aca="false">IF(B151=$G$2,$H$2,IF(B151=$G$3,$H$3,IF(B151=$G$4,$H$4,IF(B151=$G$5,$H$5,IF(B151=$G$6,$H$6,"other")))))</f>
        <v>Urban Restricted Access</v>
      </c>
    </row>
    <row r="152" customFormat="false" ht="13.2" hidden="true" customHeight="false" outlineLevel="0" collapsed="false">
      <c r="A152" s="4" t="n">
        <v>11</v>
      </c>
      <c r="B152" s="4" t="n">
        <v>4</v>
      </c>
      <c r="C152" s="4" t="n">
        <v>2</v>
      </c>
      <c r="D152" s="4" t="n">
        <v>7</v>
      </c>
      <c r="E152" s="4" t="n">
        <v>0.0184304</v>
      </c>
      <c r="F152" s="0" t="str">
        <f aca="false">IF(B152=$G$2,$H$2,IF(B152=$G$3,$H$3,IF(B152=$G$4,$H$4,IF(B152=$G$5,$H$5,IF(B152=$G$6,$H$6,"other")))))</f>
        <v>Urban Restricted Access</v>
      </c>
    </row>
    <row r="153" customFormat="false" ht="13.2" hidden="true" customHeight="false" outlineLevel="0" collapsed="false">
      <c r="A153" s="4" t="n">
        <v>11</v>
      </c>
      <c r="B153" s="4" t="n">
        <v>4</v>
      </c>
      <c r="C153" s="4" t="n">
        <v>2</v>
      </c>
      <c r="D153" s="4" t="n">
        <v>8</v>
      </c>
      <c r="E153" s="4" t="n">
        <v>0.0268117</v>
      </c>
      <c r="F153" s="0" t="str">
        <f aca="false">IF(B153=$G$2,$H$2,IF(B153=$G$3,$H$3,IF(B153=$G$4,$H$4,IF(B153=$G$5,$H$5,IF(B153=$G$6,$H$6,"other")))))</f>
        <v>Urban Restricted Access</v>
      </c>
    </row>
    <row r="154" customFormat="false" ht="13.2" hidden="true" customHeight="false" outlineLevel="0" collapsed="false">
      <c r="A154" s="4" t="n">
        <v>11</v>
      </c>
      <c r="B154" s="4" t="n">
        <v>4</v>
      </c>
      <c r="C154" s="4" t="n">
        <v>2</v>
      </c>
      <c r="D154" s="4" t="n">
        <v>9</v>
      </c>
      <c r="E154" s="4" t="n">
        <v>0.0363852</v>
      </c>
      <c r="F154" s="0" t="str">
        <f aca="false">IF(B154=$G$2,$H$2,IF(B154=$G$3,$H$3,IF(B154=$G$4,$H$4,IF(B154=$G$5,$H$5,IF(B154=$G$6,$H$6,"other")))))</f>
        <v>Urban Restricted Access</v>
      </c>
    </row>
    <row r="155" customFormat="false" ht="13.2" hidden="true" customHeight="false" outlineLevel="0" collapsed="false">
      <c r="A155" s="4" t="n">
        <v>11</v>
      </c>
      <c r="B155" s="4" t="n">
        <v>4</v>
      </c>
      <c r="C155" s="4" t="n">
        <v>2</v>
      </c>
      <c r="D155" s="4" t="n">
        <v>10</v>
      </c>
      <c r="E155" s="4" t="n">
        <v>0.0475407</v>
      </c>
      <c r="F155" s="0" t="str">
        <f aca="false">IF(B155=$G$2,$H$2,IF(B155=$G$3,$H$3,IF(B155=$G$4,$H$4,IF(B155=$G$5,$H$5,IF(B155=$G$6,$H$6,"other")))))</f>
        <v>Urban Restricted Access</v>
      </c>
    </row>
    <row r="156" customFormat="false" ht="13.2" hidden="true" customHeight="false" outlineLevel="0" collapsed="false">
      <c r="A156" s="4" t="n">
        <v>11</v>
      </c>
      <c r="B156" s="4" t="n">
        <v>4</v>
      </c>
      <c r="C156" s="4" t="n">
        <v>2</v>
      </c>
      <c r="D156" s="4" t="n">
        <v>11</v>
      </c>
      <c r="E156" s="4" t="n">
        <v>0.0574664</v>
      </c>
      <c r="F156" s="0" t="str">
        <f aca="false">IF(B156=$G$2,$H$2,IF(B156=$G$3,$H$3,IF(B156=$G$4,$H$4,IF(B156=$G$5,$H$5,IF(B156=$G$6,$H$6,"other")))))</f>
        <v>Urban Restricted Access</v>
      </c>
    </row>
    <row r="157" customFormat="false" ht="13.2" hidden="true" customHeight="false" outlineLevel="0" collapsed="false">
      <c r="A157" s="4" t="n">
        <v>11</v>
      </c>
      <c r="B157" s="4" t="n">
        <v>4</v>
      </c>
      <c r="C157" s="4" t="n">
        <v>2</v>
      </c>
      <c r="D157" s="4" t="n">
        <v>12</v>
      </c>
      <c r="E157" s="4" t="n">
        <v>0.0650786</v>
      </c>
      <c r="F157" s="0" t="str">
        <f aca="false">IF(B157=$G$2,$H$2,IF(B157=$G$3,$H$3,IF(B157=$G$4,$H$4,IF(B157=$G$5,$H$5,IF(B157=$G$6,$H$6,"other")))))</f>
        <v>Urban Restricted Access</v>
      </c>
    </row>
    <row r="158" customFormat="false" ht="13.2" hidden="true" customHeight="false" outlineLevel="0" collapsed="false">
      <c r="A158" s="4" t="n">
        <v>11</v>
      </c>
      <c r="B158" s="4" t="n">
        <v>4</v>
      </c>
      <c r="C158" s="4" t="n">
        <v>2</v>
      </c>
      <c r="D158" s="4" t="n">
        <v>13</v>
      </c>
      <c r="E158" s="4" t="n">
        <v>0.0713228</v>
      </c>
      <c r="F158" s="0" t="str">
        <f aca="false">IF(B158=$G$2,$H$2,IF(B158=$G$3,$H$3,IF(B158=$G$4,$H$4,IF(B158=$G$5,$H$5,IF(B158=$G$6,$H$6,"other")))))</f>
        <v>Urban Restricted Access</v>
      </c>
    </row>
    <row r="159" customFormat="false" ht="13.2" hidden="true" customHeight="false" outlineLevel="0" collapsed="false">
      <c r="A159" s="4" t="n">
        <v>11</v>
      </c>
      <c r="B159" s="4" t="n">
        <v>4</v>
      </c>
      <c r="C159" s="4" t="n">
        <v>2</v>
      </c>
      <c r="D159" s="4" t="n">
        <v>14</v>
      </c>
      <c r="E159" s="4" t="n">
        <v>0.0714917</v>
      </c>
      <c r="F159" s="0" t="str">
        <f aca="false">IF(B159=$G$2,$H$2,IF(B159=$G$3,$H$3,IF(B159=$G$4,$H$4,IF(B159=$G$5,$H$5,IF(B159=$G$6,$H$6,"other")))))</f>
        <v>Urban Restricted Access</v>
      </c>
    </row>
    <row r="160" customFormat="false" ht="13.2" hidden="true" customHeight="false" outlineLevel="0" collapsed="false">
      <c r="A160" s="4" t="n">
        <v>11</v>
      </c>
      <c r="B160" s="4" t="n">
        <v>4</v>
      </c>
      <c r="C160" s="4" t="n">
        <v>2</v>
      </c>
      <c r="D160" s="4" t="n">
        <v>15</v>
      </c>
      <c r="E160" s="4" t="n">
        <v>0.0717226</v>
      </c>
      <c r="F160" s="0" t="str">
        <f aca="false">IF(B160=$G$2,$H$2,IF(B160=$G$3,$H$3,IF(B160=$G$4,$H$4,IF(B160=$G$5,$H$5,IF(B160=$G$6,$H$6,"other")))))</f>
        <v>Urban Restricted Access</v>
      </c>
    </row>
    <row r="161" customFormat="false" ht="13.2" hidden="true" customHeight="false" outlineLevel="0" collapsed="false">
      <c r="A161" s="4" t="n">
        <v>11</v>
      </c>
      <c r="B161" s="4" t="n">
        <v>4</v>
      </c>
      <c r="C161" s="4" t="n">
        <v>2</v>
      </c>
      <c r="D161" s="4" t="n">
        <v>16</v>
      </c>
      <c r="E161" s="4" t="n">
        <v>0.0720061</v>
      </c>
      <c r="F161" s="0" t="str">
        <f aca="false">IF(B161=$G$2,$H$2,IF(B161=$G$3,$H$3,IF(B161=$G$4,$H$4,IF(B161=$G$5,$H$5,IF(B161=$G$6,$H$6,"other")))))</f>
        <v>Urban Restricted Access</v>
      </c>
    </row>
    <row r="162" customFormat="false" ht="13.2" hidden="true" customHeight="false" outlineLevel="0" collapsed="false">
      <c r="A162" s="4" t="n">
        <v>11</v>
      </c>
      <c r="B162" s="4" t="n">
        <v>4</v>
      </c>
      <c r="C162" s="4" t="n">
        <v>2</v>
      </c>
      <c r="D162" s="4" t="n">
        <v>17</v>
      </c>
      <c r="E162" s="4" t="n">
        <v>0.0711487</v>
      </c>
      <c r="F162" s="0" t="str">
        <f aca="false">IF(B162=$G$2,$H$2,IF(B162=$G$3,$H$3,IF(B162=$G$4,$H$4,IF(B162=$G$5,$H$5,IF(B162=$G$6,$H$6,"other")))))</f>
        <v>Urban Restricted Access</v>
      </c>
    </row>
    <row r="163" customFormat="false" ht="13.2" hidden="true" customHeight="false" outlineLevel="0" collapsed="false">
      <c r="A163" s="4" t="n">
        <v>11</v>
      </c>
      <c r="B163" s="4" t="n">
        <v>4</v>
      </c>
      <c r="C163" s="4" t="n">
        <v>2</v>
      </c>
      <c r="D163" s="4" t="n">
        <v>18</v>
      </c>
      <c r="E163" s="4" t="n">
        <v>0.0678874</v>
      </c>
      <c r="F163" s="0" t="str">
        <f aca="false">IF(B163=$G$2,$H$2,IF(B163=$G$3,$H$3,IF(B163=$G$4,$H$4,IF(B163=$G$5,$H$5,IF(B163=$G$6,$H$6,"other")))))</f>
        <v>Urban Restricted Access</v>
      </c>
    </row>
    <row r="164" customFormat="false" ht="13.2" hidden="true" customHeight="false" outlineLevel="0" collapsed="false">
      <c r="A164" s="4" t="n">
        <v>11</v>
      </c>
      <c r="B164" s="4" t="n">
        <v>4</v>
      </c>
      <c r="C164" s="4" t="n">
        <v>2</v>
      </c>
      <c r="D164" s="4" t="n">
        <v>19</v>
      </c>
      <c r="E164" s="4" t="n">
        <v>0.0617718</v>
      </c>
      <c r="F164" s="0" t="str">
        <f aca="false">IF(B164=$G$2,$H$2,IF(B164=$G$3,$H$3,IF(B164=$G$4,$H$4,IF(B164=$G$5,$H$5,IF(B164=$G$6,$H$6,"other")))))</f>
        <v>Urban Restricted Access</v>
      </c>
    </row>
    <row r="165" customFormat="false" ht="13.2" hidden="true" customHeight="false" outlineLevel="0" collapsed="false">
      <c r="A165" s="4" t="n">
        <v>11</v>
      </c>
      <c r="B165" s="4" t="n">
        <v>4</v>
      </c>
      <c r="C165" s="4" t="n">
        <v>2</v>
      </c>
      <c r="D165" s="4" t="n">
        <v>20</v>
      </c>
      <c r="E165" s="4" t="n">
        <v>0.0516882</v>
      </c>
      <c r="F165" s="0" t="str">
        <f aca="false">IF(B165=$G$2,$H$2,IF(B165=$G$3,$H$3,IF(B165=$G$4,$H$4,IF(B165=$G$5,$H$5,IF(B165=$G$6,$H$6,"other")))))</f>
        <v>Urban Restricted Access</v>
      </c>
    </row>
    <row r="166" customFormat="false" ht="13.2" hidden="true" customHeight="false" outlineLevel="0" collapsed="false">
      <c r="A166" s="4" t="n">
        <v>11</v>
      </c>
      <c r="B166" s="4" t="n">
        <v>4</v>
      </c>
      <c r="C166" s="4" t="n">
        <v>2</v>
      </c>
      <c r="D166" s="4" t="n">
        <v>21</v>
      </c>
      <c r="E166" s="4" t="n">
        <v>0.0428658</v>
      </c>
      <c r="F166" s="0" t="str">
        <f aca="false">IF(B166=$G$2,$H$2,IF(B166=$G$3,$H$3,IF(B166=$G$4,$H$4,IF(B166=$G$5,$H$5,IF(B166=$G$6,$H$6,"other")))))</f>
        <v>Urban Restricted Access</v>
      </c>
    </row>
    <row r="167" customFormat="false" ht="13.2" hidden="true" customHeight="false" outlineLevel="0" collapsed="false">
      <c r="A167" s="4" t="n">
        <v>11</v>
      </c>
      <c r="B167" s="4" t="n">
        <v>4</v>
      </c>
      <c r="C167" s="4" t="n">
        <v>2</v>
      </c>
      <c r="D167" s="4" t="n">
        <v>22</v>
      </c>
      <c r="E167" s="4" t="n">
        <v>0.0380302</v>
      </c>
      <c r="F167" s="0" t="str">
        <f aca="false">IF(B167=$G$2,$H$2,IF(B167=$G$3,$H$3,IF(B167=$G$4,$H$4,IF(B167=$G$5,$H$5,IF(B167=$G$6,$H$6,"other")))))</f>
        <v>Urban Restricted Access</v>
      </c>
    </row>
    <row r="168" customFormat="false" ht="13.2" hidden="true" customHeight="false" outlineLevel="0" collapsed="false">
      <c r="A168" s="4" t="n">
        <v>11</v>
      </c>
      <c r="B168" s="4" t="n">
        <v>4</v>
      </c>
      <c r="C168" s="4" t="n">
        <v>2</v>
      </c>
      <c r="D168" s="4" t="n">
        <v>23</v>
      </c>
      <c r="E168" s="4" t="n">
        <v>0.0322072</v>
      </c>
      <c r="F168" s="0" t="str">
        <f aca="false">IF(B168=$G$2,$H$2,IF(B168=$G$3,$H$3,IF(B168=$G$4,$H$4,IF(B168=$G$5,$H$5,IF(B168=$G$6,$H$6,"other")))))</f>
        <v>Urban Restricted Access</v>
      </c>
    </row>
    <row r="169" customFormat="false" ht="13.2" hidden="true" customHeight="false" outlineLevel="0" collapsed="false">
      <c r="A169" s="4" t="n">
        <v>11</v>
      </c>
      <c r="B169" s="4" t="n">
        <v>4</v>
      </c>
      <c r="C169" s="4" t="n">
        <v>2</v>
      </c>
      <c r="D169" s="4" t="n">
        <v>24</v>
      </c>
      <c r="E169" s="4" t="n">
        <v>0.0245677</v>
      </c>
      <c r="F169" s="0" t="str">
        <f aca="false">IF(B169=$G$2,$H$2,IF(B169=$G$3,$H$3,IF(B169=$G$4,$H$4,IF(B169=$G$5,$H$5,IF(B169=$G$6,$H$6,"other")))))</f>
        <v>Urban Restricted Access</v>
      </c>
    </row>
    <row r="170" customFormat="false" ht="13.2" hidden="true" customHeight="false" outlineLevel="0" collapsed="false">
      <c r="A170" s="4" t="n">
        <v>11</v>
      </c>
      <c r="B170" s="4" t="n">
        <v>4</v>
      </c>
      <c r="C170" s="4" t="n">
        <v>5</v>
      </c>
      <c r="D170" s="4" t="n">
        <v>1</v>
      </c>
      <c r="E170" s="4" t="n">
        <v>0.00986211</v>
      </c>
      <c r="F170" s="0" t="str">
        <f aca="false">IF(B170=$G$2,$H$2,IF(B170=$G$3,$H$3,IF(B170=$G$4,$H$4,IF(B170=$G$5,$H$5,IF(B170=$G$6,$H$6,"other")))))</f>
        <v>Urban Restricted Access</v>
      </c>
    </row>
    <row r="171" customFormat="false" ht="13.2" hidden="true" customHeight="false" outlineLevel="0" collapsed="false">
      <c r="A171" s="4" t="n">
        <v>11</v>
      </c>
      <c r="B171" s="4" t="n">
        <v>4</v>
      </c>
      <c r="C171" s="4" t="n">
        <v>5</v>
      </c>
      <c r="D171" s="4" t="n">
        <v>2</v>
      </c>
      <c r="E171" s="4" t="n">
        <v>0.00627248</v>
      </c>
      <c r="F171" s="0" t="str">
        <f aca="false">IF(B171=$G$2,$H$2,IF(B171=$G$3,$H$3,IF(B171=$G$4,$H$4,IF(B171=$G$5,$H$5,IF(B171=$G$6,$H$6,"other")))))</f>
        <v>Urban Restricted Access</v>
      </c>
    </row>
    <row r="172" customFormat="false" ht="13.2" hidden="true" customHeight="false" outlineLevel="0" collapsed="false">
      <c r="A172" s="4" t="n">
        <v>11</v>
      </c>
      <c r="B172" s="4" t="n">
        <v>4</v>
      </c>
      <c r="C172" s="4" t="n">
        <v>5</v>
      </c>
      <c r="D172" s="4" t="n">
        <v>3</v>
      </c>
      <c r="E172" s="4" t="n">
        <v>0.00505767</v>
      </c>
      <c r="F172" s="0" t="str">
        <f aca="false">IF(B172=$G$2,$H$2,IF(B172=$G$3,$H$3,IF(B172=$G$4,$H$4,IF(B172=$G$5,$H$5,IF(B172=$G$6,$H$6,"other")))))</f>
        <v>Urban Restricted Access</v>
      </c>
    </row>
    <row r="173" customFormat="false" ht="13.2" hidden="true" customHeight="false" outlineLevel="0" collapsed="false">
      <c r="A173" s="4" t="n">
        <v>11</v>
      </c>
      <c r="B173" s="4" t="n">
        <v>4</v>
      </c>
      <c r="C173" s="4" t="n">
        <v>5</v>
      </c>
      <c r="D173" s="4" t="n">
        <v>4</v>
      </c>
      <c r="E173" s="4" t="n">
        <v>0.00466686</v>
      </c>
      <c r="F173" s="0" t="str">
        <f aca="false">IF(B173=$G$2,$H$2,IF(B173=$G$3,$H$3,IF(B173=$G$4,$H$4,IF(B173=$G$5,$H$5,IF(B173=$G$6,$H$6,"other")))))</f>
        <v>Urban Restricted Access</v>
      </c>
    </row>
    <row r="174" customFormat="false" ht="13.2" hidden="true" customHeight="false" outlineLevel="0" collapsed="false">
      <c r="A174" s="4" t="n">
        <v>11</v>
      </c>
      <c r="B174" s="4" t="n">
        <v>4</v>
      </c>
      <c r="C174" s="4" t="n">
        <v>5</v>
      </c>
      <c r="D174" s="4" t="n">
        <v>5</v>
      </c>
      <c r="E174" s="4" t="n">
        <v>0.00699469</v>
      </c>
      <c r="F174" s="0" t="str">
        <f aca="false">IF(B174=$G$2,$H$2,IF(B174=$G$3,$H$3,IF(B174=$G$4,$H$4,IF(B174=$G$5,$H$5,IF(B174=$G$6,$H$6,"other")))))</f>
        <v>Urban Restricted Access</v>
      </c>
    </row>
    <row r="175" customFormat="false" ht="13.2" hidden="true" customHeight="false" outlineLevel="0" collapsed="false">
      <c r="A175" s="4" t="n">
        <v>11</v>
      </c>
      <c r="B175" s="4" t="n">
        <v>4</v>
      </c>
      <c r="C175" s="4" t="n">
        <v>5</v>
      </c>
      <c r="D175" s="4" t="n">
        <v>6</v>
      </c>
      <c r="E175" s="4" t="n">
        <v>0.018494</v>
      </c>
      <c r="F175" s="0" t="str">
        <f aca="false">IF(B175=$G$2,$H$2,IF(B175=$G$3,$H$3,IF(B175=$G$4,$H$4,IF(B175=$G$5,$H$5,IF(B175=$G$6,$H$6,"other")))))</f>
        <v>Urban Restricted Access</v>
      </c>
    </row>
    <row r="176" customFormat="false" ht="13.2" hidden="true" customHeight="false" outlineLevel="0" collapsed="false">
      <c r="A176" s="4" t="n">
        <v>11</v>
      </c>
      <c r="B176" s="4" t="n">
        <v>4</v>
      </c>
      <c r="C176" s="4" t="n">
        <v>5</v>
      </c>
      <c r="D176" s="4" t="n">
        <v>7</v>
      </c>
      <c r="E176" s="4" t="n">
        <v>0.0459565</v>
      </c>
      <c r="F176" s="0" t="str">
        <f aca="false">IF(B176=$G$2,$H$2,IF(B176=$G$3,$H$3,IF(B176=$G$4,$H$4,IF(B176=$G$5,$H$5,IF(B176=$G$6,$H$6,"other")))))</f>
        <v>Urban Restricted Access</v>
      </c>
    </row>
    <row r="177" customFormat="false" ht="13.2" hidden="true" customHeight="false" outlineLevel="0" collapsed="false">
      <c r="A177" s="4" t="n">
        <v>11</v>
      </c>
      <c r="B177" s="4" t="n">
        <v>4</v>
      </c>
      <c r="C177" s="4" t="n">
        <v>5</v>
      </c>
      <c r="D177" s="4" t="n">
        <v>8</v>
      </c>
      <c r="E177" s="4" t="n">
        <v>0.0696444</v>
      </c>
      <c r="F177" s="0" t="str">
        <f aca="false">IF(B177=$G$2,$H$2,IF(B177=$G$3,$H$3,IF(B177=$G$4,$H$4,IF(B177=$G$5,$H$5,IF(B177=$G$6,$H$6,"other")))))</f>
        <v>Urban Restricted Access</v>
      </c>
    </row>
    <row r="178" customFormat="false" ht="13.2" hidden="true" customHeight="false" outlineLevel="0" collapsed="false">
      <c r="A178" s="4" t="n">
        <v>11</v>
      </c>
      <c r="B178" s="4" t="n">
        <v>4</v>
      </c>
      <c r="C178" s="4" t="n">
        <v>5</v>
      </c>
      <c r="D178" s="4" t="n">
        <v>9</v>
      </c>
      <c r="E178" s="4" t="n">
        <v>0.0608279</v>
      </c>
      <c r="F178" s="0" t="str">
        <f aca="false">IF(B178=$G$2,$H$2,IF(B178=$G$3,$H$3,IF(B178=$G$4,$H$4,IF(B178=$G$5,$H$5,IF(B178=$G$6,$H$6,"other")))))</f>
        <v>Urban Restricted Access</v>
      </c>
    </row>
    <row r="179" customFormat="false" ht="13.2" hidden="true" customHeight="false" outlineLevel="0" collapsed="false">
      <c r="A179" s="4" t="n">
        <v>11</v>
      </c>
      <c r="B179" s="4" t="n">
        <v>4</v>
      </c>
      <c r="C179" s="4" t="n">
        <v>5</v>
      </c>
      <c r="D179" s="4" t="n">
        <v>10</v>
      </c>
      <c r="E179" s="4" t="n">
        <v>0.0502862</v>
      </c>
      <c r="F179" s="0" t="str">
        <f aca="false">IF(B179=$G$2,$H$2,IF(B179=$G$3,$H$3,IF(B179=$G$4,$H$4,IF(B179=$G$5,$H$5,IF(B179=$G$6,$H$6,"other")))))</f>
        <v>Urban Restricted Access</v>
      </c>
    </row>
    <row r="180" customFormat="false" ht="13.2" hidden="true" customHeight="false" outlineLevel="0" collapsed="false">
      <c r="A180" s="4" t="n">
        <v>11</v>
      </c>
      <c r="B180" s="4" t="n">
        <v>4</v>
      </c>
      <c r="C180" s="4" t="n">
        <v>5</v>
      </c>
      <c r="D180" s="4" t="n">
        <v>11</v>
      </c>
      <c r="E180" s="4" t="n">
        <v>0.0499351</v>
      </c>
      <c r="F180" s="0" t="str">
        <f aca="false">IF(B180=$G$2,$H$2,IF(B180=$G$3,$H$3,IF(B180=$G$4,$H$4,IF(B180=$G$5,$H$5,IF(B180=$G$6,$H$6,"other")))))</f>
        <v>Urban Restricted Access</v>
      </c>
    </row>
    <row r="181" customFormat="false" ht="13.2" hidden="true" customHeight="false" outlineLevel="0" collapsed="false">
      <c r="A181" s="4" t="n">
        <v>11</v>
      </c>
      <c r="B181" s="4" t="n">
        <v>4</v>
      </c>
      <c r="C181" s="4" t="n">
        <v>5</v>
      </c>
      <c r="D181" s="4" t="n">
        <v>12</v>
      </c>
      <c r="E181" s="4" t="n">
        <v>0.0543654</v>
      </c>
      <c r="F181" s="0" t="str">
        <f aca="false">IF(B181=$G$2,$H$2,IF(B181=$G$3,$H$3,IF(B181=$G$4,$H$4,IF(B181=$G$5,$H$5,IF(B181=$G$6,$H$6,"other")))))</f>
        <v>Urban Restricted Access</v>
      </c>
    </row>
    <row r="182" customFormat="false" ht="13.2" hidden="true" customHeight="false" outlineLevel="0" collapsed="false">
      <c r="A182" s="4" t="n">
        <v>11</v>
      </c>
      <c r="B182" s="4" t="n">
        <v>4</v>
      </c>
      <c r="C182" s="4" t="n">
        <v>5</v>
      </c>
      <c r="D182" s="4" t="n">
        <v>13</v>
      </c>
      <c r="E182" s="4" t="n">
        <v>0.0576462</v>
      </c>
      <c r="F182" s="0" t="str">
        <f aca="false">IF(B182=$G$2,$H$2,IF(B182=$G$3,$H$3,IF(B182=$G$4,$H$4,IF(B182=$G$5,$H$5,IF(B182=$G$6,$H$6,"other")))))</f>
        <v>Urban Restricted Access</v>
      </c>
    </row>
    <row r="183" customFormat="false" ht="13.2" hidden="true" customHeight="false" outlineLevel="0" collapsed="false">
      <c r="A183" s="4" t="n">
        <v>11</v>
      </c>
      <c r="B183" s="4" t="n">
        <v>4</v>
      </c>
      <c r="C183" s="4" t="n">
        <v>5</v>
      </c>
      <c r="D183" s="4" t="n">
        <v>14</v>
      </c>
      <c r="E183" s="4" t="n">
        <v>0.0580319</v>
      </c>
      <c r="F183" s="0" t="str">
        <f aca="false">IF(B183=$G$2,$H$2,IF(B183=$G$3,$H$3,IF(B183=$G$4,$H$4,IF(B183=$G$5,$H$5,IF(B183=$G$6,$H$6,"other")))))</f>
        <v>Urban Restricted Access</v>
      </c>
    </row>
    <row r="184" customFormat="false" ht="13.2" hidden="true" customHeight="false" outlineLevel="0" collapsed="false">
      <c r="A184" s="4" t="n">
        <v>11</v>
      </c>
      <c r="B184" s="4" t="n">
        <v>4</v>
      </c>
      <c r="C184" s="4" t="n">
        <v>5</v>
      </c>
      <c r="D184" s="4" t="n">
        <v>15</v>
      </c>
      <c r="E184" s="4" t="n">
        <v>0.0622554</v>
      </c>
      <c r="F184" s="0" t="str">
        <f aca="false">IF(B184=$G$2,$H$2,IF(B184=$G$3,$H$3,IF(B184=$G$4,$H$4,IF(B184=$G$5,$H$5,IF(B184=$G$6,$H$6,"other")))))</f>
        <v>Urban Restricted Access</v>
      </c>
    </row>
    <row r="185" customFormat="false" ht="13.2" hidden="true" customHeight="false" outlineLevel="0" collapsed="false">
      <c r="A185" s="4" t="n">
        <v>11</v>
      </c>
      <c r="B185" s="4" t="n">
        <v>4</v>
      </c>
      <c r="C185" s="4" t="n">
        <v>5</v>
      </c>
      <c r="D185" s="4" t="n">
        <v>16</v>
      </c>
      <c r="E185" s="4" t="n">
        <v>0.0710049</v>
      </c>
      <c r="F185" s="0" t="str">
        <f aca="false">IF(B185=$G$2,$H$2,IF(B185=$G$3,$H$3,IF(B185=$G$4,$H$4,IF(B185=$G$5,$H$5,IF(B185=$G$6,$H$6,"other")))))</f>
        <v>Urban Restricted Access</v>
      </c>
    </row>
    <row r="186" customFormat="false" ht="13.2" hidden="true" customHeight="false" outlineLevel="0" collapsed="false">
      <c r="A186" s="4" t="n">
        <v>11</v>
      </c>
      <c r="B186" s="4" t="n">
        <v>4</v>
      </c>
      <c r="C186" s="4" t="n">
        <v>5</v>
      </c>
      <c r="D186" s="4" t="n">
        <v>17</v>
      </c>
      <c r="E186" s="4" t="n">
        <v>0.0769725</v>
      </c>
      <c r="F186" s="0" t="str">
        <f aca="false">IF(B186=$G$2,$H$2,IF(B186=$G$3,$H$3,IF(B186=$G$4,$H$4,IF(B186=$G$5,$H$5,IF(B186=$G$6,$H$6,"other")))))</f>
        <v>Urban Restricted Access</v>
      </c>
    </row>
    <row r="187" customFormat="false" ht="13.2" hidden="true" customHeight="false" outlineLevel="0" collapsed="false">
      <c r="A187" s="4" t="n">
        <v>11</v>
      </c>
      <c r="B187" s="4" t="n">
        <v>4</v>
      </c>
      <c r="C187" s="4" t="n">
        <v>5</v>
      </c>
      <c r="D187" s="4" t="n">
        <v>18</v>
      </c>
      <c r="E187" s="4" t="n">
        <v>0.077432</v>
      </c>
      <c r="F187" s="0" t="str">
        <f aca="false">IF(B187=$G$2,$H$2,IF(B187=$G$3,$H$3,IF(B187=$G$4,$H$4,IF(B187=$G$5,$H$5,IF(B187=$G$6,$H$6,"other")))))</f>
        <v>Urban Restricted Access</v>
      </c>
    </row>
    <row r="188" customFormat="false" ht="13.2" hidden="true" customHeight="false" outlineLevel="0" collapsed="false">
      <c r="A188" s="4" t="n">
        <v>11</v>
      </c>
      <c r="B188" s="4" t="n">
        <v>4</v>
      </c>
      <c r="C188" s="4" t="n">
        <v>5</v>
      </c>
      <c r="D188" s="4" t="n">
        <v>19</v>
      </c>
      <c r="E188" s="4" t="n">
        <v>0.059783</v>
      </c>
      <c r="F188" s="0" t="str">
        <f aca="false">IF(B188=$G$2,$H$2,IF(B188=$G$3,$H$3,IF(B188=$G$4,$H$4,IF(B188=$G$5,$H$5,IF(B188=$G$6,$H$6,"other")))))</f>
        <v>Urban Restricted Access</v>
      </c>
    </row>
    <row r="189" customFormat="false" ht="13.2" hidden="true" customHeight="false" outlineLevel="0" collapsed="false">
      <c r="A189" s="4" t="n">
        <v>11</v>
      </c>
      <c r="B189" s="4" t="n">
        <v>4</v>
      </c>
      <c r="C189" s="4" t="n">
        <v>5</v>
      </c>
      <c r="D189" s="4" t="n">
        <v>20</v>
      </c>
      <c r="E189" s="4" t="n">
        <v>0.0443923</v>
      </c>
      <c r="F189" s="0" t="str">
        <f aca="false">IF(B189=$G$2,$H$2,IF(B189=$G$3,$H$3,IF(B189=$G$4,$H$4,IF(B189=$G$5,$H$5,IF(B189=$G$6,$H$6,"other")))))</f>
        <v>Urban Restricted Access</v>
      </c>
    </row>
    <row r="190" customFormat="false" ht="13.2" hidden="true" customHeight="false" outlineLevel="0" collapsed="false">
      <c r="A190" s="4" t="n">
        <v>11</v>
      </c>
      <c r="B190" s="4" t="n">
        <v>4</v>
      </c>
      <c r="C190" s="4" t="n">
        <v>5</v>
      </c>
      <c r="D190" s="4" t="n">
        <v>21</v>
      </c>
      <c r="E190" s="4" t="n">
        <v>0.0354458</v>
      </c>
      <c r="F190" s="0" t="str">
        <f aca="false">IF(B190=$G$2,$H$2,IF(B190=$G$3,$H$3,IF(B190=$G$4,$H$4,IF(B190=$G$5,$H$5,IF(B190=$G$6,$H$6,"other")))))</f>
        <v>Urban Restricted Access</v>
      </c>
    </row>
    <row r="191" customFormat="false" ht="13.2" hidden="true" customHeight="false" outlineLevel="0" collapsed="false">
      <c r="A191" s="4" t="n">
        <v>11</v>
      </c>
      <c r="B191" s="4" t="n">
        <v>4</v>
      </c>
      <c r="C191" s="4" t="n">
        <v>5</v>
      </c>
      <c r="D191" s="4" t="n">
        <v>22</v>
      </c>
      <c r="E191" s="4" t="n">
        <v>0.031824</v>
      </c>
      <c r="F191" s="0" t="str">
        <f aca="false">IF(B191=$G$2,$H$2,IF(B191=$G$3,$H$3,IF(B191=$G$4,$H$4,IF(B191=$G$5,$H$5,IF(B191=$G$6,$H$6,"other")))))</f>
        <v>Urban Restricted Access</v>
      </c>
    </row>
    <row r="192" customFormat="false" ht="13.2" hidden="true" customHeight="false" outlineLevel="0" collapsed="false">
      <c r="A192" s="4" t="n">
        <v>11</v>
      </c>
      <c r="B192" s="4" t="n">
        <v>4</v>
      </c>
      <c r="C192" s="4" t="n">
        <v>5</v>
      </c>
      <c r="D192" s="4" t="n">
        <v>23</v>
      </c>
      <c r="E192" s="4" t="n">
        <v>0.0249419</v>
      </c>
      <c r="F192" s="0" t="str">
        <f aca="false">IF(B192=$G$2,$H$2,IF(B192=$G$3,$H$3,IF(B192=$G$4,$H$4,IF(B192=$G$5,$H$5,IF(B192=$G$6,$H$6,"other")))))</f>
        <v>Urban Restricted Access</v>
      </c>
    </row>
    <row r="193" customFormat="false" ht="13.2" hidden="true" customHeight="false" outlineLevel="0" collapsed="false">
      <c r="A193" s="4" t="n">
        <v>11</v>
      </c>
      <c r="B193" s="4" t="n">
        <v>4</v>
      </c>
      <c r="C193" s="4" t="n">
        <v>5</v>
      </c>
      <c r="D193" s="4" t="n">
        <v>24</v>
      </c>
      <c r="E193" s="4" t="n">
        <v>0.0179068</v>
      </c>
      <c r="F193" s="0" t="str">
        <f aca="false">IF(B193=$G$2,$H$2,IF(B193=$G$3,$H$3,IF(B193=$G$4,$H$4,IF(B193=$G$5,$H$5,IF(B193=$G$6,$H$6,"other")))))</f>
        <v>Urban Restricted Access</v>
      </c>
    </row>
    <row r="194" customFormat="false" ht="13.2" hidden="true" customHeight="false" outlineLevel="0" collapsed="false">
      <c r="A194" s="4" t="n">
        <v>11</v>
      </c>
      <c r="B194" s="4" t="n">
        <v>5</v>
      </c>
      <c r="C194" s="4" t="n">
        <v>2</v>
      </c>
      <c r="D194" s="4" t="n">
        <v>1</v>
      </c>
      <c r="E194" s="4" t="n">
        <v>0.0214739</v>
      </c>
      <c r="F194" s="0" t="str">
        <f aca="false">IF(B194=$G$2,$H$2,IF(B194=$G$3,$H$3,IF(B194=$G$4,$H$4,IF(B194=$G$5,$H$5,IF(B194=$G$6,$H$6,"other")))))</f>
        <v>Urban Unrestricted Access</v>
      </c>
    </row>
    <row r="195" customFormat="false" ht="13.2" hidden="true" customHeight="false" outlineLevel="0" collapsed="false">
      <c r="A195" s="4" t="n">
        <v>11</v>
      </c>
      <c r="B195" s="4" t="n">
        <v>5</v>
      </c>
      <c r="C195" s="4" t="n">
        <v>2</v>
      </c>
      <c r="D195" s="4" t="n">
        <v>2</v>
      </c>
      <c r="E195" s="4" t="n">
        <v>0.0144428</v>
      </c>
      <c r="F195" s="0" t="str">
        <f aca="false">IF(B195=$G$2,$H$2,IF(B195=$G$3,$H$3,IF(B195=$G$4,$H$4,IF(B195=$G$5,$H$5,IF(B195=$G$6,$H$6,"other")))))</f>
        <v>Urban Unrestricted Access</v>
      </c>
    </row>
    <row r="196" customFormat="false" ht="13.2" hidden="true" customHeight="false" outlineLevel="0" collapsed="false">
      <c r="A196" s="4" t="n">
        <v>11</v>
      </c>
      <c r="B196" s="4" t="n">
        <v>5</v>
      </c>
      <c r="C196" s="4" t="n">
        <v>2</v>
      </c>
      <c r="D196" s="4" t="n">
        <v>3</v>
      </c>
      <c r="E196" s="4" t="n">
        <v>0.0109684</v>
      </c>
      <c r="F196" s="0" t="str">
        <f aca="false">IF(B196=$G$2,$H$2,IF(B196=$G$3,$H$3,IF(B196=$G$4,$H$4,IF(B196=$G$5,$H$5,IF(B196=$G$6,$H$6,"other")))))</f>
        <v>Urban Unrestricted Access</v>
      </c>
    </row>
    <row r="197" customFormat="false" ht="13.2" hidden="true" customHeight="false" outlineLevel="0" collapsed="false">
      <c r="A197" s="4" t="n">
        <v>11</v>
      </c>
      <c r="B197" s="4" t="n">
        <v>5</v>
      </c>
      <c r="C197" s="4" t="n">
        <v>2</v>
      </c>
      <c r="D197" s="4" t="n">
        <v>4</v>
      </c>
      <c r="E197" s="4" t="n">
        <v>0.00749451</v>
      </c>
      <c r="F197" s="0" t="str">
        <f aca="false">IF(B197=$G$2,$H$2,IF(B197=$G$3,$H$3,IF(B197=$G$4,$H$4,IF(B197=$G$5,$H$5,IF(B197=$G$6,$H$6,"other")))))</f>
        <v>Urban Unrestricted Access</v>
      </c>
    </row>
    <row r="198" customFormat="false" ht="13.2" hidden="true" customHeight="false" outlineLevel="0" collapsed="false">
      <c r="A198" s="4" t="n">
        <v>11</v>
      </c>
      <c r="B198" s="4" t="n">
        <v>5</v>
      </c>
      <c r="C198" s="4" t="n">
        <v>2</v>
      </c>
      <c r="D198" s="4" t="n">
        <v>5</v>
      </c>
      <c r="E198" s="4" t="n">
        <v>0.00683855</v>
      </c>
      <c r="F198" s="0" t="str">
        <f aca="false">IF(B198=$G$2,$H$2,IF(B198=$G$3,$H$3,IF(B198=$G$4,$H$4,IF(B198=$G$5,$H$5,IF(B198=$G$6,$H$6,"other")))))</f>
        <v>Urban Unrestricted Access</v>
      </c>
    </row>
    <row r="199" customFormat="false" ht="13.2" hidden="true" customHeight="false" outlineLevel="0" collapsed="false">
      <c r="A199" s="4" t="n">
        <v>11</v>
      </c>
      <c r="B199" s="4" t="n">
        <v>5</v>
      </c>
      <c r="C199" s="4" t="n">
        <v>2</v>
      </c>
      <c r="D199" s="4" t="n">
        <v>6</v>
      </c>
      <c r="E199" s="4" t="n">
        <v>0.0103588</v>
      </c>
      <c r="F199" s="0" t="str">
        <f aca="false">IF(B199=$G$2,$H$2,IF(B199=$G$3,$H$3,IF(B199=$G$4,$H$4,IF(B199=$G$5,$H$5,IF(B199=$G$6,$H$6,"other")))))</f>
        <v>Urban Unrestricted Access</v>
      </c>
    </row>
    <row r="200" customFormat="false" ht="13.2" hidden="true" customHeight="false" outlineLevel="0" collapsed="false">
      <c r="A200" s="4" t="n">
        <v>11</v>
      </c>
      <c r="B200" s="4" t="n">
        <v>5</v>
      </c>
      <c r="C200" s="4" t="n">
        <v>2</v>
      </c>
      <c r="D200" s="4" t="n">
        <v>7</v>
      </c>
      <c r="E200" s="4" t="n">
        <v>0.0184304</v>
      </c>
      <c r="F200" s="0" t="str">
        <f aca="false">IF(B200=$G$2,$H$2,IF(B200=$G$3,$H$3,IF(B200=$G$4,$H$4,IF(B200=$G$5,$H$5,IF(B200=$G$6,$H$6,"other")))))</f>
        <v>Urban Unrestricted Access</v>
      </c>
    </row>
    <row r="201" customFormat="false" ht="13.2" hidden="true" customHeight="false" outlineLevel="0" collapsed="false">
      <c r="A201" s="4" t="n">
        <v>11</v>
      </c>
      <c r="B201" s="4" t="n">
        <v>5</v>
      </c>
      <c r="C201" s="4" t="n">
        <v>2</v>
      </c>
      <c r="D201" s="4" t="n">
        <v>8</v>
      </c>
      <c r="E201" s="4" t="n">
        <v>0.0268117</v>
      </c>
      <c r="F201" s="0" t="str">
        <f aca="false">IF(B201=$G$2,$H$2,IF(B201=$G$3,$H$3,IF(B201=$G$4,$H$4,IF(B201=$G$5,$H$5,IF(B201=$G$6,$H$6,"other")))))</f>
        <v>Urban Unrestricted Access</v>
      </c>
    </row>
    <row r="202" customFormat="false" ht="13.2" hidden="true" customHeight="false" outlineLevel="0" collapsed="false">
      <c r="A202" s="4" t="n">
        <v>11</v>
      </c>
      <c r="B202" s="4" t="n">
        <v>5</v>
      </c>
      <c r="C202" s="4" t="n">
        <v>2</v>
      </c>
      <c r="D202" s="4" t="n">
        <v>9</v>
      </c>
      <c r="E202" s="4" t="n">
        <v>0.0363852</v>
      </c>
      <c r="F202" s="0" t="str">
        <f aca="false">IF(B202=$G$2,$H$2,IF(B202=$G$3,$H$3,IF(B202=$G$4,$H$4,IF(B202=$G$5,$H$5,IF(B202=$G$6,$H$6,"other")))))</f>
        <v>Urban Unrestricted Access</v>
      </c>
    </row>
    <row r="203" customFormat="false" ht="13.2" hidden="true" customHeight="false" outlineLevel="0" collapsed="false">
      <c r="A203" s="4" t="n">
        <v>11</v>
      </c>
      <c r="B203" s="4" t="n">
        <v>5</v>
      </c>
      <c r="C203" s="4" t="n">
        <v>2</v>
      </c>
      <c r="D203" s="4" t="n">
        <v>10</v>
      </c>
      <c r="E203" s="4" t="n">
        <v>0.0475407</v>
      </c>
      <c r="F203" s="0" t="str">
        <f aca="false">IF(B203=$G$2,$H$2,IF(B203=$G$3,$H$3,IF(B203=$G$4,$H$4,IF(B203=$G$5,$H$5,IF(B203=$G$6,$H$6,"other")))))</f>
        <v>Urban Unrestricted Access</v>
      </c>
    </row>
    <row r="204" customFormat="false" ht="13.2" hidden="true" customHeight="false" outlineLevel="0" collapsed="false">
      <c r="A204" s="4" t="n">
        <v>11</v>
      </c>
      <c r="B204" s="4" t="n">
        <v>5</v>
      </c>
      <c r="C204" s="4" t="n">
        <v>2</v>
      </c>
      <c r="D204" s="4" t="n">
        <v>11</v>
      </c>
      <c r="E204" s="4" t="n">
        <v>0.0574664</v>
      </c>
      <c r="F204" s="0" t="str">
        <f aca="false">IF(B204=$G$2,$H$2,IF(B204=$G$3,$H$3,IF(B204=$G$4,$H$4,IF(B204=$G$5,$H$5,IF(B204=$G$6,$H$6,"other")))))</f>
        <v>Urban Unrestricted Access</v>
      </c>
    </row>
    <row r="205" customFormat="false" ht="13.2" hidden="true" customHeight="false" outlineLevel="0" collapsed="false">
      <c r="A205" s="4" t="n">
        <v>11</v>
      </c>
      <c r="B205" s="4" t="n">
        <v>5</v>
      </c>
      <c r="C205" s="4" t="n">
        <v>2</v>
      </c>
      <c r="D205" s="4" t="n">
        <v>12</v>
      </c>
      <c r="E205" s="4" t="n">
        <v>0.0650786</v>
      </c>
      <c r="F205" s="0" t="str">
        <f aca="false">IF(B205=$G$2,$H$2,IF(B205=$G$3,$H$3,IF(B205=$G$4,$H$4,IF(B205=$G$5,$H$5,IF(B205=$G$6,$H$6,"other")))))</f>
        <v>Urban Unrestricted Access</v>
      </c>
    </row>
    <row r="206" customFormat="false" ht="13.2" hidden="true" customHeight="false" outlineLevel="0" collapsed="false">
      <c r="A206" s="4" t="n">
        <v>11</v>
      </c>
      <c r="B206" s="4" t="n">
        <v>5</v>
      </c>
      <c r="C206" s="4" t="n">
        <v>2</v>
      </c>
      <c r="D206" s="4" t="n">
        <v>13</v>
      </c>
      <c r="E206" s="4" t="n">
        <v>0.0713228</v>
      </c>
      <c r="F206" s="0" t="str">
        <f aca="false">IF(B206=$G$2,$H$2,IF(B206=$G$3,$H$3,IF(B206=$G$4,$H$4,IF(B206=$G$5,$H$5,IF(B206=$G$6,$H$6,"other")))))</f>
        <v>Urban Unrestricted Access</v>
      </c>
    </row>
    <row r="207" customFormat="false" ht="13.2" hidden="true" customHeight="false" outlineLevel="0" collapsed="false">
      <c r="A207" s="4" t="n">
        <v>11</v>
      </c>
      <c r="B207" s="4" t="n">
        <v>5</v>
      </c>
      <c r="C207" s="4" t="n">
        <v>2</v>
      </c>
      <c r="D207" s="4" t="n">
        <v>14</v>
      </c>
      <c r="E207" s="4" t="n">
        <v>0.0714917</v>
      </c>
      <c r="F207" s="0" t="str">
        <f aca="false">IF(B207=$G$2,$H$2,IF(B207=$G$3,$H$3,IF(B207=$G$4,$H$4,IF(B207=$G$5,$H$5,IF(B207=$G$6,$H$6,"other")))))</f>
        <v>Urban Unrestricted Access</v>
      </c>
    </row>
    <row r="208" customFormat="false" ht="13.2" hidden="true" customHeight="false" outlineLevel="0" collapsed="false">
      <c r="A208" s="4" t="n">
        <v>11</v>
      </c>
      <c r="B208" s="4" t="n">
        <v>5</v>
      </c>
      <c r="C208" s="4" t="n">
        <v>2</v>
      </c>
      <c r="D208" s="4" t="n">
        <v>15</v>
      </c>
      <c r="E208" s="4" t="n">
        <v>0.0717226</v>
      </c>
      <c r="F208" s="0" t="str">
        <f aca="false">IF(B208=$G$2,$H$2,IF(B208=$G$3,$H$3,IF(B208=$G$4,$H$4,IF(B208=$G$5,$H$5,IF(B208=$G$6,$H$6,"other")))))</f>
        <v>Urban Unrestricted Access</v>
      </c>
    </row>
    <row r="209" customFormat="false" ht="13.2" hidden="true" customHeight="false" outlineLevel="0" collapsed="false">
      <c r="A209" s="4" t="n">
        <v>11</v>
      </c>
      <c r="B209" s="4" t="n">
        <v>5</v>
      </c>
      <c r="C209" s="4" t="n">
        <v>2</v>
      </c>
      <c r="D209" s="4" t="n">
        <v>16</v>
      </c>
      <c r="E209" s="4" t="n">
        <v>0.0720061</v>
      </c>
      <c r="F209" s="0" t="str">
        <f aca="false">IF(B209=$G$2,$H$2,IF(B209=$G$3,$H$3,IF(B209=$G$4,$H$4,IF(B209=$G$5,$H$5,IF(B209=$G$6,$H$6,"other")))))</f>
        <v>Urban Unrestricted Access</v>
      </c>
    </row>
    <row r="210" customFormat="false" ht="13.2" hidden="true" customHeight="false" outlineLevel="0" collapsed="false">
      <c r="A210" s="4" t="n">
        <v>11</v>
      </c>
      <c r="B210" s="4" t="n">
        <v>5</v>
      </c>
      <c r="C210" s="4" t="n">
        <v>2</v>
      </c>
      <c r="D210" s="4" t="n">
        <v>17</v>
      </c>
      <c r="E210" s="4" t="n">
        <v>0.0711487</v>
      </c>
      <c r="F210" s="0" t="str">
        <f aca="false">IF(B210=$G$2,$H$2,IF(B210=$G$3,$H$3,IF(B210=$G$4,$H$4,IF(B210=$G$5,$H$5,IF(B210=$G$6,$H$6,"other")))))</f>
        <v>Urban Unrestricted Access</v>
      </c>
    </row>
    <row r="211" customFormat="false" ht="13.2" hidden="true" customHeight="false" outlineLevel="0" collapsed="false">
      <c r="A211" s="4" t="n">
        <v>11</v>
      </c>
      <c r="B211" s="4" t="n">
        <v>5</v>
      </c>
      <c r="C211" s="4" t="n">
        <v>2</v>
      </c>
      <c r="D211" s="4" t="n">
        <v>18</v>
      </c>
      <c r="E211" s="4" t="n">
        <v>0.0678874</v>
      </c>
      <c r="F211" s="0" t="str">
        <f aca="false">IF(B211=$G$2,$H$2,IF(B211=$G$3,$H$3,IF(B211=$G$4,$H$4,IF(B211=$G$5,$H$5,IF(B211=$G$6,$H$6,"other")))))</f>
        <v>Urban Unrestricted Access</v>
      </c>
    </row>
    <row r="212" customFormat="false" ht="13.2" hidden="true" customHeight="false" outlineLevel="0" collapsed="false">
      <c r="A212" s="4" t="n">
        <v>11</v>
      </c>
      <c r="B212" s="4" t="n">
        <v>5</v>
      </c>
      <c r="C212" s="4" t="n">
        <v>2</v>
      </c>
      <c r="D212" s="4" t="n">
        <v>19</v>
      </c>
      <c r="E212" s="4" t="n">
        <v>0.0617718</v>
      </c>
      <c r="F212" s="0" t="str">
        <f aca="false">IF(B212=$G$2,$H$2,IF(B212=$G$3,$H$3,IF(B212=$G$4,$H$4,IF(B212=$G$5,$H$5,IF(B212=$G$6,$H$6,"other")))))</f>
        <v>Urban Unrestricted Access</v>
      </c>
    </row>
    <row r="213" customFormat="false" ht="13.2" hidden="true" customHeight="false" outlineLevel="0" collapsed="false">
      <c r="A213" s="4" t="n">
        <v>11</v>
      </c>
      <c r="B213" s="4" t="n">
        <v>5</v>
      </c>
      <c r="C213" s="4" t="n">
        <v>2</v>
      </c>
      <c r="D213" s="4" t="n">
        <v>20</v>
      </c>
      <c r="E213" s="4" t="n">
        <v>0.0516882</v>
      </c>
      <c r="F213" s="0" t="str">
        <f aca="false">IF(B213=$G$2,$H$2,IF(B213=$G$3,$H$3,IF(B213=$G$4,$H$4,IF(B213=$G$5,$H$5,IF(B213=$G$6,$H$6,"other")))))</f>
        <v>Urban Unrestricted Access</v>
      </c>
    </row>
    <row r="214" customFormat="false" ht="13.2" hidden="true" customHeight="false" outlineLevel="0" collapsed="false">
      <c r="A214" s="4" t="n">
        <v>11</v>
      </c>
      <c r="B214" s="4" t="n">
        <v>5</v>
      </c>
      <c r="C214" s="4" t="n">
        <v>2</v>
      </c>
      <c r="D214" s="4" t="n">
        <v>21</v>
      </c>
      <c r="E214" s="4" t="n">
        <v>0.0428658</v>
      </c>
      <c r="F214" s="0" t="str">
        <f aca="false">IF(B214=$G$2,$H$2,IF(B214=$G$3,$H$3,IF(B214=$G$4,$H$4,IF(B214=$G$5,$H$5,IF(B214=$G$6,$H$6,"other")))))</f>
        <v>Urban Unrestricted Access</v>
      </c>
    </row>
    <row r="215" customFormat="false" ht="13.2" hidden="true" customHeight="false" outlineLevel="0" collapsed="false">
      <c r="A215" s="4" t="n">
        <v>11</v>
      </c>
      <c r="B215" s="4" t="n">
        <v>5</v>
      </c>
      <c r="C215" s="4" t="n">
        <v>2</v>
      </c>
      <c r="D215" s="4" t="n">
        <v>22</v>
      </c>
      <c r="E215" s="4" t="n">
        <v>0.0380302</v>
      </c>
      <c r="F215" s="0" t="str">
        <f aca="false">IF(B215=$G$2,$H$2,IF(B215=$G$3,$H$3,IF(B215=$G$4,$H$4,IF(B215=$G$5,$H$5,IF(B215=$G$6,$H$6,"other")))))</f>
        <v>Urban Unrestricted Access</v>
      </c>
    </row>
    <row r="216" customFormat="false" ht="13.2" hidden="true" customHeight="false" outlineLevel="0" collapsed="false">
      <c r="A216" s="4" t="n">
        <v>11</v>
      </c>
      <c r="B216" s="4" t="n">
        <v>5</v>
      </c>
      <c r="C216" s="4" t="n">
        <v>2</v>
      </c>
      <c r="D216" s="4" t="n">
        <v>23</v>
      </c>
      <c r="E216" s="4" t="n">
        <v>0.0322072</v>
      </c>
      <c r="F216" s="0" t="str">
        <f aca="false">IF(B216=$G$2,$H$2,IF(B216=$G$3,$H$3,IF(B216=$G$4,$H$4,IF(B216=$G$5,$H$5,IF(B216=$G$6,$H$6,"other")))))</f>
        <v>Urban Unrestricted Access</v>
      </c>
    </row>
    <row r="217" customFormat="false" ht="13.2" hidden="true" customHeight="false" outlineLevel="0" collapsed="false">
      <c r="A217" s="4" t="n">
        <v>11</v>
      </c>
      <c r="B217" s="4" t="n">
        <v>5</v>
      </c>
      <c r="C217" s="4" t="n">
        <v>2</v>
      </c>
      <c r="D217" s="4" t="n">
        <v>24</v>
      </c>
      <c r="E217" s="4" t="n">
        <v>0.0245677</v>
      </c>
      <c r="F217" s="0" t="str">
        <f aca="false">IF(B217=$G$2,$H$2,IF(B217=$G$3,$H$3,IF(B217=$G$4,$H$4,IF(B217=$G$5,$H$5,IF(B217=$G$6,$H$6,"other")))))</f>
        <v>Urban Unrestricted Access</v>
      </c>
    </row>
    <row r="218" customFormat="false" ht="13.2" hidden="false" customHeight="false" outlineLevel="0" collapsed="false">
      <c r="A218" s="4" t="n">
        <v>11</v>
      </c>
      <c r="B218" s="4" t="n">
        <v>5</v>
      </c>
      <c r="C218" s="4" t="n">
        <v>5</v>
      </c>
      <c r="D218" s="4" t="n">
        <v>1</v>
      </c>
      <c r="E218" s="4" t="n">
        <v>0.00986211</v>
      </c>
      <c r="F218" s="0" t="str">
        <f aca="false">IF(B218=$G$2,$H$2,IF(B218=$G$3,$H$3,IF(B218=$G$4,$H$4,IF(B218=$G$5,$H$5,IF(B218=$G$6,$H$6,"other")))))</f>
        <v>Urban Unrestricted Access</v>
      </c>
    </row>
    <row r="219" customFormat="false" ht="13.2" hidden="false" customHeight="false" outlineLevel="0" collapsed="false">
      <c r="A219" s="4" t="n">
        <v>11</v>
      </c>
      <c r="B219" s="4" t="n">
        <v>5</v>
      </c>
      <c r="C219" s="4" t="n">
        <v>5</v>
      </c>
      <c r="D219" s="4" t="n">
        <v>2</v>
      </c>
      <c r="E219" s="4" t="n">
        <v>0.00627248</v>
      </c>
      <c r="F219" s="0" t="str">
        <f aca="false">IF(B219=$G$2,$H$2,IF(B219=$G$3,$H$3,IF(B219=$G$4,$H$4,IF(B219=$G$5,$H$5,IF(B219=$G$6,$H$6,"other")))))</f>
        <v>Urban Unrestricted Access</v>
      </c>
    </row>
    <row r="220" customFormat="false" ht="13.2" hidden="false" customHeight="false" outlineLevel="0" collapsed="false">
      <c r="A220" s="4" t="n">
        <v>11</v>
      </c>
      <c r="B220" s="4" t="n">
        <v>5</v>
      </c>
      <c r="C220" s="4" t="n">
        <v>5</v>
      </c>
      <c r="D220" s="4" t="n">
        <v>3</v>
      </c>
      <c r="E220" s="4" t="n">
        <v>0.00505767</v>
      </c>
      <c r="F220" s="0" t="str">
        <f aca="false">IF(B220=$G$2,$H$2,IF(B220=$G$3,$H$3,IF(B220=$G$4,$H$4,IF(B220=$G$5,$H$5,IF(B220=$G$6,$H$6,"other")))))</f>
        <v>Urban Unrestricted Access</v>
      </c>
    </row>
    <row r="221" customFormat="false" ht="13.2" hidden="false" customHeight="false" outlineLevel="0" collapsed="false">
      <c r="A221" s="4" t="n">
        <v>11</v>
      </c>
      <c r="B221" s="4" t="n">
        <v>5</v>
      </c>
      <c r="C221" s="4" t="n">
        <v>5</v>
      </c>
      <c r="D221" s="4" t="n">
        <v>4</v>
      </c>
      <c r="E221" s="4" t="n">
        <v>0.00466686</v>
      </c>
      <c r="F221" s="0" t="str">
        <f aca="false">IF(B221=$G$2,$H$2,IF(B221=$G$3,$H$3,IF(B221=$G$4,$H$4,IF(B221=$G$5,$H$5,IF(B221=$G$6,$H$6,"other")))))</f>
        <v>Urban Unrestricted Access</v>
      </c>
    </row>
    <row r="222" customFormat="false" ht="13.2" hidden="false" customHeight="false" outlineLevel="0" collapsed="false">
      <c r="A222" s="4" t="n">
        <v>11</v>
      </c>
      <c r="B222" s="4" t="n">
        <v>5</v>
      </c>
      <c r="C222" s="4" t="n">
        <v>5</v>
      </c>
      <c r="D222" s="4" t="n">
        <v>5</v>
      </c>
      <c r="E222" s="4" t="n">
        <v>0.00699469</v>
      </c>
      <c r="F222" s="0" t="str">
        <f aca="false">IF(B222=$G$2,$H$2,IF(B222=$G$3,$H$3,IF(B222=$G$4,$H$4,IF(B222=$G$5,$H$5,IF(B222=$G$6,$H$6,"other")))))</f>
        <v>Urban Unrestricted Access</v>
      </c>
    </row>
    <row r="223" customFormat="false" ht="13.2" hidden="false" customHeight="false" outlineLevel="0" collapsed="false">
      <c r="A223" s="4" t="n">
        <v>11</v>
      </c>
      <c r="B223" s="4" t="n">
        <v>5</v>
      </c>
      <c r="C223" s="4" t="n">
        <v>5</v>
      </c>
      <c r="D223" s="4" t="n">
        <v>6</v>
      </c>
      <c r="E223" s="4" t="n">
        <v>0.018494</v>
      </c>
      <c r="F223" s="0" t="str">
        <f aca="false">IF(B223=$G$2,$H$2,IF(B223=$G$3,$H$3,IF(B223=$G$4,$H$4,IF(B223=$G$5,$H$5,IF(B223=$G$6,$H$6,"other")))))</f>
        <v>Urban Unrestricted Access</v>
      </c>
    </row>
    <row r="224" customFormat="false" ht="13.2" hidden="false" customHeight="false" outlineLevel="0" collapsed="false">
      <c r="A224" s="4" t="n">
        <v>11</v>
      </c>
      <c r="B224" s="4" t="n">
        <v>5</v>
      </c>
      <c r="C224" s="4" t="n">
        <v>5</v>
      </c>
      <c r="D224" s="4" t="n">
        <v>7</v>
      </c>
      <c r="E224" s="4" t="n">
        <v>0.0459565</v>
      </c>
      <c r="F224" s="0" t="str">
        <f aca="false">IF(B224=$G$2,$H$2,IF(B224=$G$3,$H$3,IF(B224=$G$4,$H$4,IF(B224=$G$5,$H$5,IF(B224=$G$6,$H$6,"other")))))</f>
        <v>Urban Unrestricted Access</v>
      </c>
    </row>
    <row r="225" customFormat="false" ht="13.2" hidden="false" customHeight="false" outlineLevel="0" collapsed="false">
      <c r="A225" s="4" t="n">
        <v>11</v>
      </c>
      <c r="B225" s="4" t="n">
        <v>5</v>
      </c>
      <c r="C225" s="4" t="n">
        <v>5</v>
      </c>
      <c r="D225" s="4" t="n">
        <v>8</v>
      </c>
      <c r="E225" s="4" t="n">
        <v>0.0696444</v>
      </c>
      <c r="F225" s="0" t="str">
        <f aca="false">IF(B225=$G$2,$H$2,IF(B225=$G$3,$H$3,IF(B225=$G$4,$H$4,IF(B225=$G$5,$H$5,IF(B225=$G$6,$H$6,"other")))))</f>
        <v>Urban Unrestricted Access</v>
      </c>
    </row>
    <row r="226" customFormat="false" ht="13.2" hidden="false" customHeight="false" outlineLevel="0" collapsed="false">
      <c r="A226" s="4" t="n">
        <v>11</v>
      </c>
      <c r="B226" s="4" t="n">
        <v>5</v>
      </c>
      <c r="C226" s="4" t="n">
        <v>5</v>
      </c>
      <c r="D226" s="4" t="n">
        <v>9</v>
      </c>
      <c r="E226" s="4" t="n">
        <v>0.0608279</v>
      </c>
      <c r="F226" s="0" t="str">
        <f aca="false">IF(B226=$G$2,$H$2,IF(B226=$G$3,$H$3,IF(B226=$G$4,$H$4,IF(B226=$G$5,$H$5,IF(B226=$G$6,$H$6,"other")))))</f>
        <v>Urban Unrestricted Access</v>
      </c>
    </row>
    <row r="227" customFormat="false" ht="13.2" hidden="false" customHeight="false" outlineLevel="0" collapsed="false">
      <c r="A227" s="4" t="n">
        <v>11</v>
      </c>
      <c r="B227" s="4" t="n">
        <v>5</v>
      </c>
      <c r="C227" s="4" t="n">
        <v>5</v>
      </c>
      <c r="D227" s="4" t="n">
        <v>10</v>
      </c>
      <c r="E227" s="4" t="n">
        <v>0.0502862</v>
      </c>
      <c r="F227" s="0" t="str">
        <f aca="false">IF(B227=$G$2,$H$2,IF(B227=$G$3,$H$3,IF(B227=$G$4,$H$4,IF(B227=$G$5,$H$5,IF(B227=$G$6,$H$6,"other")))))</f>
        <v>Urban Unrestricted Access</v>
      </c>
    </row>
    <row r="228" customFormat="false" ht="13.2" hidden="false" customHeight="false" outlineLevel="0" collapsed="false">
      <c r="A228" s="4" t="n">
        <v>11</v>
      </c>
      <c r="B228" s="4" t="n">
        <v>5</v>
      </c>
      <c r="C228" s="4" t="n">
        <v>5</v>
      </c>
      <c r="D228" s="4" t="n">
        <v>11</v>
      </c>
      <c r="E228" s="4" t="n">
        <v>0.0499351</v>
      </c>
      <c r="F228" s="0" t="str">
        <f aca="false">IF(B228=$G$2,$H$2,IF(B228=$G$3,$H$3,IF(B228=$G$4,$H$4,IF(B228=$G$5,$H$5,IF(B228=$G$6,$H$6,"other")))))</f>
        <v>Urban Unrestricted Access</v>
      </c>
    </row>
    <row r="229" customFormat="false" ht="13.2" hidden="false" customHeight="false" outlineLevel="0" collapsed="false">
      <c r="A229" s="4" t="n">
        <v>11</v>
      </c>
      <c r="B229" s="4" t="n">
        <v>5</v>
      </c>
      <c r="C229" s="4" t="n">
        <v>5</v>
      </c>
      <c r="D229" s="4" t="n">
        <v>12</v>
      </c>
      <c r="E229" s="4" t="n">
        <v>0.0543654</v>
      </c>
      <c r="F229" s="0" t="str">
        <f aca="false">IF(B229=$G$2,$H$2,IF(B229=$G$3,$H$3,IF(B229=$G$4,$H$4,IF(B229=$G$5,$H$5,IF(B229=$G$6,$H$6,"other")))))</f>
        <v>Urban Unrestricted Access</v>
      </c>
    </row>
    <row r="230" customFormat="false" ht="13.2" hidden="false" customHeight="false" outlineLevel="0" collapsed="false">
      <c r="A230" s="4" t="n">
        <v>11</v>
      </c>
      <c r="B230" s="4" t="n">
        <v>5</v>
      </c>
      <c r="C230" s="4" t="n">
        <v>5</v>
      </c>
      <c r="D230" s="4" t="n">
        <v>13</v>
      </c>
      <c r="E230" s="4" t="n">
        <v>0.0576462</v>
      </c>
      <c r="F230" s="0" t="str">
        <f aca="false">IF(B230=$G$2,$H$2,IF(B230=$G$3,$H$3,IF(B230=$G$4,$H$4,IF(B230=$G$5,$H$5,IF(B230=$G$6,$H$6,"other")))))</f>
        <v>Urban Unrestricted Access</v>
      </c>
    </row>
    <row r="231" customFormat="false" ht="13.2" hidden="false" customHeight="false" outlineLevel="0" collapsed="false">
      <c r="A231" s="4" t="n">
        <v>11</v>
      </c>
      <c r="B231" s="4" t="n">
        <v>5</v>
      </c>
      <c r="C231" s="4" t="n">
        <v>5</v>
      </c>
      <c r="D231" s="4" t="n">
        <v>14</v>
      </c>
      <c r="E231" s="4" t="n">
        <v>0.0580319</v>
      </c>
      <c r="F231" s="0" t="str">
        <f aca="false">IF(B231=$G$2,$H$2,IF(B231=$G$3,$H$3,IF(B231=$G$4,$H$4,IF(B231=$G$5,$H$5,IF(B231=$G$6,$H$6,"other")))))</f>
        <v>Urban Unrestricted Access</v>
      </c>
    </row>
    <row r="232" customFormat="false" ht="13.2" hidden="false" customHeight="false" outlineLevel="0" collapsed="false">
      <c r="A232" s="4" t="n">
        <v>11</v>
      </c>
      <c r="B232" s="4" t="n">
        <v>5</v>
      </c>
      <c r="C232" s="4" t="n">
        <v>5</v>
      </c>
      <c r="D232" s="4" t="n">
        <v>15</v>
      </c>
      <c r="E232" s="4" t="n">
        <v>0.0622554</v>
      </c>
      <c r="F232" s="0" t="str">
        <f aca="false">IF(B232=$G$2,$H$2,IF(B232=$G$3,$H$3,IF(B232=$G$4,$H$4,IF(B232=$G$5,$H$5,IF(B232=$G$6,$H$6,"other")))))</f>
        <v>Urban Unrestricted Access</v>
      </c>
    </row>
    <row r="233" customFormat="false" ht="13.2" hidden="false" customHeight="false" outlineLevel="0" collapsed="false">
      <c r="A233" s="4" t="n">
        <v>11</v>
      </c>
      <c r="B233" s="4" t="n">
        <v>5</v>
      </c>
      <c r="C233" s="4" t="n">
        <v>5</v>
      </c>
      <c r="D233" s="4" t="n">
        <v>16</v>
      </c>
      <c r="E233" s="4" t="n">
        <v>0.0710049</v>
      </c>
      <c r="F233" s="0" t="str">
        <f aca="false">IF(B233=$G$2,$H$2,IF(B233=$G$3,$H$3,IF(B233=$G$4,$H$4,IF(B233=$G$5,$H$5,IF(B233=$G$6,$H$6,"other")))))</f>
        <v>Urban Unrestricted Access</v>
      </c>
    </row>
    <row r="234" customFormat="false" ht="13.2" hidden="false" customHeight="false" outlineLevel="0" collapsed="false">
      <c r="A234" s="4" t="n">
        <v>11</v>
      </c>
      <c r="B234" s="4" t="n">
        <v>5</v>
      </c>
      <c r="C234" s="4" t="n">
        <v>5</v>
      </c>
      <c r="D234" s="4" t="n">
        <v>17</v>
      </c>
      <c r="E234" s="4" t="n">
        <v>0.0769725</v>
      </c>
      <c r="F234" s="0" t="str">
        <f aca="false">IF(B234=$G$2,$H$2,IF(B234=$G$3,$H$3,IF(B234=$G$4,$H$4,IF(B234=$G$5,$H$5,IF(B234=$G$6,$H$6,"other")))))</f>
        <v>Urban Unrestricted Access</v>
      </c>
    </row>
    <row r="235" customFormat="false" ht="13.2" hidden="false" customHeight="false" outlineLevel="0" collapsed="false">
      <c r="A235" s="4" t="n">
        <v>11</v>
      </c>
      <c r="B235" s="4" t="n">
        <v>5</v>
      </c>
      <c r="C235" s="4" t="n">
        <v>5</v>
      </c>
      <c r="D235" s="4" t="n">
        <v>18</v>
      </c>
      <c r="E235" s="4" t="n">
        <v>0.077432</v>
      </c>
      <c r="F235" s="0" t="str">
        <f aca="false">IF(B235=$G$2,$H$2,IF(B235=$G$3,$H$3,IF(B235=$G$4,$H$4,IF(B235=$G$5,$H$5,IF(B235=$G$6,$H$6,"other")))))</f>
        <v>Urban Unrestricted Access</v>
      </c>
    </row>
    <row r="236" customFormat="false" ht="13.2" hidden="false" customHeight="false" outlineLevel="0" collapsed="false">
      <c r="A236" s="4" t="n">
        <v>11</v>
      </c>
      <c r="B236" s="4" t="n">
        <v>5</v>
      </c>
      <c r="C236" s="4" t="n">
        <v>5</v>
      </c>
      <c r="D236" s="4" t="n">
        <v>19</v>
      </c>
      <c r="E236" s="4" t="n">
        <v>0.059783</v>
      </c>
      <c r="F236" s="0" t="str">
        <f aca="false">IF(B236=$G$2,$H$2,IF(B236=$G$3,$H$3,IF(B236=$G$4,$H$4,IF(B236=$G$5,$H$5,IF(B236=$G$6,$H$6,"other")))))</f>
        <v>Urban Unrestricted Access</v>
      </c>
    </row>
    <row r="237" customFormat="false" ht="13.2" hidden="false" customHeight="false" outlineLevel="0" collapsed="false">
      <c r="A237" s="4" t="n">
        <v>11</v>
      </c>
      <c r="B237" s="4" t="n">
        <v>5</v>
      </c>
      <c r="C237" s="4" t="n">
        <v>5</v>
      </c>
      <c r="D237" s="4" t="n">
        <v>20</v>
      </c>
      <c r="E237" s="4" t="n">
        <v>0.0443923</v>
      </c>
      <c r="F237" s="0" t="str">
        <f aca="false">IF(B237=$G$2,$H$2,IF(B237=$G$3,$H$3,IF(B237=$G$4,$H$4,IF(B237=$G$5,$H$5,IF(B237=$G$6,$H$6,"other")))))</f>
        <v>Urban Unrestricted Access</v>
      </c>
    </row>
    <row r="238" customFormat="false" ht="13.2" hidden="false" customHeight="false" outlineLevel="0" collapsed="false">
      <c r="A238" s="4" t="n">
        <v>11</v>
      </c>
      <c r="B238" s="4" t="n">
        <v>5</v>
      </c>
      <c r="C238" s="4" t="n">
        <v>5</v>
      </c>
      <c r="D238" s="4" t="n">
        <v>21</v>
      </c>
      <c r="E238" s="4" t="n">
        <v>0.0354458</v>
      </c>
      <c r="F238" s="0" t="str">
        <f aca="false">IF(B238=$G$2,$H$2,IF(B238=$G$3,$H$3,IF(B238=$G$4,$H$4,IF(B238=$G$5,$H$5,IF(B238=$G$6,$H$6,"other")))))</f>
        <v>Urban Unrestricted Access</v>
      </c>
    </row>
    <row r="239" customFormat="false" ht="13.2" hidden="false" customHeight="false" outlineLevel="0" collapsed="false">
      <c r="A239" s="4" t="n">
        <v>11</v>
      </c>
      <c r="B239" s="4" t="n">
        <v>5</v>
      </c>
      <c r="C239" s="4" t="n">
        <v>5</v>
      </c>
      <c r="D239" s="4" t="n">
        <v>22</v>
      </c>
      <c r="E239" s="4" t="n">
        <v>0.031824</v>
      </c>
      <c r="F239" s="0" t="str">
        <f aca="false">IF(B239=$G$2,$H$2,IF(B239=$G$3,$H$3,IF(B239=$G$4,$H$4,IF(B239=$G$5,$H$5,IF(B239=$G$6,$H$6,"other")))))</f>
        <v>Urban Unrestricted Access</v>
      </c>
    </row>
    <row r="240" customFormat="false" ht="13.2" hidden="false" customHeight="false" outlineLevel="0" collapsed="false">
      <c r="A240" s="4" t="n">
        <v>11</v>
      </c>
      <c r="B240" s="4" t="n">
        <v>5</v>
      </c>
      <c r="C240" s="4" t="n">
        <v>5</v>
      </c>
      <c r="D240" s="4" t="n">
        <v>23</v>
      </c>
      <c r="E240" s="4" t="n">
        <v>0.0249419</v>
      </c>
      <c r="F240" s="0" t="str">
        <f aca="false">IF(B240=$G$2,$H$2,IF(B240=$G$3,$H$3,IF(B240=$G$4,$H$4,IF(B240=$G$5,$H$5,IF(B240=$G$6,$H$6,"other")))))</f>
        <v>Urban Unrestricted Access</v>
      </c>
    </row>
    <row r="241" customFormat="false" ht="13.2" hidden="false" customHeight="false" outlineLevel="0" collapsed="false">
      <c r="A241" s="4" t="n">
        <v>11</v>
      </c>
      <c r="B241" s="4" t="n">
        <v>5</v>
      </c>
      <c r="C241" s="4" t="n">
        <v>5</v>
      </c>
      <c r="D241" s="4" t="n">
        <v>24</v>
      </c>
      <c r="E241" s="4" t="n">
        <v>0.0179068</v>
      </c>
      <c r="F241" s="0" t="str">
        <f aca="false">IF(B241=$G$2,$H$2,IF(B241=$G$3,$H$3,IF(B241=$G$4,$H$4,IF(B241=$G$5,$H$5,IF(B241=$G$6,$H$6,"other")))))</f>
        <v>Urban Unrestricted Access</v>
      </c>
    </row>
    <row r="242" customFormat="false" ht="13.2" hidden="true" customHeight="false" outlineLevel="0" collapsed="false">
      <c r="A242" s="4" t="n">
        <v>21</v>
      </c>
      <c r="B242" s="4" t="n">
        <v>1</v>
      </c>
      <c r="C242" s="4" t="n">
        <v>2</v>
      </c>
      <c r="D242" s="4" t="n">
        <v>1</v>
      </c>
      <c r="E242" s="4" t="n">
        <v>0.0214739</v>
      </c>
      <c r="F242" s="0" t="str">
        <f aca="false">IF(B242=$G$2,$H$2,IF(B242=$G$3,$H$3,IF(B242=$G$4,$H$4,IF(B242=$G$5,$H$5,IF(B242=$G$6,$H$6,"other")))))</f>
        <v>Off-Network</v>
      </c>
    </row>
    <row r="243" customFormat="false" ht="13.2" hidden="true" customHeight="false" outlineLevel="0" collapsed="false">
      <c r="A243" s="4" t="n">
        <v>21</v>
      </c>
      <c r="B243" s="4" t="n">
        <v>1</v>
      </c>
      <c r="C243" s="4" t="n">
        <v>2</v>
      </c>
      <c r="D243" s="4" t="n">
        <v>2</v>
      </c>
      <c r="E243" s="4" t="n">
        <v>0.0144428</v>
      </c>
      <c r="F243" s="0" t="str">
        <f aca="false">IF(B243=$G$2,$H$2,IF(B243=$G$3,$H$3,IF(B243=$G$4,$H$4,IF(B243=$G$5,$H$5,IF(B243=$G$6,$H$6,"other")))))</f>
        <v>Off-Network</v>
      </c>
    </row>
    <row r="244" customFormat="false" ht="13.2" hidden="true" customHeight="false" outlineLevel="0" collapsed="false">
      <c r="A244" s="4" t="n">
        <v>21</v>
      </c>
      <c r="B244" s="4" t="n">
        <v>1</v>
      </c>
      <c r="C244" s="4" t="n">
        <v>2</v>
      </c>
      <c r="D244" s="4" t="n">
        <v>3</v>
      </c>
      <c r="E244" s="4" t="n">
        <v>0.0109684</v>
      </c>
      <c r="F244" s="0" t="str">
        <f aca="false">IF(B244=$G$2,$H$2,IF(B244=$G$3,$H$3,IF(B244=$G$4,$H$4,IF(B244=$G$5,$H$5,IF(B244=$G$6,$H$6,"other")))))</f>
        <v>Off-Network</v>
      </c>
    </row>
    <row r="245" customFormat="false" ht="13.2" hidden="true" customHeight="false" outlineLevel="0" collapsed="false">
      <c r="A245" s="4" t="n">
        <v>21</v>
      </c>
      <c r="B245" s="4" t="n">
        <v>1</v>
      </c>
      <c r="C245" s="4" t="n">
        <v>2</v>
      </c>
      <c r="D245" s="4" t="n">
        <v>4</v>
      </c>
      <c r="E245" s="4" t="n">
        <v>0.00749451</v>
      </c>
      <c r="F245" s="0" t="str">
        <f aca="false">IF(B245=$G$2,$H$2,IF(B245=$G$3,$H$3,IF(B245=$G$4,$H$4,IF(B245=$G$5,$H$5,IF(B245=$G$6,$H$6,"other")))))</f>
        <v>Off-Network</v>
      </c>
    </row>
    <row r="246" customFormat="false" ht="13.2" hidden="true" customHeight="false" outlineLevel="0" collapsed="false">
      <c r="A246" s="4" t="n">
        <v>21</v>
      </c>
      <c r="B246" s="4" t="n">
        <v>1</v>
      </c>
      <c r="C246" s="4" t="n">
        <v>2</v>
      </c>
      <c r="D246" s="4" t="n">
        <v>5</v>
      </c>
      <c r="E246" s="4" t="n">
        <v>0.00683855</v>
      </c>
      <c r="F246" s="0" t="str">
        <f aca="false">IF(B246=$G$2,$H$2,IF(B246=$G$3,$H$3,IF(B246=$G$4,$H$4,IF(B246=$G$5,$H$5,IF(B246=$G$6,$H$6,"other")))))</f>
        <v>Off-Network</v>
      </c>
    </row>
    <row r="247" customFormat="false" ht="13.2" hidden="true" customHeight="false" outlineLevel="0" collapsed="false">
      <c r="A247" s="4" t="n">
        <v>21</v>
      </c>
      <c r="B247" s="4" t="n">
        <v>1</v>
      </c>
      <c r="C247" s="4" t="n">
        <v>2</v>
      </c>
      <c r="D247" s="4" t="n">
        <v>6</v>
      </c>
      <c r="E247" s="4" t="n">
        <v>0.0103588</v>
      </c>
      <c r="F247" s="0" t="str">
        <f aca="false">IF(B247=$G$2,$H$2,IF(B247=$G$3,$H$3,IF(B247=$G$4,$H$4,IF(B247=$G$5,$H$5,IF(B247=$G$6,$H$6,"other")))))</f>
        <v>Off-Network</v>
      </c>
    </row>
    <row r="248" customFormat="false" ht="13.2" hidden="true" customHeight="false" outlineLevel="0" collapsed="false">
      <c r="A248" s="4" t="n">
        <v>21</v>
      </c>
      <c r="B248" s="4" t="n">
        <v>1</v>
      </c>
      <c r="C248" s="4" t="n">
        <v>2</v>
      </c>
      <c r="D248" s="4" t="n">
        <v>7</v>
      </c>
      <c r="E248" s="4" t="n">
        <v>0.0184304</v>
      </c>
      <c r="F248" s="0" t="str">
        <f aca="false">IF(B248=$G$2,$H$2,IF(B248=$G$3,$H$3,IF(B248=$G$4,$H$4,IF(B248=$G$5,$H$5,IF(B248=$G$6,$H$6,"other")))))</f>
        <v>Off-Network</v>
      </c>
    </row>
    <row r="249" customFormat="false" ht="13.2" hidden="true" customHeight="false" outlineLevel="0" collapsed="false">
      <c r="A249" s="4" t="n">
        <v>21</v>
      </c>
      <c r="B249" s="4" t="n">
        <v>1</v>
      </c>
      <c r="C249" s="4" t="n">
        <v>2</v>
      </c>
      <c r="D249" s="4" t="n">
        <v>8</v>
      </c>
      <c r="E249" s="4" t="n">
        <v>0.0268117</v>
      </c>
      <c r="F249" s="0" t="str">
        <f aca="false">IF(B249=$G$2,$H$2,IF(B249=$G$3,$H$3,IF(B249=$G$4,$H$4,IF(B249=$G$5,$H$5,IF(B249=$G$6,$H$6,"other")))))</f>
        <v>Off-Network</v>
      </c>
    </row>
    <row r="250" customFormat="false" ht="13.2" hidden="true" customHeight="false" outlineLevel="0" collapsed="false">
      <c r="A250" s="4" t="n">
        <v>21</v>
      </c>
      <c r="B250" s="4" t="n">
        <v>1</v>
      </c>
      <c r="C250" s="4" t="n">
        <v>2</v>
      </c>
      <c r="D250" s="4" t="n">
        <v>9</v>
      </c>
      <c r="E250" s="4" t="n">
        <v>0.0363852</v>
      </c>
      <c r="F250" s="0" t="str">
        <f aca="false">IF(B250=$G$2,$H$2,IF(B250=$G$3,$H$3,IF(B250=$G$4,$H$4,IF(B250=$G$5,$H$5,IF(B250=$G$6,$H$6,"other")))))</f>
        <v>Off-Network</v>
      </c>
    </row>
    <row r="251" customFormat="false" ht="13.2" hidden="true" customHeight="false" outlineLevel="0" collapsed="false">
      <c r="A251" s="4" t="n">
        <v>21</v>
      </c>
      <c r="B251" s="4" t="n">
        <v>1</v>
      </c>
      <c r="C251" s="4" t="n">
        <v>2</v>
      </c>
      <c r="D251" s="4" t="n">
        <v>10</v>
      </c>
      <c r="E251" s="4" t="n">
        <v>0.0475407</v>
      </c>
      <c r="F251" s="0" t="str">
        <f aca="false">IF(B251=$G$2,$H$2,IF(B251=$G$3,$H$3,IF(B251=$G$4,$H$4,IF(B251=$G$5,$H$5,IF(B251=$G$6,$H$6,"other")))))</f>
        <v>Off-Network</v>
      </c>
    </row>
    <row r="252" customFormat="false" ht="13.2" hidden="true" customHeight="false" outlineLevel="0" collapsed="false">
      <c r="A252" s="4" t="n">
        <v>21</v>
      </c>
      <c r="B252" s="4" t="n">
        <v>1</v>
      </c>
      <c r="C252" s="4" t="n">
        <v>2</v>
      </c>
      <c r="D252" s="4" t="n">
        <v>11</v>
      </c>
      <c r="E252" s="4" t="n">
        <v>0.0574664</v>
      </c>
      <c r="F252" s="0" t="str">
        <f aca="false">IF(B252=$G$2,$H$2,IF(B252=$G$3,$H$3,IF(B252=$G$4,$H$4,IF(B252=$G$5,$H$5,IF(B252=$G$6,$H$6,"other")))))</f>
        <v>Off-Network</v>
      </c>
    </row>
    <row r="253" customFormat="false" ht="13.2" hidden="true" customHeight="false" outlineLevel="0" collapsed="false">
      <c r="A253" s="4" t="n">
        <v>21</v>
      </c>
      <c r="B253" s="4" t="n">
        <v>1</v>
      </c>
      <c r="C253" s="4" t="n">
        <v>2</v>
      </c>
      <c r="D253" s="4" t="n">
        <v>12</v>
      </c>
      <c r="E253" s="4" t="n">
        <v>0.0650786</v>
      </c>
      <c r="F253" s="0" t="str">
        <f aca="false">IF(B253=$G$2,$H$2,IF(B253=$G$3,$H$3,IF(B253=$G$4,$H$4,IF(B253=$G$5,$H$5,IF(B253=$G$6,$H$6,"other")))))</f>
        <v>Off-Network</v>
      </c>
    </row>
    <row r="254" customFormat="false" ht="13.2" hidden="true" customHeight="false" outlineLevel="0" collapsed="false">
      <c r="A254" s="4" t="n">
        <v>21</v>
      </c>
      <c r="B254" s="4" t="n">
        <v>1</v>
      </c>
      <c r="C254" s="4" t="n">
        <v>2</v>
      </c>
      <c r="D254" s="4" t="n">
        <v>13</v>
      </c>
      <c r="E254" s="4" t="n">
        <v>0.0713228</v>
      </c>
      <c r="F254" s="0" t="str">
        <f aca="false">IF(B254=$G$2,$H$2,IF(B254=$G$3,$H$3,IF(B254=$G$4,$H$4,IF(B254=$G$5,$H$5,IF(B254=$G$6,$H$6,"other")))))</f>
        <v>Off-Network</v>
      </c>
    </row>
    <row r="255" customFormat="false" ht="13.2" hidden="true" customHeight="false" outlineLevel="0" collapsed="false">
      <c r="A255" s="4" t="n">
        <v>21</v>
      </c>
      <c r="B255" s="4" t="n">
        <v>1</v>
      </c>
      <c r="C255" s="4" t="n">
        <v>2</v>
      </c>
      <c r="D255" s="4" t="n">
        <v>14</v>
      </c>
      <c r="E255" s="4" t="n">
        <v>0.0714917</v>
      </c>
      <c r="F255" s="0" t="str">
        <f aca="false">IF(B255=$G$2,$H$2,IF(B255=$G$3,$H$3,IF(B255=$G$4,$H$4,IF(B255=$G$5,$H$5,IF(B255=$G$6,$H$6,"other")))))</f>
        <v>Off-Network</v>
      </c>
    </row>
    <row r="256" customFormat="false" ht="13.2" hidden="true" customHeight="false" outlineLevel="0" collapsed="false">
      <c r="A256" s="4" t="n">
        <v>21</v>
      </c>
      <c r="B256" s="4" t="n">
        <v>1</v>
      </c>
      <c r="C256" s="4" t="n">
        <v>2</v>
      </c>
      <c r="D256" s="4" t="n">
        <v>15</v>
      </c>
      <c r="E256" s="4" t="n">
        <v>0.0717226</v>
      </c>
      <c r="F256" s="0" t="str">
        <f aca="false">IF(B256=$G$2,$H$2,IF(B256=$G$3,$H$3,IF(B256=$G$4,$H$4,IF(B256=$G$5,$H$5,IF(B256=$G$6,$H$6,"other")))))</f>
        <v>Off-Network</v>
      </c>
    </row>
    <row r="257" customFormat="false" ht="13.2" hidden="true" customHeight="false" outlineLevel="0" collapsed="false">
      <c r="A257" s="4" t="n">
        <v>21</v>
      </c>
      <c r="B257" s="4" t="n">
        <v>1</v>
      </c>
      <c r="C257" s="4" t="n">
        <v>2</v>
      </c>
      <c r="D257" s="4" t="n">
        <v>16</v>
      </c>
      <c r="E257" s="4" t="n">
        <v>0.0720061</v>
      </c>
      <c r="F257" s="0" t="str">
        <f aca="false">IF(B257=$G$2,$H$2,IF(B257=$G$3,$H$3,IF(B257=$G$4,$H$4,IF(B257=$G$5,$H$5,IF(B257=$G$6,$H$6,"other")))))</f>
        <v>Off-Network</v>
      </c>
    </row>
    <row r="258" customFormat="false" ht="13.2" hidden="true" customHeight="false" outlineLevel="0" collapsed="false">
      <c r="A258" s="4" t="n">
        <v>21</v>
      </c>
      <c r="B258" s="4" t="n">
        <v>1</v>
      </c>
      <c r="C258" s="4" t="n">
        <v>2</v>
      </c>
      <c r="D258" s="4" t="n">
        <v>17</v>
      </c>
      <c r="E258" s="4" t="n">
        <v>0.0711487</v>
      </c>
      <c r="F258" s="0" t="str">
        <f aca="false">IF(B258=$G$2,$H$2,IF(B258=$G$3,$H$3,IF(B258=$G$4,$H$4,IF(B258=$G$5,$H$5,IF(B258=$G$6,$H$6,"other")))))</f>
        <v>Off-Network</v>
      </c>
    </row>
    <row r="259" customFormat="false" ht="13.2" hidden="true" customHeight="false" outlineLevel="0" collapsed="false">
      <c r="A259" s="4" t="n">
        <v>21</v>
      </c>
      <c r="B259" s="4" t="n">
        <v>1</v>
      </c>
      <c r="C259" s="4" t="n">
        <v>2</v>
      </c>
      <c r="D259" s="4" t="n">
        <v>18</v>
      </c>
      <c r="E259" s="4" t="n">
        <v>0.0678874</v>
      </c>
      <c r="F259" s="0" t="str">
        <f aca="false">IF(B259=$G$2,$H$2,IF(B259=$G$3,$H$3,IF(B259=$G$4,$H$4,IF(B259=$G$5,$H$5,IF(B259=$G$6,$H$6,"other")))))</f>
        <v>Off-Network</v>
      </c>
    </row>
    <row r="260" customFormat="false" ht="13.2" hidden="true" customHeight="false" outlineLevel="0" collapsed="false">
      <c r="A260" s="4" t="n">
        <v>21</v>
      </c>
      <c r="B260" s="4" t="n">
        <v>1</v>
      </c>
      <c r="C260" s="4" t="n">
        <v>2</v>
      </c>
      <c r="D260" s="4" t="n">
        <v>19</v>
      </c>
      <c r="E260" s="4" t="n">
        <v>0.0617718</v>
      </c>
      <c r="F260" s="0" t="str">
        <f aca="false">IF(B260=$G$2,$H$2,IF(B260=$G$3,$H$3,IF(B260=$G$4,$H$4,IF(B260=$G$5,$H$5,IF(B260=$G$6,$H$6,"other")))))</f>
        <v>Off-Network</v>
      </c>
    </row>
    <row r="261" customFormat="false" ht="13.2" hidden="true" customHeight="false" outlineLevel="0" collapsed="false">
      <c r="A261" s="4" t="n">
        <v>21</v>
      </c>
      <c r="B261" s="4" t="n">
        <v>1</v>
      </c>
      <c r="C261" s="4" t="n">
        <v>2</v>
      </c>
      <c r="D261" s="4" t="n">
        <v>20</v>
      </c>
      <c r="E261" s="4" t="n">
        <v>0.0516882</v>
      </c>
      <c r="F261" s="0" t="str">
        <f aca="false">IF(B261=$G$2,$H$2,IF(B261=$G$3,$H$3,IF(B261=$G$4,$H$4,IF(B261=$G$5,$H$5,IF(B261=$G$6,$H$6,"other")))))</f>
        <v>Off-Network</v>
      </c>
    </row>
    <row r="262" customFormat="false" ht="13.2" hidden="true" customHeight="false" outlineLevel="0" collapsed="false">
      <c r="A262" s="4" t="n">
        <v>21</v>
      </c>
      <c r="B262" s="4" t="n">
        <v>1</v>
      </c>
      <c r="C262" s="4" t="n">
        <v>2</v>
      </c>
      <c r="D262" s="4" t="n">
        <v>21</v>
      </c>
      <c r="E262" s="4" t="n">
        <v>0.0428658</v>
      </c>
      <c r="F262" s="0" t="str">
        <f aca="false">IF(B262=$G$2,$H$2,IF(B262=$G$3,$H$3,IF(B262=$G$4,$H$4,IF(B262=$G$5,$H$5,IF(B262=$G$6,$H$6,"other")))))</f>
        <v>Off-Network</v>
      </c>
    </row>
    <row r="263" customFormat="false" ht="13.2" hidden="true" customHeight="false" outlineLevel="0" collapsed="false">
      <c r="A263" s="4" t="n">
        <v>21</v>
      </c>
      <c r="B263" s="4" t="n">
        <v>1</v>
      </c>
      <c r="C263" s="4" t="n">
        <v>2</v>
      </c>
      <c r="D263" s="4" t="n">
        <v>22</v>
      </c>
      <c r="E263" s="4" t="n">
        <v>0.0380302</v>
      </c>
      <c r="F263" s="0" t="str">
        <f aca="false">IF(B263=$G$2,$H$2,IF(B263=$G$3,$H$3,IF(B263=$G$4,$H$4,IF(B263=$G$5,$H$5,IF(B263=$G$6,$H$6,"other")))))</f>
        <v>Off-Network</v>
      </c>
    </row>
    <row r="264" customFormat="false" ht="13.2" hidden="true" customHeight="false" outlineLevel="0" collapsed="false">
      <c r="A264" s="4" t="n">
        <v>21</v>
      </c>
      <c r="B264" s="4" t="n">
        <v>1</v>
      </c>
      <c r="C264" s="4" t="n">
        <v>2</v>
      </c>
      <c r="D264" s="4" t="n">
        <v>23</v>
      </c>
      <c r="E264" s="4" t="n">
        <v>0.0322072</v>
      </c>
      <c r="F264" s="0" t="str">
        <f aca="false">IF(B264=$G$2,$H$2,IF(B264=$G$3,$H$3,IF(B264=$G$4,$H$4,IF(B264=$G$5,$H$5,IF(B264=$G$6,$H$6,"other")))))</f>
        <v>Off-Network</v>
      </c>
    </row>
    <row r="265" customFormat="false" ht="13.2" hidden="true" customHeight="false" outlineLevel="0" collapsed="false">
      <c r="A265" s="4" t="n">
        <v>21</v>
      </c>
      <c r="B265" s="4" t="n">
        <v>1</v>
      </c>
      <c r="C265" s="4" t="n">
        <v>2</v>
      </c>
      <c r="D265" s="4" t="n">
        <v>24</v>
      </c>
      <c r="E265" s="4" t="n">
        <v>0.0245677</v>
      </c>
      <c r="F265" s="0" t="str">
        <f aca="false">IF(B265=$G$2,$H$2,IF(B265=$G$3,$H$3,IF(B265=$G$4,$H$4,IF(B265=$G$5,$H$5,IF(B265=$G$6,$H$6,"other")))))</f>
        <v>Off-Network</v>
      </c>
    </row>
    <row r="266" customFormat="false" ht="13.2" hidden="true" customHeight="false" outlineLevel="0" collapsed="false">
      <c r="A266" s="4" t="n">
        <v>21</v>
      </c>
      <c r="B266" s="4" t="n">
        <v>1</v>
      </c>
      <c r="C266" s="4" t="n">
        <v>5</v>
      </c>
      <c r="D266" s="4" t="n">
        <v>1</v>
      </c>
      <c r="E266" s="4" t="n">
        <v>0.00986211</v>
      </c>
      <c r="F266" s="0" t="str">
        <f aca="false">IF(B266=$G$2,$H$2,IF(B266=$G$3,$H$3,IF(B266=$G$4,$H$4,IF(B266=$G$5,$H$5,IF(B266=$G$6,$H$6,"other")))))</f>
        <v>Off-Network</v>
      </c>
    </row>
    <row r="267" customFormat="false" ht="13.2" hidden="true" customHeight="false" outlineLevel="0" collapsed="false">
      <c r="A267" s="4" t="n">
        <v>21</v>
      </c>
      <c r="B267" s="4" t="n">
        <v>1</v>
      </c>
      <c r="C267" s="4" t="n">
        <v>5</v>
      </c>
      <c r="D267" s="4" t="n">
        <v>2</v>
      </c>
      <c r="E267" s="4" t="n">
        <v>0.00627248</v>
      </c>
      <c r="F267" s="0" t="str">
        <f aca="false">IF(B267=$G$2,$H$2,IF(B267=$G$3,$H$3,IF(B267=$G$4,$H$4,IF(B267=$G$5,$H$5,IF(B267=$G$6,$H$6,"other")))))</f>
        <v>Off-Network</v>
      </c>
    </row>
    <row r="268" customFormat="false" ht="13.2" hidden="true" customHeight="false" outlineLevel="0" collapsed="false">
      <c r="A268" s="4" t="n">
        <v>21</v>
      </c>
      <c r="B268" s="4" t="n">
        <v>1</v>
      </c>
      <c r="C268" s="4" t="n">
        <v>5</v>
      </c>
      <c r="D268" s="4" t="n">
        <v>3</v>
      </c>
      <c r="E268" s="4" t="n">
        <v>0.00505767</v>
      </c>
      <c r="F268" s="0" t="str">
        <f aca="false">IF(B268=$G$2,$H$2,IF(B268=$G$3,$H$3,IF(B268=$G$4,$H$4,IF(B268=$G$5,$H$5,IF(B268=$G$6,$H$6,"other")))))</f>
        <v>Off-Network</v>
      </c>
    </row>
    <row r="269" customFormat="false" ht="13.2" hidden="true" customHeight="false" outlineLevel="0" collapsed="false">
      <c r="A269" s="4" t="n">
        <v>21</v>
      </c>
      <c r="B269" s="4" t="n">
        <v>1</v>
      </c>
      <c r="C269" s="4" t="n">
        <v>5</v>
      </c>
      <c r="D269" s="4" t="n">
        <v>4</v>
      </c>
      <c r="E269" s="4" t="n">
        <v>0.00466686</v>
      </c>
      <c r="F269" s="0" t="str">
        <f aca="false">IF(B269=$G$2,$H$2,IF(B269=$G$3,$H$3,IF(B269=$G$4,$H$4,IF(B269=$G$5,$H$5,IF(B269=$G$6,$H$6,"other")))))</f>
        <v>Off-Network</v>
      </c>
    </row>
    <row r="270" customFormat="false" ht="13.2" hidden="true" customHeight="false" outlineLevel="0" collapsed="false">
      <c r="A270" s="4" t="n">
        <v>21</v>
      </c>
      <c r="B270" s="4" t="n">
        <v>1</v>
      </c>
      <c r="C270" s="4" t="n">
        <v>5</v>
      </c>
      <c r="D270" s="4" t="n">
        <v>5</v>
      </c>
      <c r="E270" s="4" t="n">
        <v>0.00699469</v>
      </c>
      <c r="F270" s="0" t="str">
        <f aca="false">IF(B270=$G$2,$H$2,IF(B270=$G$3,$H$3,IF(B270=$G$4,$H$4,IF(B270=$G$5,$H$5,IF(B270=$G$6,$H$6,"other")))))</f>
        <v>Off-Network</v>
      </c>
    </row>
    <row r="271" customFormat="false" ht="13.2" hidden="true" customHeight="false" outlineLevel="0" collapsed="false">
      <c r="A271" s="4" t="n">
        <v>21</v>
      </c>
      <c r="B271" s="4" t="n">
        <v>1</v>
      </c>
      <c r="C271" s="4" t="n">
        <v>5</v>
      </c>
      <c r="D271" s="4" t="n">
        <v>6</v>
      </c>
      <c r="E271" s="4" t="n">
        <v>0.018494</v>
      </c>
      <c r="F271" s="0" t="str">
        <f aca="false">IF(B271=$G$2,$H$2,IF(B271=$G$3,$H$3,IF(B271=$G$4,$H$4,IF(B271=$G$5,$H$5,IF(B271=$G$6,$H$6,"other")))))</f>
        <v>Off-Network</v>
      </c>
    </row>
    <row r="272" customFormat="false" ht="13.2" hidden="true" customHeight="false" outlineLevel="0" collapsed="false">
      <c r="A272" s="4" t="n">
        <v>21</v>
      </c>
      <c r="B272" s="4" t="n">
        <v>1</v>
      </c>
      <c r="C272" s="4" t="n">
        <v>5</v>
      </c>
      <c r="D272" s="4" t="n">
        <v>7</v>
      </c>
      <c r="E272" s="4" t="n">
        <v>0.0459565</v>
      </c>
      <c r="F272" s="0" t="str">
        <f aca="false">IF(B272=$G$2,$H$2,IF(B272=$G$3,$H$3,IF(B272=$G$4,$H$4,IF(B272=$G$5,$H$5,IF(B272=$G$6,$H$6,"other")))))</f>
        <v>Off-Network</v>
      </c>
    </row>
    <row r="273" customFormat="false" ht="13.2" hidden="true" customHeight="false" outlineLevel="0" collapsed="false">
      <c r="A273" s="4" t="n">
        <v>21</v>
      </c>
      <c r="B273" s="4" t="n">
        <v>1</v>
      </c>
      <c r="C273" s="4" t="n">
        <v>5</v>
      </c>
      <c r="D273" s="4" t="n">
        <v>8</v>
      </c>
      <c r="E273" s="4" t="n">
        <v>0.0696444</v>
      </c>
      <c r="F273" s="0" t="str">
        <f aca="false">IF(B273=$G$2,$H$2,IF(B273=$G$3,$H$3,IF(B273=$G$4,$H$4,IF(B273=$G$5,$H$5,IF(B273=$G$6,$H$6,"other")))))</f>
        <v>Off-Network</v>
      </c>
    </row>
    <row r="274" customFormat="false" ht="13.2" hidden="true" customHeight="false" outlineLevel="0" collapsed="false">
      <c r="A274" s="4" t="n">
        <v>21</v>
      </c>
      <c r="B274" s="4" t="n">
        <v>1</v>
      </c>
      <c r="C274" s="4" t="n">
        <v>5</v>
      </c>
      <c r="D274" s="4" t="n">
        <v>9</v>
      </c>
      <c r="E274" s="4" t="n">
        <v>0.0608279</v>
      </c>
      <c r="F274" s="0" t="str">
        <f aca="false">IF(B274=$G$2,$H$2,IF(B274=$G$3,$H$3,IF(B274=$G$4,$H$4,IF(B274=$G$5,$H$5,IF(B274=$G$6,$H$6,"other")))))</f>
        <v>Off-Network</v>
      </c>
    </row>
    <row r="275" customFormat="false" ht="13.2" hidden="true" customHeight="false" outlineLevel="0" collapsed="false">
      <c r="A275" s="4" t="n">
        <v>21</v>
      </c>
      <c r="B275" s="4" t="n">
        <v>1</v>
      </c>
      <c r="C275" s="4" t="n">
        <v>5</v>
      </c>
      <c r="D275" s="4" t="n">
        <v>10</v>
      </c>
      <c r="E275" s="4" t="n">
        <v>0.0502862</v>
      </c>
      <c r="F275" s="0" t="str">
        <f aca="false">IF(B275=$G$2,$H$2,IF(B275=$G$3,$H$3,IF(B275=$G$4,$H$4,IF(B275=$G$5,$H$5,IF(B275=$G$6,$H$6,"other")))))</f>
        <v>Off-Network</v>
      </c>
    </row>
    <row r="276" customFormat="false" ht="13.2" hidden="true" customHeight="false" outlineLevel="0" collapsed="false">
      <c r="A276" s="4" t="n">
        <v>21</v>
      </c>
      <c r="B276" s="4" t="n">
        <v>1</v>
      </c>
      <c r="C276" s="4" t="n">
        <v>5</v>
      </c>
      <c r="D276" s="4" t="n">
        <v>11</v>
      </c>
      <c r="E276" s="4" t="n">
        <v>0.0499351</v>
      </c>
      <c r="F276" s="0" t="str">
        <f aca="false">IF(B276=$G$2,$H$2,IF(B276=$G$3,$H$3,IF(B276=$G$4,$H$4,IF(B276=$G$5,$H$5,IF(B276=$G$6,$H$6,"other")))))</f>
        <v>Off-Network</v>
      </c>
    </row>
    <row r="277" customFormat="false" ht="13.2" hidden="true" customHeight="false" outlineLevel="0" collapsed="false">
      <c r="A277" s="4" t="n">
        <v>21</v>
      </c>
      <c r="B277" s="4" t="n">
        <v>1</v>
      </c>
      <c r="C277" s="4" t="n">
        <v>5</v>
      </c>
      <c r="D277" s="4" t="n">
        <v>12</v>
      </c>
      <c r="E277" s="4" t="n">
        <v>0.0543654</v>
      </c>
      <c r="F277" s="0" t="str">
        <f aca="false">IF(B277=$G$2,$H$2,IF(B277=$G$3,$H$3,IF(B277=$G$4,$H$4,IF(B277=$G$5,$H$5,IF(B277=$G$6,$H$6,"other")))))</f>
        <v>Off-Network</v>
      </c>
    </row>
    <row r="278" customFormat="false" ht="13.2" hidden="true" customHeight="false" outlineLevel="0" collapsed="false">
      <c r="A278" s="4" t="n">
        <v>21</v>
      </c>
      <c r="B278" s="4" t="n">
        <v>1</v>
      </c>
      <c r="C278" s="4" t="n">
        <v>5</v>
      </c>
      <c r="D278" s="4" t="n">
        <v>13</v>
      </c>
      <c r="E278" s="4" t="n">
        <v>0.0576462</v>
      </c>
      <c r="F278" s="0" t="str">
        <f aca="false">IF(B278=$G$2,$H$2,IF(B278=$G$3,$H$3,IF(B278=$G$4,$H$4,IF(B278=$G$5,$H$5,IF(B278=$G$6,$H$6,"other")))))</f>
        <v>Off-Network</v>
      </c>
    </row>
    <row r="279" customFormat="false" ht="13.2" hidden="true" customHeight="false" outlineLevel="0" collapsed="false">
      <c r="A279" s="4" t="n">
        <v>21</v>
      </c>
      <c r="B279" s="4" t="n">
        <v>1</v>
      </c>
      <c r="C279" s="4" t="n">
        <v>5</v>
      </c>
      <c r="D279" s="4" t="n">
        <v>14</v>
      </c>
      <c r="E279" s="4" t="n">
        <v>0.0580319</v>
      </c>
      <c r="F279" s="0" t="str">
        <f aca="false">IF(B279=$G$2,$H$2,IF(B279=$G$3,$H$3,IF(B279=$G$4,$H$4,IF(B279=$G$5,$H$5,IF(B279=$G$6,$H$6,"other")))))</f>
        <v>Off-Network</v>
      </c>
    </row>
    <row r="280" customFormat="false" ht="13.2" hidden="true" customHeight="false" outlineLevel="0" collapsed="false">
      <c r="A280" s="4" t="n">
        <v>21</v>
      </c>
      <c r="B280" s="4" t="n">
        <v>1</v>
      </c>
      <c r="C280" s="4" t="n">
        <v>5</v>
      </c>
      <c r="D280" s="4" t="n">
        <v>15</v>
      </c>
      <c r="E280" s="4" t="n">
        <v>0.0622554</v>
      </c>
      <c r="F280" s="0" t="str">
        <f aca="false">IF(B280=$G$2,$H$2,IF(B280=$G$3,$H$3,IF(B280=$G$4,$H$4,IF(B280=$G$5,$H$5,IF(B280=$G$6,$H$6,"other")))))</f>
        <v>Off-Network</v>
      </c>
    </row>
    <row r="281" customFormat="false" ht="13.2" hidden="true" customHeight="false" outlineLevel="0" collapsed="false">
      <c r="A281" s="4" t="n">
        <v>21</v>
      </c>
      <c r="B281" s="4" t="n">
        <v>1</v>
      </c>
      <c r="C281" s="4" t="n">
        <v>5</v>
      </c>
      <c r="D281" s="4" t="n">
        <v>16</v>
      </c>
      <c r="E281" s="4" t="n">
        <v>0.0710049</v>
      </c>
      <c r="F281" s="0" t="str">
        <f aca="false">IF(B281=$G$2,$H$2,IF(B281=$G$3,$H$3,IF(B281=$G$4,$H$4,IF(B281=$G$5,$H$5,IF(B281=$G$6,$H$6,"other")))))</f>
        <v>Off-Network</v>
      </c>
    </row>
    <row r="282" customFormat="false" ht="13.2" hidden="true" customHeight="false" outlineLevel="0" collapsed="false">
      <c r="A282" s="4" t="n">
        <v>21</v>
      </c>
      <c r="B282" s="4" t="n">
        <v>1</v>
      </c>
      <c r="C282" s="4" t="n">
        <v>5</v>
      </c>
      <c r="D282" s="4" t="n">
        <v>17</v>
      </c>
      <c r="E282" s="4" t="n">
        <v>0.0769725</v>
      </c>
      <c r="F282" s="0" t="str">
        <f aca="false">IF(B282=$G$2,$H$2,IF(B282=$G$3,$H$3,IF(B282=$G$4,$H$4,IF(B282=$G$5,$H$5,IF(B282=$G$6,$H$6,"other")))))</f>
        <v>Off-Network</v>
      </c>
    </row>
    <row r="283" customFormat="false" ht="13.2" hidden="true" customHeight="false" outlineLevel="0" collapsed="false">
      <c r="A283" s="4" t="n">
        <v>21</v>
      </c>
      <c r="B283" s="4" t="n">
        <v>1</v>
      </c>
      <c r="C283" s="4" t="n">
        <v>5</v>
      </c>
      <c r="D283" s="4" t="n">
        <v>18</v>
      </c>
      <c r="E283" s="4" t="n">
        <v>0.077432</v>
      </c>
      <c r="F283" s="0" t="str">
        <f aca="false">IF(B283=$G$2,$H$2,IF(B283=$G$3,$H$3,IF(B283=$G$4,$H$4,IF(B283=$G$5,$H$5,IF(B283=$G$6,$H$6,"other")))))</f>
        <v>Off-Network</v>
      </c>
    </row>
    <row r="284" customFormat="false" ht="13.2" hidden="true" customHeight="false" outlineLevel="0" collapsed="false">
      <c r="A284" s="4" t="n">
        <v>21</v>
      </c>
      <c r="B284" s="4" t="n">
        <v>1</v>
      </c>
      <c r="C284" s="4" t="n">
        <v>5</v>
      </c>
      <c r="D284" s="4" t="n">
        <v>19</v>
      </c>
      <c r="E284" s="4" t="n">
        <v>0.059783</v>
      </c>
      <c r="F284" s="0" t="str">
        <f aca="false">IF(B284=$G$2,$H$2,IF(B284=$G$3,$H$3,IF(B284=$G$4,$H$4,IF(B284=$G$5,$H$5,IF(B284=$G$6,$H$6,"other")))))</f>
        <v>Off-Network</v>
      </c>
    </row>
    <row r="285" customFormat="false" ht="13.2" hidden="true" customHeight="false" outlineLevel="0" collapsed="false">
      <c r="A285" s="4" t="n">
        <v>21</v>
      </c>
      <c r="B285" s="4" t="n">
        <v>1</v>
      </c>
      <c r="C285" s="4" t="n">
        <v>5</v>
      </c>
      <c r="D285" s="4" t="n">
        <v>20</v>
      </c>
      <c r="E285" s="4" t="n">
        <v>0.0443923</v>
      </c>
      <c r="F285" s="0" t="str">
        <f aca="false">IF(B285=$G$2,$H$2,IF(B285=$G$3,$H$3,IF(B285=$G$4,$H$4,IF(B285=$G$5,$H$5,IF(B285=$G$6,$H$6,"other")))))</f>
        <v>Off-Network</v>
      </c>
    </row>
    <row r="286" customFormat="false" ht="13.2" hidden="true" customHeight="false" outlineLevel="0" collapsed="false">
      <c r="A286" s="4" t="n">
        <v>21</v>
      </c>
      <c r="B286" s="4" t="n">
        <v>1</v>
      </c>
      <c r="C286" s="4" t="n">
        <v>5</v>
      </c>
      <c r="D286" s="4" t="n">
        <v>21</v>
      </c>
      <c r="E286" s="4" t="n">
        <v>0.0354458</v>
      </c>
      <c r="F286" s="0" t="str">
        <f aca="false">IF(B286=$G$2,$H$2,IF(B286=$G$3,$H$3,IF(B286=$G$4,$H$4,IF(B286=$G$5,$H$5,IF(B286=$G$6,$H$6,"other")))))</f>
        <v>Off-Network</v>
      </c>
    </row>
    <row r="287" customFormat="false" ht="13.2" hidden="true" customHeight="false" outlineLevel="0" collapsed="false">
      <c r="A287" s="4" t="n">
        <v>21</v>
      </c>
      <c r="B287" s="4" t="n">
        <v>1</v>
      </c>
      <c r="C287" s="4" t="n">
        <v>5</v>
      </c>
      <c r="D287" s="4" t="n">
        <v>22</v>
      </c>
      <c r="E287" s="4" t="n">
        <v>0.031824</v>
      </c>
      <c r="F287" s="0" t="str">
        <f aca="false">IF(B287=$G$2,$H$2,IF(B287=$G$3,$H$3,IF(B287=$G$4,$H$4,IF(B287=$G$5,$H$5,IF(B287=$G$6,$H$6,"other")))))</f>
        <v>Off-Network</v>
      </c>
    </row>
    <row r="288" customFormat="false" ht="13.2" hidden="true" customHeight="false" outlineLevel="0" collapsed="false">
      <c r="A288" s="4" t="n">
        <v>21</v>
      </c>
      <c r="B288" s="4" t="n">
        <v>1</v>
      </c>
      <c r="C288" s="4" t="n">
        <v>5</v>
      </c>
      <c r="D288" s="4" t="n">
        <v>23</v>
      </c>
      <c r="E288" s="4" t="n">
        <v>0.0249419</v>
      </c>
      <c r="F288" s="0" t="str">
        <f aca="false">IF(B288=$G$2,$H$2,IF(B288=$G$3,$H$3,IF(B288=$G$4,$H$4,IF(B288=$G$5,$H$5,IF(B288=$G$6,$H$6,"other")))))</f>
        <v>Off-Network</v>
      </c>
    </row>
    <row r="289" customFormat="false" ht="13.2" hidden="true" customHeight="false" outlineLevel="0" collapsed="false">
      <c r="A289" s="4" t="n">
        <v>21</v>
      </c>
      <c r="B289" s="4" t="n">
        <v>1</v>
      </c>
      <c r="C289" s="4" t="n">
        <v>5</v>
      </c>
      <c r="D289" s="4" t="n">
        <v>24</v>
      </c>
      <c r="E289" s="4" t="n">
        <v>0.0179068</v>
      </c>
      <c r="F289" s="0" t="str">
        <f aca="false">IF(B289=$G$2,$H$2,IF(B289=$G$3,$H$3,IF(B289=$G$4,$H$4,IF(B289=$G$5,$H$5,IF(B289=$G$6,$H$6,"other")))))</f>
        <v>Off-Network</v>
      </c>
    </row>
    <row r="290" customFormat="false" ht="13.2" hidden="true" customHeight="false" outlineLevel="0" collapsed="false">
      <c r="A290" s="4" t="n">
        <v>21</v>
      </c>
      <c r="B290" s="4" t="n">
        <v>2</v>
      </c>
      <c r="C290" s="4" t="n">
        <v>2</v>
      </c>
      <c r="D290" s="4" t="n">
        <v>1</v>
      </c>
      <c r="E290" s="4" t="n">
        <v>0.0164213</v>
      </c>
      <c r="F290" s="0" t="str">
        <f aca="false">IF(B290=$G$2,$H$2,IF(B290=$G$3,$H$3,IF(B290=$G$4,$H$4,IF(B290=$G$5,$H$5,IF(B290=$G$6,$H$6,"other")))))</f>
        <v>Rural Restricted Access</v>
      </c>
    </row>
    <row r="291" customFormat="false" ht="13.2" hidden="true" customHeight="false" outlineLevel="0" collapsed="false">
      <c r="A291" s="4" t="n">
        <v>21</v>
      </c>
      <c r="B291" s="4" t="n">
        <v>2</v>
      </c>
      <c r="C291" s="4" t="n">
        <v>2</v>
      </c>
      <c r="D291" s="4" t="n">
        <v>2</v>
      </c>
      <c r="E291" s="4" t="n">
        <v>0.0111921</v>
      </c>
      <c r="F291" s="0" t="str">
        <f aca="false">IF(B291=$G$2,$H$2,IF(B291=$G$3,$H$3,IF(B291=$G$4,$H$4,IF(B291=$G$5,$H$5,IF(B291=$G$6,$H$6,"other")))))</f>
        <v>Rural Restricted Access</v>
      </c>
    </row>
    <row r="292" customFormat="false" ht="13.2" hidden="true" customHeight="false" outlineLevel="0" collapsed="false">
      <c r="A292" s="4" t="n">
        <v>21</v>
      </c>
      <c r="B292" s="4" t="n">
        <v>2</v>
      </c>
      <c r="C292" s="4" t="n">
        <v>2</v>
      </c>
      <c r="D292" s="4" t="n">
        <v>3</v>
      </c>
      <c r="E292" s="4" t="n">
        <v>0.0085415</v>
      </c>
      <c r="F292" s="0" t="str">
        <f aca="false">IF(B292=$G$2,$H$2,IF(B292=$G$3,$H$3,IF(B292=$G$4,$H$4,IF(B292=$G$5,$H$5,IF(B292=$G$6,$H$6,"other")))))</f>
        <v>Rural Restricted Access</v>
      </c>
    </row>
    <row r="293" customFormat="false" ht="13.2" hidden="true" customHeight="false" outlineLevel="0" collapsed="false">
      <c r="A293" s="4" t="n">
        <v>21</v>
      </c>
      <c r="B293" s="4" t="n">
        <v>2</v>
      </c>
      <c r="C293" s="4" t="n">
        <v>2</v>
      </c>
      <c r="D293" s="4" t="n">
        <v>4</v>
      </c>
      <c r="E293" s="4" t="n">
        <v>0.00679328</v>
      </c>
      <c r="F293" s="0" t="str">
        <f aca="false">IF(B293=$G$2,$H$2,IF(B293=$G$3,$H$3,IF(B293=$G$4,$H$4,IF(B293=$G$5,$H$5,IF(B293=$G$6,$H$6,"other")))))</f>
        <v>Rural Restricted Access</v>
      </c>
    </row>
    <row r="294" customFormat="false" ht="13.2" hidden="true" customHeight="false" outlineLevel="0" collapsed="false">
      <c r="A294" s="4" t="n">
        <v>21</v>
      </c>
      <c r="B294" s="4" t="n">
        <v>2</v>
      </c>
      <c r="C294" s="4" t="n">
        <v>2</v>
      </c>
      <c r="D294" s="4" t="n">
        <v>5</v>
      </c>
      <c r="E294" s="4" t="n">
        <v>0.00721894</v>
      </c>
      <c r="F294" s="0" t="str">
        <f aca="false">IF(B294=$G$2,$H$2,IF(B294=$G$3,$H$3,IF(B294=$G$4,$H$4,IF(B294=$G$5,$H$5,IF(B294=$G$6,$H$6,"other")))))</f>
        <v>Rural Restricted Access</v>
      </c>
    </row>
    <row r="295" customFormat="false" ht="13.2" hidden="true" customHeight="false" outlineLevel="0" collapsed="false">
      <c r="A295" s="4" t="n">
        <v>21</v>
      </c>
      <c r="B295" s="4" t="n">
        <v>2</v>
      </c>
      <c r="C295" s="4" t="n">
        <v>2</v>
      </c>
      <c r="D295" s="4" t="n">
        <v>6</v>
      </c>
      <c r="E295" s="4" t="n">
        <v>0.0107619</v>
      </c>
      <c r="F295" s="0" t="str">
        <f aca="false">IF(B295=$G$2,$H$2,IF(B295=$G$3,$H$3,IF(B295=$G$4,$H$4,IF(B295=$G$5,$H$5,IF(B295=$G$6,$H$6,"other")))))</f>
        <v>Rural Restricted Access</v>
      </c>
    </row>
    <row r="296" customFormat="false" ht="13.2" hidden="true" customHeight="false" outlineLevel="0" collapsed="false">
      <c r="A296" s="4" t="n">
        <v>21</v>
      </c>
      <c r="B296" s="4" t="n">
        <v>2</v>
      </c>
      <c r="C296" s="4" t="n">
        <v>2</v>
      </c>
      <c r="D296" s="4" t="n">
        <v>7</v>
      </c>
      <c r="E296" s="4" t="n">
        <v>0.01768</v>
      </c>
      <c r="F296" s="0" t="str">
        <f aca="false">IF(B296=$G$2,$H$2,IF(B296=$G$3,$H$3,IF(B296=$G$4,$H$4,IF(B296=$G$5,$H$5,IF(B296=$G$6,$H$6,"other")))))</f>
        <v>Rural Restricted Access</v>
      </c>
    </row>
    <row r="297" customFormat="false" ht="13.2" hidden="true" customHeight="false" outlineLevel="0" collapsed="false">
      <c r="A297" s="4" t="n">
        <v>21</v>
      </c>
      <c r="B297" s="4" t="n">
        <v>2</v>
      </c>
      <c r="C297" s="4" t="n">
        <v>2</v>
      </c>
      <c r="D297" s="4" t="n">
        <v>8</v>
      </c>
      <c r="E297" s="4" t="n">
        <v>0.0268751</v>
      </c>
      <c r="F297" s="0" t="str">
        <f aca="false">IF(B297=$G$2,$H$2,IF(B297=$G$3,$H$3,IF(B297=$G$4,$H$4,IF(B297=$G$5,$H$5,IF(B297=$G$6,$H$6,"other")))))</f>
        <v>Rural Restricted Access</v>
      </c>
    </row>
    <row r="298" customFormat="false" ht="13.2" hidden="true" customHeight="false" outlineLevel="0" collapsed="false">
      <c r="A298" s="4" t="n">
        <v>21</v>
      </c>
      <c r="B298" s="4" t="n">
        <v>2</v>
      </c>
      <c r="C298" s="4" t="n">
        <v>2</v>
      </c>
      <c r="D298" s="4" t="n">
        <v>9</v>
      </c>
      <c r="E298" s="4" t="n">
        <v>0.0386587</v>
      </c>
      <c r="F298" s="0" t="str">
        <f aca="false">IF(B298=$G$2,$H$2,IF(B298=$G$3,$H$3,IF(B298=$G$4,$H$4,IF(B298=$G$5,$H$5,IF(B298=$G$6,$H$6,"other")))))</f>
        <v>Rural Restricted Access</v>
      </c>
    </row>
    <row r="299" customFormat="false" ht="13.2" hidden="true" customHeight="false" outlineLevel="0" collapsed="false">
      <c r="A299" s="4" t="n">
        <v>21</v>
      </c>
      <c r="B299" s="4" t="n">
        <v>2</v>
      </c>
      <c r="C299" s="4" t="n">
        <v>2</v>
      </c>
      <c r="D299" s="4" t="n">
        <v>10</v>
      </c>
      <c r="E299" s="4" t="n">
        <v>0.0522389</v>
      </c>
      <c r="F299" s="0" t="str">
        <f aca="false">IF(B299=$G$2,$H$2,IF(B299=$G$3,$H$3,IF(B299=$G$4,$H$4,IF(B299=$G$5,$H$5,IF(B299=$G$6,$H$6,"other")))))</f>
        <v>Rural Restricted Access</v>
      </c>
    </row>
    <row r="300" customFormat="false" ht="13.2" hidden="true" customHeight="false" outlineLevel="0" collapsed="false">
      <c r="A300" s="4" t="n">
        <v>21</v>
      </c>
      <c r="B300" s="4" t="n">
        <v>2</v>
      </c>
      <c r="C300" s="4" t="n">
        <v>2</v>
      </c>
      <c r="D300" s="4" t="n">
        <v>11</v>
      </c>
      <c r="E300" s="4" t="n">
        <v>0.0631739</v>
      </c>
      <c r="F300" s="0" t="str">
        <f aca="false">IF(B300=$G$2,$H$2,IF(B300=$G$3,$H$3,IF(B300=$G$4,$H$4,IF(B300=$G$5,$H$5,IF(B300=$G$6,$H$6,"other")))))</f>
        <v>Rural Restricted Access</v>
      </c>
    </row>
    <row r="301" customFormat="false" ht="13.2" hidden="true" customHeight="false" outlineLevel="0" collapsed="false">
      <c r="A301" s="4" t="n">
        <v>21</v>
      </c>
      <c r="B301" s="4" t="n">
        <v>2</v>
      </c>
      <c r="C301" s="4" t="n">
        <v>2</v>
      </c>
      <c r="D301" s="4" t="n">
        <v>12</v>
      </c>
      <c r="E301" s="4" t="n">
        <v>0.0699435</v>
      </c>
      <c r="F301" s="0" t="str">
        <f aca="false">IF(B301=$G$2,$H$2,IF(B301=$G$3,$H$3,IF(B301=$G$4,$H$4,IF(B301=$G$5,$H$5,IF(B301=$G$6,$H$6,"other")))))</f>
        <v>Rural Restricted Access</v>
      </c>
    </row>
    <row r="302" customFormat="false" ht="13.2" hidden="true" customHeight="false" outlineLevel="0" collapsed="false">
      <c r="A302" s="4" t="n">
        <v>21</v>
      </c>
      <c r="B302" s="4" t="n">
        <v>2</v>
      </c>
      <c r="C302" s="4" t="n">
        <v>2</v>
      </c>
      <c r="D302" s="4" t="n">
        <v>13</v>
      </c>
      <c r="E302" s="4" t="n">
        <v>0.0729332</v>
      </c>
      <c r="F302" s="0" t="str">
        <f aca="false">IF(B302=$G$2,$H$2,IF(B302=$G$3,$H$3,IF(B302=$G$4,$H$4,IF(B302=$G$5,$H$5,IF(B302=$G$6,$H$6,"other")))))</f>
        <v>Rural Restricted Access</v>
      </c>
    </row>
    <row r="303" customFormat="false" ht="13.2" hidden="true" customHeight="false" outlineLevel="0" collapsed="false">
      <c r="A303" s="4" t="n">
        <v>21</v>
      </c>
      <c r="B303" s="4" t="n">
        <v>2</v>
      </c>
      <c r="C303" s="4" t="n">
        <v>2</v>
      </c>
      <c r="D303" s="4" t="n">
        <v>14</v>
      </c>
      <c r="E303" s="4" t="n">
        <v>0.0731218</v>
      </c>
      <c r="F303" s="0" t="str">
        <f aca="false">IF(B303=$G$2,$H$2,IF(B303=$G$3,$H$3,IF(B303=$G$4,$H$4,IF(B303=$G$5,$H$5,IF(B303=$G$6,$H$6,"other")))))</f>
        <v>Rural Restricted Access</v>
      </c>
    </row>
    <row r="304" customFormat="false" ht="13.2" hidden="true" customHeight="false" outlineLevel="0" collapsed="false">
      <c r="A304" s="4" t="n">
        <v>21</v>
      </c>
      <c r="B304" s="4" t="n">
        <v>2</v>
      </c>
      <c r="C304" s="4" t="n">
        <v>2</v>
      </c>
      <c r="D304" s="4" t="n">
        <v>15</v>
      </c>
      <c r="E304" s="4" t="n">
        <v>0.0736159</v>
      </c>
      <c r="F304" s="0" t="str">
        <f aca="false">IF(B304=$G$2,$H$2,IF(B304=$G$3,$H$3,IF(B304=$G$4,$H$4,IF(B304=$G$5,$H$5,IF(B304=$G$6,$H$6,"other")))))</f>
        <v>Rural Restricted Access</v>
      </c>
    </row>
    <row r="305" customFormat="false" ht="13.2" hidden="true" customHeight="false" outlineLevel="0" collapsed="false">
      <c r="A305" s="4" t="n">
        <v>21</v>
      </c>
      <c r="B305" s="4" t="n">
        <v>2</v>
      </c>
      <c r="C305" s="4" t="n">
        <v>2</v>
      </c>
      <c r="D305" s="4" t="n">
        <v>16</v>
      </c>
      <c r="E305" s="4" t="n">
        <v>0.0744608</v>
      </c>
      <c r="F305" s="0" t="str">
        <f aca="false">IF(B305=$G$2,$H$2,IF(B305=$G$3,$H$3,IF(B305=$G$4,$H$4,IF(B305=$G$5,$H$5,IF(B305=$G$6,$H$6,"other")))))</f>
        <v>Rural Restricted Access</v>
      </c>
    </row>
    <row r="306" customFormat="false" ht="13.2" hidden="true" customHeight="false" outlineLevel="0" collapsed="false">
      <c r="A306" s="4" t="n">
        <v>21</v>
      </c>
      <c r="B306" s="4" t="n">
        <v>2</v>
      </c>
      <c r="C306" s="4" t="n">
        <v>2</v>
      </c>
      <c r="D306" s="4" t="n">
        <v>17</v>
      </c>
      <c r="E306" s="4" t="n">
        <v>0.0742165</v>
      </c>
      <c r="F306" s="0" t="str">
        <f aca="false">IF(B306=$G$2,$H$2,IF(B306=$G$3,$H$3,IF(B306=$G$4,$H$4,IF(B306=$G$5,$H$5,IF(B306=$G$6,$H$6,"other")))))</f>
        <v>Rural Restricted Access</v>
      </c>
    </row>
    <row r="307" customFormat="false" ht="13.2" hidden="true" customHeight="false" outlineLevel="0" collapsed="false">
      <c r="A307" s="4" t="n">
        <v>21</v>
      </c>
      <c r="B307" s="4" t="n">
        <v>2</v>
      </c>
      <c r="C307" s="4" t="n">
        <v>2</v>
      </c>
      <c r="D307" s="4" t="n">
        <v>18</v>
      </c>
      <c r="E307" s="4" t="n">
        <v>0.0700091</v>
      </c>
      <c r="F307" s="0" t="str">
        <f aca="false">IF(B307=$G$2,$H$2,IF(B307=$G$3,$H$3,IF(B307=$G$4,$H$4,IF(B307=$G$5,$H$5,IF(B307=$G$6,$H$6,"other")))))</f>
        <v>Rural Restricted Access</v>
      </c>
    </row>
    <row r="308" customFormat="false" ht="13.2" hidden="true" customHeight="false" outlineLevel="0" collapsed="false">
      <c r="A308" s="4" t="n">
        <v>21</v>
      </c>
      <c r="B308" s="4" t="n">
        <v>2</v>
      </c>
      <c r="C308" s="4" t="n">
        <v>2</v>
      </c>
      <c r="D308" s="4" t="n">
        <v>19</v>
      </c>
      <c r="E308" s="4" t="n">
        <v>0.0614038</v>
      </c>
      <c r="F308" s="0" t="str">
        <f aca="false">IF(B308=$G$2,$H$2,IF(B308=$G$3,$H$3,IF(B308=$G$4,$H$4,IF(B308=$G$5,$H$5,IF(B308=$G$6,$H$6,"other")))))</f>
        <v>Rural Restricted Access</v>
      </c>
    </row>
    <row r="309" customFormat="false" ht="13.2" hidden="true" customHeight="false" outlineLevel="0" collapsed="false">
      <c r="A309" s="4" t="n">
        <v>21</v>
      </c>
      <c r="B309" s="4" t="n">
        <v>2</v>
      </c>
      <c r="C309" s="4" t="n">
        <v>2</v>
      </c>
      <c r="D309" s="4" t="n">
        <v>20</v>
      </c>
      <c r="E309" s="4" t="n">
        <v>0.0505043</v>
      </c>
      <c r="F309" s="0" t="str">
        <f aca="false">IF(B309=$G$2,$H$2,IF(B309=$G$3,$H$3,IF(B309=$G$4,$H$4,IF(B309=$G$5,$H$5,IF(B309=$G$6,$H$6,"other")))))</f>
        <v>Rural Restricted Access</v>
      </c>
    </row>
    <row r="310" customFormat="false" ht="13.2" hidden="true" customHeight="false" outlineLevel="0" collapsed="false">
      <c r="A310" s="4" t="n">
        <v>21</v>
      </c>
      <c r="B310" s="4" t="n">
        <v>2</v>
      </c>
      <c r="C310" s="4" t="n">
        <v>2</v>
      </c>
      <c r="D310" s="4" t="n">
        <v>21</v>
      </c>
      <c r="E310" s="4" t="n">
        <v>0.0412072</v>
      </c>
      <c r="F310" s="0" t="str">
        <f aca="false">IF(B310=$G$2,$H$2,IF(B310=$G$3,$H$3,IF(B310=$G$4,$H$4,IF(B310=$G$5,$H$5,IF(B310=$G$6,$H$6,"other")))))</f>
        <v>Rural Restricted Access</v>
      </c>
    </row>
    <row r="311" customFormat="false" ht="13.2" hidden="true" customHeight="false" outlineLevel="0" collapsed="false">
      <c r="A311" s="4" t="n">
        <v>21</v>
      </c>
      <c r="B311" s="4" t="n">
        <v>2</v>
      </c>
      <c r="C311" s="4" t="n">
        <v>2</v>
      </c>
      <c r="D311" s="4" t="n">
        <v>22</v>
      </c>
      <c r="E311" s="4" t="n">
        <v>0.0336373</v>
      </c>
      <c r="F311" s="0" t="str">
        <f aca="false">IF(B311=$G$2,$H$2,IF(B311=$G$3,$H$3,IF(B311=$G$4,$H$4,IF(B311=$G$5,$H$5,IF(B311=$G$6,$H$6,"other")))))</f>
        <v>Rural Restricted Access</v>
      </c>
    </row>
    <row r="312" customFormat="false" ht="13.2" hidden="true" customHeight="false" outlineLevel="0" collapsed="false">
      <c r="A312" s="4" t="n">
        <v>21</v>
      </c>
      <c r="B312" s="4" t="n">
        <v>2</v>
      </c>
      <c r="C312" s="4" t="n">
        <v>2</v>
      </c>
      <c r="D312" s="4" t="n">
        <v>23</v>
      </c>
      <c r="E312" s="4" t="n">
        <v>0.0262243</v>
      </c>
      <c r="F312" s="0" t="str">
        <f aca="false">IF(B312=$G$2,$H$2,IF(B312=$G$3,$H$3,IF(B312=$G$4,$H$4,IF(B312=$G$5,$H$5,IF(B312=$G$6,$H$6,"other")))))</f>
        <v>Rural Restricted Access</v>
      </c>
    </row>
    <row r="313" customFormat="false" ht="13.2" hidden="true" customHeight="false" outlineLevel="0" collapsed="false">
      <c r="A313" s="4" t="n">
        <v>21</v>
      </c>
      <c r="B313" s="4" t="n">
        <v>2</v>
      </c>
      <c r="C313" s="4" t="n">
        <v>2</v>
      </c>
      <c r="D313" s="4" t="n">
        <v>24</v>
      </c>
      <c r="E313" s="4" t="n">
        <v>0.0191666</v>
      </c>
      <c r="F313" s="0" t="str">
        <f aca="false">IF(B313=$G$2,$H$2,IF(B313=$G$3,$H$3,IF(B313=$G$4,$H$4,IF(B313=$G$5,$H$5,IF(B313=$G$6,$H$6,"other")))))</f>
        <v>Rural Restricted Access</v>
      </c>
    </row>
    <row r="314" customFormat="false" ht="13.2" hidden="true" customHeight="false" outlineLevel="0" collapsed="false">
      <c r="A314" s="4" t="n">
        <v>21</v>
      </c>
      <c r="B314" s="4" t="n">
        <v>2</v>
      </c>
      <c r="C314" s="4" t="n">
        <v>5</v>
      </c>
      <c r="D314" s="4" t="n">
        <v>1</v>
      </c>
      <c r="E314" s="4" t="n">
        <v>0.0107741</v>
      </c>
      <c r="F314" s="0" t="str">
        <f aca="false">IF(B314=$G$2,$H$2,IF(B314=$G$3,$H$3,IF(B314=$G$4,$H$4,IF(B314=$G$5,$H$5,IF(B314=$G$6,$H$6,"other")))))</f>
        <v>Rural Restricted Access</v>
      </c>
    </row>
    <row r="315" customFormat="false" ht="13.2" hidden="true" customHeight="false" outlineLevel="0" collapsed="false">
      <c r="A315" s="4" t="n">
        <v>21</v>
      </c>
      <c r="B315" s="4" t="n">
        <v>2</v>
      </c>
      <c r="C315" s="4" t="n">
        <v>5</v>
      </c>
      <c r="D315" s="4" t="n">
        <v>2</v>
      </c>
      <c r="E315" s="4" t="n">
        <v>0.00764376</v>
      </c>
      <c r="F315" s="0" t="str">
        <f aca="false">IF(B315=$G$2,$H$2,IF(B315=$G$3,$H$3,IF(B315=$G$4,$H$4,IF(B315=$G$5,$H$5,IF(B315=$G$6,$H$6,"other")))))</f>
        <v>Rural Restricted Access</v>
      </c>
    </row>
    <row r="316" customFormat="false" ht="13.2" hidden="true" customHeight="false" outlineLevel="0" collapsed="false">
      <c r="A316" s="4" t="n">
        <v>21</v>
      </c>
      <c r="B316" s="4" t="n">
        <v>2</v>
      </c>
      <c r="C316" s="4" t="n">
        <v>5</v>
      </c>
      <c r="D316" s="4" t="n">
        <v>3</v>
      </c>
      <c r="E316" s="4" t="n">
        <v>0.00654641</v>
      </c>
      <c r="F316" s="0" t="str">
        <f aca="false">IF(B316=$G$2,$H$2,IF(B316=$G$3,$H$3,IF(B316=$G$4,$H$4,IF(B316=$G$5,$H$5,IF(B316=$G$6,$H$6,"other")))))</f>
        <v>Rural Restricted Access</v>
      </c>
    </row>
    <row r="317" customFormat="false" ht="13.2" hidden="true" customHeight="false" outlineLevel="0" collapsed="false">
      <c r="A317" s="4" t="n">
        <v>21</v>
      </c>
      <c r="B317" s="4" t="n">
        <v>2</v>
      </c>
      <c r="C317" s="4" t="n">
        <v>5</v>
      </c>
      <c r="D317" s="4" t="n">
        <v>4</v>
      </c>
      <c r="E317" s="4" t="n">
        <v>0.00663486</v>
      </c>
      <c r="F317" s="0" t="str">
        <f aca="false">IF(B317=$G$2,$H$2,IF(B317=$G$3,$H$3,IF(B317=$G$4,$H$4,IF(B317=$G$5,$H$5,IF(B317=$G$6,$H$6,"other")))))</f>
        <v>Rural Restricted Access</v>
      </c>
    </row>
    <row r="318" customFormat="false" ht="13.2" hidden="true" customHeight="false" outlineLevel="0" collapsed="false">
      <c r="A318" s="4" t="n">
        <v>21</v>
      </c>
      <c r="B318" s="4" t="n">
        <v>2</v>
      </c>
      <c r="C318" s="4" t="n">
        <v>5</v>
      </c>
      <c r="D318" s="4" t="n">
        <v>5</v>
      </c>
      <c r="E318" s="4" t="n">
        <v>0.00953999</v>
      </c>
      <c r="F318" s="0" t="str">
        <f aca="false">IF(B318=$G$2,$H$2,IF(B318=$G$3,$H$3,IF(B318=$G$4,$H$4,IF(B318=$G$5,$H$5,IF(B318=$G$6,$H$6,"other")))))</f>
        <v>Rural Restricted Access</v>
      </c>
    </row>
    <row r="319" customFormat="false" ht="13.2" hidden="true" customHeight="false" outlineLevel="0" collapsed="false">
      <c r="A319" s="4" t="n">
        <v>21</v>
      </c>
      <c r="B319" s="4" t="n">
        <v>2</v>
      </c>
      <c r="C319" s="4" t="n">
        <v>5</v>
      </c>
      <c r="D319" s="4" t="n">
        <v>6</v>
      </c>
      <c r="E319" s="4" t="n">
        <v>0.0200551</v>
      </c>
      <c r="F319" s="0" t="str">
        <f aca="false">IF(B319=$G$2,$H$2,IF(B319=$G$3,$H$3,IF(B319=$G$4,$H$4,IF(B319=$G$5,$H$5,IF(B319=$G$6,$H$6,"other")))))</f>
        <v>Rural Restricted Access</v>
      </c>
    </row>
    <row r="320" customFormat="false" ht="13.2" hidden="true" customHeight="false" outlineLevel="0" collapsed="false">
      <c r="A320" s="4" t="n">
        <v>21</v>
      </c>
      <c r="B320" s="4" t="n">
        <v>2</v>
      </c>
      <c r="C320" s="4" t="n">
        <v>5</v>
      </c>
      <c r="D320" s="4" t="n">
        <v>7</v>
      </c>
      <c r="E320" s="4" t="n">
        <v>0.0410295</v>
      </c>
      <c r="F320" s="0" t="str">
        <f aca="false">IF(B320=$G$2,$H$2,IF(B320=$G$3,$H$3,IF(B320=$G$4,$H$4,IF(B320=$G$5,$H$5,IF(B320=$G$6,$H$6,"other")))))</f>
        <v>Rural Restricted Access</v>
      </c>
    </row>
    <row r="321" customFormat="false" ht="13.2" hidden="true" customHeight="false" outlineLevel="0" collapsed="false">
      <c r="A321" s="4" t="n">
        <v>21</v>
      </c>
      <c r="B321" s="4" t="n">
        <v>2</v>
      </c>
      <c r="C321" s="4" t="n">
        <v>5</v>
      </c>
      <c r="D321" s="4" t="n">
        <v>8</v>
      </c>
      <c r="E321" s="4" t="n">
        <v>0.0579722</v>
      </c>
      <c r="F321" s="0" t="str">
        <f aca="false">IF(B321=$G$2,$H$2,IF(B321=$G$3,$H$3,IF(B321=$G$4,$H$4,IF(B321=$G$5,$H$5,IF(B321=$G$6,$H$6,"other")))))</f>
        <v>Rural Restricted Access</v>
      </c>
    </row>
    <row r="322" customFormat="false" ht="13.2" hidden="true" customHeight="false" outlineLevel="0" collapsed="false">
      <c r="A322" s="4" t="n">
        <v>21</v>
      </c>
      <c r="B322" s="4" t="n">
        <v>2</v>
      </c>
      <c r="C322" s="4" t="n">
        <v>5</v>
      </c>
      <c r="D322" s="4" t="n">
        <v>9</v>
      </c>
      <c r="E322" s="4" t="n">
        <v>0.0534711</v>
      </c>
      <c r="F322" s="0" t="str">
        <f aca="false">IF(B322=$G$2,$H$2,IF(B322=$G$3,$H$3,IF(B322=$G$4,$H$4,IF(B322=$G$5,$H$5,IF(B322=$G$6,$H$6,"other")))))</f>
        <v>Rural Restricted Access</v>
      </c>
    </row>
    <row r="323" customFormat="false" ht="13.2" hidden="true" customHeight="false" outlineLevel="0" collapsed="false">
      <c r="A323" s="4" t="n">
        <v>21</v>
      </c>
      <c r="B323" s="4" t="n">
        <v>2</v>
      </c>
      <c r="C323" s="4" t="n">
        <v>5</v>
      </c>
      <c r="D323" s="4" t="n">
        <v>10</v>
      </c>
      <c r="E323" s="4" t="n">
        <v>0.0525478</v>
      </c>
      <c r="F323" s="0" t="str">
        <f aca="false">IF(B323=$G$2,$H$2,IF(B323=$G$3,$H$3,IF(B323=$G$4,$H$4,IF(B323=$G$5,$H$5,IF(B323=$G$6,$H$6,"other")))))</f>
        <v>Rural Restricted Access</v>
      </c>
    </row>
    <row r="324" customFormat="false" ht="13.2" hidden="true" customHeight="false" outlineLevel="0" collapsed="false">
      <c r="A324" s="4" t="n">
        <v>21</v>
      </c>
      <c r="B324" s="4" t="n">
        <v>2</v>
      </c>
      <c r="C324" s="4" t="n">
        <v>5</v>
      </c>
      <c r="D324" s="4" t="n">
        <v>11</v>
      </c>
      <c r="E324" s="4" t="n">
        <v>0.0550607</v>
      </c>
      <c r="F324" s="0" t="str">
        <f aca="false">IF(B324=$G$2,$H$2,IF(B324=$G$3,$H$3,IF(B324=$G$4,$H$4,IF(B324=$G$5,$H$5,IF(B324=$G$6,$H$6,"other")))))</f>
        <v>Rural Restricted Access</v>
      </c>
    </row>
    <row r="325" customFormat="false" ht="13.2" hidden="true" customHeight="false" outlineLevel="0" collapsed="false">
      <c r="A325" s="4" t="n">
        <v>21</v>
      </c>
      <c r="B325" s="4" t="n">
        <v>2</v>
      </c>
      <c r="C325" s="4" t="n">
        <v>5</v>
      </c>
      <c r="D325" s="4" t="n">
        <v>12</v>
      </c>
      <c r="E325" s="4" t="n">
        <v>0.0576741</v>
      </c>
      <c r="F325" s="0" t="str">
        <f aca="false">IF(B325=$G$2,$H$2,IF(B325=$G$3,$H$3,IF(B325=$G$4,$H$4,IF(B325=$G$5,$H$5,IF(B325=$G$6,$H$6,"other")))))</f>
        <v>Rural Restricted Access</v>
      </c>
    </row>
    <row r="326" customFormat="false" ht="13.2" hidden="true" customHeight="false" outlineLevel="0" collapsed="false">
      <c r="A326" s="4" t="n">
        <v>21</v>
      </c>
      <c r="B326" s="4" t="n">
        <v>2</v>
      </c>
      <c r="C326" s="4" t="n">
        <v>5</v>
      </c>
      <c r="D326" s="4" t="n">
        <v>13</v>
      </c>
      <c r="E326" s="4" t="n">
        <v>0.0591429</v>
      </c>
      <c r="F326" s="0" t="str">
        <f aca="false">IF(B326=$G$2,$H$2,IF(B326=$G$3,$H$3,IF(B326=$G$4,$H$4,IF(B326=$G$5,$H$5,IF(B326=$G$6,$H$6,"other")))))</f>
        <v>Rural Restricted Access</v>
      </c>
    </row>
    <row r="327" customFormat="false" ht="13.2" hidden="true" customHeight="false" outlineLevel="0" collapsed="false">
      <c r="A327" s="4" t="n">
        <v>21</v>
      </c>
      <c r="B327" s="4" t="n">
        <v>2</v>
      </c>
      <c r="C327" s="4" t="n">
        <v>5</v>
      </c>
      <c r="D327" s="4" t="n">
        <v>14</v>
      </c>
      <c r="E327" s="4" t="n">
        <v>0.0608019</v>
      </c>
      <c r="F327" s="0" t="str">
        <f aca="false">IF(B327=$G$2,$H$2,IF(B327=$G$3,$H$3,IF(B327=$G$4,$H$4,IF(B327=$G$5,$H$5,IF(B327=$G$6,$H$6,"other")))))</f>
        <v>Rural Restricted Access</v>
      </c>
    </row>
    <row r="328" customFormat="false" ht="13.2" hidden="true" customHeight="false" outlineLevel="0" collapsed="false">
      <c r="A328" s="4" t="n">
        <v>21</v>
      </c>
      <c r="B328" s="4" t="n">
        <v>2</v>
      </c>
      <c r="C328" s="4" t="n">
        <v>5</v>
      </c>
      <c r="D328" s="4" t="n">
        <v>15</v>
      </c>
      <c r="E328" s="4" t="n">
        <v>0.0652985</v>
      </c>
      <c r="F328" s="0" t="str">
        <f aca="false">IF(B328=$G$2,$H$2,IF(B328=$G$3,$H$3,IF(B328=$G$4,$H$4,IF(B328=$G$5,$H$5,IF(B328=$G$6,$H$6,"other")))))</f>
        <v>Rural Restricted Access</v>
      </c>
    </row>
    <row r="329" customFormat="false" ht="13.2" hidden="true" customHeight="false" outlineLevel="0" collapsed="false">
      <c r="A329" s="4" t="n">
        <v>21</v>
      </c>
      <c r="B329" s="4" t="n">
        <v>2</v>
      </c>
      <c r="C329" s="4" t="n">
        <v>5</v>
      </c>
      <c r="D329" s="4" t="n">
        <v>16</v>
      </c>
      <c r="E329" s="4" t="n">
        <v>0.0726082</v>
      </c>
      <c r="F329" s="0" t="str">
        <f aca="false">IF(B329=$G$2,$H$2,IF(B329=$G$3,$H$3,IF(B329=$G$4,$H$4,IF(B329=$G$5,$H$5,IF(B329=$G$6,$H$6,"other")))))</f>
        <v>Rural Restricted Access</v>
      </c>
    </row>
    <row r="330" customFormat="false" ht="13.2" hidden="true" customHeight="false" outlineLevel="0" collapsed="false">
      <c r="A330" s="4" t="n">
        <v>21</v>
      </c>
      <c r="B330" s="4" t="n">
        <v>2</v>
      </c>
      <c r="C330" s="4" t="n">
        <v>5</v>
      </c>
      <c r="D330" s="4" t="n">
        <v>17</v>
      </c>
      <c r="E330" s="4" t="n">
        <v>0.0773817</v>
      </c>
      <c r="F330" s="0" t="str">
        <f aca="false">IF(B330=$G$2,$H$2,IF(B330=$G$3,$H$3,IF(B330=$G$4,$H$4,IF(B330=$G$5,$H$5,IF(B330=$G$6,$H$6,"other")))))</f>
        <v>Rural Restricted Access</v>
      </c>
    </row>
    <row r="331" customFormat="false" ht="13.2" hidden="true" customHeight="false" outlineLevel="0" collapsed="false">
      <c r="A331" s="4" t="n">
        <v>21</v>
      </c>
      <c r="B331" s="4" t="n">
        <v>2</v>
      </c>
      <c r="C331" s="4" t="n">
        <v>5</v>
      </c>
      <c r="D331" s="4" t="n">
        <v>18</v>
      </c>
      <c r="E331" s="4" t="n">
        <v>0.0754816</v>
      </c>
      <c r="F331" s="0" t="str">
        <f aca="false">IF(B331=$G$2,$H$2,IF(B331=$G$3,$H$3,IF(B331=$G$4,$H$4,IF(B331=$G$5,$H$5,IF(B331=$G$6,$H$6,"other")))))</f>
        <v>Rural Restricted Access</v>
      </c>
    </row>
    <row r="332" customFormat="false" ht="13.2" hidden="true" customHeight="false" outlineLevel="0" collapsed="false">
      <c r="A332" s="4" t="n">
        <v>21</v>
      </c>
      <c r="B332" s="4" t="n">
        <v>2</v>
      </c>
      <c r="C332" s="4" t="n">
        <v>5</v>
      </c>
      <c r="D332" s="4" t="n">
        <v>19</v>
      </c>
      <c r="E332" s="4" t="n">
        <v>0.0587059</v>
      </c>
      <c r="F332" s="0" t="str">
        <f aca="false">IF(B332=$G$2,$H$2,IF(B332=$G$3,$H$3,IF(B332=$G$4,$H$4,IF(B332=$G$5,$H$5,IF(B332=$G$6,$H$6,"other")))))</f>
        <v>Rural Restricted Access</v>
      </c>
    </row>
    <row r="333" customFormat="false" ht="13.2" hidden="true" customHeight="false" outlineLevel="0" collapsed="false">
      <c r="A333" s="4" t="n">
        <v>21</v>
      </c>
      <c r="B333" s="4" t="n">
        <v>2</v>
      </c>
      <c r="C333" s="4" t="n">
        <v>5</v>
      </c>
      <c r="D333" s="4" t="n">
        <v>20</v>
      </c>
      <c r="E333" s="4" t="n">
        <v>0.0439864</v>
      </c>
      <c r="F333" s="0" t="str">
        <f aca="false">IF(B333=$G$2,$H$2,IF(B333=$G$3,$H$3,IF(B333=$G$4,$H$4,IF(B333=$G$5,$H$5,IF(B333=$G$6,$H$6,"other")))))</f>
        <v>Rural Restricted Access</v>
      </c>
    </row>
    <row r="334" customFormat="false" ht="13.2" hidden="true" customHeight="false" outlineLevel="0" collapsed="false">
      <c r="A334" s="4" t="n">
        <v>21</v>
      </c>
      <c r="B334" s="4" t="n">
        <v>2</v>
      </c>
      <c r="C334" s="4" t="n">
        <v>5</v>
      </c>
      <c r="D334" s="4" t="n">
        <v>21</v>
      </c>
      <c r="E334" s="4" t="n">
        <v>0.0357309</v>
      </c>
      <c r="F334" s="0" t="str">
        <f aca="false">IF(B334=$G$2,$H$2,IF(B334=$G$3,$H$3,IF(B334=$G$4,$H$4,IF(B334=$G$5,$H$5,IF(B334=$G$6,$H$6,"other")))))</f>
        <v>Rural Restricted Access</v>
      </c>
    </row>
    <row r="335" customFormat="false" ht="13.2" hidden="true" customHeight="false" outlineLevel="0" collapsed="false">
      <c r="A335" s="4" t="n">
        <v>21</v>
      </c>
      <c r="B335" s="4" t="n">
        <v>2</v>
      </c>
      <c r="C335" s="4" t="n">
        <v>5</v>
      </c>
      <c r="D335" s="4" t="n">
        <v>22</v>
      </c>
      <c r="E335" s="4" t="n">
        <v>0.0307428</v>
      </c>
      <c r="F335" s="0" t="str">
        <f aca="false">IF(B335=$G$2,$H$2,IF(B335=$G$3,$H$3,IF(B335=$G$4,$H$4,IF(B335=$G$5,$H$5,IF(B335=$G$6,$H$6,"other")))))</f>
        <v>Rural Restricted Access</v>
      </c>
    </row>
    <row r="336" customFormat="false" ht="13.2" hidden="true" customHeight="false" outlineLevel="0" collapsed="false">
      <c r="A336" s="4" t="n">
        <v>21</v>
      </c>
      <c r="B336" s="4" t="n">
        <v>2</v>
      </c>
      <c r="C336" s="4" t="n">
        <v>5</v>
      </c>
      <c r="D336" s="4" t="n">
        <v>23</v>
      </c>
      <c r="E336" s="4" t="n">
        <v>0.0238521</v>
      </c>
      <c r="F336" s="0" t="str">
        <f aca="false">IF(B336=$G$2,$H$2,IF(B336=$G$3,$H$3,IF(B336=$G$4,$H$4,IF(B336=$G$5,$H$5,IF(B336=$G$6,$H$6,"other")))))</f>
        <v>Rural Restricted Access</v>
      </c>
    </row>
    <row r="337" customFormat="false" ht="13.2" hidden="true" customHeight="false" outlineLevel="0" collapsed="false">
      <c r="A337" s="4" t="n">
        <v>21</v>
      </c>
      <c r="B337" s="4" t="n">
        <v>2</v>
      </c>
      <c r="C337" s="4" t="n">
        <v>5</v>
      </c>
      <c r="D337" s="4" t="n">
        <v>24</v>
      </c>
      <c r="E337" s="4" t="n">
        <v>0.0173177</v>
      </c>
      <c r="F337" s="0" t="str">
        <f aca="false">IF(B337=$G$2,$H$2,IF(B337=$G$3,$H$3,IF(B337=$G$4,$H$4,IF(B337=$G$5,$H$5,IF(B337=$G$6,$H$6,"other")))))</f>
        <v>Rural Restricted Access</v>
      </c>
    </row>
    <row r="338" customFormat="false" ht="13.2" hidden="true" customHeight="false" outlineLevel="0" collapsed="false">
      <c r="A338" s="4" t="n">
        <v>21</v>
      </c>
      <c r="B338" s="4" t="n">
        <v>3</v>
      </c>
      <c r="C338" s="4" t="n">
        <v>2</v>
      </c>
      <c r="D338" s="4" t="n">
        <v>1</v>
      </c>
      <c r="E338" s="4" t="n">
        <v>0.0164213</v>
      </c>
      <c r="F338" s="0" t="str">
        <f aca="false">IF(B338=$G$2,$H$2,IF(B338=$G$3,$H$3,IF(B338=$G$4,$H$4,IF(B338=$G$5,$H$5,IF(B338=$G$6,$H$6,"other")))))</f>
        <v>Rural Unrestricted Access</v>
      </c>
    </row>
    <row r="339" customFormat="false" ht="13.2" hidden="true" customHeight="false" outlineLevel="0" collapsed="false">
      <c r="A339" s="4" t="n">
        <v>21</v>
      </c>
      <c r="B339" s="4" t="n">
        <v>3</v>
      </c>
      <c r="C339" s="4" t="n">
        <v>2</v>
      </c>
      <c r="D339" s="4" t="n">
        <v>2</v>
      </c>
      <c r="E339" s="4" t="n">
        <v>0.0111921</v>
      </c>
      <c r="F339" s="0" t="str">
        <f aca="false">IF(B339=$G$2,$H$2,IF(B339=$G$3,$H$3,IF(B339=$G$4,$H$4,IF(B339=$G$5,$H$5,IF(B339=$G$6,$H$6,"other")))))</f>
        <v>Rural Unrestricted Access</v>
      </c>
    </row>
    <row r="340" customFormat="false" ht="13.2" hidden="true" customHeight="false" outlineLevel="0" collapsed="false">
      <c r="A340" s="4" t="n">
        <v>21</v>
      </c>
      <c r="B340" s="4" t="n">
        <v>3</v>
      </c>
      <c r="C340" s="4" t="n">
        <v>2</v>
      </c>
      <c r="D340" s="4" t="n">
        <v>3</v>
      </c>
      <c r="E340" s="4" t="n">
        <v>0.0085415</v>
      </c>
      <c r="F340" s="0" t="str">
        <f aca="false">IF(B340=$G$2,$H$2,IF(B340=$G$3,$H$3,IF(B340=$G$4,$H$4,IF(B340=$G$5,$H$5,IF(B340=$G$6,$H$6,"other")))))</f>
        <v>Rural Unrestricted Access</v>
      </c>
    </row>
    <row r="341" customFormat="false" ht="13.2" hidden="true" customHeight="false" outlineLevel="0" collapsed="false">
      <c r="A341" s="4" t="n">
        <v>21</v>
      </c>
      <c r="B341" s="4" t="n">
        <v>3</v>
      </c>
      <c r="C341" s="4" t="n">
        <v>2</v>
      </c>
      <c r="D341" s="4" t="n">
        <v>4</v>
      </c>
      <c r="E341" s="4" t="n">
        <v>0.00679328</v>
      </c>
      <c r="F341" s="0" t="str">
        <f aca="false">IF(B341=$G$2,$H$2,IF(B341=$G$3,$H$3,IF(B341=$G$4,$H$4,IF(B341=$G$5,$H$5,IF(B341=$G$6,$H$6,"other")))))</f>
        <v>Rural Unrestricted Access</v>
      </c>
    </row>
    <row r="342" customFormat="false" ht="13.2" hidden="true" customHeight="false" outlineLevel="0" collapsed="false">
      <c r="A342" s="4" t="n">
        <v>21</v>
      </c>
      <c r="B342" s="4" t="n">
        <v>3</v>
      </c>
      <c r="C342" s="4" t="n">
        <v>2</v>
      </c>
      <c r="D342" s="4" t="n">
        <v>5</v>
      </c>
      <c r="E342" s="4" t="n">
        <v>0.00721894</v>
      </c>
      <c r="F342" s="0" t="str">
        <f aca="false">IF(B342=$G$2,$H$2,IF(B342=$G$3,$H$3,IF(B342=$G$4,$H$4,IF(B342=$G$5,$H$5,IF(B342=$G$6,$H$6,"other")))))</f>
        <v>Rural Unrestricted Access</v>
      </c>
    </row>
    <row r="343" customFormat="false" ht="13.2" hidden="true" customHeight="false" outlineLevel="0" collapsed="false">
      <c r="A343" s="4" t="n">
        <v>21</v>
      </c>
      <c r="B343" s="4" t="n">
        <v>3</v>
      </c>
      <c r="C343" s="4" t="n">
        <v>2</v>
      </c>
      <c r="D343" s="4" t="n">
        <v>6</v>
      </c>
      <c r="E343" s="4" t="n">
        <v>0.0107619</v>
      </c>
      <c r="F343" s="0" t="str">
        <f aca="false">IF(B343=$G$2,$H$2,IF(B343=$G$3,$H$3,IF(B343=$G$4,$H$4,IF(B343=$G$5,$H$5,IF(B343=$G$6,$H$6,"other")))))</f>
        <v>Rural Unrestricted Access</v>
      </c>
    </row>
    <row r="344" customFormat="false" ht="13.2" hidden="true" customHeight="false" outlineLevel="0" collapsed="false">
      <c r="A344" s="4" t="n">
        <v>21</v>
      </c>
      <c r="B344" s="4" t="n">
        <v>3</v>
      </c>
      <c r="C344" s="4" t="n">
        <v>2</v>
      </c>
      <c r="D344" s="4" t="n">
        <v>7</v>
      </c>
      <c r="E344" s="4" t="n">
        <v>0.01768</v>
      </c>
      <c r="F344" s="0" t="str">
        <f aca="false">IF(B344=$G$2,$H$2,IF(B344=$G$3,$H$3,IF(B344=$G$4,$H$4,IF(B344=$G$5,$H$5,IF(B344=$G$6,$H$6,"other")))))</f>
        <v>Rural Unrestricted Access</v>
      </c>
    </row>
    <row r="345" customFormat="false" ht="13.2" hidden="true" customHeight="false" outlineLevel="0" collapsed="false">
      <c r="A345" s="4" t="n">
        <v>21</v>
      </c>
      <c r="B345" s="4" t="n">
        <v>3</v>
      </c>
      <c r="C345" s="4" t="n">
        <v>2</v>
      </c>
      <c r="D345" s="4" t="n">
        <v>8</v>
      </c>
      <c r="E345" s="4" t="n">
        <v>0.0268751</v>
      </c>
      <c r="F345" s="0" t="str">
        <f aca="false">IF(B345=$G$2,$H$2,IF(B345=$G$3,$H$3,IF(B345=$G$4,$H$4,IF(B345=$G$5,$H$5,IF(B345=$G$6,$H$6,"other")))))</f>
        <v>Rural Unrestricted Access</v>
      </c>
    </row>
    <row r="346" customFormat="false" ht="13.2" hidden="true" customHeight="false" outlineLevel="0" collapsed="false">
      <c r="A346" s="4" t="n">
        <v>21</v>
      </c>
      <c r="B346" s="4" t="n">
        <v>3</v>
      </c>
      <c r="C346" s="4" t="n">
        <v>2</v>
      </c>
      <c r="D346" s="4" t="n">
        <v>9</v>
      </c>
      <c r="E346" s="4" t="n">
        <v>0.0386587</v>
      </c>
      <c r="F346" s="0" t="str">
        <f aca="false">IF(B346=$G$2,$H$2,IF(B346=$G$3,$H$3,IF(B346=$G$4,$H$4,IF(B346=$G$5,$H$5,IF(B346=$G$6,$H$6,"other")))))</f>
        <v>Rural Unrestricted Access</v>
      </c>
    </row>
    <row r="347" customFormat="false" ht="13.2" hidden="true" customHeight="false" outlineLevel="0" collapsed="false">
      <c r="A347" s="4" t="n">
        <v>21</v>
      </c>
      <c r="B347" s="4" t="n">
        <v>3</v>
      </c>
      <c r="C347" s="4" t="n">
        <v>2</v>
      </c>
      <c r="D347" s="4" t="n">
        <v>10</v>
      </c>
      <c r="E347" s="4" t="n">
        <v>0.0522389</v>
      </c>
      <c r="F347" s="0" t="str">
        <f aca="false">IF(B347=$G$2,$H$2,IF(B347=$G$3,$H$3,IF(B347=$G$4,$H$4,IF(B347=$G$5,$H$5,IF(B347=$G$6,$H$6,"other")))))</f>
        <v>Rural Unrestricted Access</v>
      </c>
    </row>
    <row r="348" customFormat="false" ht="13.2" hidden="true" customHeight="false" outlineLevel="0" collapsed="false">
      <c r="A348" s="4" t="n">
        <v>21</v>
      </c>
      <c r="B348" s="4" t="n">
        <v>3</v>
      </c>
      <c r="C348" s="4" t="n">
        <v>2</v>
      </c>
      <c r="D348" s="4" t="n">
        <v>11</v>
      </c>
      <c r="E348" s="4" t="n">
        <v>0.0631739</v>
      </c>
      <c r="F348" s="0" t="str">
        <f aca="false">IF(B348=$G$2,$H$2,IF(B348=$G$3,$H$3,IF(B348=$G$4,$H$4,IF(B348=$G$5,$H$5,IF(B348=$G$6,$H$6,"other")))))</f>
        <v>Rural Unrestricted Access</v>
      </c>
    </row>
    <row r="349" customFormat="false" ht="13.2" hidden="true" customHeight="false" outlineLevel="0" collapsed="false">
      <c r="A349" s="4" t="n">
        <v>21</v>
      </c>
      <c r="B349" s="4" t="n">
        <v>3</v>
      </c>
      <c r="C349" s="4" t="n">
        <v>2</v>
      </c>
      <c r="D349" s="4" t="n">
        <v>12</v>
      </c>
      <c r="E349" s="4" t="n">
        <v>0.0699435</v>
      </c>
      <c r="F349" s="0" t="str">
        <f aca="false">IF(B349=$G$2,$H$2,IF(B349=$G$3,$H$3,IF(B349=$G$4,$H$4,IF(B349=$G$5,$H$5,IF(B349=$G$6,$H$6,"other")))))</f>
        <v>Rural Unrestricted Access</v>
      </c>
    </row>
    <row r="350" customFormat="false" ht="13.2" hidden="true" customHeight="false" outlineLevel="0" collapsed="false">
      <c r="A350" s="4" t="n">
        <v>21</v>
      </c>
      <c r="B350" s="4" t="n">
        <v>3</v>
      </c>
      <c r="C350" s="4" t="n">
        <v>2</v>
      </c>
      <c r="D350" s="4" t="n">
        <v>13</v>
      </c>
      <c r="E350" s="4" t="n">
        <v>0.0729332</v>
      </c>
      <c r="F350" s="0" t="str">
        <f aca="false">IF(B350=$G$2,$H$2,IF(B350=$G$3,$H$3,IF(B350=$G$4,$H$4,IF(B350=$G$5,$H$5,IF(B350=$G$6,$H$6,"other")))))</f>
        <v>Rural Unrestricted Access</v>
      </c>
    </row>
    <row r="351" customFormat="false" ht="13.2" hidden="true" customHeight="false" outlineLevel="0" collapsed="false">
      <c r="A351" s="4" t="n">
        <v>21</v>
      </c>
      <c r="B351" s="4" t="n">
        <v>3</v>
      </c>
      <c r="C351" s="4" t="n">
        <v>2</v>
      </c>
      <c r="D351" s="4" t="n">
        <v>14</v>
      </c>
      <c r="E351" s="4" t="n">
        <v>0.0731218</v>
      </c>
      <c r="F351" s="0" t="str">
        <f aca="false">IF(B351=$G$2,$H$2,IF(B351=$G$3,$H$3,IF(B351=$G$4,$H$4,IF(B351=$G$5,$H$5,IF(B351=$G$6,$H$6,"other")))))</f>
        <v>Rural Unrestricted Access</v>
      </c>
    </row>
    <row r="352" customFormat="false" ht="13.2" hidden="true" customHeight="false" outlineLevel="0" collapsed="false">
      <c r="A352" s="4" t="n">
        <v>21</v>
      </c>
      <c r="B352" s="4" t="n">
        <v>3</v>
      </c>
      <c r="C352" s="4" t="n">
        <v>2</v>
      </c>
      <c r="D352" s="4" t="n">
        <v>15</v>
      </c>
      <c r="E352" s="4" t="n">
        <v>0.0736159</v>
      </c>
      <c r="F352" s="0" t="str">
        <f aca="false">IF(B352=$G$2,$H$2,IF(B352=$G$3,$H$3,IF(B352=$G$4,$H$4,IF(B352=$G$5,$H$5,IF(B352=$G$6,$H$6,"other")))))</f>
        <v>Rural Unrestricted Access</v>
      </c>
    </row>
    <row r="353" customFormat="false" ht="13.2" hidden="true" customHeight="false" outlineLevel="0" collapsed="false">
      <c r="A353" s="4" t="n">
        <v>21</v>
      </c>
      <c r="B353" s="4" t="n">
        <v>3</v>
      </c>
      <c r="C353" s="4" t="n">
        <v>2</v>
      </c>
      <c r="D353" s="4" t="n">
        <v>16</v>
      </c>
      <c r="E353" s="4" t="n">
        <v>0.0744608</v>
      </c>
      <c r="F353" s="0" t="str">
        <f aca="false">IF(B353=$G$2,$H$2,IF(B353=$G$3,$H$3,IF(B353=$G$4,$H$4,IF(B353=$G$5,$H$5,IF(B353=$G$6,$H$6,"other")))))</f>
        <v>Rural Unrestricted Access</v>
      </c>
    </row>
    <row r="354" customFormat="false" ht="13.2" hidden="true" customHeight="false" outlineLevel="0" collapsed="false">
      <c r="A354" s="4" t="n">
        <v>21</v>
      </c>
      <c r="B354" s="4" t="n">
        <v>3</v>
      </c>
      <c r="C354" s="4" t="n">
        <v>2</v>
      </c>
      <c r="D354" s="4" t="n">
        <v>17</v>
      </c>
      <c r="E354" s="4" t="n">
        <v>0.0742165</v>
      </c>
      <c r="F354" s="0" t="str">
        <f aca="false">IF(B354=$G$2,$H$2,IF(B354=$G$3,$H$3,IF(B354=$G$4,$H$4,IF(B354=$G$5,$H$5,IF(B354=$G$6,$H$6,"other")))))</f>
        <v>Rural Unrestricted Access</v>
      </c>
    </row>
    <row r="355" customFormat="false" ht="13.2" hidden="true" customHeight="false" outlineLevel="0" collapsed="false">
      <c r="A355" s="4" t="n">
        <v>21</v>
      </c>
      <c r="B355" s="4" t="n">
        <v>3</v>
      </c>
      <c r="C355" s="4" t="n">
        <v>2</v>
      </c>
      <c r="D355" s="4" t="n">
        <v>18</v>
      </c>
      <c r="E355" s="4" t="n">
        <v>0.0700091</v>
      </c>
      <c r="F355" s="0" t="str">
        <f aca="false">IF(B355=$G$2,$H$2,IF(B355=$G$3,$H$3,IF(B355=$G$4,$H$4,IF(B355=$G$5,$H$5,IF(B355=$G$6,$H$6,"other")))))</f>
        <v>Rural Unrestricted Access</v>
      </c>
    </row>
    <row r="356" customFormat="false" ht="13.2" hidden="true" customHeight="false" outlineLevel="0" collapsed="false">
      <c r="A356" s="4" t="n">
        <v>21</v>
      </c>
      <c r="B356" s="4" t="n">
        <v>3</v>
      </c>
      <c r="C356" s="4" t="n">
        <v>2</v>
      </c>
      <c r="D356" s="4" t="n">
        <v>19</v>
      </c>
      <c r="E356" s="4" t="n">
        <v>0.0614038</v>
      </c>
      <c r="F356" s="0" t="str">
        <f aca="false">IF(B356=$G$2,$H$2,IF(B356=$G$3,$H$3,IF(B356=$G$4,$H$4,IF(B356=$G$5,$H$5,IF(B356=$G$6,$H$6,"other")))))</f>
        <v>Rural Unrestricted Access</v>
      </c>
    </row>
    <row r="357" customFormat="false" ht="13.2" hidden="true" customHeight="false" outlineLevel="0" collapsed="false">
      <c r="A357" s="4" t="n">
        <v>21</v>
      </c>
      <c r="B357" s="4" t="n">
        <v>3</v>
      </c>
      <c r="C357" s="4" t="n">
        <v>2</v>
      </c>
      <c r="D357" s="4" t="n">
        <v>20</v>
      </c>
      <c r="E357" s="4" t="n">
        <v>0.0505043</v>
      </c>
      <c r="F357" s="0" t="str">
        <f aca="false">IF(B357=$G$2,$H$2,IF(B357=$G$3,$H$3,IF(B357=$G$4,$H$4,IF(B357=$G$5,$H$5,IF(B357=$G$6,$H$6,"other")))))</f>
        <v>Rural Unrestricted Access</v>
      </c>
    </row>
    <row r="358" customFormat="false" ht="13.2" hidden="true" customHeight="false" outlineLevel="0" collapsed="false">
      <c r="A358" s="4" t="n">
        <v>21</v>
      </c>
      <c r="B358" s="4" t="n">
        <v>3</v>
      </c>
      <c r="C358" s="4" t="n">
        <v>2</v>
      </c>
      <c r="D358" s="4" t="n">
        <v>21</v>
      </c>
      <c r="E358" s="4" t="n">
        <v>0.0412072</v>
      </c>
      <c r="F358" s="0" t="str">
        <f aca="false">IF(B358=$G$2,$H$2,IF(B358=$G$3,$H$3,IF(B358=$G$4,$H$4,IF(B358=$G$5,$H$5,IF(B358=$G$6,$H$6,"other")))))</f>
        <v>Rural Unrestricted Access</v>
      </c>
    </row>
    <row r="359" customFormat="false" ht="13.2" hidden="true" customHeight="false" outlineLevel="0" collapsed="false">
      <c r="A359" s="4" t="n">
        <v>21</v>
      </c>
      <c r="B359" s="4" t="n">
        <v>3</v>
      </c>
      <c r="C359" s="4" t="n">
        <v>2</v>
      </c>
      <c r="D359" s="4" t="n">
        <v>22</v>
      </c>
      <c r="E359" s="4" t="n">
        <v>0.0336373</v>
      </c>
      <c r="F359" s="0" t="str">
        <f aca="false">IF(B359=$G$2,$H$2,IF(B359=$G$3,$H$3,IF(B359=$G$4,$H$4,IF(B359=$G$5,$H$5,IF(B359=$G$6,$H$6,"other")))))</f>
        <v>Rural Unrestricted Access</v>
      </c>
    </row>
    <row r="360" customFormat="false" ht="13.2" hidden="true" customHeight="false" outlineLevel="0" collapsed="false">
      <c r="A360" s="4" t="n">
        <v>21</v>
      </c>
      <c r="B360" s="4" t="n">
        <v>3</v>
      </c>
      <c r="C360" s="4" t="n">
        <v>2</v>
      </c>
      <c r="D360" s="4" t="n">
        <v>23</v>
      </c>
      <c r="E360" s="4" t="n">
        <v>0.0262243</v>
      </c>
      <c r="F360" s="0" t="str">
        <f aca="false">IF(B360=$G$2,$H$2,IF(B360=$G$3,$H$3,IF(B360=$G$4,$H$4,IF(B360=$G$5,$H$5,IF(B360=$G$6,$H$6,"other")))))</f>
        <v>Rural Unrestricted Access</v>
      </c>
    </row>
    <row r="361" customFormat="false" ht="13.2" hidden="true" customHeight="false" outlineLevel="0" collapsed="false">
      <c r="A361" s="4" t="n">
        <v>21</v>
      </c>
      <c r="B361" s="4" t="n">
        <v>3</v>
      </c>
      <c r="C361" s="4" t="n">
        <v>2</v>
      </c>
      <c r="D361" s="4" t="n">
        <v>24</v>
      </c>
      <c r="E361" s="4" t="n">
        <v>0.0191666</v>
      </c>
      <c r="F361" s="0" t="str">
        <f aca="false">IF(B361=$G$2,$H$2,IF(B361=$G$3,$H$3,IF(B361=$G$4,$H$4,IF(B361=$G$5,$H$5,IF(B361=$G$6,$H$6,"other")))))</f>
        <v>Rural Unrestricted Access</v>
      </c>
    </row>
    <row r="362" customFormat="false" ht="13.2" hidden="true" customHeight="false" outlineLevel="0" collapsed="false">
      <c r="A362" s="4" t="n">
        <v>21</v>
      </c>
      <c r="B362" s="4" t="n">
        <v>3</v>
      </c>
      <c r="C362" s="4" t="n">
        <v>5</v>
      </c>
      <c r="D362" s="4" t="n">
        <v>1</v>
      </c>
      <c r="E362" s="4" t="n">
        <v>0.0107741</v>
      </c>
      <c r="F362" s="0" t="str">
        <f aca="false">IF(B362=$G$2,$H$2,IF(B362=$G$3,$H$3,IF(B362=$G$4,$H$4,IF(B362=$G$5,$H$5,IF(B362=$G$6,$H$6,"other")))))</f>
        <v>Rural Unrestricted Access</v>
      </c>
    </row>
    <row r="363" customFormat="false" ht="13.2" hidden="true" customHeight="false" outlineLevel="0" collapsed="false">
      <c r="A363" s="4" t="n">
        <v>21</v>
      </c>
      <c r="B363" s="4" t="n">
        <v>3</v>
      </c>
      <c r="C363" s="4" t="n">
        <v>5</v>
      </c>
      <c r="D363" s="4" t="n">
        <v>2</v>
      </c>
      <c r="E363" s="4" t="n">
        <v>0.00764376</v>
      </c>
      <c r="F363" s="0" t="str">
        <f aca="false">IF(B363=$G$2,$H$2,IF(B363=$G$3,$H$3,IF(B363=$G$4,$H$4,IF(B363=$G$5,$H$5,IF(B363=$G$6,$H$6,"other")))))</f>
        <v>Rural Unrestricted Access</v>
      </c>
    </row>
    <row r="364" customFormat="false" ht="13.2" hidden="true" customHeight="false" outlineLevel="0" collapsed="false">
      <c r="A364" s="4" t="n">
        <v>21</v>
      </c>
      <c r="B364" s="4" t="n">
        <v>3</v>
      </c>
      <c r="C364" s="4" t="n">
        <v>5</v>
      </c>
      <c r="D364" s="4" t="n">
        <v>3</v>
      </c>
      <c r="E364" s="4" t="n">
        <v>0.00654641</v>
      </c>
      <c r="F364" s="0" t="str">
        <f aca="false">IF(B364=$G$2,$H$2,IF(B364=$G$3,$H$3,IF(B364=$G$4,$H$4,IF(B364=$G$5,$H$5,IF(B364=$G$6,$H$6,"other")))))</f>
        <v>Rural Unrestricted Access</v>
      </c>
    </row>
    <row r="365" customFormat="false" ht="13.2" hidden="true" customHeight="false" outlineLevel="0" collapsed="false">
      <c r="A365" s="4" t="n">
        <v>21</v>
      </c>
      <c r="B365" s="4" t="n">
        <v>3</v>
      </c>
      <c r="C365" s="4" t="n">
        <v>5</v>
      </c>
      <c r="D365" s="4" t="n">
        <v>4</v>
      </c>
      <c r="E365" s="4" t="n">
        <v>0.00663486</v>
      </c>
      <c r="F365" s="0" t="str">
        <f aca="false">IF(B365=$G$2,$H$2,IF(B365=$G$3,$H$3,IF(B365=$G$4,$H$4,IF(B365=$G$5,$H$5,IF(B365=$G$6,$H$6,"other")))))</f>
        <v>Rural Unrestricted Access</v>
      </c>
    </row>
    <row r="366" customFormat="false" ht="13.2" hidden="true" customHeight="false" outlineLevel="0" collapsed="false">
      <c r="A366" s="4" t="n">
        <v>21</v>
      </c>
      <c r="B366" s="4" t="n">
        <v>3</v>
      </c>
      <c r="C366" s="4" t="n">
        <v>5</v>
      </c>
      <c r="D366" s="4" t="n">
        <v>5</v>
      </c>
      <c r="E366" s="4" t="n">
        <v>0.00953999</v>
      </c>
      <c r="F366" s="0" t="str">
        <f aca="false">IF(B366=$G$2,$H$2,IF(B366=$G$3,$H$3,IF(B366=$G$4,$H$4,IF(B366=$G$5,$H$5,IF(B366=$G$6,$H$6,"other")))))</f>
        <v>Rural Unrestricted Access</v>
      </c>
    </row>
    <row r="367" customFormat="false" ht="13.2" hidden="true" customHeight="false" outlineLevel="0" collapsed="false">
      <c r="A367" s="4" t="n">
        <v>21</v>
      </c>
      <c r="B367" s="4" t="n">
        <v>3</v>
      </c>
      <c r="C367" s="4" t="n">
        <v>5</v>
      </c>
      <c r="D367" s="4" t="n">
        <v>6</v>
      </c>
      <c r="E367" s="4" t="n">
        <v>0.0200551</v>
      </c>
      <c r="F367" s="0" t="str">
        <f aca="false">IF(B367=$G$2,$H$2,IF(B367=$G$3,$H$3,IF(B367=$G$4,$H$4,IF(B367=$G$5,$H$5,IF(B367=$G$6,$H$6,"other")))))</f>
        <v>Rural Unrestricted Access</v>
      </c>
    </row>
    <row r="368" customFormat="false" ht="13.2" hidden="true" customHeight="false" outlineLevel="0" collapsed="false">
      <c r="A368" s="4" t="n">
        <v>21</v>
      </c>
      <c r="B368" s="4" t="n">
        <v>3</v>
      </c>
      <c r="C368" s="4" t="n">
        <v>5</v>
      </c>
      <c r="D368" s="4" t="n">
        <v>7</v>
      </c>
      <c r="E368" s="4" t="n">
        <v>0.0410295</v>
      </c>
      <c r="F368" s="0" t="str">
        <f aca="false">IF(B368=$G$2,$H$2,IF(B368=$G$3,$H$3,IF(B368=$G$4,$H$4,IF(B368=$G$5,$H$5,IF(B368=$G$6,$H$6,"other")))))</f>
        <v>Rural Unrestricted Access</v>
      </c>
    </row>
    <row r="369" customFormat="false" ht="13.2" hidden="true" customHeight="false" outlineLevel="0" collapsed="false">
      <c r="A369" s="4" t="n">
        <v>21</v>
      </c>
      <c r="B369" s="4" t="n">
        <v>3</v>
      </c>
      <c r="C369" s="4" t="n">
        <v>5</v>
      </c>
      <c r="D369" s="4" t="n">
        <v>8</v>
      </c>
      <c r="E369" s="4" t="n">
        <v>0.0579722</v>
      </c>
      <c r="F369" s="0" t="str">
        <f aca="false">IF(B369=$G$2,$H$2,IF(B369=$G$3,$H$3,IF(B369=$G$4,$H$4,IF(B369=$G$5,$H$5,IF(B369=$G$6,$H$6,"other")))))</f>
        <v>Rural Unrestricted Access</v>
      </c>
    </row>
    <row r="370" customFormat="false" ht="13.2" hidden="true" customHeight="false" outlineLevel="0" collapsed="false">
      <c r="A370" s="4" t="n">
        <v>21</v>
      </c>
      <c r="B370" s="4" t="n">
        <v>3</v>
      </c>
      <c r="C370" s="4" t="n">
        <v>5</v>
      </c>
      <c r="D370" s="4" t="n">
        <v>9</v>
      </c>
      <c r="E370" s="4" t="n">
        <v>0.0534711</v>
      </c>
      <c r="F370" s="0" t="str">
        <f aca="false">IF(B370=$G$2,$H$2,IF(B370=$G$3,$H$3,IF(B370=$G$4,$H$4,IF(B370=$G$5,$H$5,IF(B370=$G$6,$H$6,"other")))))</f>
        <v>Rural Unrestricted Access</v>
      </c>
    </row>
    <row r="371" customFormat="false" ht="13.2" hidden="true" customHeight="false" outlineLevel="0" collapsed="false">
      <c r="A371" s="4" t="n">
        <v>21</v>
      </c>
      <c r="B371" s="4" t="n">
        <v>3</v>
      </c>
      <c r="C371" s="4" t="n">
        <v>5</v>
      </c>
      <c r="D371" s="4" t="n">
        <v>10</v>
      </c>
      <c r="E371" s="4" t="n">
        <v>0.0525478</v>
      </c>
      <c r="F371" s="0" t="str">
        <f aca="false">IF(B371=$G$2,$H$2,IF(B371=$G$3,$H$3,IF(B371=$G$4,$H$4,IF(B371=$G$5,$H$5,IF(B371=$G$6,$H$6,"other")))))</f>
        <v>Rural Unrestricted Access</v>
      </c>
    </row>
    <row r="372" customFormat="false" ht="13.2" hidden="true" customHeight="false" outlineLevel="0" collapsed="false">
      <c r="A372" s="4" t="n">
        <v>21</v>
      </c>
      <c r="B372" s="4" t="n">
        <v>3</v>
      </c>
      <c r="C372" s="4" t="n">
        <v>5</v>
      </c>
      <c r="D372" s="4" t="n">
        <v>11</v>
      </c>
      <c r="E372" s="4" t="n">
        <v>0.0550607</v>
      </c>
      <c r="F372" s="0" t="str">
        <f aca="false">IF(B372=$G$2,$H$2,IF(B372=$G$3,$H$3,IF(B372=$G$4,$H$4,IF(B372=$G$5,$H$5,IF(B372=$G$6,$H$6,"other")))))</f>
        <v>Rural Unrestricted Access</v>
      </c>
    </row>
    <row r="373" customFormat="false" ht="13.2" hidden="true" customHeight="false" outlineLevel="0" collapsed="false">
      <c r="A373" s="4" t="n">
        <v>21</v>
      </c>
      <c r="B373" s="4" t="n">
        <v>3</v>
      </c>
      <c r="C373" s="4" t="n">
        <v>5</v>
      </c>
      <c r="D373" s="4" t="n">
        <v>12</v>
      </c>
      <c r="E373" s="4" t="n">
        <v>0.0576741</v>
      </c>
      <c r="F373" s="0" t="str">
        <f aca="false">IF(B373=$G$2,$H$2,IF(B373=$G$3,$H$3,IF(B373=$G$4,$H$4,IF(B373=$G$5,$H$5,IF(B373=$G$6,$H$6,"other")))))</f>
        <v>Rural Unrestricted Access</v>
      </c>
    </row>
    <row r="374" customFormat="false" ht="13.2" hidden="true" customHeight="false" outlineLevel="0" collapsed="false">
      <c r="A374" s="4" t="n">
        <v>21</v>
      </c>
      <c r="B374" s="4" t="n">
        <v>3</v>
      </c>
      <c r="C374" s="4" t="n">
        <v>5</v>
      </c>
      <c r="D374" s="4" t="n">
        <v>13</v>
      </c>
      <c r="E374" s="4" t="n">
        <v>0.0591429</v>
      </c>
      <c r="F374" s="0" t="str">
        <f aca="false">IF(B374=$G$2,$H$2,IF(B374=$G$3,$H$3,IF(B374=$G$4,$H$4,IF(B374=$G$5,$H$5,IF(B374=$G$6,$H$6,"other")))))</f>
        <v>Rural Unrestricted Access</v>
      </c>
    </row>
    <row r="375" customFormat="false" ht="13.2" hidden="true" customHeight="false" outlineLevel="0" collapsed="false">
      <c r="A375" s="4" t="n">
        <v>21</v>
      </c>
      <c r="B375" s="4" t="n">
        <v>3</v>
      </c>
      <c r="C375" s="4" t="n">
        <v>5</v>
      </c>
      <c r="D375" s="4" t="n">
        <v>14</v>
      </c>
      <c r="E375" s="4" t="n">
        <v>0.0608019</v>
      </c>
      <c r="F375" s="0" t="str">
        <f aca="false">IF(B375=$G$2,$H$2,IF(B375=$G$3,$H$3,IF(B375=$G$4,$H$4,IF(B375=$G$5,$H$5,IF(B375=$G$6,$H$6,"other")))))</f>
        <v>Rural Unrestricted Access</v>
      </c>
    </row>
    <row r="376" customFormat="false" ht="13.2" hidden="true" customHeight="false" outlineLevel="0" collapsed="false">
      <c r="A376" s="4" t="n">
        <v>21</v>
      </c>
      <c r="B376" s="4" t="n">
        <v>3</v>
      </c>
      <c r="C376" s="4" t="n">
        <v>5</v>
      </c>
      <c r="D376" s="4" t="n">
        <v>15</v>
      </c>
      <c r="E376" s="4" t="n">
        <v>0.0652985</v>
      </c>
      <c r="F376" s="0" t="str">
        <f aca="false">IF(B376=$G$2,$H$2,IF(B376=$G$3,$H$3,IF(B376=$G$4,$H$4,IF(B376=$G$5,$H$5,IF(B376=$G$6,$H$6,"other")))))</f>
        <v>Rural Unrestricted Access</v>
      </c>
    </row>
    <row r="377" customFormat="false" ht="13.2" hidden="true" customHeight="false" outlineLevel="0" collapsed="false">
      <c r="A377" s="4" t="n">
        <v>21</v>
      </c>
      <c r="B377" s="4" t="n">
        <v>3</v>
      </c>
      <c r="C377" s="4" t="n">
        <v>5</v>
      </c>
      <c r="D377" s="4" t="n">
        <v>16</v>
      </c>
      <c r="E377" s="4" t="n">
        <v>0.0726082</v>
      </c>
      <c r="F377" s="0" t="str">
        <f aca="false">IF(B377=$G$2,$H$2,IF(B377=$G$3,$H$3,IF(B377=$G$4,$H$4,IF(B377=$G$5,$H$5,IF(B377=$G$6,$H$6,"other")))))</f>
        <v>Rural Unrestricted Access</v>
      </c>
    </row>
    <row r="378" customFormat="false" ht="13.2" hidden="true" customHeight="false" outlineLevel="0" collapsed="false">
      <c r="A378" s="4" t="n">
        <v>21</v>
      </c>
      <c r="B378" s="4" t="n">
        <v>3</v>
      </c>
      <c r="C378" s="4" t="n">
        <v>5</v>
      </c>
      <c r="D378" s="4" t="n">
        <v>17</v>
      </c>
      <c r="E378" s="4" t="n">
        <v>0.0773817</v>
      </c>
      <c r="F378" s="0" t="str">
        <f aca="false">IF(B378=$G$2,$H$2,IF(B378=$G$3,$H$3,IF(B378=$G$4,$H$4,IF(B378=$G$5,$H$5,IF(B378=$G$6,$H$6,"other")))))</f>
        <v>Rural Unrestricted Access</v>
      </c>
    </row>
    <row r="379" customFormat="false" ht="13.2" hidden="true" customHeight="false" outlineLevel="0" collapsed="false">
      <c r="A379" s="4" t="n">
        <v>21</v>
      </c>
      <c r="B379" s="4" t="n">
        <v>3</v>
      </c>
      <c r="C379" s="4" t="n">
        <v>5</v>
      </c>
      <c r="D379" s="4" t="n">
        <v>18</v>
      </c>
      <c r="E379" s="4" t="n">
        <v>0.0754816</v>
      </c>
      <c r="F379" s="0" t="str">
        <f aca="false">IF(B379=$G$2,$H$2,IF(B379=$G$3,$H$3,IF(B379=$G$4,$H$4,IF(B379=$G$5,$H$5,IF(B379=$G$6,$H$6,"other")))))</f>
        <v>Rural Unrestricted Access</v>
      </c>
    </row>
    <row r="380" customFormat="false" ht="13.2" hidden="true" customHeight="false" outlineLevel="0" collapsed="false">
      <c r="A380" s="4" t="n">
        <v>21</v>
      </c>
      <c r="B380" s="4" t="n">
        <v>3</v>
      </c>
      <c r="C380" s="4" t="n">
        <v>5</v>
      </c>
      <c r="D380" s="4" t="n">
        <v>19</v>
      </c>
      <c r="E380" s="4" t="n">
        <v>0.0587059</v>
      </c>
      <c r="F380" s="0" t="str">
        <f aca="false">IF(B380=$G$2,$H$2,IF(B380=$G$3,$H$3,IF(B380=$G$4,$H$4,IF(B380=$G$5,$H$5,IF(B380=$G$6,$H$6,"other")))))</f>
        <v>Rural Unrestricted Access</v>
      </c>
    </row>
    <row r="381" customFormat="false" ht="13.2" hidden="true" customHeight="false" outlineLevel="0" collapsed="false">
      <c r="A381" s="4" t="n">
        <v>21</v>
      </c>
      <c r="B381" s="4" t="n">
        <v>3</v>
      </c>
      <c r="C381" s="4" t="n">
        <v>5</v>
      </c>
      <c r="D381" s="4" t="n">
        <v>20</v>
      </c>
      <c r="E381" s="4" t="n">
        <v>0.0439864</v>
      </c>
      <c r="F381" s="0" t="str">
        <f aca="false">IF(B381=$G$2,$H$2,IF(B381=$G$3,$H$3,IF(B381=$G$4,$H$4,IF(B381=$G$5,$H$5,IF(B381=$G$6,$H$6,"other")))))</f>
        <v>Rural Unrestricted Access</v>
      </c>
    </row>
    <row r="382" customFormat="false" ht="13.2" hidden="true" customHeight="false" outlineLevel="0" collapsed="false">
      <c r="A382" s="4" t="n">
        <v>21</v>
      </c>
      <c r="B382" s="4" t="n">
        <v>3</v>
      </c>
      <c r="C382" s="4" t="n">
        <v>5</v>
      </c>
      <c r="D382" s="4" t="n">
        <v>21</v>
      </c>
      <c r="E382" s="4" t="n">
        <v>0.0357309</v>
      </c>
      <c r="F382" s="0" t="str">
        <f aca="false">IF(B382=$G$2,$H$2,IF(B382=$G$3,$H$3,IF(B382=$G$4,$H$4,IF(B382=$G$5,$H$5,IF(B382=$G$6,$H$6,"other")))))</f>
        <v>Rural Unrestricted Access</v>
      </c>
    </row>
    <row r="383" customFormat="false" ht="13.2" hidden="true" customHeight="false" outlineLevel="0" collapsed="false">
      <c r="A383" s="4" t="n">
        <v>21</v>
      </c>
      <c r="B383" s="4" t="n">
        <v>3</v>
      </c>
      <c r="C383" s="4" t="n">
        <v>5</v>
      </c>
      <c r="D383" s="4" t="n">
        <v>22</v>
      </c>
      <c r="E383" s="4" t="n">
        <v>0.0307428</v>
      </c>
      <c r="F383" s="0" t="str">
        <f aca="false">IF(B383=$G$2,$H$2,IF(B383=$G$3,$H$3,IF(B383=$G$4,$H$4,IF(B383=$G$5,$H$5,IF(B383=$G$6,$H$6,"other")))))</f>
        <v>Rural Unrestricted Access</v>
      </c>
    </row>
    <row r="384" customFormat="false" ht="13.2" hidden="true" customHeight="false" outlineLevel="0" collapsed="false">
      <c r="A384" s="4" t="n">
        <v>21</v>
      </c>
      <c r="B384" s="4" t="n">
        <v>3</v>
      </c>
      <c r="C384" s="4" t="n">
        <v>5</v>
      </c>
      <c r="D384" s="4" t="n">
        <v>23</v>
      </c>
      <c r="E384" s="4" t="n">
        <v>0.0238521</v>
      </c>
      <c r="F384" s="0" t="str">
        <f aca="false">IF(B384=$G$2,$H$2,IF(B384=$G$3,$H$3,IF(B384=$G$4,$H$4,IF(B384=$G$5,$H$5,IF(B384=$G$6,$H$6,"other")))))</f>
        <v>Rural Unrestricted Access</v>
      </c>
    </row>
    <row r="385" customFormat="false" ht="13.2" hidden="true" customHeight="false" outlineLevel="0" collapsed="false">
      <c r="A385" s="4" t="n">
        <v>21</v>
      </c>
      <c r="B385" s="4" t="n">
        <v>3</v>
      </c>
      <c r="C385" s="4" t="n">
        <v>5</v>
      </c>
      <c r="D385" s="4" t="n">
        <v>24</v>
      </c>
      <c r="E385" s="4" t="n">
        <v>0.0173177</v>
      </c>
      <c r="F385" s="0" t="str">
        <f aca="false">IF(B385=$G$2,$H$2,IF(B385=$G$3,$H$3,IF(B385=$G$4,$H$4,IF(B385=$G$5,$H$5,IF(B385=$G$6,$H$6,"other")))))</f>
        <v>Rural Unrestricted Access</v>
      </c>
    </row>
    <row r="386" customFormat="false" ht="13.2" hidden="true" customHeight="false" outlineLevel="0" collapsed="false">
      <c r="A386" s="4" t="n">
        <v>21</v>
      </c>
      <c r="B386" s="4" t="n">
        <v>4</v>
      </c>
      <c r="C386" s="4" t="n">
        <v>2</v>
      </c>
      <c r="D386" s="4" t="n">
        <v>1</v>
      </c>
      <c r="E386" s="4" t="n">
        <v>0.0214739</v>
      </c>
      <c r="F386" s="0" t="str">
        <f aca="false">IF(B386=$G$2,$H$2,IF(B386=$G$3,$H$3,IF(B386=$G$4,$H$4,IF(B386=$G$5,$H$5,IF(B386=$G$6,$H$6,"other")))))</f>
        <v>Urban Restricted Access</v>
      </c>
    </row>
    <row r="387" customFormat="false" ht="13.2" hidden="true" customHeight="false" outlineLevel="0" collapsed="false">
      <c r="A387" s="4" t="n">
        <v>21</v>
      </c>
      <c r="B387" s="4" t="n">
        <v>4</v>
      </c>
      <c r="C387" s="4" t="n">
        <v>2</v>
      </c>
      <c r="D387" s="4" t="n">
        <v>2</v>
      </c>
      <c r="E387" s="4" t="n">
        <v>0.0144428</v>
      </c>
      <c r="F387" s="0" t="str">
        <f aca="false">IF(B387=$G$2,$H$2,IF(B387=$G$3,$H$3,IF(B387=$G$4,$H$4,IF(B387=$G$5,$H$5,IF(B387=$G$6,$H$6,"other")))))</f>
        <v>Urban Restricted Access</v>
      </c>
    </row>
    <row r="388" customFormat="false" ht="13.2" hidden="true" customHeight="false" outlineLevel="0" collapsed="false">
      <c r="A388" s="4" t="n">
        <v>21</v>
      </c>
      <c r="B388" s="4" t="n">
        <v>4</v>
      </c>
      <c r="C388" s="4" t="n">
        <v>2</v>
      </c>
      <c r="D388" s="4" t="n">
        <v>3</v>
      </c>
      <c r="E388" s="4" t="n">
        <v>0.0109684</v>
      </c>
      <c r="F388" s="0" t="str">
        <f aca="false">IF(B388=$G$2,$H$2,IF(B388=$G$3,$H$3,IF(B388=$G$4,$H$4,IF(B388=$G$5,$H$5,IF(B388=$G$6,$H$6,"other")))))</f>
        <v>Urban Restricted Access</v>
      </c>
    </row>
    <row r="389" customFormat="false" ht="13.2" hidden="true" customHeight="false" outlineLevel="0" collapsed="false">
      <c r="A389" s="4" t="n">
        <v>21</v>
      </c>
      <c r="B389" s="4" t="n">
        <v>4</v>
      </c>
      <c r="C389" s="4" t="n">
        <v>2</v>
      </c>
      <c r="D389" s="4" t="n">
        <v>4</v>
      </c>
      <c r="E389" s="4" t="n">
        <v>0.00749451</v>
      </c>
      <c r="F389" s="0" t="str">
        <f aca="false">IF(B389=$G$2,$H$2,IF(B389=$G$3,$H$3,IF(B389=$G$4,$H$4,IF(B389=$G$5,$H$5,IF(B389=$G$6,$H$6,"other")))))</f>
        <v>Urban Restricted Access</v>
      </c>
    </row>
    <row r="390" customFormat="false" ht="13.2" hidden="true" customHeight="false" outlineLevel="0" collapsed="false">
      <c r="A390" s="4" t="n">
        <v>21</v>
      </c>
      <c r="B390" s="4" t="n">
        <v>4</v>
      </c>
      <c r="C390" s="4" t="n">
        <v>2</v>
      </c>
      <c r="D390" s="4" t="n">
        <v>5</v>
      </c>
      <c r="E390" s="4" t="n">
        <v>0.00683855</v>
      </c>
      <c r="F390" s="0" t="str">
        <f aca="false">IF(B390=$G$2,$H$2,IF(B390=$G$3,$H$3,IF(B390=$G$4,$H$4,IF(B390=$G$5,$H$5,IF(B390=$G$6,$H$6,"other")))))</f>
        <v>Urban Restricted Access</v>
      </c>
    </row>
    <row r="391" customFormat="false" ht="13.2" hidden="true" customHeight="false" outlineLevel="0" collapsed="false">
      <c r="A391" s="4" t="n">
        <v>21</v>
      </c>
      <c r="B391" s="4" t="n">
        <v>4</v>
      </c>
      <c r="C391" s="4" t="n">
        <v>2</v>
      </c>
      <c r="D391" s="4" t="n">
        <v>6</v>
      </c>
      <c r="E391" s="4" t="n">
        <v>0.0103588</v>
      </c>
      <c r="F391" s="0" t="str">
        <f aca="false">IF(B391=$G$2,$H$2,IF(B391=$G$3,$H$3,IF(B391=$G$4,$H$4,IF(B391=$G$5,$H$5,IF(B391=$G$6,$H$6,"other")))))</f>
        <v>Urban Restricted Access</v>
      </c>
    </row>
    <row r="392" customFormat="false" ht="13.2" hidden="true" customHeight="false" outlineLevel="0" collapsed="false">
      <c r="A392" s="4" t="n">
        <v>21</v>
      </c>
      <c r="B392" s="4" t="n">
        <v>4</v>
      </c>
      <c r="C392" s="4" t="n">
        <v>2</v>
      </c>
      <c r="D392" s="4" t="n">
        <v>7</v>
      </c>
      <c r="E392" s="4" t="n">
        <v>0.0184304</v>
      </c>
      <c r="F392" s="0" t="str">
        <f aca="false">IF(B392=$G$2,$H$2,IF(B392=$G$3,$H$3,IF(B392=$G$4,$H$4,IF(B392=$G$5,$H$5,IF(B392=$G$6,$H$6,"other")))))</f>
        <v>Urban Restricted Access</v>
      </c>
    </row>
    <row r="393" customFormat="false" ht="13.2" hidden="true" customHeight="false" outlineLevel="0" collapsed="false">
      <c r="A393" s="4" t="n">
        <v>21</v>
      </c>
      <c r="B393" s="4" t="n">
        <v>4</v>
      </c>
      <c r="C393" s="4" t="n">
        <v>2</v>
      </c>
      <c r="D393" s="4" t="n">
        <v>8</v>
      </c>
      <c r="E393" s="4" t="n">
        <v>0.0268117</v>
      </c>
      <c r="F393" s="0" t="str">
        <f aca="false">IF(B393=$G$2,$H$2,IF(B393=$G$3,$H$3,IF(B393=$G$4,$H$4,IF(B393=$G$5,$H$5,IF(B393=$G$6,$H$6,"other")))))</f>
        <v>Urban Restricted Access</v>
      </c>
    </row>
    <row r="394" customFormat="false" ht="13.2" hidden="true" customHeight="false" outlineLevel="0" collapsed="false">
      <c r="A394" s="4" t="n">
        <v>21</v>
      </c>
      <c r="B394" s="4" t="n">
        <v>4</v>
      </c>
      <c r="C394" s="4" t="n">
        <v>2</v>
      </c>
      <c r="D394" s="4" t="n">
        <v>9</v>
      </c>
      <c r="E394" s="4" t="n">
        <v>0.0363852</v>
      </c>
      <c r="F394" s="0" t="str">
        <f aca="false">IF(B394=$G$2,$H$2,IF(B394=$G$3,$H$3,IF(B394=$G$4,$H$4,IF(B394=$G$5,$H$5,IF(B394=$G$6,$H$6,"other")))))</f>
        <v>Urban Restricted Access</v>
      </c>
    </row>
    <row r="395" customFormat="false" ht="13.2" hidden="true" customHeight="false" outlineLevel="0" collapsed="false">
      <c r="A395" s="4" t="n">
        <v>21</v>
      </c>
      <c r="B395" s="4" t="n">
        <v>4</v>
      </c>
      <c r="C395" s="4" t="n">
        <v>2</v>
      </c>
      <c r="D395" s="4" t="n">
        <v>10</v>
      </c>
      <c r="E395" s="4" t="n">
        <v>0.0475407</v>
      </c>
      <c r="F395" s="0" t="str">
        <f aca="false">IF(B395=$G$2,$H$2,IF(B395=$G$3,$H$3,IF(B395=$G$4,$H$4,IF(B395=$G$5,$H$5,IF(B395=$G$6,$H$6,"other")))))</f>
        <v>Urban Restricted Access</v>
      </c>
    </row>
    <row r="396" customFormat="false" ht="13.2" hidden="true" customHeight="false" outlineLevel="0" collapsed="false">
      <c r="A396" s="4" t="n">
        <v>21</v>
      </c>
      <c r="B396" s="4" t="n">
        <v>4</v>
      </c>
      <c r="C396" s="4" t="n">
        <v>2</v>
      </c>
      <c r="D396" s="4" t="n">
        <v>11</v>
      </c>
      <c r="E396" s="4" t="n">
        <v>0.0574664</v>
      </c>
      <c r="F396" s="0" t="str">
        <f aca="false">IF(B396=$G$2,$H$2,IF(B396=$G$3,$H$3,IF(B396=$G$4,$H$4,IF(B396=$G$5,$H$5,IF(B396=$G$6,$H$6,"other")))))</f>
        <v>Urban Restricted Access</v>
      </c>
    </row>
    <row r="397" customFormat="false" ht="13.2" hidden="true" customHeight="false" outlineLevel="0" collapsed="false">
      <c r="A397" s="4" t="n">
        <v>21</v>
      </c>
      <c r="B397" s="4" t="n">
        <v>4</v>
      </c>
      <c r="C397" s="4" t="n">
        <v>2</v>
      </c>
      <c r="D397" s="4" t="n">
        <v>12</v>
      </c>
      <c r="E397" s="4" t="n">
        <v>0.0650786</v>
      </c>
      <c r="F397" s="0" t="str">
        <f aca="false">IF(B397=$G$2,$H$2,IF(B397=$G$3,$H$3,IF(B397=$G$4,$H$4,IF(B397=$G$5,$H$5,IF(B397=$G$6,$H$6,"other")))))</f>
        <v>Urban Restricted Access</v>
      </c>
    </row>
    <row r="398" customFormat="false" ht="13.2" hidden="true" customHeight="false" outlineLevel="0" collapsed="false">
      <c r="A398" s="4" t="n">
        <v>21</v>
      </c>
      <c r="B398" s="4" t="n">
        <v>4</v>
      </c>
      <c r="C398" s="4" t="n">
        <v>2</v>
      </c>
      <c r="D398" s="4" t="n">
        <v>13</v>
      </c>
      <c r="E398" s="4" t="n">
        <v>0.0713228</v>
      </c>
      <c r="F398" s="0" t="str">
        <f aca="false">IF(B398=$G$2,$H$2,IF(B398=$G$3,$H$3,IF(B398=$G$4,$H$4,IF(B398=$G$5,$H$5,IF(B398=$G$6,$H$6,"other")))))</f>
        <v>Urban Restricted Access</v>
      </c>
    </row>
    <row r="399" customFormat="false" ht="13.2" hidden="true" customHeight="false" outlineLevel="0" collapsed="false">
      <c r="A399" s="4" t="n">
        <v>21</v>
      </c>
      <c r="B399" s="4" t="n">
        <v>4</v>
      </c>
      <c r="C399" s="4" t="n">
        <v>2</v>
      </c>
      <c r="D399" s="4" t="n">
        <v>14</v>
      </c>
      <c r="E399" s="4" t="n">
        <v>0.0714917</v>
      </c>
      <c r="F399" s="0" t="str">
        <f aca="false">IF(B399=$G$2,$H$2,IF(B399=$G$3,$H$3,IF(B399=$G$4,$H$4,IF(B399=$G$5,$H$5,IF(B399=$G$6,$H$6,"other")))))</f>
        <v>Urban Restricted Access</v>
      </c>
    </row>
    <row r="400" customFormat="false" ht="13.2" hidden="true" customHeight="false" outlineLevel="0" collapsed="false">
      <c r="A400" s="4" t="n">
        <v>21</v>
      </c>
      <c r="B400" s="4" t="n">
        <v>4</v>
      </c>
      <c r="C400" s="4" t="n">
        <v>2</v>
      </c>
      <c r="D400" s="4" t="n">
        <v>15</v>
      </c>
      <c r="E400" s="4" t="n">
        <v>0.0717226</v>
      </c>
      <c r="F400" s="0" t="str">
        <f aca="false">IF(B400=$G$2,$H$2,IF(B400=$G$3,$H$3,IF(B400=$G$4,$H$4,IF(B400=$G$5,$H$5,IF(B400=$G$6,$H$6,"other")))))</f>
        <v>Urban Restricted Access</v>
      </c>
    </row>
    <row r="401" customFormat="false" ht="13.2" hidden="true" customHeight="false" outlineLevel="0" collapsed="false">
      <c r="A401" s="4" t="n">
        <v>21</v>
      </c>
      <c r="B401" s="4" t="n">
        <v>4</v>
      </c>
      <c r="C401" s="4" t="n">
        <v>2</v>
      </c>
      <c r="D401" s="4" t="n">
        <v>16</v>
      </c>
      <c r="E401" s="4" t="n">
        <v>0.0720061</v>
      </c>
      <c r="F401" s="0" t="str">
        <f aca="false">IF(B401=$G$2,$H$2,IF(B401=$G$3,$H$3,IF(B401=$G$4,$H$4,IF(B401=$G$5,$H$5,IF(B401=$G$6,$H$6,"other")))))</f>
        <v>Urban Restricted Access</v>
      </c>
    </row>
    <row r="402" customFormat="false" ht="13.2" hidden="true" customHeight="false" outlineLevel="0" collapsed="false">
      <c r="A402" s="4" t="n">
        <v>21</v>
      </c>
      <c r="B402" s="4" t="n">
        <v>4</v>
      </c>
      <c r="C402" s="4" t="n">
        <v>2</v>
      </c>
      <c r="D402" s="4" t="n">
        <v>17</v>
      </c>
      <c r="E402" s="4" t="n">
        <v>0.0711487</v>
      </c>
      <c r="F402" s="0" t="str">
        <f aca="false">IF(B402=$G$2,$H$2,IF(B402=$G$3,$H$3,IF(B402=$G$4,$H$4,IF(B402=$G$5,$H$5,IF(B402=$G$6,$H$6,"other")))))</f>
        <v>Urban Restricted Access</v>
      </c>
    </row>
    <row r="403" customFormat="false" ht="13.2" hidden="true" customHeight="false" outlineLevel="0" collapsed="false">
      <c r="A403" s="4" t="n">
        <v>21</v>
      </c>
      <c r="B403" s="4" t="n">
        <v>4</v>
      </c>
      <c r="C403" s="4" t="n">
        <v>2</v>
      </c>
      <c r="D403" s="4" t="n">
        <v>18</v>
      </c>
      <c r="E403" s="4" t="n">
        <v>0.0678874</v>
      </c>
      <c r="F403" s="0" t="str">
        <f aca="false">IF(B403=$G$2,$H$2,IF(B403=$G$3,$H$3,IF(B403=$G$4,$H$4,IF(B403=$G$5,$H$5,IF(B403=$G$6,$H$6,"other")))))</f>
        <v>Urban Restricted Access</v>
      </c>
    </row>
    <row r="404" customFormat="false" ht="13.2" hidden="true" customHeight="false" outlineLevel="0" collapsed="false">
      <c r="A404" s="4" t="n">
        <v>21</v>
      </c>
      <c r="B404" s="4" t="n">
        <v>4</v>
      </c>
      <c r="C404" s="4" t="n">
        <v>2</v>
      </c>
      <c r="D404" s="4" t="n">
        <v>19</v>
      </c>
      <c r="E404" s="4" t="n">
        <v>0.0617718</v>
      </c>
      <c r="F404" s="0" t="str">
        <f aca="false">IF(B404=$G$2,$H$2,IF(B404=$G$3,$H$3,IF(B404=$G$4,$H$4,IF(B404=$G$5,$H$5,IF(B404=$G$6,$H$6,"other")))))</f>
        <v>Urban Restricted Access</v>
      </c>
    </row>
    <row r="405" customFormat="false" ht="13.2" hidden="true" customHeight="false" outlineLevel="0" collapsed="false">
      <c r="A405" s="4" t="n">
        <v>21</v>
      </c>
      <c r="B405" s="4" t="n">
        <v>4</v>
      </c>
      <c r="C405" s="4" t="n">
        <v>2</v>
      </c>
      <c r="D405" s="4" t="n">
        <v>20</v>
      </c>
      <c r="E405" s="4" t="n">
        <v>0.0516882</v>
      </c>
      <c r="F405" s="0" t="str">
        <f aca="false">IF(B405=$G$2,$H$2,IF(B405=$G$3,$H$3,IF(B405=$G$4,$H$4,IF(B405=$G$5,$H$5,IF(B405=$G$6,$H$6,"other")))))</f>
        <v>Urban Restricted Access</v>
      </c>
    </row>
    <row r="406" customFormat="false" ht="13.2" hidden="true" customHeight="false" outlineLevel="0" collapsed="false">
      <c r="A406" s="4" t="n">
        <v>21</v>
      </c>
      <c r="B406" s="4" t="n">
        <v>4</v>
      </c>
      <c r="C406" s="4" t="n">
        <v>2</v>
      </c>
      <c r="D406" s="4" t="n">
        <v>21</v>
      </c>
      <c r="E406" s="4" t="n">
        <v>0.0428658</v>
      </c>
      <c r="F406" s="0" t="str">
        <f aca="false">IF(B406=$G$2,$H$2,IF(B406=$G$3,$H$3,IF(B406=$G$4,$H$4,IF(B406=$G$5,$H$5,IF(B406=$G$6,$H$6,"other")))))</f>
        <v>Urban Restricted Access</v>
      </c>
    </row>
    <row r="407" customFormat="false" ht="13.2" hidden="true" customHeight="false" outlineLevel="0" collapsed="false">
      <c r="A407" s="4" t="n">
        <v>21</v>
      </c>
      <c r="B407" s="4" t="n">
        <v>4</v>
      </c>
      <c r="C407" s="4" t="n">
        <v>2</v>
      </c>
      <c r="D407" s="4" t="n">
        <v>22</v>
      </c>
      <c r="E407" s="4" t="n">
        <v>0.0380302</v>
      </c>
      <c r="F407" s="0" t="str">
        <f aca="false">IF(B407=$G$2,$H$2,IF(B407=$G$3,$H$3,IF(B407=$G$4,$H$4,IF(B407=$G$5,$H$5,IF(B407=$G$6,$H$6,"other")))))</f>
        <v>Urban Restricted Access</v>
      </c>
    </row>
    <row r="408" customFormat="false" ht="13.2" hidden="true" customHeight="false" outlineLevel="0" collapsed="false">
      <c r="A408" s="4" t="n">
        <v>21</v>
      </c>
      <c r="B408" s="4" t="n">
        <v>4</v>
      </c>
      <c r="C408" s="4" t="n">
        <v>2</v>
      </c>
      <c r="D408" s="4" t="n">
        <v>23</v>
      </c>
      <c r="E408" s="4" t="n">
        <v>0.0322072</v>
      </c>
      <c r="F408" s="0" t="str">
        <f aca="false">IF(B408=$G$2,$H$2,IF(B408=$G$3,$H$3,IF(B408=$G$4,$H$4,IF(B408=$G$5,$H$5,IF(B408=$G$6,$H$6,"other")))))</f>
        <v>Urban Restricted Access</v>
      </c>
    </row>
    <row r="409" customFormat="false" ht="13.2" hidden="true" customHeight="false" outlineLevel="0" collapsed="false">
      <c r="A409" s="4" t="n">
        <v>21</v>
      </c>
      <c r="B409" s="4" t="n">
        <v>4</v>
      </c>
      <c r="C409" s="4" t="n">
        <v>2</v>
      </c>
      <c r="D409" s="4" t="n">
        <v>24</v>
      </c>
      <c r="E409" s="4" t="n">
        <v>0.0245677</v>
      </c>
      <c r="F409" s="0" t="str">
        <f aca="false">IF(B409=$G$2,$H$2,IF(B409=$G$3,$H$3,IF(B409=$G$4,$H$4,IF(B409=$G$5,$H$5,IF(B409=$G$6,$H$6,"other")))))</f>
        <v>Urban Restricted Access</v>
      </c>
    </row>
    <row r="410" customFormat="false" ht="13.2" hidden="true" customHeight="false" outlineLevel="0" collapsed="false">
      <c r="A410" s="4" t="n">
        <v>21</v>
      </c>
      <c r="B410" s="4" t="n">
        <v>4</v>
      </c>
      <c r="C410" s="4" t="n">
        <v>5</v>
      </c>
      <c r="D410" s="4" t="n">
        <v>1</v>
      </c>
      <c r="E410" s="4" t="n">
        <v>0.00986211</v>
      </c>
      <c r="F410" s="0" t="str">
        <f aca="false">IF(B410=$G$2,$H$2,IF(B410=$G$3,$H$3,IF(B410=$G$4,$H$4,IF(B410=$G$5,$H$5,IF(B410=$G$6,$H$6,"other")))))</f>
        <v>Urban Restricted Access</v>
      </c>
    </row>
    <row r="411" customFormat="false" ht="13.2" hidden="true" customHeight="false" outlineLevel="0" collapsed="false">
      <c r="A411" s="4" t="n">
        <v>21</v>
      </c>
      <c r="B411" s="4" t="n">
        <v>4</v>
      </c>
      <c r="C411" s="4" t="n">
        <v>5</v>
      </c>
      <c r="D411" s="4" t="n">
        <v>2</v>
      </c>
      <c r="E411" s="4" t="n">
        <v>0.00627248</v>
      </c>
      <c r="F411" s="0" t="str">
        <f aca="false">IF(B411=$G$2,$H$2,IF(B411=$G$3,$H$3,IF(B411=$G$4,$H$4,IF(B411=$G$5,$H$5,IF(B411=$G$6,$H$6,"other")))))</f>
        <v>Urban Restricted Access</v>
      </c>
    </row>
    <row r="412" customFormat="false" ht="13.2" hidden="true" customHeight="false" outlineLevel="0" collapsed="false">
      <c r="A412" s="4" t="n">
        <v>21</v>
      </c>
      <c r="B412" s="4" t="n">
        <v>4</v>
      </c>
      <c r="C412" s="4" t="n">
        <v>5</v>
      </c>
      <c r="D412" s="4" t="n">
        <v>3</v>
      </c>
      <c r="E412" s="4" t="n">
        <v>0.00505767</v>
      </c>
      <c r="F412" s="0" t="str">
        <f aca="false">IF(B412=$G$2,$H$2,IF(B412=$G$3,$H$3,IF(B412=$G$4,$H$4,IF(B412=$G$5,$H$5,IF(B412=$G$6,$H$6,"other")))))</f>
        <v>Urban Restricted Access</v>
      </c>
    </row>
    <row r="413" customFormat="false" ht="13.2" hidden="true" customHeight="false" outlineLevel="0" collapsed="false">
      <c r="A413" s="4" t="n">
        <v>21</v>
      </c>
      <c r="B413" s="4" t="n">
        <v>4</v>
      </c>
      <c r="C413" s="4" t="n">
        <v>5</v>
      </c>
      <c r="D413" s="4" t="n">
        <v>4</v>
      </c>
      <c r="E413" s="4" t="n">
        <v>0.00466686</v>
      </c>
      <c r="F413" s="0" t="str">
        <f aca="false">IF(B413=$G$2,$H$2,IF(B413=$G$3,$H$3,IF(B413=$G$4,$H$4,IF(B413=$G$5,$H$5,IF(B413=$G$6,$H$6,"other")))))</f>
        <v>Urban Restricted Access</v>
      </c>
    </row>
    <row r="414" customFormat="false" ht="13.2" hidden="true" customHeight="false" outlineLevel="0" collapsed="false">
      <c r="A414" s="4" t="n">
        <v>21</v>
      </c>
      <c r="B414" s="4" t="n">
        <v>4</v>
      </c>
      <c r="C414" s="4" t="n">
        <v>5</v>
      </c>
      <c r="D414" s="4" t="n">
        <v>5</v>
      </c>
      <c r="E414" s="4" t="n">
        <v>0.00699469</v>
      </c>
      <c r="F414" s="0" t="str">
        <f aca="false">IF(B414=$G$2,$H$2,IF(B414=$G$3,$H$3,IF(B414=$G$4,$H$4,IF(B414=$G$5,$H$5,IF(B414=$G$6,$H$6,"other")))))</f>
        <v>Urban Restricted Access</v>
      </c>
    </row>
    <row r="415" customFormat="false" ht="13.2" hidden="true" customHeight="false" outlineLevel="0" collapsed="false">
      <c r="A415" s="4" t="n">
        <v>21</v>
      </c>
      <c r="B415" s="4" t="n">
        <v>4</v>
      </c>
      <c r="C415" s="4" t="n">
        <v>5</v>
      </c>
      <c r="D415" s="4" t="n">
        <v>6</v>
      </c>
      <c r="E415" s="4" t="n">
        <v>0.018494</v>
      </c>
      <c r="F415" s="0" t="str">
        <f aca="false">IF(B415=$G$2,$H$2,IF(B415=$G$3,$H$3,IF(B415=$G$4,$H$4,IF(B415=$G$5,$H$5,IF(B415=$G$6,$H$6,"other")))))</f>
        <v>Urban Restricted Access</v>
      </c>
    </row>
    <row r="416" customFormat="false" ht="13.2" hidden="true" customHeight="false" outlineLevel="0" collapsed="false">
      <c r="A416" s="4" t="n">
        <v>21</v>
      </c>
      <c r="B416" s="4" t="n">
        <v>4</v>
      </c>
      <c r="C416" s="4" t="n">
        <v>5</v>
      </c>
      <c r="D416" s="4" t="n">
        <v>7</v>
      </c>
      <c r="E416" s="4" t="n">
        <v>0.0459565</v>
      </c>
      <c r="F416" s="0" t="str">
        <f aca="false">IF(B416=$G$2,$H$2,IF(B416=$G$3,$H$3,IF(B416=$G$4,$H$4,IF(B416=$G$5,$H$5,IF(B416=$G$6,$H$6,"other")))))</f>
        <v>Urban Restricted Access</v>
      </c>
    </row>
    <row r="417" customFormat="false" ht="13.2" hidden="true" customHeight="false" outlineLevel="0" collapsed="false">
      <c r="A417" s="4" t="n">
        <v>21</v>
      </c>
      <c r="B417" s="4" t="n">
        <v>4</v>
      </c>
      <c r="C417" s="4" t="n">
        <v>5</v>
      </c>
      <c r="D417" s="4" t="n">
        <v>8</v>
      </c>
      <c r="E417" s="4" t="n">
        <v>0.0696444</v>
      </c>
      <c r="F417" s="0" t="str">
        <f aca="false">IF(B417=$G$2,$H$2,IF(B417=$G$3,$H$3,IF(B417=$G$4,$H$4,IF(B417=$G$5,$H$5,IF(B417=$G$6,$H$6,"other")))))</f>
        <v>Urban Restricted Access</v>
      </c>
    </row>
    <row r="418" customFormat="false" ht="13.2" hidden="true" customHeight="false" outlineLevel="0" collapsed="false">
      <c r="A418" s="4" t="n">
        <v>21</v>
      </c>
      <c r="B418" s="4" t="n">
        <v>4</v>
      </c>
      <c r="C418" s="4" t="n">
        <v>5</v>
      </c>
      <c r="D418" s="4" t="n">
        <v>9</v>
      </c>
      <c r="E418" s="4" t="n">
        <v>0.0608279</v>
      </c>
      <c r="F418" s="0" t="str">
        <f aca="false">IF(B418=$G$2,$H$2,IF(B418=$G$3,$H$3,IF(B418=$G$4,$H$4,IF(B418=$G$5,$H$5,IF(B418=$G$6,$H$6,"other")))))</f>
        <v>Urban Restricted Access</v>
      </c>
    </row>
    <row r="419" customFormat="false" ht="13.2" hidden="true" customHeight="false" outlineLevel="0" collapsed="false">
      <c r="A419" s="4" t="n">
        <v>21</v>
      </c>
      <c r="B419" s="4" t="n">
        <v>4</v>
      </c>
      <c r="C419" s="4" t="n">
        <v>5</v>
      </c>
      <c r="D419" s="4" t="n">
        <v>10</v>
      </c>
      <c r="E419" s="4" t="n">
        <v>0.0502862</v>
      </c>
      <c r="F419" s="0" t="str">
        <f aca="false">IF(B419=$G$2,$H$2,IF(B419=$G$3,$H$3,IF(B419=$G$4,$H$4,IF(B419=$G$5,$H$5,IF(B419=$G$6,$H$6,"other")))))</f>
        <v>Urban Restricted Access</v>
      </c>
    </row>
    <row r="420" customFormat="false" ht="13.2" hidden="true" customHeight="false" outlineLevel="0" collapsed="false">
      <c r="A420" s="4" t="n">
        <v>21</v>
      </c>
      <c r="B420" s="4" t="n">
        <v>4</v>
      </c>
      <c r="C420" s="4" t="n">
        <v>5</v>
      </c>
      <c r="D420" s="4" t="n">
        <v>11</v>
      </c>
      <c r="E420" s="4" t="n">
        <v>0.0499351</v>
      </c>
      <c r="F420" s="0" t="str">
        <f aca="false">IF(B420=$G$2,$H$2,IF(B420=$G$3,$H$3,IF(B420=$G$4,$H$4,IF(B420=$G$5,$H$5,IF(B420=$G$6,$H$6,"other")))))</f>
        <v>Urban Restricted Access</v>
      </c>
    </row>
    <row r="421" customFormat="false" ht="13.2" hidden="true" customHeight="false" outlineLevel="0" collapsed="false">
      <c r="A421" s="4" t="n">
        <v>21</v>
      </c>
      <c r="B421" s="4" t="n">
        <v>4</v>
      </c>
      <c r="C421" s="4" t="n">
        <v>5</v>
      </c>
      <c r="D421" s="4" t="n">
        <v>12</v>
      </c>
      <c r="E421" s="4" t="n">
        <v>0.0543654</v>
      </c>
      <c r="F421" s="0" t="str">
        <f aca="false">IF(B421=$G$2,$H$2,IF(B421=$G$3,$H$3,IF(B421=$G$4,$H$4,IF(B421=$G$5,$H$5,IF(B421=$G$6,$H$6,"other")))))</f>
        <v>Urban Restricted Access</v>
      </c>
    </row>
    <row r="422" customFormat="false" ht="13.2" hidden="true" customHeight="false" outlineLevel="0" collapsed="false">
      <c r="A422" s="4" t="n">
        <v>21</v>
      </c>
      <c r="B422" s="4" t="n">
        <v>4</v>
      </c>
      <c r="C422" s="4" t="n">
        <v>5</v>
      </c>
      <c r="D422" s="4" t="n">
        <v>13</v>
      </c>
      <c r="E422" s="4" t="n">
        <v>0.0576462</v>
      </c>
      <c r="F422" s="0" t="str">
        <f aca="false">IF(B422=$G$2,$H$2,IF(B422=$G$3,$H$3,IF(B422=$G$4,$H$4,IF(B422=$G$5,$H$5,IF(B422=$G$6,$H$6,"other")))))</f>
        <v>Urban Restricted Access</v>
      </c>
    </row>
    <row r="423" customFormat="false" ht="13.2" hidden="true" customHeight="false" outlineLevel="0" collapsed="false">
      <c r="A423" s="4" t="n">
        <v>21</v>
      </c>
      <c r="B423" s="4" t="n">
        <v>4</v>
      </c>
      <c r="C423" s="4" t="n">
        <v>5</v>
      </c>
      <c r="D423" s="4" t="n">
        <v>14</v>
      </c>
      <c r="E423" s="4" t="n">
        <v>0.0580319</v>
      </c>
      <c r="F423" s="0" t="str">
        <f aca="false">IF(B423=$G$2,$H$2,IF(B423=$G$3,$H$3,IF(B423=$G$4,$H$4,IF(B423=$G$5,$H$5,IF(B423=$G$6,$H$6,"other")))))</f>
        <v>Urban Restricted Access</v>
      </c>
    </row>
    <row r="424" customFormat="false" ht="13.2" hidden="true" customHeight="false" outlineLevel="0" collapsed="false">
      <c r="A424" s="4" t="n">
        <v>21</v>
      </c>
      <c r="B424" s="4" t="n">
        <v>4</v>
      </c>
      <c r="C424" s="4" t="n">
        <v>5</v>
      </c>
      <c r="D424" s="4" t="n">
        <v>15</v>
      </c>
      <c r="E424" s="4" t="n">
        <v>0.0622554</v>
      </c>
      <c r="F424" s="0" t="str">
        <f aca="false">IF(B424=$G$2,$H$2,IF(B424=$G$3,$H$3,IF(B424=$G$4,$H$4,IF(B424=$G$5,$H$5,IF(B424=$G$6,$H$6,"other")))))</f>
        <v>Urban Restricted Access</v>
      </c>
    </row>
    <row r="425" customFormat="false" ht="13.2" hidden="true" customHeight="false" outlineLevel="0" collapsed="false">
      <c r="A425" s="4" t="n">
        <v>21</v>
      </c>
      <c r="B425" s="4" t="n">
        <v>4</v>
      </c>
      <c r="C425" s="4" t="n">
        <v>5</v>
      </c>
      <c r="D425" s="4" t="n">
        <v>16</v>
      </c>
      <c r="E425" s="4" t="n">
        <v>0.0710049</v>
      </c>
      <c r="F425" s="0" t="str">
        <f aca="false">IF(B425=$G$2,$H$2,IF(B425=$G$3,$H$3,IF(B425=$G$4,$H$4,IF(B425=$G$5,$H$5,IF(B425=$G$6,$H$6,"other")))))</f>
        <v>Urban Restricted Access</v>
      </c>
    </row>
    <row r="426" customFormat="false" ht="13.2" hidden="true" customHeight="false" outlineLevel="0" collapsed="false">
      <c r="A426" s="4" t="n">
        <v>21</v>
      </c>
      <c r="B426" s="4" t="n">
        <v>4</v>
      </c>
      <c r="C426" s="4" t="n">
        <v>5</v>
      </c>
      <c r="D426" s="4" t="n">
        <v>17</v>
      </c>
      <c r="E426" s="4" t="n">
        <v>0.0769725</v>
      </c>
      <c r="F426" s="0" t="str">
        <f aca="false">IF(B426=$G$2,$H$2,IF(B426=$G$3,$H$3,IF(B426=$G$4,$H$4,IF(B426=$G$5,$H$5,IF(B426=$G$6,$H$6,"other")))))</f>
        <v>Urban Restricted Access</v>
      </c>
    </row>
    <row r="427" customFormat="false" ht="13.2" hidden="true" customHeight="false" outlineLevel="0" collapsed="false">
      <c r="A427" s="4" t="n">
        <v>21</v>
      </c>
      <c r="B427" s="4" t="n">
        <v>4</v>
      </c>
      <c r="C427" s="4" t="n">
        <v>5</v>
      </c>
      <c r="D427" s="4" t="n">
        <v>18</v>
      </c>
      <c r="E427" s="4" t="n">
        <v>0.077432</v>
      </c>
      <c r="F427" s="0" t="str">
        <f aca="false">IF(B427=$G$2,$H$2,IF(B427=$G$3,$H$3,IF(B427=$G$4,$H$4,IF(B427=$G$5,$H$5,IF(B427=$G$6,$H$6,"other")))))</f>
        <v>Urban Restricted Access</v>
      </c>
    </row>
    <row r="428" customFormat="false" ht="13.2" hidden="true" customHeight="false" outlineLevel="0" collapsed="false">
      <c r="A428" s="4" t="n">
        <v>21</v>
      </c>
      <c r="B428" s="4" t="n">
        <v>4</v>
      </c>
      <c r="C428" s="4" t="n">
        <v>5</v>
      </c>
      <c r="D428" s="4" t="n">
        <v>19</v>
      </c>
      <c r="E428" s="4" t="n">
        <v>0.059783</v>
      </c>
      <c r="F428" s="0" t="str">
        <f aca="false">IF(B428=$G$2,$H$2,IF(B428=$G$3,$H$3,IF(B428=$G$4,$H$4,IF(B428=$G$5,$H$5,IF(B428=$G$6,$H$6,"other")))))</f>
        <v>Urban Restricted Access</v>
      </c>
    </row>
    <row r="429" customFormat="false" ht="13.2" hidden="true" customHeight="false" outlineLevel="0" collapsed="false">
      <c r="A429" s="4" t="n">
        <v>21</v>
      </c>
      <c r="B429" s="4" t="n">
        <v>4</v>
      </c>
      <c r="C429" s="4" t="n">
        <v>5</v>
      </c>
      <c r="D429" s="4" t="n">
        <v>20</v>
      </c>
      <c r="E429" s="4" t="n">
        <v>0.0443923</v>
      </c>
      <c r="F429" s="0" t="str">
        <f aca="false">IF(B429=$G$2,$H$2,IF(B429=$G$3,$H$3,IF(B429=$G$4,$H$4,IF(B429=$G$5,$H$5,IF(B429=$G$6,$H$6,"other")))))</f>
        <v>Urban Restricted Access</v>
      </c>
    </row>
    <row r="430" customFormat="false" ht="13.2" hidden="true" customHeight="false" outlineLevel="0" collapsed="false">
      <c r="A430" s="4" t="n">
        <v>21</v>
      </c>
      <c r="B430" s="4" t="n">
        <v>4</v>
      </c>
      <c r="C430" s="4" t="n">
        <v>5</v>
      </c>
      <c r="D430" s="4" t="n">
        <v>21</v>
      </c>
      <c r="E430" s="4" t="n">
        <v>0.0354458</v>
      </c>
      <c r="F430" s="0" t="str">
        <f aca="false">IF(B430=$G$2,$H$2,IF(B430=$G$3,$H$3,IF(B430=$G$4,$H$4,IF(B430=$G$5,$H$5,IF(B430=$G$6,$H$6,"other")))))</f>
        <v>Urban Restricted Access</v>
      </c>
    </row>
    <row r="431" customFormat="false" ht="13.2" hidden="true" customHeight="false" outlineLevel="0" collapsed="false">
      <c r="A431" s="4" t="n">
        <v>21</v>
      </c>
      <c r="B431" s="4" t="n">
        <v>4</v>
      </c>
      <c r="C431" s="4" t="n">
        <v>5</v>
      </c>
      <c r="D431" s="4" t="n">
        <v>22</v>
      </c>
      <c r="E431" s="4" t="n">
        <v>0.031824</v>
      </c>
      <c r="F431" s="0" t="str">
        <f aca="false">IF(B431=$G$2,$H$2,IF(B431=$G$3,$H$3,IF(B431=$G$4,$H$4,IF(B431=$G$5,$H$5,IF(B431=$G$6,$H$6,"other")))))</f>
        <v>Urban Restricted Access</v>
      </c>
    </row>
    <row r="432" customFormat="false" ht="13.2" hidden="true" customHeight="false" outlineLevel="0" collapsed="false">
      <c r="A432" s="4" t="n">
        <v>21</v>
      </c>
      <c r="B432" s="4" t="n">
        <v>4</v>
      </c>
      <c r="C432" s="4" t="n">
        <v>5</v>
      </c>
      <c r="D432" s="4" t="n">
        <v>23</v>
      </c>
      <c r="E432" s="4" t="n">
        <v>0.0249419</v>
      </c>
      <c r="F432" s="0" t="str">
        <f aca="false">IF(B432=$G$2,$H$2,IF(B432=$G$3,$H$3,IF(B432=$G$4,$H$4,IF(B432=$G$5,$H$5,IF(B432=$G$6,$H$6,"other")))))</f>
        <v>Urban Restricted Access</v>
      </c>
    </row>
    <row r="433" customFormat="false" ht="13.2" hidden="true" customHeight="false" outlineLevel="0" collapsed="false">
      <c r="A433" s="4" t="n">
        <v>21</v>
      </c>
      <c r="B433" s="4" t="n">
        <v>4</v>
      </c>
      <c r="C433" s="4" t="n">
        <v>5</v>
      </c>
      <c r="D433" s="4" t="n">
        <v>24</v>
      </c>
      <c r="E433" s="4" t="n">
        <v>0.0179068</v>
      </c>
      <c r="F433" s="0" t="str">
        <f aca="false">IF(B433=$G$2,$H$2,IF(B433=$G$3,$H$3,IF(B433=$G$4,$H$4,IF(B433=$G$5,$H$5,IF(B433=$G$6,$H$6,"other")))))</f>
        <v>Urban Restricted Access</v>
      </c>
    </row>
    <row r="434" customFormat="false" ht="13.2" hidden="true" customHeight="false" outlineLevel="0" collapsed="false">
      <c r="A434" s="4" t="n">
        <v>21</v>
      </c>
      <c r="B434" s="4" t="n">
        <v>5</v>
      </c>
      <c r="C434" s="4" t="n">
        <v>2</v>
      </c>
      <c r="D434" s="4" t="n">
        <v>1</v>
      </c>
      <c r="E434" s="4" t="n">
        <v>0.0214739</v>
      </c>
      <c r="F434" s="0" t="str">
        <f aca="false">IF(B434=$G$2,$H$2,IF(B434=$G$3,$H$3,IF(B434=$G$4,$H$4,IF(B434=$G$5,$H$5,IF(B434=$G$6,$H$6,"other")))))</f>
        <v>Urban Unrestricted Access</v>
      </c>
    </row>
    <row r="435" customFormat="false" ht="13.2" hidden="true" customHeight="false" outlineLevel="0" collapsed="false">
      <c r="A435" s="4" t="n">
        <v>21</v>
      </c>
      <c r="B435" s="4" t="n">
        <v>5</v>
      </c>
      <c r="C435" s="4" t="n">
        <v>2</v>
      </c>
      <c r="D435" s="4" t="n">
        <v>2</v>
      </c>
      <c r="E435" s="4" t="n">
        <v>0.0144428</v>
      </c>
      <c r="F435" s="0" t="str">
        <f aca="false">IF(B435=$G$2,$H$2,IF(B435=$G$3,$H$3,IF(B435=$G$4,$H$4,IF(B435=$G$5,$H$5,IF(B435=$G$6,$H$6,"other")))))</f>
        <v>Urban Unrestricted Access</v>
      </c>
    </row>
    <row r="436" customFormat="false" ht="13.2" hidden="true" customHeight="false" outlineLevel="0" collapsed="false">
      <c r="A436" s="4" t="n">
        <v>21</v>
      </c>
      <c r="B436" s="4" t="n">
        <v>5</v>
      </c>
      <c r="C436" s="4" t="n">
        <v>2</v>
      </c>
      <c r="D436" s="4" t="n">
        <v>3</v>
      </c>
      <c r="E436" s="4" t="n">
        <v>0.0109684</v>
      </c>
      <c r="F436" s="0" t="str">
        <f aca="false">IF(B436=$G$2,$H$2,IF(B436=$G$3,$H$3,IF(B436=$G$4,$H$4,IF(B436=$G$5,$H$5,IF(B436=$G$6,$H$6,"other")))))</f>
        <v>Urban Unrestricted Access</v>
      </c>
    </row>
    <row r="437" customFormat="false" ht="13.2" hidden="true" customHeight="false" outlineLevel="0" collapsed="false">
      <c r="A437" s="4" t="n">
        <v>21</v>
      </c>
      <c r="B437" s="4" t="n">
        <v>5</v>
      </c>
      <c r="C437" s="4" t="n">
        <v>2</v>
      </c>
      <c r="D437" s="4" t="n">
        <v>4</v>
      </c>
      <c r="E437" s="4" t="n">
        <v>0.00749451</v>
      </c>
      <c r="F437" s="0" t="str">
        <f aca="false">IF(B437=$G$2,$H$2,IF(B437=$G$3,$H$3,IF(B437=$G$4,$H$4,IF(B437=$G$5,$H$5,IF(B437=$G$6,$H$6,"other")))))</f>
        <v>Urban Unrestricted Access</v>
      </c>
    </row>
    <row r="438" customFormat="false" ht="13.2" hidden="true" customHeight="false" outlineLevel="0" collapsed="false">
      <c r="A438" s="4" t="n">
        <v>21</v>
      </c>
      <c r="B438" s="4" t="n">
        <v>5</v>
      </c>
      <c r="C438" s="4" t="n">
        <v>2</v>
      </c>
      <c r="D438" s="4" t="n">
        <v>5</v>
      </c>
      <c r="E438" s="4" t="n">
        <v>0.00683855</v>
      </c>
      <c r="F438" s="0" t="str">
        <f aca="false">IF(B438=$G$2,$H$2,IF(B438=$G$3,$H$3,IF(B438=$G$4,$H$4,IF(B438=$G$5,$H$5,IF(B438=$G$6,$H$6,"other")))))</f>
        <v>Urban Unrestricted Access</v>
      </c>
    </row>
    <row r="439" customFormat="false" ht="13.2" hidden="true" customHeight="false" outlineLevel="0" collapsed="false">
      <c r="A439" s="4" t="n">
        <v>21</v>
      </c>
      <c r="B439" s="4" t="n">
        <v>5</v>
      </c>
      <c r="C439" s="4" t="n">
        <v>2</v>
      </c>
      <c r="D439" s="4" t="n">
        <v>6</v>
      </c>
      <c r="E439" s="4" t="n">
        <v>0.0103588</v>
      </c>
      <c r="F439" s="0" t="str">
        <f aca="false">IF(B439=$G$2,$H$2,IF(B439=$G$3,$H$3,IF(B439=$G$4,$H$4,IF(B439=$G$5,$H$5,IF(B439=$G$6,$H$6,"other")))))</f>
        <v>Urban Unrestricted Access</v>
      </c>
    </row>
    <row r="440" customFormat="false" ht="13.2" hidden="true" customHeight="false" outlineLevel="0" collapsed="false">
      <c r="A440" s="4" t="n">
        <v>21</v>
      </c>
      <c r="B440" s="4" t="n">
        <v>5</v>
      </c>
      <c r="C440" s="4" t="n">
        <v>2</v>
      </c>
      <c r="D440" s="4" t="n">
        <v>7</v>
      </c>
      <c r="E440" s="4" t="n">
        <v>0.0184304</v>
      </c>
      <c r="F440" s="0" t="str">
        <f aca="false">IF(B440=$G$2,$H$2,IF(B440=$G$3,$H$3,IF(B440=$G$4,$H$4,IF(B440=$G$5,$H$5,IF(B440=$G$6,$H$6,"other")))))</f>
        <v>Urban Unrestricted Access</v>
      </c>
    </row>
    <row r="441" customFormat="false" ht="13.2" hidden="true" customHeight="false" outlineLevel="0" collapsed="false">
      <c r="A441" s="4" t="n">
        <v>21</v>
      </c>
      <c r="B441" s="4" t="n">
        <v>5</v>
      </c>
      <c r="C441" s="4" t="n">
        <v>2</v>
      </c>
      <c r="D441" s="4" t="n">
        <v>8</v>
      </c>
      <c r="E441" s="4" t="n">
        <v>0.0268117</v>
      </c>
      <c r="F441" s="0" t="str">
        <f aca="false">IF(B441=$G$2,$H$2,IF(B441=$G$3,$H$3,IF(B441=$G$4,$H$4,IF(B441=$G$5,$H$5,IF(B441=$G$6,$H$6,"other")))))</f>
        <v>Urban Unrestricted Access</v>
      </c>
    </row>
    <row r="442" customFormat="false" ht="13.2" hidden="true" customHeight="false" outlineLevel="0" collapsed="false">
      <c r="A442" s="4" t="n">
        <v>21</v>
      </c>
      <c r="B442" s="4" t="n">
        <v>5</v>
      </c>
      <c r="C442" s="4" t="n">
        <v>2</v>
      </c>
      <c r="D442" s="4" t="n">
        <v>9</v>
      </c>
      <c r="E442" s="4" t="n">
        <v>0.0363852</v>
      </c>
      <c r="F442" s="0" t="str">
        <f aca="false">IF(B442=$G$2,$H$2,IF(B442=$G$3,$H$3,IF(B442=$G$4,$H$4,IF(B442=$G$5,$H$5,IF(B442=$G$6,$H$6,"other")))))</f>
        <v>Urban Unrestricted Access</v>
      </c>
    </row>
    <row r="443" customFormat="false" ht="13.2" hidden="true" customHeight="false" outlineLevel="0" collapsed="false">
      <c r="A443" s="4" t="n">
        <v>21</v>
      </c>
      <c r="B443" s="4" t="n">
        <v>5</v>
      </c>
      <c r="C443" s="4" t="n">
        <v>2</v>
      </c>
      <c r="D443" s="4" t="n">
        <v>10</v>
      </c>
      <c r="E443" s="4" t="n">
        <v>0.0475407</v>
      </c>
      <c r="F443" s="0" t="str">
        <f aca="false">IF(B443=$G$2,$H$2,IF(B443=$G$3,$H$3,IF(B443=$G$4,$H$4,IF(B443=$G$5,$H$5,IF(B443=$G$6,$H$6,"other")))))</f>
        <v>Urban Unrestricted Access</v>
      </c>
    </row>
    <row r="444" customFormat="false" ht="13.2" hidden="true" customHeight="false" outlineLevel="0" collapsed="false">
      <c r="A444" s="4" t="n">
        <v>21</v>
      </c>
      <c r="B444" s="4" t="n">
        <v>5</v>
      </c>
      <c r="C444" s="4" t="n">
        <v>2</v>
      </c>
      <c r="D444" s="4" t="n">
        <v>11</v>
      </c>
      <c r="E444" s="4" t="n">
        <v>0.0574664</v>
      </c>
      <c r="F444" s="0" t="str">
        <f aca="false">IF(B444=$G$2,$H$2,IF(B444=$G$3,$H$3,IF(B444=$G$4,$H$4,IF(B444=$G$5,$H$5,IF(B444=$G$6,$H$6,"other")))))</f>
        <v>Urban Unrestricted Access</v>
      </c>
    </row>
    <row r="445" customFormat="false" ht="13.2" hidden="true" customHeight="false" outlineLevel="0" collapsed="false">
      <c r="A445" s="4" t="n">
        <v>21</v>
      </c>
      <c r="B445" s="4" t="n">
        <v>5</v>
      </c>
      <c r="C445" s="4" t="n">
        <v>2</v>
      </c>
      <c r="D445" s="4" t="n">
        <v>12</v>
      </c>
      <c r="E445" s="4" t="n">
        <v>0.0650786</v>
      </c>
      <c r="F445" s="0" t="str">
        <f aca="false">IF(B445=$G$2,$H$2,IF(B445=$G$3,$H$3,IF(B445=$G$4,$H$4,IF(B445=$G$5,$H$5,IF(B445=$G$6,$H$6,"other")))))</f>
        <v>Urban Unrestricted Access</v>
      </c>
    </row>
    <row r="446" customFormat="false" ht="13.2" hidden="true" customHeight="false" outlineLevel="0" collapsed="false">
      <c r="A446" s="4" t="n">
        <v>21</v>
      </c>
      <c r="B446" s="4" t="n">
        <v>5</v>
      </c>
      <c r="C446" s="4" t="n">
        <v>2</v>
      </c>
      <c r="D446" s="4" t="n">
        <v>13</v>
      </c>
      <c r="E446" s="4" t="n">
        <v>0.0713228</v>
      </c>
      <c r="F446" s="0" t="str">
        <f aca="false">IF(B446=$G$2,$H$2,IF(B446=$G$3,$H$3,IF(B446=$G$4,$H$4,IF(B446=$G$5,$H$5,IF(B446=$G$6,$H$6,"other")))))</f>
        <v>Urban Unrestricted Access</v>
      </c>
    </row>
    <row r="447" customFormat="false" ht="13.2" hidden="true" customHeight="false" outlineLevel="0" collapsed="false">
      <c r="A447" s="4" t="n">
        <v>21</v>
      </c>
      <c r="B447" s="4" t="n">
        <v>5</v>
      </c>
      <c r="C447" s="4" t="n">
        <v>2</v>
      </c>
      <c r="D447" s="4" t="n">
        <v>14</v>
      </c>
      <c r="E447" s="4" t="n">
        <v>0.0714917</v>
      </c>
      <c r="F447" s="0" t="str">
        <f aca="false">IF(B447=$G$2,$H$2,IF(B447=$G$3,$H$3,IF(B447=$G$4,$H$4,IF(B447=$G$5,$H$5,IF(B447=$G$6,$H$6,"other")))))</f>
        <v>Urban Unrestricted Access</v>
      </c>
    </row>
    <row r="448" customFormat="false" ht="13.2" hidden="true" customHeight="false" outlineLevel="0" collapsed="false">
      <c r="A448" s="4" t="n">
        <v>21</v>
      </c>
      <c r="B448" s="4" t="n">
        <v>5</v>
      </c>
      <c r="C448" s="4" t="n">
        <v>2</v>
      </c>
      <c r="D448" s="4" t="n">
        <v>15</v>
      </c>
      <c r="E448" s="4" t="n">
        <v>0.0717226</v>
      </c>
      <c r="F448" s="0" t="str">
        <f aca="false">IF(B448=$G$2,$H$2,IF(B448=$G$3,$H$3,IF(B448=$G$4,$H$4,IF(B448=$G$5,$H$5,IF(B448=$G$6,$H$6,"other")))))</f>
        <v>Urban Unrestricted Access</v>
      </c>
    </row>
    <row r="449" customFormat="false" ht="13.2" hidden="true" customHeight="false" outlineLevel="0" collapsed="false">
      <c r="A449" s="4" t="n">
        <v>21</v>
      </c>
      <c r="B449" s="4" t="n">
        <v>5</v>
      </c>
      <c r="C449" s="4" t="n">
        <v>2</v>
      </c>
      <c r="D449" s="4" t="n">
        <v>16</v>
      </c>
      <c r="E449" s="4" t="n">
        <v>0.0720061</v>
      </c>
      <c r="F449" s="0" t="str">
        <f aca="false">IF(B449=$G$2,$H$2,IF(B449=$G$3,$H$3,IF(B449=$G$4,$H$4,IF(B449=$G$5,$H$5,IF(B449=$G$6,$H$6,"other")))))</f>
        <v>Urban Unrestricted Access</v>
      </c>
    </row>
    <row r="450" customFormat="false" ht="13.2" hidden="true" customHeight="false" outlineLevel="0" collapsed="false">
      <c r="A450" s="4" t="n">
        <v>21</v>
      </c>
      <c r="B450" s="4" t="n">
        <v>5</v>
      </c>
      <c r="C450" s="4" t="n">
        <v>2</v>
      </c>
      <c r="D450" s="4" t="n">
        <v>17</v>
      </c>
      <c r="E450" s="4" t="n">
        <v>0.0711487</v>
      </c>
      <c r="F450" s="0" t="str">
        <f aca="false">IF(B450=$G$2,$H$2,IF(B450=$G$3,$H$3,IF(B450=$G$4,$H$4,IF(B450=$G$5,$H$5,IF(B450=$G$6,$H$6,"other")))))</f>
        <v>Urban Unrestricted Access</v>
      </c>
    </row>
    <row r="451" customFormat="false" ht="13.2" hidden="true" customHeight="false" outlineLevel="0" collapsed="false">
      <c r="A451" s="4" t="n">
        <v>21</v>
      </c>
      <c r="B451" s="4" t="n">
        <v>5</v>
      </c>
      <c r="C451" s="4" t="n">
        <v>2</v>
      </c>
      <c r="D451" s="4" t="n">
        <v>18</v>
      </c>
      <c r="E451" s="4" t="n">
        <v>0.0678874</v>
      </c>
      <c r="F451" s="0" t="str">
        <f aca="false">IF(B451=$G$2,$H$2,IF(B451=$G$3,$H$3,IF(B451=$G$4,$H$4,IF(B451=$G$5,$H$5,IF(B451=$G$6,$H$6,"other")))))</f>
        <v>Urban Unrestricted Access</v>
      </c>
    </row>
    <row r="452" customFormat="false" ht="13.2" hidden="true" customHeight="false" outlineLevel="0" collapsed="false">
      <c r="A452" s="4" t="n">
        <v>21</v>
      </c>
      <c r="B452" s="4" t="n">
        <v>5</v>
      </c>
      <c r="C452" s="4" t="n">
        <v>2</v>
      </c>
      <c r="D452" s="4" t="n">
        <v>19</v>
      </c>
      <c r="E452" s="4" t="n">
        <v>0.0617718</v>
      </c>
      <c r="F452" s="0" t="str">
        <f aca="false">IF(B452=$G$2,$H$2,IF(B452=$G$3,$H$3,IF(B452=$G$4,$H$4,IF(B452=$G$5,$H$5,IF(B452=$G$6,$H$6,"other")))))</f>
        <v>Urban Unrestricted Access</v>
      </c>
    </row>
    <row r="453" customFormat="false" ht="13.2" hidden="true" customHeight="false" outlineLevel="0" collapsed="false">
      <c r="A453" s="4" t="n">
        <v>21</v>
      </c>
      <c r="B453" s="4" t="n">
        <v>5</v>
      </c>
      <c r="C453" s="4" t="n">
        <v>2</v>
      </c>
      <c r="D453" s="4" t="n">
        <v>20</v>
      </c>
      <c r="E453" s="4" t="n">
        <v>0.0516882</v>
      </c>
      <c r="F453" s="0" t="str">
        <f aca="false">IF(B453=$G$2,$H$2,IF(B453=$G$3,$H$3,IF(B453=$G$4,$H$4,IF(B453=$G$5,$H$5,IF(B453=$G$6,$H$6,"other")))))</f>
        <v>Urban Unrestricted Access</v>
      </c>
    </row>
    <row r="454" customFormat="false" ht="13.2" hidden="true" customHeight="false" outlineLevel="0" collapsed="false">
      <c r="A454" s="4" t="n">
        <v>21</v>
      </c>
      <c r="B454" s="4" t="n">
        <v>5</v>
      </c>
      <c r="C454" s="4" t="n">
        <v>2</v>
      </c>
      <c r="D454" s="4" t="n">
        <v>21</v>
      </c>
      <c r="E454" s="4" t="n">
        <v>0.0428658</v>
      </c>
      <c r="F454" s="0" t="str">
        <f aca="false">IF(B454=$G$2,$H$2,IF(B454=$G$3,$H$3,IF(B454=$G$4,$H$4,IF(B454=$G$5,$H$5,IF(B454=$G$6,$H$6,"other")))))</f>
        <v>Urban Unrestricted Access</v>
      </c>
    </row>
    <row r="455" customFormat="false" ht="13.2" hidden="true" customHeight="false" outlineLevel="0" collapsed="false">
      <c r="A455" s="4" t="n">
        <v>21</v>
      </c>
      <c r="B455" s="4" t="n">
        <v>5</v>
      </c>
      <c r="C455" s="4" t="n">
        <v>2</v>
      </c>
      <c r="D455" s="4" t="n">
        <v>22</v>
      </c>
      <c r="E455" s="4" t="n">
        <v>0.0380302</v>
      </c>
      <c r="F455" s="0" t="str">
        <f aca="false">IF(B455=$G$2,$H$2,IF(B455=$G$3,$H$3,IF(B455=$G$4,$H$4,IF(B455=$G$5,$H$5,IF(B455=$G$6,$H$6,"other")))))</f>
        <v>Urban Unrestricted Access</v>
      </c>
    </row>
    <row r="456" customFormat="false" ht="13.2" hidden="true" customHeight="false" outlineLevel="0" collapsed="false">
      <c r="A456" s="4" t="n">
        <v>21</v>
      </c>
      <c r="B456" s="4" t="n">
        <v>5</v>
      </c>
      <c r="C456" s="4" t="n">
        <v>2</v>
      </c>
      <c r="D456" s="4" t="n">
        <v>23</v>
      </c>
      <c r="E456" s="4" t="n">
        <v>0.0322072</v>
      </c>
      <c r="F456" s="0" t="str">
        <f aca="false">IF(B456=$G$2,$H$2,IF(B456=$G$3,$H$3,IF(B456=$G$4,$H$4,IF(B456=$G$5,$H$5,IF(B456=$G$6,$H$6,"other")))))</f>
        <v>Urban Unrestricted Access</v>
      </c>
    </row>
    <row r="457" customFormat="false" ht="13.2" hidden="true" customHeight="false" outlineLevel="0" collapsed="false">
      <c r="A457" s="4" t="n">
        <v>21</v>
      </c>
      <c r="B457" s="4" t="n">
        <v>5</v>
      </c>
      <c r="C457" s="4" t="n">
        <v>2</v>
      </c>
      <c r="D457" s="4" t="n">
        <v>24</v>
      </c>
      <c r="E457" s="4" t="n">
        <v>0.0245677</v>
      </c>
      <c r="F457" s="0" t="str">
        <f aca="false">IF(B457=$G$2,$H$2,IF(B457=$G$3,$H$3,IF(B457=$G$4,$H$4,IF(B457=$G$5,$H$5,IF(B457=$G$6,$H$6,"other")))))</f>
        <v>Urban Unrestricted Access</v>
      </c>
    </row>
    <row r="458" customFormat="false" ht="13.2" hidden="false" customHeight="false" outlineLevel="0" collapsed="false">
      <c r="A458" s="4" t="n">
        <v>21</v>
      </c>
      <c r="B458" s="4" t="n">
        <v>5</v>
      </c>
      <c r="C458" s="4" t="n">
        <v>5</v>
      </c>
      <c r="D458" s="4" t="n">
        <v>1</v>
      </c>
      <c r="E458" s="4" t="n">
        <v>0.00986211</v>
      </c>
      <c r="F458" s="0" t="str">
        <f aca="false">IF(B458=$G$2,$H$2,IF(B458=$G$3,$H$3,IF(B458=$G$4,$H$4,IF(B458=$G$5,$H$5,IF(B458=$G$6,$H$6,"other")))))</f>
        <v>Urban Unrestricted Access</v>
      </c>
    </row>
    <row r="459" customFormat="false" ht="13.2" hidden="false" customHeight="false" outlineLevel="0" collapsed="false">
      <c r="A459" s="4" t="n">
        <v>21</v>
      </c>
      <c r="B459" s="4" t="n">
        <v>5</v>
      </c>
      <c r="C459" s="4" t="n">
        <v>5</v>
      </c>
      <c r="D459" s="4" t="n">
        <v>2</v>
      </c>
      <c r="E459" s="4" t="n">
        <v>0.00627248</v>
      </c>
      <c r="F459" s="0" t="str">
        <f aca="false">IF(B459=$G$2,$H$2,IF(B459=$G$3,$H$3,IF(B459=$G$4,$H$4,IF(B459=$G$5,$H$5,IF(B459=$G$6,$H$6,"other")))))</f>
        <v>Urban Unrestricted Access</v>
      </c>
    </row>
    <row r="460" customFormat="false" ht="13.2" hidden="false" customHeight="false" outlineLevel="0" collapsed="false">
      <c r="A460" s="4" t="n">
        <v>21</v>
      </c>
      <c r="B460" s="4" t="n">
        <v>5</v>
      </c>
      <c r="C460" s="4" t="n">
        <v>5</v>
      </c>
      <c r="D460" s="4" t="n">
        <v>3</v>
      </c>
      <c r="E460" s="4" t="n">
        <v>0.00505767</v>
      </c>
      <c r="F460" s="0" t="str">
        <f aca="false">IF(B460=$G$2,$H$2,IF(B460=$G$3,$H$3,IF(B460=$G$4,$H$4,IF(B460=$G$5,$H$5,IF(B460=$G$6,$H$6,"other")))))</f>
        <v>Urban Unrestricted Access</v>
      </c>
    </row>
    <row r="461" customFormat="false" ht="13.2" hidden="false" customHeight="false" outlineLevel="0" collapsed="false">
      <c r="A461" s="4" t="n">
        <v>21</v>
      </c>
      <c r="B461" s="4" t="n">
        <v>5</v>
      </c>
      <c r="C461" s="4" t="n">
        <v>5</v>
      </c>
      <c r="D461" s="4" t="n">
        <v>4</v>
      </c>
      <c r="E461" s="4" t="n">
        <v>0.00466686</v>
      </c>
      <c r="F461" s="0" t="str">
        <f aca="false">IF(B461=$G$2,$H$2,IF(B461=$G$3,$H$3,IF(B461=$G$4,$H$4,IF(B461=$G$5,$H$5,IF(B461=$G$6,$H$6,"other")))))</f>
        <v>Urban Unrestricted Access</v>
      </c>
    </row>
    <row r="462" customFormat="false" ht="13.2" hidden="false" customHeight="false" outlineLevel="0" collapsed="false">
      <c r="A462" s="4" t="n">
        <v>21</v>
      </c>
      <c r="B462" s="4" t="n">
        <v>5</v>
      </c>
      <c r="C462" s="4" t="n">
        <v>5</v>
      </c>
      <c r="D462" s="4" t="n">
        <v>5</v>
      </c>
      <c r="E462" s="4" t="n">
        <v>0.00699469</v>
      </c>
      <c r="F462" s="0" t="str">
        <f aca="false">IF(B462=$G$2,$H$2,IF(B462=$G$3,$H$3,IF(B462=$G$4,$H$4,IF(B462=$G$5,$H$5,IF(B462=$G$6,$H$6,"other")))))</f>
        <v>Urban Unrestricted Access</v>
      </c>
    </row>
    <row r="463" customFormat="false" ht="13.2" hidden="false" customHeight="false" outlineLevel="0" collapsed="false">
      <c r="A463" s="4" t="n">
        <v>21</v>
      </c>
      <c r="B463" s="4" t="n">
        <v>5</v>
      </c>
      <c r="C463" s="4" t="n">
        <v>5</v>
      </c>
      <c r="D463" s="4" t="n">
        <v>6</v>
      </c>
      <c r="E463" s="4" t="n">
        <v>0.018494</v>
      </c>
      <c r="F463" s="0" t="str">
        <f aca="false">IF(B463=$G$2,$H$2,IF(B463=$G$3,$H$3,IF(B463=$G$4,$H$4,IF(B463=$G$5,$H$5,IF(B463=$G$6,$H$6,"other")))))</f>
        <v>Urban Unrestricted Access</v>
      </c>
    </row>
    <row r="464" customFormat="false" ht="13.2" hidden="false" customHeight="false" outlineLevel="0" collapsed="false">
      <c r="A464" s="4" t="n">
        <v>21</v>
      </c>
      <c r="B464" s="4" t="n">
        <v>5</v>
      </c>
      <c r="C464" s="4" t="n">
        <v>5</v>
      </c>
      <c r="D464" s="4" t="n">
        <v>7</v>
      </c>
      <c r="E464" s="4" t="n">
        <v>0.0459565</v>
      </c>
      <c r="F464" s="0" t="str">
        <f aca="false">IF(B464=$G$2,$H$2,IF(B464=$G$3,$H$3,IF(B464=$G$4,$H$4,IF(B464=$G$5,$H$5,IF(B464=$G$6,$H$6,"other")))))</f>
        <v>Urban Unrestricted Access</v>
      </c>
    </row>
    <row r="465" customFormat="false" ht="13.2" hidden="false" customHeight="false" outlineLevel="0" collapsed="false">
      <c r="A465" s="4" t="n">
        <v>21</v>
      </c>
      <c r="B465" s="4" t="n">
        <v>5</v>
      </c>
      <c r="C465" s="4" t="n">
        <v>5</v>
      </c>
      <c r="D465" s="4" t="n">
        <v>8</v>
      </c>
      <c r="E465" s="4" t="n">
        <v>0.0696444</v>
      </c>
      <c r="F465" s="0" t="str">
        <f aca="false">IF(B465=$G$2,$H$2,IF(B465=$G$3,$H$3,IF(B465=$G$4,$H$4,IF(B465=$G$5,$H$5,IF(B465=$G$6,$H$6,"other")))))</f>
        <v>Urban Unrestricted Access</v>
      </c>
    </row>
    <row r="466" customFormat="false" ht="13.2" hidden="false" customHeight="false" outlineLevel="0" collapsed="false">
      <c r="A466" s="4" t="n">
        <v>21</v>
      </c>
      <c r="B466" s="4" t="n">
        <v>5</v>
      </c>
      <c r="C466" s="4" t="n">
        <v>5</v>
      </c>
      <c r="D466" s="4" t="n">
        <v>9</v>
      </c>
      <c r="E466" s="4" t="n">
        <v>0.0608279</v>
      </c>
      <c r="F466" s="0" t="str">
        <f aca="false">IF(B466=$G$2,$H$2,IF(B466=$G$3,$H$3,IF(B466=$G$4,$H$4,IF(B466=$G$5,$H$5,IF(B466=$G$6,$H$6,"other")))))</f>
        <v>Urban Unrestricted Access</v>
      </c>
    </row>
    <row r="467" customFormat="false" ht="13.2" hidden="false" customHeight="false" outlineLevel="0" collapsed="false">
      <c r="A467" s="4" t="n">
        <v>21</v>
      </c>
      <c r="B467" s="4" t="n">
        <v>5</v>
      </c>
      <c r="C467" s="4" t="n">
        <v>5</v>
      </c>
      <c r="D467" s="4" t="n">
        <v>10</v>
      </c>
      <c r="E467" s="4" t="n">
        <v>0.0502862</v>
      </c>
      <c r="F467" s="0" t="str">
        <f aca="false">IF(B467=$G$2,$H$2,IF(B467=$G$3,$H$3,IF(B467=$G$4,$H$4,IF(B467=$G$5,$H$5,IF(B467=$G$6,$H$6,"other")))))</f>
        <v>Urban Unrestricted Access</v>
      </c>
    </row>
    <row r="468" customFormat="false" ht="13.2" hidden="false" customHeight="false" outlineLevel="0" collapsed="false">
      <c r="A468" s="4" t="n">
        <v>21</v>
      </c>
      <c r="B468" s="4" t="n">
        <v>5</v>
      </c>
      <c r="C468" s="4" t="n">
        <v>5</v>
      </c>
      <c r="D468" s="4" t="n">
        <v>11</v>
      </c>
      <c r="E468" s="4" t="n">
        <v>0.0499351</v>
      </c>
      <c r="F468" s="0" t="str">
        <f aca="false">IF(B468=$G$2,$H$2,IF(B468=$G$3,$H$3,IF(B468=$G$4,$H$4,IF(B468=$G$5,$H$5,IF(B468=$G$6,$H$6,"other")))))</f>
        <v>Urban Unrestricted Access</v>
      </c>
    </row>
    <row r="469" customFormat="false" ht="13.2" hidden="false" customHeight="false" outlineLevel="0" collapsed="false">
      <c r="A469" s="4" t="n">
        <v>21</v>
      </c>
      <c r="B469" s="4" t="n">
        <v>5</v>
      </c>
      <c r="C469" s="4" t="n">
        <v>5</v>
      </c>
      <c r="D469" s="4" t="n">
        <v>12</v>
      </c>
      <c r="E469" s="4" t="n">
        <v>0.0543654</v>
      </c>
      <c r="F469" s="0" t="str">
        <f aca="false">IF(B469=$G$2,$H$2,IF(B469=$G$3,$H$3,IF(B469=$G$4,$H$4,IF(B469=$G$5,$H$5,IF(B469=$G$6,$H$6,"other")))))</f>
        <v>Urban Unrestricted Access</v>
      </c>
    </row>
    <row r="470" customFormat="false" ht="13.2" hidden="false" customHeight="false" outlineLevel="0" collapsed="false">
      <c r="A470" s="4" t="n">
        <v>21</v>
      </c>
      <c r="B470" s="4" t="n">
        <v>5</v>
      </c>
      <c r="C470" s="4" t="n">
        <v>5</v>
      </c>
      <c r="D470" s="4" t="n">
        <v>13</v>
      </c>
      <c r="E470" s="4" t="n">
        <v>0.0576462</v>
      </c>
      <c r="F470" s="0" t="str">
        <f aca="false">IF(B470=$G$2,$H$2,IF(B470=$G$3,$H$3,IF(B470=$G$4,$H$4,IF(B470=$G$5,$H$5,IF(B470=$G$6,$H$6,"other")))))</f>
        <v>Urban Unrestricted Access</v>
      </c>
    </row>
    <row r="471" customFormat="false" ht="13.2" hidden="false" customHeight="false" outlineLevel="0" collapsed="false">
      <c r="A471" s="4" t="n">
        <v>21</v>
      </c>
      <c r="B471" s="4" t="n">
        <v>5</v>
      </c>
      <c r="C471" s="4" t="n">
        <v>5</v>
      </c>
      <c r="D471" s="4" t="n">
        <v>14</v>
      </c>
      <c r="E471" s="4" t="n">
        <v>0.0580319</v>
      </c>
      <c r="F471" s="0" t="str">
        <f aca="false">IF(B471=$G$2,$H$2,IF(B471=$G$3,$H$3,IF(B471=$G$4,$H$4,IF(B471=$G$5,$H$5,IF(B471=$G$6,$H$6,"other")))))</f>
        <v>Urban Unrestricted Access</v>
      </c>
    </row>
    <row r="472" customFormat="false" ht="13.2" hidden="false" customHeight="false" outlineLevel="0" collapsed="false">
      <c r="A472" s="4" t="n">
        <v>21</v>
      </c>
      <c r="B472" s="4" t="n">
        <v>5</v>
      </c>
      <c r="C472" s="4" t="n">
        <v>5</v>
      </c>
      <c r="D472" s="4" t="n">
        <v>15</v>
      </c>
      <c r="E472" s="4" t="n">
        <v>0.0622554</v>
      </c>
      <c r="F472" s="0" t="str">
        <f aca="false">IF(B472=$G$2,$H$2,IF(B472=$G$3,$H$3,IF(B472=$G$4,$H$4,IF(B472=$G$5,$H$5,IF(B472=$G$6,$H$6,"other")))))</f>
        <v>Urban Unrestricted Access</v>
      </c>
    </row>
    <row r="473" customFormat="false" ht="13.2" hidden="false" customHeight="false" outlineLevel="0" collapsed="false">
      <c r="A473" s="4" t="n">
        <v>21</v>
      </c>
      <c r="B473" s="4" t="n">
        <v>5</v>
      </c>
      <c r="C473" s="4" t="n">
        <v>5</v>
      </c>
      <c r="D473" s="4" t="n">
        <v>16</v>
      </c>
      <c r="E473" s="4" t="n">
        <v>0.0710049</v>
      </c>
      <c r="F473" s="0" t="str">
        <f aca="false">IF(B473=$G$2,$H$2,IF(B473=$G$3,$H$3,IF(B473=$G$4,$H$4,IF(B473=$G$5,$H$5,IF(B473=$G$6,$H$6,"other")))))</f>
        <v>Urban Unrestricted Access</v>
      </c>
    </row>
    <row r="474" customFormat="false" ht="13.2" hidden="false" customHeight="false" outlineLevel="0" collapsed="false">
      <c r="A474" s="4" t="n">
        <v>21</v>
      </c>
      <c r="B474" s="4" t="n">
        <v>5</v>
      </c>
      <c r="C474" s="4" t="n">
        <v>5</v>
      </c>
      <c r="D474" s="4" t="n">
        <v>17</v>
      </c>
      <c r="E474" s="4" t="n">
        <v>0.0769725</v>
      </c>
      <c r="F474" s="0" t="str">
        <f aca="false">IF(B474=$G$2,$H$2,IF(B474=$G$3,$H$3,IF(B474=$G$4,$H$4,IF(B474=$G$5,$H$5,IF(B474=$G$6,$H$6,"other")))))</f>
        <v>Urban Unrestricted Access</v>
      </c>
    </row>
    <row r="475" customFormat="false" ht="13.2" hidden="false" customHeight="false" outlineLevel="0" collapsed="false">
      <c r="A475" s="4" t="n">
        <v>21</v>
      </c>
      <c r="B475" s="4" t="n">
        <v>5</v>
      </c>
      <c r="C475" s="4" t="n">
        <v>5</v>
      </c>
      <c r="D475" s="4" t="n">
        <v>18</v>
      </c>
      <c r="E475" s="4" t="n">
        <v>0.077432</v>
      </c>
      <c r="F475" s="0" t="str">
        <f aca="false">IF(B475=$G$2,$H$2,IF(B475=$G$3,$H$3,IF(B475=$G$4,$H$4,IF(B475=$G$5,$H$5,IF(B475=$G$6,$H$6,"other")))))</f>
        <v>Urban Unrestricted Access</v>
      </c>
    </row>
    <row r="476" customFormat="false" ht="13.2" hidden="false" customHeight="false" outlineLevel="0" collapsed="false">
      <c r="A476" s="4" t="n">
        <v>21</v>
      </c>
      <c r="B476" s="4" t="n">
        <v>5</v>
      </c>
      <c r="C476" s="4" t="n">
        <v>5</v>
      </c>
      <c r="D476" s="4" t="n">
        <v>19</v>
      </c>
      <c r="E476" s="4" t="n">
        <v>0.059783</v>
      </c>
      <c r="F476" s="0" t="str">
        <f aca="false">IF(B476=$G$2,$H$2,IF(B476=$G$3,$H$3,IF(B476=$G$4,$H$4,IF(B476=$G$5,$H$5,IF(B476=$G$6,$H$6,"other")))))</f>
        <v>Urban Unrestricted Access</v>
      </c>
    </row>
    <row r="477" customFormat="false" ht="13.2" hidden="false" customHeight="false" outlineLevel="0" collapsed="false">
      <c r="A477" s="4" t="n">
        <v>21</v>
      </c>
      <c r="B477" s="4" t="n">
        <v>5</v>
      </c>
      <c r="C477" s="4" t="n">
        <v>5</v>
      </c>
      <c r="D477" s="4" t="n">
        <v>20</v>
      </c>
      <c r="E477" s="4" t="n">
        <v>0.0443923</v>
      </c>
      <c r="F477" s="0" t="str">
        <f aca="false">IF(B477=$G$2,$H$2,IF(B477=$G$3,$H$3,IF(B477=$G$4,$H$4,IF(B477=$G$5,$H$5,IF(B477=$G$6,$H$6,"other")))))</f>
        <v>Urban Unrestricted Access</v>
      </c>
    </row>
    <row r="478" customFormat="false" ht="13.2" hidden="false" customHeight="false" outlineLevel="0" collapsed="false">
      <c r="A478" s="4" t="n">
        <v>21</v>
      </c>
      <c r="B478" s="4" t="n">
        <v>5</v>
      </c>
      <c r="C478" s="4" t="n">
        <v>5</v>
      </c>
      <c r="D478" s="4" t="n">
        <v>21</v>
      </c>
      <c r="E478" s="4" t="n">
        <v>0.0354458</v>
      </c>
      <c r="F478" s="0" t="str">
        <f aca="false">IF(B478=$G$2,$H$2,IF(B478=$G$3,$H$3,IF(B478=$G$4,$H$4,IF(B478=$G$5,$H$5,IF(B478=$G$6,$H$6,"other")))))</f>
        <v>Urban Unrestricted Access</v>
      </c>
    </row>
    <row r="479" customFormat="false" ht="13.2" hidden="false" customHeight="false" outlineLevel="0" collapsed="false">
      <c r="A479" s="4" t="n">
        <v>21</v>
      </c>
      <c r="B479" s="4" t="n">
        <v>5</v>
      </c>
      <c r="C479" s="4" t="n">
        <v>5</v>
      </c>
      <c r="D479" s="4" t="n">
        <v>22</v>
      </c>
      <c r="E479" s="4" t="n">
        <v>0.031824</v>
      </c>
      <c r="F479" s="0" t="str">
        <f aca="false">IF(B479=$G$2,$H$2,IF(B479=$G$3,$H$3,IF(B479=$G$4,$H$4,IF(B479=$G$5,$H$5,IF(B479=$G$6,$H$6,"other")))))</f>
        <v>Urban Unrestricted Access</v>
      </c>
    </row>
    <row r="480" customFormat="false" ht="13.2" hidden="false" customHeight="false" outlineLevel="0" collapsed="false">
      <c r="A480" s="4" t="n">
        <v>21</v>
      </c>
      <c r="B480" s="4" t="n">
        <v>5</v>
      </c>
      <c r="C480" s="4" t="n">
        <v>5</v>
      </c>
      <c r="D480" s="4" t="n">
        <v>23</v>
      </c>
      <c r="E480" s="4" t="n">
        <v>0.0249419</v>
      </c>
      <c r="F480" s="0" t="str">
        <f aca="false">IF(B480=$G$2,$H$2,IF(B480=$G$3,$H$3,IF(B480=$G$4,$H$4,IF(B480=$G$5,$H$5,IF(B480=$G$6,$H$6,"other")))))</f>
        <v>Urban Unrestricted Access</v>
      </c>
    </row>
    <row r="481" customFormat="false" ht="13.2" hidden="false" customHeight="false" outlineLevel="0" collapsed="false">
      <c r="A481" s="4" t="n">
        <v>21</v>
      </c>
      <c r="B481" s="4" t="n">
        <v>5</v>
      </c>
      <c r="C481" s="4" t="n">
        <v>5</v>
      </c>
      <c r="D481" s="4" t="n">
        <v>24</v>
      </c>
      <c r="E481" s="4" t="n">
        <v>0.0179068</v>
      </c>
      <c r="F481" s="0" t="str">
        <f aca="false">IF(B481=$G$2,$H$2,IF(B481=$G$3,$H$3,IF(B481=$G$4,$H$4,IF(B481=$G$5,$H$5,IF(B481=$G$6,$H$6,"other")))))</f>
        <v>Urban Unrestricted Access</v>
      </c>
    </row>
    <row r="482" customFormat="false" ht="13.2" hidden="true" customHeight="false" outlineLevel="0" collapsed="false">
      <c r="A482" s="4" t="n">
        <v>31</v>
      </c>
      <c r="B482" s="4" t="n">
        <v>1</v>
      </c>
      <c r="C482" s="4" t="n">
        <v>2</v>
      </c>
      <c r="D482" s="4" t="n">
        <v>1</v>
      </c>
      <c r="E482" s="4" t="n">
        <v>0.0214739</v>
      </c>
      <c r="F482" s="0" t="str">
        <f aca="false">IF(B482=$G$2,$H$2,IF(B482=$G$3,$H$3,IF(B482=$G$4,$H$4,IF(B482=$G$5,$H$5,IF(B482=$G$6,$H$6,"other")))))</f>
        <v>Off-Network</v>
      </c>
    </row>
    <row r="483" customFormat="false" ht="13.2" hidden="true" customHeight="false" outlineLevel="0" collapsed="false">
      <c r="A483" s="4" t="n">
        <v>31</v>
      </c>
      <c r="B483" s="4" t="n">
        <v>1</v>
      </c>
      <c r="C483" s="4" t="n">
        <v>2</v>
      </c>
      <c r="D483" s="4" t="n">
        <v>2</v>
      </c>
      <c r="E483" s="4" t="n">
        <v>0.0144428</v>
      </c>
      <c r="F483" s="0" t="str">
        <f aca="false">IF(B483=$G$2,$H$2,IF(B483=$G$3,$H$3,IF(B483=$G$4,$H$4,IF(B483=$G$5,$H$5,IF(B483=$G$6,$H$6,"other")))))</f>
        <v>Off-Network</v>
      </c>
    </row>
    <row r="484" customFormat="false" ht="13.2" hidden="true" customHeight="false" outlineLevel="0" collapsed="false">
      <c r="A484" s="4" t="n">
        <v>31</v>
      </c>
      <c r="B484" s="4" t="n">
        <v>1</v>
      </c>
      <c r="C484" s="4" t="n">
        <v>2</v>
      </c>
      <c r="D484" s="4" t="n">
        <v>3</v>
      </c>
      <c r="E484" s="4" t="n">
        <v>0.0109684</v>
      </c>
      <c r="F484" s="0" t="str">
        <f aca="false">IF(B484=$G$2,$H$2,IF(B484=$G$3,$H$3,IF(B484=$G$4,$H$4,IF(B484=$G$5,$H$5,IF(B484=$G$6,$H$6,"other")))))</f>
        <v>Off-Network</v>
      </c>
    </row>
    <row r="485" customFormat="false" ht="13.2" hidden="true" customHeight="false" outlineLevel="0" collapsed="false">
      <c r="A485" s="4" t="n">
        <v>31</v>
      </c>
      <c r="B485" s="4" t="n">
        <v>1</v>
      </c>
      <c r="C485" s="4" t="n">
        <v>2</v>
      </c>
      <c r="D485" s="4" t="n">
        <v>4</v>
      </c>
      <c r="E485" s="4" t="n">
        <v>0.00749451</v>
      </c>
      <c r="F485" s="0" t="str">
        <f aca="false">IF(B485=$G$2,$H$2,IF(B485=$G$3,$H$3,IF(B485=$G$4,$H$4,IF(B485=$G$5,$H$5,IF(B485=$G$6,$H$6,"other")))))</f>
        <v>Off-Network</v>
      </c>
    </row>
    <row r="486" customFormat="false" ht="13.2" hidden="true" customHeight="false" outlineLevel="0" collapsed="false">
      <c r="A486" s="4" t="n">
        <v>31</v>
      </c>
      <c r="B486" s="4" t="n">
        <v>1</v>
      </c>
      <c r="C486" s="4" t="n">
        <v>2</v>
      </c>
      <c r="D486" s="4" t="n">
        <v>5</v>
      </c>
      <c r="E486" s="4" t="n">
        <v>0.00683855</v>
      </c>
      <c r="F486" s="0" t="str">
        <f aca="false">IF(B486=$G$2,$H$2,IF(B486=$G$3,$H$3,IF(B486=$G$4,$H$4,IF(B486=$G$5,$H$5,IF(B486=$G$6,$H$6,"other")))))</f>
        <v>Off-Network</v>
      </c>
    </row>
    <row r="487" customFormat="false" ht="13.2" hidden="true" customHeight="false" outlineLevel="0" collapsed="false">
      <c r="A487" s="4" t="n">
        <v>31</v>
      </c>
      <c r="B487" s="4" t="n">
        <v>1</v>
      </c>
      <c r="C487" s="4" t="n">
        <v>2</v>
      </c>
      <c r="D487" s="4" t="n">
        <v>6</v>
      </c>
      <c r="E487" s="4" t="n">
        <v>0.0103588</v>
      </c>
      <c r="F487" s="0" t="str">
        <f aca="false">IF(B487=$G$2,$H$2,IF(B487=$G$3,$H$3,IF(B487=$G$4,$H$4,IF(B487=$G$5,$H$5,IF(B487=$G$6,$H$6,"other")))))</f>
        <v>Off-Network</v>
      </c>
    </row>
    <row r="488" customFormat="false" ht="13.2" hidden="true" customHeight="false" outlineLevel="0" collapsed="false">
      <c r="A488" s="4" t="n">
        <v>31</v>
      </c>
      <c r="B488" s="4" t="n">
        <v>1</v>
      </c>
      <c r="C488" s="4" t="n">
        <v>2</v>
      </c>
      <c r="D488" s="4" t="n">
        <v>7</v>
      </c>
      <c r="E488" s="4" t="n">
        <v>0.0184304</v>
      </c>
      <c r="F488" s="0" t="str">
        <f aca="false">IF(B488=$G$2,$H$2,IF(B488=$G$3,$H$3,IF(B488=$G$4,$H$4,IF(B488=$G$5,$H$5,IF(B488=$G$6,$H$6,"other")))))</f>
        <v>Off-Network</v>
      </c>
    </row>
    <row r="489" customFormat="false" ht="13.2" hidden="true" customHeight="false" outlineLevel="0" collapsed="false">
      <c r="A489" s="4" t="n">
        <v>31</v>
      </c>
      <c r="B489" s="4" t="n">
        <v>1</v>
      </c>
      <c r="C489" s="4" t="n">
        <v>2</v>
      </c>
      <c r="D489" s="4" t="n">
        <v>8</v>
      </c>
      <c r="E489" s="4" t="n">
        <v>0.0268117</v>
      </c>
      <c r="F489" s="0" t="str">
        <f aca="false">IF(B489=$G$2,$H$2,IF(B489=$G$3,$H$3,IF(B489=$G$4,$H$4,IF(B489=$G$5,$H$5,IF(B489=$G$6,$H$6,"other")))))</f>
        <v>Off-Network</v>
      </c>
    </row>
    <row r="490" customFormat="false" ht="13.2" hidden="true" customHeight="false" outlineLevel="0" collapsed="false">
      <c r="A490" s="4" t="n">
        <v>31</v>
      </c>
      <c r="B490" s="4" t="n">
        <v>1</v>
      </c>
      <c r="C490" s="4" t="n">
        <v>2</v>
      </c>
      <c r="D490" s="4" t="n">
        <v>9</v>
      </c>
      <c r="E490" s="4" t="n">
        <v>0.0363852</v>
      </c>
      <c r="F490" s="0" t="str">
        <f aca="false">IF(B490=$G$2,$H$2,IF(B490=$G$3,$H$3,IF(B490=$G$4,$H$4,IF(B490=$G$5,$H$5,IF(B490=$G$6,$H$6,"other")))))</f>
        <v>Off-Network</v>
      </c>
    </row>
    <row r="491" customFormat="false" ht="13.2" hidden="true" customHeight="false" outlineLevel="0" collapsed="false">
      <c r="A491" s="4" t="n">
        <v>31</v>
      </c>
      <c r="B491" s="4" t="n">
        <v>1</v>
      </c>
      <c r="C491" s="4" t="n">
        <v>2</v>
      </c>
      <c r="D491" s="4" t="n">
        <v>10</v>
      </c>
      <c r="E491" s="4" t="n">
        <v>0.0475407</v>
      </c>
      <c r="F491" s="0" t="str">
        <f aca="false">IF(B491=$G$2,$H$2,IF(B491=$G$3,$H$3,IF(B491=$G$4,$H$4,IF(B491=$G$5,$H$5,IF(B491=$G$6,$H$6,"other")))))</f>
        <v>Off-Network</v>
      </c>
    </row>
    <row r="492" customFormat="false" ht="13.2" hidden="true" customHeight="false" outlineLevel="0" collapsed="false">
      <c r="A492" s="4" t="n">
        <v>31</v>
      </c>
      <c r="B492" s="4" t="n">
        <v>1</v>
      </c>
      <c r="C492" s="4" t="n">
        <v>2</v>
      </c>
      <c r="D492" s="4" t="n">
        <v>11</v>
      </c>
      <c r="E492" s="4" t="n">
        <v>0.0574664</v>
      </c>
      <c r="F492" s="0" t="str">
        <f aca="false">IF(B492=$G$2,$H$2,IF(B492=$G$3,$H$3,IF(B492=$G$4,$H$4,IF(B492=$G$5,$H$5,IF(B492=$G$6,$H$6,"other")))))</f>
        <v>Off-Network</v>
      </c>
    </row>
    <row r="493" customFormat="false" ht="13.2" hidden="true" customHeight="false" outlineLevel="0" collapsed="false">
      <c r="A493" s="4" t="n">
        <v>31</v>
      </c>
      <c r="B493" s="4" t="n">
        <v>1</v>
      </c>
      <c r="C493" s="4" t="n">
        <v>2</v>
      </c>
      <c r="D493" s="4" t="n">
        <v>12</v>
      </c>
      <c r="E493" s="4" t="n">
        <v>0.0650786</v>
      </c>
      <c r="F493" s="0" t="str">
        <f aca="false">IF(B493=$G$2,$H$2,IF(B493=$G$3,$H$3,IF(B493=$G$4,$H$4,IF(B493=$G$5,$H$5,IF(B493=$G$6,$H$6,"other")))))</f>
        <v>Off-Network</v>
      </c>
    </row>
    <row r="494" customFormat="false" ht="13.2" hidden="true" customHeight="false" outlineLevel="0" collapsed="false">
      <c r="A494" s="4" t="n">
        <v>31</v>
      </c>
      <c r="B494" s="4" t="n">
        <v>1</v>
      </c>
      <c r="C494" s="4" t="n">
        <v>2</v>
      </c>
      <c r="D494" s="4" t="n">
        <v>13</v>
      </c>
      <c r="E494" s="4" t="n">
        <v>0.0713228</v>
      </c>
      <c r="F494" s="0" t="str">
        <f aca="false">IF(B494=$G$2,$H$2,IF(B494=$G$3,$H$3,IF(B494=$G$4,$H$4,IF(B494=$G$5,$H$5,IF(B494=$G$6,$H$6,"other")))))</f>
        <v>Off-Network</v>
      </c>
    </row>
    <row r="495" customFormat="false" ht="13.2" hidden="true" customHeight="false" outlineLevel="0" collapsed="false">
      <c r="A495" s="4" t="n">
        <v>31</v>
      </c>
      <c r="B495" s="4" t="n">
        <v>1</v>
      </c>
      <c r="C495" s="4" t="n">
        <v>2</v>
      </c>
      <c r="D495" s="4" t="n">
        <v>14</v>
      </c>
      <c r="E495" s="4" t="n">
        <v>0.0714917</v>
      </c>
      <c r="F495" s="0" t="str">
        <f aca="false">IF(B495=$G$2,$H$2,IF(B495=$G$3,$H$3,IF(B495=$G$4,$H$4,IF(B495=$G$5,$H$5,IF(B495=$G$6,$H$6,"other")))))</f>
        <v>Off-Network</v>
      </c>
    </row>
    <row r="496" customFormat="false" ht="13.2" hidden="true" customHeight="false" outlineLevel="0" collapsed="false">
      <c r="A496" s="4" t="n">
        <v>31</v>
      </c>
      <c r="B496" s="4" t="n">
        <v>1</v>
      </c>
      <c r="C496" s="4" t="n">
        <v>2</v>
      </c>
      <c r="D496" s="4" t="n">
        <v>15</v>
      </c>
      <c r="E496" s="4" t="n">
        <v>0.0717226</v>
      </c>
      <c r="F496" s="0" t="str">
        <f aca="false">IF(B496=$G$2,$H$2,IF(B496=$G$3,$H$3,IF(B496=$G$4,$H$4,IF(B496=$G$5,$H$5,IF(B496=$G$6,$H$6,"other")))))</f>
        <v>Off-Network</v>
      </c>
    </row>
    <row r="497" customFormat="false" ht="13.2" hidden="true" customHeight="false" outlineLevel="0" collapsed="false">
      <c r="A497" s="4" t="n">
        <v>31</v>
      </c>
      <c r="B497" s="4" t="n">
        <v>1</v>
      </c>
      <c r="C497" s="4" t="n">
        <v>2</v>
      </c>
      <c r="D497" s="4" t="n">
        <v>16</v>
      </c>
      <c r="E497" s="4" t="n">
        <v>0.0720061</v>
      </c>
      <c r="F497" s="0" t="str">
        <f aca="false">IF(B497=$G$2,$H$2,IF(B497=$G$3,$H$3,IF(B497=$G$4,$H$4,IF(B497=$G$5,$H$5,IF(B497=$G$6,$H$6,"other")))))</f>
        <v>Off-Network</v>
      </c>
    </row>
    <row r="498" customFormat="false" ht="13.2" hidden="true" customHeight="false" outlineLevel="0" collapsed="false">
      <c r="A498" s="4" t="n">
        <v>31</v>
      </c>
      <c r="B498" s="4" t="n">
        <v>1</v>
      </c>
      <c r="C498" s="4" t="n">
        <v>2</v>
      </c>
      <c r="D498" s="4" t="n">
        <v>17</v>
      </c>
      <c r="E498" s="4" t="n">
        <v>0.0711487</v>
      </c>
      <c r="F498" s="0" t="str">
        <f aca="false">IF(B498=$G$2,$H$2,IF(B498=$G$3,$H$3,IF(B498=$G$4,$H$4,IF(B498=$G$5,$H$5,IF(B498=$G$6,$H$6,"other")))))</f>
        <v>Off-Network</v>
      </c>
    </row>
    <row r="499" customFormat="false" ht="13.2" hidden="true" customHeight="false" outlineLevel="0" collapsed="false">
      <c r="A499" s="4" t="n">
        <v>31</v>
      </c>
      <c r="B499" s="4" t="n">
        <v>1</v>
      </c>
      <c r="C499" s="4" t="n">
        <v>2</v>
      </c>
      <c r="D499" s="4" t="n">
        <v>18</v>
      </c>
      <c r="E499" s="4" t="n">
        <v>0.0678874</v>
      </c>
      <c r="F499" s="0" t="str">
        <f aca="false">IF(B499=$G$2,$H$2,IF(B499=$G$3,$H$3,IF(B499=$G$4,$H$4,IF(B499=$G$5,$H$5,IF(B499=$G$6,$H$6,"other")))))</f>
        <v>Off-Network</v>
      </c>
    </row>
    <row r="500" customFormat="false" ht="13.2" hidden="true" customHeight="false" outlineLevel="0" collapsed="false">
      <c r="A500" s="4" t="n">
        <v>31</v>
      </c>
      <c r="B500" s="4" t="n">
        <v>1</v>
      </c>
      <c r="C500" s="4" t="n">
        <v>2</v>
      </c>
      <c r="D500" s="4" t="n">
        <v>19</v>
      </c>
      <c r="E500" s="4" t="n">
        <v>0.0617718</v>
      </c>
      <c r="F500" s="0" t="str">
        <f aca="false">IF(B500=$G$2,$H$2,IF(B500=$G$3,$H$3,IF(B500=$G$4,$H$4,IF(B500=$G$5,$H$5,IF(B500=$G$6,$H$6,"other")))))</f>
        <v>Off-Network</v>
      </c>
    </row>
    <row r="501" customFormat="false" ht="13.2" hidden="true" customHeight="false" outlineLevel="0" collapsed="false">
      <c r="A501" s="4" t="n">
        <v>31</v>
      </c>
      <c r="B501" s="4" t="n">
        <v>1</v>
      </c>
      <c r="C501" s="4" t="n">
        <v>2</v>
      </c>
      <c r="D501" s="4" t="n">
        <v>20</v>
      </c>
      <c r="E501" s="4" t="n">
        <v>0.0516882</v>
      </c>
      <c r="F501" s="0" t="str">
        <f aca="false">IF(B501=$G$2,$H$2,IF(B501=$G$3,$H$3,IF(B501=$G$4,$H$4,IF(B501=$G$5,$H$5,IF(B501=$G$6,$H$6,"other")))))</f>
        <v>Off-Network</v>
      </c>
    </row>
    <row r="502" customFormat="false" ht="13.2" hidden="true" customHeight="false" outlineLevel="0" collapsed="false">
      <c r="A502" s="4" t="n">
        <v>31</v>
      </c>
      <c r="B502" s="4" t="n">
        <v>1</v>
      </c>
      <c r="C502" s="4" t="n">
        <v>2</v>
      </c>
      <c r="D502" s="4" t="n">
        <v>21</v>
      </c>
      <c r="E502" s="4" t="n">
        <v>0.0428658</v>
      </c>
      <c r="F502" s="0" t="str">
        <f aca="false">IF(B502=$G$2,$H$2,IF(B502=$G$3,$H$3,IF(B502=$G$4,$H$4,IF(B502=$G$5,$H$5,IF(B502=$G$6,$H$6,"other")))))</f>
        <v>Off-Network</v>
      </c>
    </row>
    <row r="503" customFormat="false" ht="13.2" hidden="true" customHeight="false" outlineLevel="0" collapsed="false">
      <c r="A503" s="4" t="n">
        <v>31</v>
      </c>
      <c r="B503" s="4" t="n">
        <v>1</v>
      </c>
      <c r="C503" s="4" t="n">
        <v>2</v>
      </c>
      <c r="D503" s="4" t="n">
        <v>22</v>
      </c>
      <c r="E503" s="4" t="n">
        <v>0.0380302</v>
      </c>
      <c r="F503" s="0" t="str">
        <f aca="false">IF(B503=$G$2,$H$2,IF(B503=$G$3,$H$3,IF(B503=$G$4,$H$4,IF(B503=$G$5,$H$5,IF(B503=$G$6,$H$6,"other")))))</f>
        <v>Off-Network</v>
      </c>
    </row>
    <row r="504" customFormat="false" ht="13.2" hidden="true" customHeight="false" outlineLevel="0" collapsed="false">
      <c r="A504" s="4" t="n">
        <v>31</v>
      </c>
      <c r="B504" s="4" t="n">
        <v>1</v>
      </c>
      <c r="C504" s="4" t="n">
        <v>2</v>
      </c>
      <c r="D504" s="4" t="n">
        <v>23</v>
      </c>
      <c r="E504" s="4" t="n">
        <v>0.0322072</v>
      </c>
      <c r="F504" s="0" t="str">
        <f aca="false">IF(B504=$G$2,$H$2,IF(B504=$G$3,$H$3,IF(B504=$G$4,$H$4,IF(B504=$G$5,$H$5,IF(B504=$G$6,$H$6,"other")))))</f>
        <v>Off-Network</v>
      </c>
    </row>
    <row r="505" customFormat="false" ht="13.2" hidden="true" customHeight="false" outlineLevel="0" collapsed="false">
      <c r="A505" s="4" t="n">
        <v>31</v>
      </c>
      <c r="B505" s="4" t="n">
        <v>1</v>
      </c>
      <c r="C505" s="4" t="n">
        <v>2</v>
      </c>
      <c r="D505" s="4" t="n">
        <v>24</v>
      </c>
      <c r="E505" s="4" t="n">
        <v>0.0245677</v>
      </c>
      <c r="F505" s="0" t="str">
        <f aca="false">IF(B505=$G$2,$H$2,IF(B505=$G$3,$H$3,IF(B505=$G$4,$H$4,IF(B505=$G$5,$H$5,IF(B505=$G$6,$H$6,"other")))))</f>
        <v>Off-Network</v>
      </c>
    </row>
    <row r="506" customFormat="false" ht="13.2" hidden="true" customHeight="false" outlineLevel="0" collapsed="false">
      <c r="A506" s="4" t="n">
        <v>31</v>
      </c>
      <c r="B506" s="4" t="n">
        <v>1</v>
      </c>
      <c r="C506" s="4" t="n">
        <v>5</v>
      </c>
      <c r="D506" s="4" t="n">
        <v>1</v>
      </c>
      <c r="E506" s="4" t="n">
        <v>0.00986211</v>
      </c>
      <c r="F506" s="0" t="str">
        <f aca="false">IF(B506=$G$2,$H$2,IF(B506=$G$3,$H$3,IF(B506=$G$4,$H$4,IF(B506=$G$5,$H$5,IF(B506=$G$6,$H$6,"other")))))</f>
        <v>Off-Network</v>
      </c>
    </row>
    <row r="507" customFormat="false" ht="13.2" hidden="true" customHeight="false" outlineLevel="0" collapsed="false">
      <c r="A507" s="4" t="n">
        <v>31</v>
      </c>
      <c r="B507" s="4" t="n">
        <v>1</v>
      </c>
      <c r="C507" s="4" t="n">
        <v>5</v>
      </c>
      <c r="D507" s="4" t="n">
        <v>2</v>
      </c>
      <c r="E507" s="4" t="n">
        <v>0.00627248</v>
      </c>
      <c r="F507" s="0" t="str">
        <f aca="false">IF(B507=$G$2,$H$2,IF(B507=$G$3,$H$3,IF(B507=$G$4,$H$4,IF(B507=$G$5,$H$5,IF(B507=$G$6,$H$6,"other")))))</f>
        <v>Off-Network</v>
      </c>
    </row>
    <row r="508" customFormat="false" ht="13.2" hidden="true" customHeight="false" outlineLevel="0" collapsed="false">
      <c r="A508" s="4" t="n">
        <v>31</v>
      </c>
      <c r="B508" s="4" t="n">
        <v>1</v>
      </c>
      <c r="C508" s="4" t="n">
        <v>5</v>
      </c>
      <c r="D508" s="4" t="n">
        <v>3</v>
      </c>
      <c r="E508" s="4" t="n">
        <v>0.00505767</v>
      </c>
      <c r="F508" s="0" t="str">
        <f aca="false">IF(B508=$G$2,$H$2,IF(B508=$G$3,$H$3,IF(B508=$G$4,$H$4,IF(B508=$G$5,$H$5,IF(B508=$G$6,$H$6,"other")))))</f>
        <v>Off-Network</v>
      </c>
    </row>
    <row r="509" customFormat="false" ht="13.2" hidden="true" customHeight="false" outlineLevel="0" collapsed="false">
      <c r="A509" s="4" t="n">
        <v>31</v>
      </c>
      <c r="B509" s="4" t="n">
        <v>1</v>
      </c>
      <c r="C509" s="4" t="n">
        <v>5</v>
      </c>
      <c r="D509" s="4" t="n">
        <v>4</v>
      </c>
      <c r="E509" s="4" t="n">
        <v>0.00466686</v>
      </c>
      <c r="F509" s="0" t="str">
        <f aca="false">IF(B509=$G$2,$H$2,IF(B509=$G$3,$H$3,IF(B509=$G$4,$H$4,IF(B509=$G$5,$H$5,IF(B509=$G$6,$H$6,"other")))))</f>
        <v>Off-Network</v>
      </c>
    </row>
    <row r="510" customFormat="false" ht="13.2" hidden="true" customHeight="false" outlineLevel="0" collapsed="false">
      <c r="A510" s="4" t="n">
        <v>31</v>
      </c>
      <c r="B510" s="4" t="n">
        <v>1</v>
      </c>
      <c r="C510" s="4" t="n">
        <v>5</v>
      </c>
      <c r="D510" s="4" t="n">
        <v>5</v>
      </c>
      <c r="E510" s="4" t="n">
        <v>0.00699469</v>
      </c>
      <c r="F510" s="0" t="str">
        <f aca="false">IF(B510=$G$2,$H$2,IF(B510=$G$3,$H$3,IF(B510=$G$4,$H$4,IF(B510=$G$5,$H$5,IF(B510=$G$6,$H$6,"other")))))</f>
        <v>Off-Network</v>
      </c>
    </row>
    <row r="511" customFormat="false" ht="13.2" hidden="true" customHeight="false" outlineLevel="0" collapsed="false">
      <c r="A511" s="4" t="n">
        <v>31</v>
      </c>
      <c r="B511" s="4" t="n">
        <v>1</v>
      </c>
      <c r="C511" s="4" t="n">
        <v>5</v>
      </c>
      <c r="D511" s="4" t="n">
        <v>6</v>
      </c>
      <c r="E511" s="4" t="n">
        <v>0.018494</v>
      </c>
      <c r="F511" s="0" t="str">
        <f aca="false">IF(B511=$G$2,$H$2,IF(B511=$G$3,$H$3,IF(B511=$G$4,$H$4,IF(B511=$G$5,$H$5,IF(B511=$G$6,$H$6,"other")))))</f>
        <v>Off-Network</v>
      </c>
    </row>
    <row r="512" customFormat="false" ht="13.2" hidden="true" customHeight="false" outlineLevel="0" collapsed="false">
      <c r="A512" s="4" t="n">
        <v>31</v>
      </c>
      <c r="B512" s="4" t="n">
        <v>1</v>
      </c>
      <c r="C512" s="4" t="n">
        <v>5</v>
      </c>
      <c r="D512" s="4" t="n">
        <v>7</v>
      </c>
      <c r="E512" s="4" t="n">
        <v>0.0459565</v>
      </c>
      <c r="F512" s="0" t="str">
        <f aca="false">IF(B512=$G$2,$H$2,IF(B512=$G$3,$H$3,IF(B512=$G$4,$H$4,IF(B512=$G$5,$H$5,IF(B512=$G$6,$H$6,"other")))))</f>
        <v>Off-Network</v>
      </c>
    </row>
    <row r="513" customFormat="false" ht="13.2" hidden="true" customHeight="false" outlineLevel="0" collapsed="false">
      <c r="A513" s="4" t="n">
        <v>31</v>
      </c>
      <c r="B513" s="4" t="n">
        <v>1</v>
      </c>
      <c r="C513" s="4" t="n">
        <v>5</v>
      </c>
      <c r="D513" s="4" t="n">
        <v>8</v>
      </c>
      <c r="E513" s="4" t="n">
        <v>0.0696444</v>
      </c>
      <c r="F513" s="0" t="str">
        <f aca="false">IF(B513=$G$2,$H$2,IF(B513=$G$3,$H$3,IF(B513=$G$4,$H$4,IF(B513=$G$5,$H$5,IF(B513=$G$6,$H$6,"other")))))</f>
        <v>Off-Network</v>
      </c>
    </row>
    <row r="514" customFormat="false" ht="13.2" hidden="true" customHeight="false" outlineLevel="0" collapsed="false">
      <c r="A514" s="4" t="n">
        <v>31</v>
      </c>
      <c r="B514" s="4" t="n">
        <v>1</v>
      </c>
      <c r="C514" s="4" t="n">
        <v>5</v>
      </c>
      <c r="D514" s="4" t="n">
        <v>9</v>
      </c>
      <c r="E514" s="4" t="n">
        <v>0.0608279</v>
      </c>
      <c r="F514" s="0" t="str">
        <f aca="false">IF(B514=$G$2,$H$2,IF(B514=$G$3,$H$3,IF(B514=$G$4,$H$4,IF(B514=$G$5,$H$5,IF(B514=$G$6,$H$6,"other")))))</f>
        <v>Off-Network</v>
      </c>
    </row>
    <row r="515" customFormat="false" ht="13.2" hidden="true" customHeight="false" outlineLevel="0" collapsed="false">
      <c r="A515" s="4" t="n">
        <v>31</v>
      </c>
      <c r="B515" s="4" t="n">
        <v>1</v>
      </c>
      <c r="C515" s="4" t="n">
        <v>5</v>
      </c>
      <c r="D515" s="4" t="n">
        <v>10</v>
      </c>
      <c r="E515" s="4" t="n">
        <v>0.0502862</v>
      </c>
      <c r="F515" s="0" t="str">
        <f aca="false">IF(B515=$G$2,$H$2,IF(B515=$G$3,$H$3,IF(B515=$G$4,$H$4,IF(B515=$G$5,$H$5,IF(B515=$G$6,$H$6,"other")))))</f>
        <v>Off-Network</v>
      </c>
    </row>
    <row r="516" customFormat="false" ht="13.2" hidden="true" customHeight="false" outlineLevel="0" collapsed="false">
      <c r="A516" s="4" t="n">
        <v>31</v>
      </c>
      <c r="B516" s="4" t="n">
        <v>1</v>
      </c>
      <c r="C516" s="4" t="n">
        <v>5</v>
      </c>
      <c r="D516" s="4" t="n">
        <v>11</v>
      </c>
      <c r="E516" s="4" t="n">
        <v>0.0499351</v>
      </c>
      <c r="F516" s="0" t="str">
        <f aca="false">IF(B516=$G$2,$H$2,IF(B516=$G$3,$H$3,IF(B516=$G$4,$H$4,IF(B516=$G$5,$H$5,IF(B516=$G$6,$H$6,"other")))))</f>
        <v>Off-Network</v>
      </c>
    </row>
    <row r="517" customFormat="false" ht="13.2" hidden="true" customHeight="false" outlineLevel="0" collapsed="false">
      <c r="A517" s="4" t="n">
        <v>31</v>
      </c>
      <c r="B517" s="4" t="n">
        <v>1</v>
      </c>
      <c r="C517" s="4" t="n">
        <v>5</v>
      </c>
      <c r="D517" s="4" t="n">
        <v>12</v>
      </c>
      <c r="E517" s="4" t="n">
        <v>0.0543654</v>
      </c>
      <c r="F517" s="0" t="str">
        <f aca="false">IF(B517=$G$2,$H$2,IF(B517=$G$3,$H$3,IF(B517=$G$4,$H$4,IF(B517=$G$5,$H$5,IF(B517=$G$6,$H$6,"other")))))</f>
        <v>Off-Network</v>
      </c>
    </row>
    <row r="518" customFormat="false" ht="13.2" hidden="true" customHeight="false" outlineLevel="0" collapsed="false">
      <c r="A518" s="4" t="n">
        <v>31</v>
      </c>
      <c r="B518" s="4" t="n">
        <v>1</v>
      </c>
      <c r="C518" s="4" t="n">
        <v>5</v>
      </c>
      <c r="D518" s="4" t="n">
        <v>13</v>
      </c>
      <c r="E518" s="4" t="n">
        <v>0.0576462</v>
      </c>
      <c r="F518" s="0" t="str">
        <f aca="false">IF(B518=$G$2,$H$2,IF(B518=$G$3,$H$3,IF(B518=$G$4,$H$4,IF(B518=$G$5,$H$5,IF(B518=$G$6,$H$6,"other")))))</f>
        <v>Off-Network</v>
      </c>
    </row>
    <row r="519" customFormat="false" ht="13.2" hidden="true" customHeight="false" outlineLevel="0" collapsed="false">
      <c r="A519" s="4" t="n">
        <v>31</v>
      </c>
      <c r="B519" s="4" t="n">
        <v>1</v>
      </c>
      <c r="C519" s="4" t="n">
        <v>5</v>
      </c>
      <c r="D519" s="4" t="n">
        <v>14</v>
      </c>
      <c r="E519" s="4" t="n">
        <v>0.0580319</v>
      </c>
      <c r="F519" s="0" t="str">
        <f aca="false">IF(B519=$G$2,$H$2,IF(B519=$G$3,$H$3,IF(B519=$G$4,$H$4,IF(B519=$G$5,$H$5,IF(B519=$G$6,$H$6,"other")))))</f>
        <v>Off-Network</v>
      </c>
    </row>
    <row r="520" customFormat="false" ht="13.2" hidden="true" customHeight="false" outlineLevel="0" collapsed="false">
      <c r="A520" s="4" t="n">
        <v>31</v>
      </c>
      <c r="B520" s="4" t="n">
        <v>1</v>
      </c>
      <c r="C520" s="4" t="n">
        <v>5</v>
      </c>
      <c r="D520" s="4" t="n">
        <v>15</v>
      </c>
      <c r="E520" s="4" t="n">
        <v>0.0622554</v>
      </c>
      <c r="F520" s="0" t="str">
        <f aca="false">IF(B520=$G$2,$H$2,IF(B520=$G$3,$H$3,IF(B520=$G$4,$H$4,IF(B520=$G$5,$H$5,IF(B520=$G$6,$H$6,"other")))))</f>
        <v>Off-Network</v>
      </c>
    </row>
    <row r="521" customFormat="false" ht="13.2" hidden="true" customHeight="false" outlineLevel="0" collapsed="false">
      <c r="A521" s="4" t="n">
        <v>31</v>
      </c>
      <c r="B521" s="4" t="n">
        <v>1</v>
      </c>
      <c r="C521" s="4" t="n">
        <v>5</v>
      </c>
      <c r="D521" s="4" t="n">
        <v>16</v>
      </c>
      <c r="E521" s="4" t="n">
        <v>0.0710049</v>
      </c>
      <c r="F521" s="0" t="str">
        <f aca="false">IF(B521=$G$2,$H$2,IF(B521=$G$3,$H$3,IF(B521=$G$4,$H$4,IF(B521=$G$5,$H$5,IF(B521=$G$6,$H$6,"other")))))</f>
        <v>Off-Network</v>
      </c>
    </row>
    <row r="522" customFormat="false" ht="13.2" hidden="true" customHeight="false" outlineLevel="0" collapsed="false">
      <c r="A522" s="4" t="n">
        <v>31</v>
      </c>
      <c r="B522" s="4" t="n">
        <v>1</v>
      </c>
      <c r="C522" s="4" t="n">
        <v>5</v>
      </c>
      <c r="D522" s="4" t="n">
        <v>17</v>
      </c>
      <c r="E522" s="4" t="n">
        <v>0.0769725</v>
      </c>
      <c r="F522" s="0" t="str">
        <f aca="false">IF(B522=$G$2,$H$2,IF(B522=$G$3,$H$3,IF(B522=$G$4,$H$4,IF(B522=$G$5,$H$5,IF(B522=$G$6,$H$6,"other")))))</f>
        <v>Off-Network</v>
      </c>
    </row>
    <row r="523" customFormat="false" ht="13.2" hidden="true" customHeight="false" outlineLevel="0" collapsed="false">
      <c r="A523" s="4" t="n">
        <v>31</v>
      </c>
      <c r="B523" s="4" t="n">
        <v>1</v>
      </c>
      <c r="C523" s="4" t="n">
        <v>5</v>
      </c>
      <c r="D523" s="4" t="n">
        <v>18</v>
      </c>
      <c r="E523" s="4" t="n">
        <v>0.077432</v>
      </c>
      <c r="F523" s="0" t="str">
        <f aca="false">IF(B523=$G$2,$H$2,IF(B523=$G$3,$H$3,IF(B523=$G$4,$H$4,IF(B523=$G$5,$H$5,IF(B523=$G$6,$H$6,"other")))))</f>
        <v>Off-Network</v>
      </c>
    </row>
    <row r="524" customFormat="false" ht="13.2" hidden="true" customHeight="false" outlineLevel="0" collapsed="false">
      <c r="A524" s="4" t="n">
        <v>31</v>
      </c>
      <c r="B524" s="4" t="n">
        <v>1</v>
      </c>
      <c r="C524" s="4" t="n">
        <v>5</v>
      </c>
      <c r="D524" s="4" t="n">
        <v>19</v>
      </c>
      <c r="E524" s="4" t="n">
        <v>0.059783</v>
      </c>
      <c r="F524" s="0" t="str">
        <f aca="false">IF(B524=$G$2,$H$2,IF(B524=$G$3,$H$3,IF(B524=$G$4,$H$4,IF(B524=$G$5,$H$5,IF(B524=$G$6,$H$6,"other")))))</f>
        <v>Off-Network</v>
      </c>
    </row>
    <row r="525" customFormat="false" ht="13.2" hidden="true" customHeight="false" outlineLevel="0" collapsed="false">
      <c r="A525" s="4" t="n">
        <v>31</v>
      </c>
      <c r="B525" s="4" t="n">
        <v>1</v>
      </c>
      <c r="C525" s="4" t="n">
        <v>5</v>
      </c>
      <c r="D525" s="4" t="n">
        <v>20</v>
      </c>
      <c r="E525" s="4" t="n">
        <v>0.0443923</v>
      </c>
      <c r="F525" s="0" t="str">
        <f aca="false">IF(B525=$G$2,$H$2,IF(B525=$G$3,$H$3,IF(B525=$G$4,$H$4,IF(B525=$G$5,$H$5,IF(B525=$G$6,$H$6,"other")))))</f>
        <v>Off-Network</v>
      </c>
    </row>
    <row r="526" customFormat="false" ht="13.2" hidden="true" customHeight="false" outlineLevel="0" collapsed="false">
      <c r="A526" s="4" t="n">
        <v>31</v>
      </c>
      <c r="B526" s="4" t="n">
        <v>1</v>
      </c>
      <c r="C526" s="4" t="n">
        <v>5</v>
      </c>
      <c r="D526" s="4" t="n">
        <v>21</v>
      </c>
      <c r="E526" s="4" t="n">
        <v>0.0354458</v>
      </c>
      <c r="F526" s="0" t="str">
        <f aca="false">IF(B526=$G$2,$H$2,IF(B526=$G$3,$H$3,IF(B526=$G$4,$H$4,IF(B526=$G$5,$H$5,IF(B526=$G$6,$H$6,"other")))))</f>
        <v>Off-Network</v>
      </c>
    </row>
    <row r="527" customFormat="false" ht="13.2" hidden="true" customHeight="false" outlineLevel="0" collapsed="false">
      <c r="A527" s="4" t="n">
        <v>31</v>
      </c>
      <c r="B527" s="4" t="n">
        <v>1</v>
      </c>
      <c r="C527" s="4" t="n">
        <v>5</v>
      </c>
      <c r="D527" s="4" t="n">
        <v>22</v>
      </c>
      <c r="E527" s="4" t="n">
        <v>0.031824</v>
      </c>
      <c r="F527" s="0" t="str">
        <f aca="false">IF(B527=$G$2,$H$2,IF(B527=$G$3,$H$3,IF(B527=$G$4,$H$4,IF(B527=$G$5,$H$5,IF(B527=$G$6,$H$6,"other")))))</f>
        <v>Off-Network</v>
      </c>
    </row>
    <row r="528" customFormat="false" ht="13.2" hidden="true" customHeight="false" outlineLevel="0" collapsed="false">
      <c r="A528" s="4" t="n">
        <v>31</v>
      </c>
      <c r="B528" s="4" t="n">
        <v>1</v>
      </c>
      <c r="C528" s="4" t="n">
        <v>5</v>
      </c>
      <c r="D528" s="4" t="n">
        <v>23</v>
      </c>
      <c r="E528" s="4" t="n">
        <v>0.0249419</v>
      </c>
      <c r="F528" s="0" t="str">
        <f aca="false">IF(B528=$G$2,$H$2,IF(B528=$G$3,$H$3,IF(B528=$G$4,$H$4,IF(B528=$G$5,$H$5,IF(B528=$G$6,$H$6,"other")))))</f>
        <v>Off-Network</v>
      </c>
    </row>
    <row r="529" customFormat="false" ht="13.2" hidden="true" customHeight="false" outlineLevel="0" collapsed="false">
      <c r="A529" s="4" t="n">
        <v>31</v>
      </c>
      <c r="B529" s="4" t="n">
        <v>1</v>
      </c>
      <c r="C529" s="4" t="n">
        <v>5</v>
      </c>
      <c r="D529" s="4" t="n">
        <v>24</v>
      </c>
      <c r="E529" s="4" t="n">
        <v>0.0179068</v>
      </c>
      <c r="F529" s="0" t="str">
        <f aca="false">IF(B529=$G$2,$H$2,IF(B529=$G$3,$H$3,IF(B529=$G$4,$H$4,IF(B529=$G$5,$H$5,IF(B529=$G$6,$H$6,"other")))))</f>
        <v>Off-Network</v>
      </c>
    </row>
    <row r="530" customFormat="false" ht="13.2" hidden="true" customHeight="false" outlineLevel="0" collapsed="false">
      <c r="A530" s="4" t="n">
        <v>31</v>
      </c>
      <c r="B530" s="4" t="n">
        <v>2</v>
      </c>
      <c r="C530" s="4" t="n">
        <v>2</v>
      </c>
      <c r="D530" s="4" t="n">
        <v>1</v>
      </c>
      <c r="E530" s="4" t="n">
        <v>0.0164213</v>
      </c>
      <c r="F530" s="0" t="str">
        <f aca="false">IF(B530=$G$2,$H$2,IF(B530=$G$3,$H$3,IF(B530=$G$4,$H$4,IF(B530=$G$5,$H$5,IF(B530=$G$6,$H$6,"other")))))</f>
        <v>Rural Restricted Access</v>
      </c>
    </row>
    <row r="531" customFormat="false" ht="13.2" hidden="true" customHeight="false" outlineLevel="0" collapsed="false">
      <c r="A531" s="4" t="n">
        <v>31</v>
      </c>
      <c r="B531" s="4" t="n">
        <v>2</v>
      </c>
      <c r="C531" s="4" t="n">
        <v>2</v>
      </c>
      <c r="D531" s="4" t="n">
        <v>2</v>
      </c>
      <c r="E531" s="4" t="n">
        <v>0.0111921</v>
      </c>
      <c r="F531" s="0" t="str">
        <f aca="false">IF(B531=$G$2,$H$2,IF(B531=$G$3,$H$3,IF(B531=$G$4,$H$4,IF(B531=$G$5,$H$5,IF(B531=$G$6,$H$6,"other")))))</f>
        <v>Rural Restricted Access</v>
      </c>
    </row>
    <row r="532" customFormat="false" ht="13.2" hidden="true" customHeight="false" outlineLevel="0" collapsed="false">
      <c r="A532" s="4" t="n">
        <v>31</v>
      </c>
      <c r="B532" s="4" t="n">
        <v>2</v>
      </c>
      <c r="C532" s="4" t="n">
        <v>2</v>
      </c>
      <c r="D532" s="4" t="n">
        <v>3</v>
      </c>
      <c r="E532" s="4" t="n">
        <v>0.0085415</v>
      </c>
      <c r="F532" s="0" t="str">
        <f aca="false">IF(B532=$G$2,$H$2,IF(B532=$G$3,$H$3,IF(B532=$G$4,$H$4,IF(B532=$G$5,$H$5,IF(B532=$G$6,$H$6,"other")))))</f>
        <v>Rural Restricted Access</v>
      </c>
    </row>
    <row r="533" customFormat="false" ht="13.2" hidden="true" customHeight="false" outlineLevel="0" collapsed="false">
      <c r="A533" s="4" t="n">
        <v>31</v>
      </c>
      <c r="B533" s="4" t="n">
        <v>2</v>
      </c>
      <c r="C533" s="4" t="n">
        <v>2</v>
      </c>
      <c r="D533" s="4" t="n">
        <v>4</v>
      </c>
      <c r="E533" s="4" t="n">
        <v>0.00679328</v>
      </c>
      <c r="F533" s="0" t="str">
        <f aca="false">IF(B533=$G$2,$H$2,IF(B533=$G$3,$H$3,IF(B533=$G$4,$H$4,IF(B533=$G$5,$H$5,IF(B533=$G$6,$H$6,"other")))))</f>
        <v>Rural Restricted Access</v>
      </c>
    </row>
    <row r="534" customFormat="false" ht="13.2" hidden="true" customHeight="false" outlineLevel="0" collapsed="false">
      <c r="A534" s="4" t="n">
        <v>31</v>
      </c>
      <c r="B534" s="4" t="n">
        <v>2</v>
      </c>
      <c r="C534" s="4" t="n">
        <v>2</v>
      </c>
      <c r="D534" s="4" t="n">
        <v>5</v>
      </c>
      <c r="E534" s="4" t="n">
        <v>0.00721894</v>
      </c>
      <c r="F534" s="0" t="str">
        <f aca="false">IF(B534=$G$2,$H$2,IF(B534=$G$3,$H$3,IF(B534=$G$4,$H$4,IF(B534=$G$5,$H$5,IF(B534=$G$6,$H$6,"other")))))</f>
        <v>Rural Restricted Access</v>
      </c>
    </row>
    <row r="535" customFormat="false" ht="13.2" hidden="true" customHeight="false" outlineLevel="0" collapsed="false">
      <c r="A535" s="4" t="n">
        <v>31</v>
      </c>
      <c r="B535" s="4" t="n">
        <v>2</v>
      </c>
      <c r="C535" s="4" t="n">
        <v>2</v>
      </c>
      <c r="D535" s="4" t="n">
        <v>6</v>
      </c>
      <c r="E535" s="4" t="n">
        <v>0.0107619</v>
      </c>
      <c r="F535" s="0" t="str">
        <f aca="false">IF(B535=$G$2,$H$2,IF(B535=$G$3,$H$3,IF(B535=$G$4,$H$4,IF(B535=$G$5,$H$5,IF(B535=$G$6,$H$6,"other")))))</f>
        <v>Rural Restricted Access</v>
      </c>
    </row>
    <row r="536" customFormat="false" ht="13.2" hidden="true" customHeight="false" outlineLevel="0" collapsed="false">
      <c r="A536" s="4" t="n">
        <v>31</v>
      </c>
      <c r="B536" s="4" t="n">
        <v>2</v>
      </c>
      <c r="C536" s="4" t="n">
        <v>2</v>
      </c>
      <c r="D536" s="4" t="n">
        <v>7</v>
      </c>
      <c r="E536" s="4" t="n">
        <v>0.01768</v>
      </c>
      <c r="F536" s="0" t="str">
        <f aca="false">IF(B536=$G$2,$H$2,IF(B536=$G$3,$H$3,IF(B536=$G$4,$H$4,IF(B536=$G$5,$H$5,IF(B536=$G$6,$H$6,"other")))))</f>
        <v>Rural Restricted Access</v>
      </c>
    </row>
    <row r="537" customFormat="false" ht="13.2" hidden="true" customHeight="false" outlineLevel="0" collapsed="false">
      <c r="A537" s="4" t="n">
        <v>31</v>
      </c>
      <c r="B537" s="4" t="n">
        <v>2</v>
      </c>
      <c r="C537" s="4" t="n">
        <v>2</v>
      </c>
      <c r="D537" s="4" t="n">
        <v>8</v>
      </c>
      <c r="E537" s="4" t="n">
        <v>0.0268751</v>
      </c>
      <c r="F537" s="0" t="str">
        <f aca="false">IF(B537=$G$2,$H$2,IF(B537=$G$3,$H$3,IF(B537=$G$4,$H$4,IF(B537=$G$5,$H$5,IF(B537=$G$6,$H$6,"other")))))</f>
        <v>Rural Restricted Access</v>
      </c>
    </row>
    <row r="538" customFormat="false" ht="13.2" hidden="true" customHeight="false" outlineLevel="0" collapsed="false">
      <c r="A538" s="4" t="n">
        <v>31</v>
      </c>
      <c r="B538" s="4" t="n">
        <v>2</v>
      </c>
      <c r="C538" s="4" t="n">
        <v>2</v>
      </c>
      <c r="D538" s="4" t="n">
        <v>9</v>
      </c>
      <c r="E538" s="4" t="n">
        <v>0.0386587</v>
      </c>
      <c r="F538" s="0" t="str">
        <f aca="false">IF(B538=$G$2,$H$2,IF(B538=$G$3,$H$3,IF(B538=$G$4,$H$4,IF(B538=$G$5,$H$5,IF(B538=$G$6,$H$6,"other")))))</f>
        <v>Rural Restricted Access</v>
      </c>
    </row>
    <row r="539" customFormat="false" ht="13.2" hidden="true" customHeight="false" outlineLevel="0" collapsed="false">
      <c r="A539" s="4" t="n">
        <v>31</v>
      </c>
      <c r="B539" s="4" t="n">
        <v>2</v>
      </c>
      <c r="C539" s="4" t="n">
        <v>2</v>
      </c>
      <c r="D539" s="4" t="n">
        <v>10</v>
      </c>
      <c r="E539" s="4" t="n">
        <v>0.0522389</v>
      </c>
      <c r="F539" s="0" t="str">
        <f aca="false">IF(B539=$G$2,$H$2,IF(B539=$G$3,$H$3,IF(B539=$G$4,$H$4,IF(B539=$G$5,$H$5,IF(B539=$G$6,$H$6,"other")))))</f>
        <v>Rural Restricted Access</v>
      </c>
    </row>
    <row r="540" customFormat="false" ht="13.2" hidden="true" customHeight="false" outlineLevel="0" collapsed="false">
      <c r="A540" s="4" t="n">
        <v>31</v>
      </c>
      <c r="B540" s="4" t="n">
        <v>2</v>
      </c>
      <c r="C540" s="4" t="n">
        <v>2</v>
      </c>
      <c r="D540" s="4" t="n">
        <v>11</v>
      </c>
      <c r="E540" s="4" t="n">
        <v>0.0631739</v>
      </c>
      <c r="F540" s="0" t="str">
        <f aca="false">IF(B540=$G$2,$H$2,IF(B540=$G$3,$H$3,IF(B540=$G$4,$H$4,IF(B540=$G$5,$H$5,IF(B540=$G$6,$H$6,"other")))))</f>
        <v>Rural Restricted Access</v>
      </c>
    </row>
    <row r="541" customFormat="false" ht="13.2" hidden="true" customHeight="false" outlineLevel="0" collapsed="false">
      <c r="A541" s="4" t="n">
        <v>31</v>
      </c>
      <c r="B541" s="4" t="n">
        <v>2</v>
      </c>
      <c r="C541" s="4" t="n">
        <v>2</v>
      </c>
      <c r="D541" s="4" t="n">
        <v>12</v>
      </c>
      <c r="E541" s="4" t="n">
        <v>0.0699435</v>
      </c>
      <c r="F541" s="0" t="str">
        <f aca="false">IF(B541=$G$2,$H$2,IF(B541=$G$3,$H$3,IF(B541=$G$4,$H$4,IF(B541=$G$5,$H$5,IF(B541=$G$6,$H$6,"other")))))</f>
        <v>Rural Restricted Access</v>
      </c>
    </row>
    <row r="542" customFormat="false" ht="13.2" hidden="true" customHeight="false" outlineLevel="0" collapsed="false">
      <c r="A542" s="4" t="n">
        <v>31</v>
      </c>
      <c r="B542" s="4" t="n">
        <v>2</v>
      </c>
      <c r="C542" s="4" t="n">
        <v>2</v>
      </c>
      <c r="D542" s="4" t="n">
        <v>13</v>
      </c>
      <c r="E542" s="4" t="n">
        <v>0.0729332</v>
      </c>
      <c r="F542" s="0" t="str">
        <f aca="false">IF(B542=$G$2,$H$2,IF(B542=$G$3,$H$3,IF(B542=$G$4,$H$4,IF(B542=$G$5,$H$5,IF(B542=$G$6,$H$6,"other")))))</f>
        <v>Rural Restricted Access</v>
      </c>
    </row>
    <row r="543" customFormat="false" ht="13.2" hidden="true" customHeight="false" outlineLevel="0" collapsed="false">
      <c r="A543" s="4" t="n">
        <v>31</v>
      </c>
      <c r="B543" s="4" t="n">
        <v>2</v>
      </c>
      <c r="C543" s="4" t="n">
        <v>2</v>
      </c>
      <c r="D543" s="4" t="n">
        <v>14</v>
      </c>
      <c r="E543" s="4" t="n">
        <v>0.0731218</v>
      </c>
      <c r="F543" s="0" t="str">
        <f aca="false">IF(B543=$G$2,$H$2,IF(B543=$G$3,$H$3,IF(B543=$G$4,$H$4,IF(B543=$G$5,$H$5,IF(B543=$G$6,$H$6,"other")))))</f>
        <v>Rural Restricted Access</v>
      </c>
    </row>
    <row r="544" customFormat="false" ht="13.2" hidden="true" customHeight="false" outlineLevel="0" collapsed="false">
      <c r="A544" s="4" t="n">
        <v>31</v>
      </c>
      <c r="B544" s="4" t="n">
        <v>2</v>
      </c>
      <c r="C544" s="4" t="n">
        <v>2</v>
      </c>
      <c r="D544" s="4" t="n">
        <v>15</v>
      </c>
      <c r="E544" s="4" t="n">
        <v>0.0736159</v>
      </c>
      <c r="F544" s="0" t="str">
        <f aca="false">IF(B544=$G$2,$H$2,IF(B544=$G$3,$H$3,IF(B544=$G$4,$H$4,IF(B544=$G$5,$H$5,IF(B544=$G$6,$H$6,"other")))))</f>
        <v>Rural Restricted Access</v>
      </c>
    </row>
    <row r="545" customFormat="false" ht="13.2" hidden="true" customHeight="false" outlineLevel="0" collapsed="false">
      <c r="A545" s="4" t="n">
        <v>31</v>
      </c>
      <c r="B545" s="4" t="n">
        <v>2</v>
      </c>
      <c r="C545" s="4" t="n">
        <v>2</v>
      </c>
      <c r="D545" s="4" t="n">
        <v>16</v>
      </c>
      <c r="E545" s="4" t="n">
        <v>0.0744608</v>
      </c>
      <c r="F545" s="0" t="str">
        <f aca="false">IF(B545=$G$2,$H$2,IF(B545=$G$3,$H$3,IF(B545=$G$4,$H$4,IF(B545=$G$5,$H$5,IF(B545=$G$6,$H$6,"other")))))</f>
        <v>Rural Restricted Access</v>
      </c>
    </row>
    <row r="546" customFormat="false" ht="13.2" hidden="true" customHeight="false" outlineLevel="0" collapsed="false">
      <c r="A546" s="4" t="n">
        <v>31</v>
      </c>
      <c r="B546" s="4" t="n">
        <v>2</v>
      </c>
      <c r="C546" s="4" t="n">
        <v>2</v>
      </c>
      <c r="D546" s="4" t="n">
        <v>17</v>
      </c>
      <c r="E546" s="4" t="n">
        <v>0.0742165</v>
      </c>
      <c r="F546" s="0" t="str">
        <f aca="false">IF(B546=$G$2,$H$2,IF(B546=$G$3,$H$3,IF(B546=$G$4,$H$4,IF(B546=$G$5,$H$5,IF(B546=$G$6,$H$6,"other")))))</f>
        <v>Rural Restricted Access</v>
      </c>
    </row>
    <row r="547" customFormat="false" ht="13.2" hidden="true" customHeight="false" outlineLevel="0" collapsed="false">
      <c r="A547" s="4" t="n">
        <v>31</v>
      </c>
      <c r="B547" s="4" t="n">
        <v>2</v>
      </c>
      <c r="C547" s="4" t="n">
        <v>2</v>
      </c>
      <c r="D547" s="4" t="n">
        <v>18</v>
      </c>
      <c r="E547" s="4" t="n">
        <v>0.0700091</v>
      </c>
      <c r="F547" s="0" t="str">
        <f aca="false">IF(B547=$G$2,$H$2,IF(B547=$G$3,$H$3,IF(B547=$G$4,$H$4,IF(B547=$G$5,$H$5,IF(B547=$G$6,$H$6,"other")))))</f>
        <v>Rural Restricted Access</v>
      </c>
    </row>
    <row r="548" customFormat="false" ht="13.2" hidden="true" customHeight="false" outlineLevel="0" collapsed="false">
      <c r="A548" s="4" t="n">
        <v>31</v>
      </c>
      <c r="B548" s="4" t="n">
        <v>2</v>
      </c>
      <c r="C548" s="4" t="n">
        <v>2</v>
      </c>
      <c r="D548" s="4" t="n">
        <v>19</v>
      </c>
      <c r="E548" s="4" t="n">
        <v>0.0614038</v>
      </c>
      <c r="F548" s="0" t="str">
        <f aca="false">IF(B548=$G$2,$H$2,IF(B548=$G$3,$H$3,IF(B548=$G$4,$H$4,IF(B548=$G$5,$H$5,IF(B548=$G$6,$H$6,"other")))))</f>
        <v>Rural Restricted Access</v>
      </c>
    </row>
    <row r="549" customFormat="false" ht="13.2" hidden="true" customHeight="false" outlineLevel="0" collapsed="false">
      <c r="A549" s="4" t="n">
        <v>31</v>
      </c>
      <c r="B549" s="4" t="n">
        <v>2</v>
      </c>
      <c r="C549" s="4" t="n">
        <v>2</v>
      </c>
      <c r="D549" s="4" t="n">
        <v>20</v>
      </c>
      <c r="E549" s="4" t="n">
        <v>0.0505043</v>
      </c>
      <c r="F549" s="0" t="str">
        <f aca="false">IF(B549=$G$2,$H$2,IF(B549=$G$3,$H$3,IF(B549=$G$4,$H$4,IF(B549=$G$5,$H$5,IF(B549=$G$6,$H$6,"other")))))</f>
        <v>Rural Restricted Access</v>
      </c>
    </row>
    <row r="550" customFormat="false" ht="13.2" hidden="true" customHeight="false" outlineLevel="0" collapsed="false">
      <c r="A550" s="4" t="n">
        <v>31</v>
      </c>
      <c r="B550" s="4" t="n">
        <v>2</v>
      </c>
      <c r="C550" s="4" t="n">
        <v>2</v>
      </c>
      <c r="D550" s="4" t="n">
        <v>21</v>
      </c>
      <c r="E550" s="4" t="n">
        <v>0.0412072</v>
      </c>
      <c r="F550" s="0" t="str">
        <f aca="false">IF(B550=$G$2,$H$2,IF(B550=$G$3,$H$3,IF(B550=$G$4,$H$4,IF(B550=$G$5,$H$5,IF(B550=$G$6,$H$6,"other")))))</f>
        <v>Rural Restricted Access</v>
      </c>
    </row>
    <row r="551" customFormat="false" ht="13.2" hidden="true" customHeight="false" outlineLevel="0" collapsed="false">
      <c r="A551" s="4" t="n">
        <v>31</v>
      </c>
      <c r="B551" s="4" t="n">
        <v>2</v>
      </c>
      <c r="C551" s="4" t="n">
        <v>2</v>
      </c>
      <c r="D551" s="4" t="n">
        <v>22</v>
      </c>
      <c r="E551" s="4" t="n">
        <v>0.0336373</v>
      </c>
      <c r="F551" s="0" t="str">
        <f aca="false">IF(B551=$G$2,$H$2,IF(B551=$G$3,$H$3,IF(B551=$G$4,$H$4,IF(B551=$G$5,$H$5,IF(B551=$G$6,$H$6,"other")))))</f>
        <v>Rural Restricted Access</v>
      </c>
    </row>
    <row r="552" customFormat="false" ht="13.2" hidden="true" customHeight="false" outlineLevel="0" collapsed="false">
      <c r="A552" s="4" t="n">
        <v>31</v>
      </c>
      <c r="B552" s="4" t="n">
        <v>2</v>
      </c>
      <c r="C552" s="4" t="n">
        <v>2</v>
      </c>
      <c r="D552" s="4" t="n">
        <v>23</v>
      </c>
      <c r="E552" s="4" t="n">
        <v>0.0262243</v>
      </c>
      <c r="F552" s="0" t="str">
        <f aca="false">IF(B552=$G$2,$H$2,IF(B552=$G$3,$H$3,IF(B552=$G$4,$H$4,IF(B552=$G$5,$H$5,IF(B552=$G$6,$H$6,"other")))))</f>
        <v>Rural Restricted Access</v>
      </c>
    </row>
    <row r="553" customFormat="false" ht="13.2" hidden="true" customHeight="false" outlineLevel="0" collapsed="false">
      <c r="A553" s="4" t="n">
        <v>31</v>
      </c>
      <c r="B553" s="4" t="n">
        <v>2</v>
      </c>
      <c r="C553" s="4" t="n">
        <v>2</v>
      </c>
      <c r="D553" s="4" t="n">
        <v>24</v>
      </c>
      <c r="E553" s="4" t="n">
        <v>0.0191666</v>
      </c>
      <c r="F553" s="0" t="str">
        <f aca="false">IF(B553=$G$2,$H$2,IF(B553=$G$3,$H$3,IF(B553=$G$4,$H$4,IF(B553=$G$5,$H$5,IF(B553=$G$6,$H$6,"other")))))</f>
        <v>Rural Restricted Access</v>
      </c>
    </row>
    <row r="554" customFormat="false" ht="13.2" hidden="true" customHeight="false" outlineLevel="0" collapsed="false">
      <c r="A554" s="4" t="n">
        <v>31</v>
      </c>
      <c r="B554" s="4" t="n">
        <v>2</v>
      </c>
      <c r="C554" s="4" t="n">
        <v>5</v>
      </c>
      <c r="D554" s="4" t="n">
        <v>1</v>
      </c>
      <c r="E554" s="4" t="n">
        <v>0.0107741</v>
      </c>
      <c r="F554" s="0" t="str">
        <f aca="false">IF(B554=$G$2,$H$2,IF(B554=$G$3,$H$3,IF(B554=$G$4,$H$4,IF(B554=$G$5,$H$5,IF(B554=$G$6,$H$6,"other")))))</f>
        <v>Rural Restricted Access</v>
      </c>
    </row>
    <row r="555" customFormat="false" ht="13.2" hidden="true" customHeight="false" outlineLevel="0" collapsed="false">
      <c r="A555" s="4" t="n">
        <v>31</v>
      </c>
      <c r="B555" s="4" t="n">
        <v>2</v>
      </c>
      <c r="C555" s="4" t="n">
        <v>5</v>
      </c>
      <c r="D555" s="4" t="n">
        <v>2</v>
      </c>
      <c r="E555" s="4" t="n">
        <v>0.00764376</v>
      </c>
      <c r="F555" s="0" t="str">
        <f aca="false">IF(B555=$G$2,$H$2,IF(B555=$G$3,$H$3,IF(B555=$G$4,$H$4,IF(B555=$G$5,$H$5,IF(B555=$G$6,$H$6,"other")))))</f>
        <v>Rural Restricted Access</v>
      </c>
    </row>
    <row r="556" customFormat="false" ht="13.2" hidden="true" customHeight="false" outlineLevel="0" collapsed="false">
      <c r="A556" s="4" t="n">
        <v>31</v>
      </c>
      <c r="B556" s="4" t="n">
        <v>2</v>
      </c>
      <c r="C556" s="4" t="n">
        <v>5</v>
      </c>
      <c r="D556" s="4" t="n">
        <v>3</v>
      </c>
      <c r="E556" s="4" t="n">
        <v>0.00654641</v>
      </c>
      <c r="F556" s="0" t="str">
        <f aca="false">IF(B556=$G$2,$H$2,IF(B556=$G$3,$H$3,IF(B556=$G$4,$H$4,IF(B556=$G$5,$H$5,IF(B556=$G$6,$H$6,"other")))))</f>
        <v>Rural Restricted Access</v>
      </c>
    </row>
    <row r="557" customFormat="false" ht="13.2" hidden="true" customHeight="false" outlineLevel="0" collapsed="false">
      <c r="A557" s="4" t="n">
        <v>31</v>
      </c>
      <c r="B557" s="4" t="n">
        <v>2</v>
      </c>
      <c r="C557" s="4" t="n">
        <v>5</v>
      </c>
      <c r="D557" s="4" t="n">
        <v>4</v>
      </c>
      <c r="E557" s="4" t="n">
        <v>0.00663486</v>
      </c>
      <c r="F557" s="0" t="str">
        <f aca="false">IF(B557=$G$2,$H$2,IF(B557=$G$3,$H$3,IF(B557=$G$4,$H$4,IF(B557=$G$5,$H$5,IF(B557=$G$6,$H$6,"other")))))</f>
        <v>Rural Restricted Access</v>
      </c>
    </row>
    <row r="558" customFormat="false" ht="13.2" hidden="true" customHeight="false" outlineLevel="0" collapsed="false">
      <c r="A558" s="4" t="n">
        <v>31</v>
      </c>
      <c r="B558" s="4" t="n">
        <v>2</v>
      </c>
      <c r="C558" s="4" t="n">
        <v>5</v>
      </c>
      <c r="D558" s="4" t="n">
        <v>5</v>
      </c>
      <c r="E558" s="4" t="n">
        <v>0.00953999</v>
      </c>
      <c r="F558" s="0" t="str">
        <f aca="false">IF(B558=$G$2,$H$2,IF(B558=$G$3,$H$3,IF(B558=$G$4,$H$4,IF(B558=$G$5,$H$5,IF(B558=$G$6,$H$6,"other")))))</f>
        <v>Rural Restricted Access</v>
      </c>
    </row>
    <row r="559" customFormat="false" ht="13.2" hidden="true" customHeight="false" outlineLevel="0" collapsed="false">
      <c r="A559" s="4" t="n">
        <v>31</v>
      </c>
      <c r="B559" s="4" t="n">
        <v>2</v>
      </c>
      <c r="C559" s="4" t="n">
        <v>5</v>
      </c>
      <c r="D559" s="4" t="n">
        <v>6</v>
      </c>
      <c r="E559" s="4" t="n">
        <v>0.0200551</v>
      </c>
      <c r="F559" s="0" t="str">
        <f aca="false">IF(B559=$G$2,$H$2,IF(B559=$G$3,$H$3,IF(B559=$G$4,$H$4,IF(B559=$G$5,$H$5,IF(B559=$G$6,$H$6,"other")))))</f>
        <v>Rural Restricted Access</v>
      </c>
    </row>
    <row r="560" customFormat="false" ht="13.2" hidden="true" customHeight="false" outlineLevel="0" collapsed="false">
      <c r="A560" s="4" t="n">
        <v>31</v>
      </c>
      <c r="B560" s="4" t="n">
        <v>2</v>
      </c>
      <c r="C560" s="4" t="n">
        <v>5</v>
      </c>
      <c r="D560" s="4" t="n">
        <v>7</v>
      </c>
      <c r="E560" s="4" t="n">
        <v>0.0410295</v>
      </c>
      <c r="F560" s="0" t="str">
        <f aca="false">IF(B560=$G$2,$H$2,IF(B560=$G$3,$H$3,IF(B560=$G$4,$H$4,IF(B560=$G$5,$H$5,IF(B560=$G$6,$H$6,"other")))))</f>
        <v>Rural Restricted Access</v>
      </c>
    </row>
    <row r="561" customFormat="false" ht="13.2" hidden="true" customHeight="false" outlineLevel="0" collapsed="false">
      <c r="A561" s="4" t="n">
        <v>31</v>
      </c>
      <c r="B561" s="4" t="n">
        <v>2</v>
      </c>
      <c r="C561" s="4" t="n">
        <v>5</v>
      </c>
      <c r="D561" s="4" t="n">
        <v>8</v>
      </c>
      <c r="E561" s="4" t="n">
        <v>0.0579722</v>
      </c>
      <c r="F561" s="0" t="str">
        <f aca="false">IF(B561=$G$2,$H$2,IF(B561=$G$3,$H$3,IF(B561=$G$4,$H$4,IF(B561=$G$5,$H$5,IF(B561=$G$6,$H$6,"other")))))</f>
        <v>Rural Restricted Access</v>
      </c>
    </row>
    <row r="562" customFormat="false" ht="13.2" hidden="true" customHeight="false" outlineLevel="0" collapsed="false">
      <c r="A562" s="4" t="n">
        <v>31</v>
      </c>
      <c r="B562" s="4" t="n">
        <v>2</v>
      </c>
      <c r="C562" s="4" t="n">
        <v>5</v>
      </c>
      <c r="D562" s="4" t="n">
        <v>9</v>
      </c>
      <c r="E562" s="4" t="n">
        <v>0.0534711</v>
      </c>
      <c r="F562" s="0" t="str">
        <f aca="false">IF(B562=$G$2,$H$2,IF(B562=$G$3,$H$3,IF(B562=$G$4,$H$4,IF(B562=$G$5,$H$5,IF(B562=$G$6,$H$6,"other")))))</f>
        <v>Rural Restricted Access</v>
      </c>
    </row>
    <row r="563" customFormat="false" ht="13.2" hidden="true" customHeight="false" outlineLevel="0" collapsed="false">
      <c r="A563" s="4" t="n">
        <v>31</v>
      </c>
      <c r="B563" s="4" t="n">
        <v>2</v>
      </c>
      <c r="C563" s="4" t="n">
        <v>5</v>
      </c>
      <c r="D563" s="4" t="n">
        <v>10</v>
      </c>
      <c r="E563" s="4" t="n">
        <v>0.0525478</v>
      </c>
      <c r="F563" s="0" t="str">
        <f aca="false">IF(B563=$G$2,$H$2,IF(B563=$G$3,$H$3,IF(B563=$G$4,$H$4,IF(B563=$G$5,$H$5,IF(B563=$G$6,$H$6,"other")))))</f>
        <v>Rural Restricted Access</v>
      </c>
    </row>
    <row r="564" customFormat="false" ht="13.2" hidden="true" customHeight="false" outlineLevel="0" collapsed="false">
      <c r="A564" s="4" t="n">
        <v>31</v>
      </c>
      <c r="B564" s="4" t="n">
        <v>2</v>
      </c>
      <c r="C564" s="4" t="n">
        <v>5</v>
      </c>
      <c r="D564" s="4" t="n">
        <v>11</v>
      </c>
      <c r="E564" s="4" t="n">
        <v>0.0550607</v>
      </c>
      <c r="F564" s="0" t="str">
        <f aca="false">IF(B564=$G$2,$H$2,IF(B564=$G$3,$H$3,IF(B564=$G$4,$H$4,IF(B564=$G$5,$H$5,IF(B564=$G$6,$H$6,"other")))))</f>
        <v>Rural Restricted Access</v>
      </c>
    </row>
    <row r="565" customFormat="false" ht="13.2" hidden="true" customHeight="false" outlineLevel="0" collapsed="false">
      <c r="A565" s="4" t="n">
        <v>31</v>
      </c>
      <c r="B565" s="4" t="n">
        <v>2</v>
      </c>
      <c r="C565" s="4" t="n">
        <v>5</v>
      </c>
      <c r="D565" s="4" t="n">
        <v>12</v>
      </c>
      <c r="E565" s="4" t="n">
        <v>0.0576741</v>
      </c>
      <c r="F565" s="0" t="str">
        <f aca="false">IF(B565=$G$2,$H$2,IF(B565=$G$3,$H$3,IF(B565=$G$4,$H$4,IF(B565=$G$5,$H$5,IF(B565=$G$6,$H$6,"other")))))</f>
        <v>Rural Restricted Access</v>
      </c>
    </row>
    <row r="566" customFormat="false" ht="13.2" hidden="true" customHeight="false" outlineLevel="0" collapsed="false">
      <c r="A566" s="4" t="n">
        <v>31</v>
      </c>
      <c r="B566" s="4" t="n">
        <v>2</v>
      </c>
      <c r="C566" s="4" t="n">
        <v>5</v>
      </c>
      <c r="D566" s="4" t="n">
        <v>13</v>
      </c>
      <c r="E566" s="4" t="n">
        <v>0.0591429</v>
      </c>
      <c r="F566" s="0" t="str">
        <f aca="false">IF(B566=$G$2,$H$2,IF(B566=$G$3,$H$3,IF(B566=$G$4,$H$4,IF(B566=$G$5,$H$5,IF(B566=$G$6,$H$6,"other")))))</f>
        <v>Rural Restricted Access</v>
      </c>
    </row>
    <row r="567" customFormat="false" ht="13.2" hidden="true" customHeight="false" outlineLevel="0" collapsed="false">
      <c r="A567" s="4" t="n">
        <v>31</v>
      </c>
      <c r="B567" s="4" t="n">
        <v>2</v>
      </c>
      <c r="C567" s="4" t="n">
        <v>5</v>
      </c>
      <c r="D567" s="4" t="n">
        <v>14</v>
      </c>
      <c r="E567" s="4" t="n">
        <v>0.0608019</v>
      </c>
      <c r="F567" s="0" t="str">
        <f aca="false">IF(B567=$G$2,$H$2,IF(B567=$G$3,$H$3,IF(B567=$G$4,$H$4,IF(B567=$G$5,$H$5,IF(B567=$G$6,$H$6,"other")))))</f>
        <v>Rural Restricted Access</v>
      </c>
    </row>
    <row r="568" customFormat="false" ht="13.2" hidden="true" customHeight="false" outlineLevel="0" collapsed="false">
      <c r="A568" s="4" t="n">
        <v>31</v>
      </c>
      <c r="B568" s="4" t="n">
        <v>2</v>
      </c>
      <c r="C568" s="4" t="n">
        <v>5</v>
      </c>
      <c r="D568" s="4" t="n">
        <v>15</v>
      </c>
      <c r="E568" s="4" t="n">
        <v>0.0652985</v>
      </c>
      <c r="F568" s="0" t="str">
        <f aca="false">IF(B568=$G$2,$H$2,IF(B568=$G$3,$H$3,IF(B568=$G$4,$H$4,IF(B568=$G$5,$H$5,IF(B568=$G$6,$H$6,"other")))))</f>
        <v>Rural Restricted Access</v>
      </c>
    </row>
    <row r="569" customFormat="false" ht="13.2" hidden="true" customHeight="false" outlineLevel="0" collapsed="false">
      <c r="A569" s="4" t="n">
        <v>31</v>
      </c>
      <c r="B569" s="4" t="n">
        <v>2</v>
      </c>
      <c r="C569" s="4" t="n">
        <v>5</v>
      </c>
      <c r="D569" s="4" t="n">
        <v>16</v>
      </c>
      <c r="E569" s="4" t="n">
        <v>0.0726082</v>
      </c>
      <c r="F569" s="0" t="str">
        <f aca="false">IF(B569=$G$2,$H$2,IF(B569=$G$3,$H$3,IF(B569=$G$4,$H$4,IF(B569=$G$5,$H$5,IF(B569=$G$6,$H$6,"other")))))</f>
        <v>Rural Restricted Access</v>
      </c>
    </row>
    <row r="570" customFormat="false" ht="13.2" hidden="true" customHeight="false" outlineLevel="0" collapsed="false">
      <c r="A570" s="4" t="n">
        <v>31</v>
      </c>
      <c r="B570" s="4" t="n">
        <v>2</v>
      </c>
      <c r="C570" s="4" t="n">
        <v>5</v>
      </c>
      <c r="D570" s="4" t="n">
        <v>17</v>
      </c>
      <c r="E570" s="4" t="n">
        <v>0.0773817</v>
      </c>
      <c r="F570" s="0" t="str">
        <f aca="false">IF(B570=$G$2,$H$2,IF(B570=$G$3,$H$3,IF(B570=$G$4,$H$4,IF(B570=$G$5,$H$5,IF(B570=$G$6,$H$6,"other")))))</f>
        <v>Rural Restricted Access</v>
      </c>
    </row>
    <row r="571" customFormat="false" ht="13.2" hidden="true" customHeight="false" outlineLevel="0" collapsed="false">
      <c r="A571" s="4" t="n">
        <v>31</v>
      </c>
      <c r="B571" s="4" t="n">
        <v>2</v>
      </c>
      <c r="C571" s="4" t="n">
        <v>5</v>
      </c>
      <c r="D571" s="4" t="n">
        <v>18</v>
      </c>
      <c r="E571" s="4" t="n">
        <v>0.0754816</v>
      </c>
      <c r="F571" s="0" t="str">
        <f aca="false">IF(B571=$G$2,$H$2,IF(B571=$G$3,$H$3,IF(B571=$G$4,$H$4,IF(B571=$G$5,$H$5,IF(B571=$G$6,$H$6,"other")))))</f>
        <v>Rural Restricted Access</v>
      </c>
    </row>
    <row r="572" customFormat="false" ht="13.2" hidden="true" customHeight="false" outlineLevel="0" collapsed="false">
      <c r="A572" s="4" t="n">
        <v>31</v>
      </c>
      <c r="B572" s="4" t="n">
        <v>2</v>
      </c>
      <c r="C572" s="4" t="n">
        <v>5</v>
      </c>
      <c r="D572" s="4" t="n">
        <v>19</v>
      </c>
      <c r="E572" s="4" t="n">
        <v>0.0587059</v>
      </c>
      <c r="F572" s="0" t="str">
        <f aca="false">IF(B572=$G$2,$H$2,IF(B572=$G$3,$H$3,IF(B572=$G$4,$H$4,IF(B572=$G$5,$H$5,IF(B572=$G$6,$H$6,"other")))))</f>
        <v>Rural Restricted Access</v>
      </c>
    </row>
    <row r="573" customFormat="false" ht="13.2" hidden="true" customHeight="false" outlineLevel="0" collapsed="false">
      <c r="A573" s="4" t="n">
        <v>31</v>
      </c>
      <c r="B573" s="4" t="n">
        <v>2</v>
      </c>
      <c r="C573" s="4" t="n">
        <v>5</v>
      </c>
      <c r="D573" s="4" t="n">
        <v>20</v>
      </c>
      <c r="E573" s="4" t="n">
        <v>0.0439864</v>
      </c>
      <c r="F573" s="0" t="str">
        <f aca="false">IF(B573=$G$2,$H$2,IF(B573=$G$3,$H$3,IF(B573=$G$4,$H$4,IF(B573=$G$5,$H$5,IF(B573=$G$6,$H$6,"other")))))</f>
        <v>Rural Restricted Access</v>
      </c>
    </row>
    <row r="574" customFormat="false" ht="13.2" hidden="true" customHeight="false" outlineLevel="0" collapsed="false">
      <c r="A574" s="4" t="n">
        <v>31</v>
      </c>
      <c r="B574" s="4" t="n">
        <v>2</v>
      </c>
      <c r="C574" s="4" t="n">
        <v>5</v>
      </c>
      <c r="D574" s="4" t="n">
        <v>21</v>
      </c>
      <c r="E574" s="4" t="n">
        <v>0.0357309</v>
      </c>
      <c r="F574" s="0" t="str">
        <f aca="false">IF(B574=$G$2,$H$2,IF(B574=$G$3,$H$3,IF(B574=$G$4,$H$4,IF(B574=$G$5,$H$5,IF(B574=$G$6,$H$6,"other")))))</f>
        <v>Rural Restricted Access</v>
      </c>
    </row>
    <row r="575" customFormat="false" ht="13.2" hidden="true" customHeight="false" outlineLevel="0" collapsed="false">
      <c r="A575" s="4" t="n">
        <v>31</v>
      </c>
      <c r="B575" s="4" t="n">
        <v>2</v>
      </c>
      <c r="C575" s="4" t="n">
        <v>5</v>
      </c>
      <c r="D575" s="4" t="n">
        <v>22</v>
      </c>
      <c r="E575" s="4" t="n">
        <v>0.0307428</v>
      </c>
      <c r="F575" s="0" t="str">
        <f aca="false">IF(B575=$G$2,$H$2,IF(B575=$G$3,$H$3,IF(B575=$G$4,$H$4,IF(B575=$G$5,$H$5,IF(B575=$G$6,$H$6,"other")))))</f>
        <v>Rural Restricted Access</v>
      </c>
    </row>
    <row r="576" customFormat="false" ht="13.2" hidden="true" customHeight="false" outlineLevel="0" collapsed="false">
      <c r="A576" s="4" t="n">
        <v>31</v>
      </c>
      <c r="B576" s="4" t="n">
        <v>2</v>
      </c>
      <c r="C576" s="4" t="n">
        <v>5</v>
      </c>
      <c r="D576" s="4" t="n">
        <v>23</v>
      </c>
      <c r="E576" s="4" t="n">
        <v>0.0238521</v>
      </c>
      <c r="F576" s="0" t="str">
        <f aca="false">IF(B576=$G$2,$H$2,IF(B576=$G$3,$H$3,IF(B576=$G$4,$H$4,IF(B576=$G$5,$H$5,IF(B576=$G$6,$H$6,"other")))))</f>
        <v>Rural Restricted Access</v>
      </c>
    </row>
    <row r="577" customFormat="false" ht="13.2" hidden="true" customHeight="false" outlineLevel="0" collapsed="false">
      <c r="A577" s="4" t="n">
        <v>31</v>
      </c>
      <c r="B577" s="4" t="n">
        <v>2</v>
      </c>
      <c r="C577" s="4" t="n">
        <v>5</v>
      </c>
      <c r="D577" s="4" t="n">
        <v>24</v>
      </c>
      <c r="E577" s="4" t="n">
        <v>0.0173177</v>
      </c>
      <c r="F577" s="0" t="str">
        <f aca="false">IF(B577=$G$2,$H$2,IF(B577=$G$3,$H$3,IF(B577=$G$4,$H$4,IF(B577=$G$5,$H$5,IF(B577=$G$6,$H$6,"other")))))</f>
        <v>Rural Restricted Access</v>
      </c>
    </row>
    <row r="578" customFormat="false" ht="13.2" hidden="true" customHeight="false" outlineLevel="0" collapsed="false">
      <c r="A578" s="4" t="n">
        <v>31</v>
      </c>
      <c r="B578" s="4" t="n">
        <v>3</v>
      </c>
      <c r="C578" s="4" t="n">
        <v>2</v>
      </c>
      <c r="D578" s="4" t="n">
        <v>1</v>
      </c>
      <c r="E578" s="4" t="n">
        <v>0.0164213</v>
      </c>
      <c r="F578" s="0" t="str">
        <f aca="false">IF(B578=$G$2,$H$2,IF(B578=$G$3,$H$3,IF(B578=$G$4,$H$4,IF(B578=$G$5,$H$5,IF(B578=$G$6,$H$6,"other")))))</f>
        <v>Rural Unrestricted Access</v>
      </c>
    </row>
    <row r="579" customFormat="false" ht="13.2" hidden="true" customHeight="false" outlineLevel="0" collapsed="false">
      <c r="A579" s="4" t="n">
        <v>31</v>
      </c>
      <c r="B579" s="4" t="n">
        <v>3</v>
      </c>
      <c r="C579" s="4" t="n">
        <v>2</v>
      </c>
      <c r="D579" s="4" t="n">
        <v>2</v>
      </c>
      <c r="E579" s="4" t="n">
        <v>0.0111921</v>
      </c>
      <c r="F579" s="0" t="str">
        <f aca="false">IF(B579=$G$2,$H$2,IF(B579=$G$3,$H$3,IF(B579=$G$4,$H$4,IF(B579=$G$5,$H$5,IF(B579=$G$6,$H$6,"other")))))</f>
        <v>Rural Unrestricted Access</v>
      </c>
    </row>
    <row r="580" customFormat="false" ht="13.2" hidden="true" customHeight="false" outlineLevel="0" collapsed="false">
      <c r="A580" s="4" t="n">
        <v>31</v>
      </c>
      <c r="B580" s="4" t="n">
        <v>3</v>
      </c>
      <c r="C580" s="4" t="n">
        <v>2</v>
      </c>
      <c r="D580" s="4" t="n">
        <v>3</v>
      </c>
      <c r="E580" s="4" t="n">
        <v>0.0085415</v>
      </c>
      <c r="F580" s="0" t="str">
        <f aca="false">IF(B580=$G$2,$H$2,IF(B580=$G$3,$H$3,IF(B580=$G$4,$H$4,IF(B580=$G$5,$H$5,IF(B580=$G$6,$H$6,"other")))))</f>
        <v>Rural Unrestricted Access</v>
      </c>
    </row>
    <row r="581" customFormat="false" ht="13.2" hidden="true" customHeight="false" outlineLevel="0" collapsed="false">
      <c r="A581" s="4" t="n">
        <v>31</v>
      </c>
      <c r="B581" s="4" t="n">
        <v>3</v>
      </c>
      <c r="C581" s="4" t="n">
        <v>2</v>
      </c>
      <c r="D581" s="4" t="n">
        <v>4</v>
      </c>
      <c r="E581" s="4" t="n">
        <v>0.00679328</v>
      </c>
      <c r="F581" s="0" t="str">
        <f aca="false">IF(B581=$G$2,$H$2,IF(B581=$G$3,$H$3,IF(B581=$G$4,$H$4,IF(B581=$G$5,$H$5,IF(B581=$G$6,$H$6,"other")))))</f>
        <v>Rural Unrestricted Access</v>
      </c>
    </row>
    <row r="582" customFormat="false" ht="13.2" hidden="true" customHeight="false" outlineLevel="0" collapsed="false">
      <c r="A582" s="4" t="n">
        <v>31</v>
      </c>
      <c r="B582" s="4" t="n">
        <v>3</v>
      </c>
      <c r="C582" s="4" t="n">
        <v>2</v>
      </c>
      <c r="D582" s="4" t="n">
        <v>5</v>
      </c>
      <c r="E582" s="4" t="n">
        <v>0.00721894</v>
      </c>
      <c r="F582" s="0" t="str">
        <f aca="false">IF(B582=$G$2,$H$2,IF(B582=$G$3,$H$3,IF(B582=$G$4,$H$4,IF(B582=$G$5,$H$5,IF(B582=$G$6,$H$6,"other")))))</f>
        <v>Rural Unrestricted Access</v>
      </c>
    </row>
    <row r="583" customFormat="false" ht="13.2" hidden="true" customHeight="false" outlineLevel="0" collapsed="false">
      <c r="A583" s="4" t="n">
        <v>31</v>
      </c>
      <c r="B583" s="4" t="n">
        <v>3</v>
      </c>
      <c r="C583" s="4" t="n">
        <v>2</v>
      </c>
      <c r="D583" s="4" t="n">
        <v>6</v>
      </c>
      <c r="E583" s="4" t="n">
        <v>0.0107619</v>
      </c>
      <c r="F583" s="0" t="str">
        <f aca="false">IF(B583=$G$2,$H$2,IF(B583=$G$3,$H$3,IF(B583=$G$4,$H$4,IF(B583=$G$5,$H$5,IF(B583=$G$6,$H$6,"other")))))</f>
        <v>Rural Unrestricted Access</v>
      </c>
    </row>
    <row r="584" customFormat="false" ht="13.2" hidden="true" customHeight="false" outlineLevel="0" collapsed="false">
      <c r="A584" s="4" t="n">
        <v>31</v>
      </c>
      <c r="B584" s="4" t="n">
        <v>3</v>
      </c>
      <c r="C584" s="4" t="n">
        <v>2</v>
      </c>
      <c r="D584" s="4" t="n">
        <v>7</v>
      </c>
      <c r="E584" s="4" t="n">
        <v>0.01768</v>
      </c>
      <c r="F584" s="0" t="str">
        <f aca="false">IF(B584=$G$2,$H$2,IF(B584=$G$3,$H$3,IF(B584=$G$4,$H$4,IF(B584=$G$5,$H$5,IF(B584=$G$6,$H$6,"other")))))</f>
        <v>Rural Unrestricted Access</v>
      </c>
    </row>
    <row r="585" customFormat="false" ht="13.2" hidden="true" customHeight="false" outlineLevel="0" collapsed="false">
      <c r="A585" s="4" t="n">
        <v>31</v>
      </c>
      <c r="B585" s="4" t="n">
        <v>3</v>
      </c>
      <c r="C585" s="4" t="n">
        <v>2</v>
      </c>
      <c r="D585" s="4" t="n">
        <v>8</v>
      </c>
      <c r="E585" s="4" t="n">
        <v>0.0268751</v>
      </c>
      <c r="F585" s="0" t="str">
        <f aca="false">IF(B585=$G$2,$H$2,IF(B585=$G$3,$H$3,IF(B585=$G$4,$H$4,IF(B585=$G$5,$H$5,IF(B585=$G$6,$H$6,"other")))))</f>
        <v>Rural Unrestricted Access</v>
      </c>
    </row>
    <row r="586" customFormat="false" ht="13.2" hidden="true" customHeight="false" outlineLevel="0" collapsed="false">
      <c r="A586" s="4" t="n">
        <v>31</v>
      </c>
      <c r="B586" s="4" t="n">
        <v>3</v>
      </c>
      <c r="C586" s="4" t="n">
        <v>2</v>
      </c>
      <c r="D586" s="4" t="n">
        <v>9</v>
      </c>
      <c r="E586" s="4" t="n">
        <v>0.0386587</v>
      </c>
      <c r="F586" s="0" t="str">
        <f aca="false">IF(B586=$G$2,$H$2,IF(B586=$G$3,$H$3,IF(B586=$G$4,$H$4,IF(B586=$G$5,$H$5,IF(B586=$G$6,$H$6,"other")))))</f>
        <v>Rural Unrestricted Access</v>
      </c>
    </row>
    <row r="587" customFormat="false" ht="13.2" hidden="true" customHeight="false" outlineLevel="0" collapsed="false">
      <c r="A587" s="4" t="n">
        <v>31</v>
      </c>
      <c r="B587" s="4" t="n">
        <v>3</v>
      </c>
      <c r="C587" s="4" t="n">
        <v>2</v>
      </c>
      <c r="D587" s="4" t="n">
        <v>10</v>
      </c>
      <c r="E587" s="4" t="n">
        <v>0.0522389</v>
      </c>
      <c r="F587" s="0" t="str">
        <f aca="false">IF(B587=$G$2,$H$2,IF(B587=$G$3,$H$3,IF(B587=$G$4,$H$4,IF(B587=$G$5,$H$5,IF(B587=$G$6,$H$6,"other")))))</f>
        <v>Rural Unrestricted Access</v>
      </c>
    </row>
    <row r="588" customFormat="false" ht="13.2" hidden="true" customHeight="false" outlineLevel="0" collapsed="false">
      <c r="A588" s="4" t="n">
        <v>31</v>
      </c>
      <c r="B588" s="4" t="n">
        <v>3</v>
      </c>
      <c r="C588" s="4" t="n">
        <v>2</v>
      </c>
      <c r="D588" s="4" t="n">
        <v>11</v>
      </c>
      <c r="E588" s="4" t="n">
        <v>0.0631739</v>
      </c>
      <c r="F588" s="0" t="str">
        <f aca="false">IF(B588=$G$2,$H$2,IF(B588=$G$3,$H$3,IF(B588=$G$4,$H$4,IF(B588=$G$5,$H$5,IF(B588=$G$6,$H$6,"other")))))</f>
        <v>Rural Unrestricted Access</v>
      </c>
    </row>
    <row r="589" customFormat="false" ht="13.2" hidden="true" customHeight="false" outlineLevel="0" collapsed="false">
      <c r="A589" s="4" t="n">
        <v>31</v>
      </c>
      <c r="B589" s="4" t="n">
        <v>3</v>
      </c>
      <c r="C589" s="4" t="n">
        <v>2</v>
      </c>
      <c r="D589" s="4" t="n">
        <v>12</v>
      </c>
      <c r="E589" s="4" t="n">
        <v>0.0699435</v>
      </c>
      <c r="F589" s="0" t="str">
        <f aca="false">IF(B589=$G$2,$H$2,IF(B589=$G$3,$H$3,IF(B589=$G$4,$H$4,IF(B589=$G$5,$H$5,IF(B589=$G$6,$H$6,"other")))))</f>
        <v>Rural Unrestricted Access</v>
      </c>
    </row>
    <row r="590" customFormat="false" ht="13.2" hidden="true" customHeight="false" outlineLevel="0" collapsed="false">
      <c r="A590" s="4" t="n">
        <v>31</v>
      </c>
      <c r="B590" s="4" t="n">
        <v>3</v>
      </c>
      <c r="C590" s="4" t="n">
        <v>2</v>
      </c>
      <c r="D590" s="4" t="n">
        <v>13</v>
      </c>
      <c r="E590" s="4" t="n">
        <v>0.0729332</v>
      </c>
      <c r="F590" s="0" t="str">
        <f aca="false">IF(B590=$G$2,$H$2,IF(B590=$G$3,$H$3,IF(B590=$G$4,$H$4,IF(B590=$G$5,$H$5,IF(B590=$G$6,$H$6,"other")))))</f>
        <v>Rural Unrestricted Access</v>
      </c>
    </row>
    <row r="591" customFormat="false" ht="13.2" hidden="true" customHeight="false" outlineLevel="0" collapsed="false">
      <c r="A591" s="4" t="n">
        <v>31</v>
      </c>
      <c r="B591" s="4" t="n">
        <v>3</v>
      </c>
      <c r="C591" s="4" t="n">
        <v>2</v>
      </c>
      <c r="D591" s="4" t="n">
        <v>14</v>
      </c>
      <c r="E591" s="4" t="n">
        <v>0.0731218</v>
      </c>
      <c r="F591" s="0" t="str">
        <f aca="false">IF(B591=$G$2,$H$2,IF(B591=$G$3,$H$3,IF(B591=$G$4,$H$4,IF(B591=$G$5,$H$5,IF(B591=$G$6,$H$6,"other")))))</f>
        <v>Rural Unrestricted Access</v>
      </c>
    </row>
    <row r="592" customFormat="false" ht="13.2" hidden="true" customHeight="false" outlineLevel="0" collapsed="false">
      <c r="A592" s="4" t="n">
        <v>31</v>
      </c>
      <c r="B592" s="4" t="n">
        <v>3</v>
      </c>
      <c r="C592" s="4" t="n">
        <v>2</v>
      </c>
      <c r="D592" s="4" t="n">
        <v>15</v>
      </c>
      <c r="E592" s="4" t="n">
        <v>0.0736159</v>
      </c>
      <c r="F592" s="0" t="str">
        <f aca="false">IF(B592=$G$2,$H$2,IF(B592=$G$3,$H$3,IF(B592=$G$4,$H$4,IF(B592=$G$5,$H$5,IF(B592=$G$6,$H$6,"other")))))</f>
        <v>Rural Unrestricted Access</v>
      </c>
    </row>
    <row r="593" customFormat="false" ht="13.2" hidden="true" customHeight="false" outlineLevel="0" collapsed="false">
      <c r="A593" s="4" t="n">
        <v>31</v>
      </c>
      <c r="B593" s="4" t="n">
        <v>3</v>
      </c>
      <c r="C593" s="4" t="n">
        <v>2</v>
      </c>
      <c r="D593" s="4" t="n">
        <v>16</v>
      </c>
      <c r="E593" s="4" t="n">
        <v>0.0744608</v>
      </c>
      <c r="F593" s="0" t="str">
        <f aca="false">IF(B593=$G$2,$H$2,IF(B593=$G$3,$H$3,IF(B593=$G$4,$H$4,IF(B593=$G$5,$H$5,IF(B593=$G$6,$H$6,"other")))))</f>
        <v>Rural Unrestricted Access</v>
      </c>
    </row>
    <row r="594" customFormat="false" ht="13.2" hidden="true" customHeight="false" outlineLevel="0" collapsed="false">
      <c r="A594" s="4" t="n">
        <v>31</v>
      </c>
      <c r="B594" s="4" t="n">
        <v>3</v>
      </c>
      <c r="C594" s="4" t="n">
        <v>2</v>
      </c>
      <c r="D594" s="4" t="n">
        <v>17</v>
      </c>
      <c r="E594" s="4" t="n">
        <v>0.0742165</v>
      </c>
      <c r="F594" s="0" t="str">
        <f aca="false">IF(B594=$G$2,$H$2,IF(B594=$G$3,$H$3,IF(B594=$G$4,$H$4,IF(B594=$G$5,$H$5,IF(B594=$G$6,$H$6,"other")))))</f>
        <v>Rural Unrestricted Access</v>
      </c>
    </row>
    <row r="595" customFormat="false" ht="13.2" hidden="true" customHeight="false" outlineLevel="0" collapsed="false">
      <c r="A595" s="4" t="n">
        <v>31</v>
      </c>
      <c r="B595" s="4" t="n">
        <v>3</v>
      </c>
      <c r="C595" s="4" t="n">
        <v>2</v>
      </c>
      <c r="D595" s="4" t="n">
        <v>18</v>
      </c>
      <c r="E595" s="4" t="n">
        <v>0.0700091</v>
      </c>
      <c r="F595" s="0" t="str">
        <f aca="false">IF(B595=$G$2,$H$2,IF(B595=$G$3,$H$3,IF(B595=$G$4,$H$4,IF(B595=$G$5,$H$5,IF(B595=$G$6,$H$6,"other")))))</f>
        <v>Rural Unrestricted Access</v>
      </c>
    </row>
    <row r="596" customFormat="false" ht="13.2" hidden="true" customHeight="false" outlineLevel="0" collapsed="false">
      <c r="A596" s="4" t="n">
        <v>31</v>
      </c>
      <c r="B596" s="4" t="n">
        <v>3</v>
      </c>
      <c r="C596" s="4" t="n">
        <v>2</v>
      </c>
      <c r="D596" s="4" t="n">
        <v>19</v>
      </c>
      <c r="E596" s="4" t="n">
        <v>0.0614038</v>
      </c>
      <c r="F596" s="0" t="str">
        <f aca="false">IF(B596=$G$2,$H$2,IF(B596=$G$3,$H$3,IF(B596=$G$4,$H$4,IF(B596=$G$5,$H$5,IF(B596=$G$6,$H$6,"other")))))</f>
        <v>Rural Unrestricted Access</v>
      </c>
    </row>
    <row r="597" customFormat="false" ht="13.2" hidden="true" customHeight="false" outlineLevel="0" collapsed="false">
      <c r="A597" s="4" t="n">
        <v>31</v>
      </c>
      <c r="B597" s="4" t="n">
        <v>3</v>
      </c>
      <c r="C597" s="4" t="n">
        <v>2</v>
      </c>
      <c r="D597" s="4" t="n">
        <v>20</v>
      </c>
      <c r="E597" s="4" t="n">
        <v>0.0505043</v>
      </c>
      <c r="F597" s="0" t="str">
        <f aca="false">IF(B597=$G$2,$H$2,IF(B597=$G$3,$H$3,IF(B597=$G$4,$H$4,IF(B597=$G$5,$H$5,IF(B597=$G$6,$H$6,"other")))))</f>
        <v>Rural Unrestricted Access</v>
      </c>
    </row>
    <row r="598" customFormat="false" ht="13.2" hidden="true" customHeight="false" outlineLevel="0" collapsed="false">
      <c r="A598" s="4" t="n">
        <v>31</v>
      </c>
      <c r="B598" s="4" t="n">
        <v>3</v>
      </c>
      <c r="C598" s="4" t="n">
        <v>2</v>
      </c>
      <c r="D598" s="4" t="n">
        <v>21</v>
      </c>
      <c r="E598" s="4" t="n">
        <v>0.0412072</v>
      </c>
      <c r="F598" s="0" t="str">
        <f aca="false">IF(B598=$G$2,$H$2,IF(B598=$G$3,$H$3,IF(B598=$G$4,$H$4,IF(B598=$G$5,$H$5,IF(B598=$G$6,$H$6,"other")))))</f>
        <v>Rural Unrestricted Access</v>
      </c>
    </row>
    <row r="599" customFormat="false" ht="13.2" hidden="true" customHeight="false" outlineLevel="0" collapsed="false">
      <c r="A599" s="4" t="n">
        <v>31</v>
      </c>
      <c r="B599" s="4" t="n">
        <v>3</v>
      </c>
      <c r="C599" s="4" t="n">
        <v>2</v>
      </c>
      <c r="D599" s="4" t="n">
        <v>22</v>
      </c>
      <c r="E599" s="4" t="n">
        <v>0.0336373</v>
      </c>
      <c r="F599" s="0" t="str">
        <f aca="false">IF(B599=$G$2,$H$2,IF(B599=$G$3,$H$3,IF(B599=$G$4,$H$4,IF(B599=$G$5,$H$5,IF(B599=$G$6,$H$6,"other")))))</f>
        <v>Rural Unrestricted Access</v>
      </c>
    </row>
    <row r="600" customFormat="false" ht="13.2" hidden="true" customHeight="false" outlineLevel="0" collapsed="false">
      <c r="A600" s="4" t="n">
        <v>31</v>
      </c>
      <c r="B600" s="4" t="n">
        <v>3</v>
      </c>
      <c r="C600" s="4" t="n">
        <v>2</v>
      </c>
      <c r="D600" s="4" t="n">
        <v>23</v>
      </c>
      <c r="E600" s="4" t="n">
        <v>0.0262243</v>
      </c>
      <c r="F600" s="0" t="str">
        <f aca="false">IF(B600=$G$2,$H$2,IF(B600=$G$3,$H$3,IF(B600=$G$4,$H$4,IF(B600=$G$5,$H$5,IF(B600=$G$6,$H$6,"other")))))</f>
        <v>Rural Unrestricted Access</v>
      </c>
    </row>
    <row r="601" customFormat="false" ht="13.2" hidden="true" customHeight="false" outlineLevel="0" collapsed="false">
      <c r="A601" s="4" t="n">
        <v>31</v>
      </c>
      <c r="B601" s="4" t="n">
        <v>3</v>
      </c>
      <c r="C601" s="4" t="n">
        <v>2</v>
      </c>
      <c r="D601" s="4" t="n">
        <v>24</v>
      </c>
      <c r="E601" s="4" t="n">
        <v>0.0191666</v>
      </c>
      <c r="F601" s="0" t="str">
        <f aca="false">IF(B601=$G$2,$H$2,IF(B601=$G$3,$H$3,IF(B601=$G$4,$H$4,IF(B601=$G$5,$H$5,IF(B601=$G$6,$H$6,"other")))))</f>
        <v>Rural Unrestricted Access</v>
      </c>
    </row>
    <row r="602" customFormat="false" ht="13.2" hidden="true" customHeight="false" outlineLevel="0" collapsed="false">
      <c r="A602" s="4" t="n">
        <v>31</v>
      </c>
      <c r="B602" s="4" t="n">
        <v>3</v>
      </c>
      <c r="C602" s="4" t="n">
        <v>5</v>
      </c>
      <c r="D602" s="4" t="n">
        <v>1</v>
      </c>
      <c r="E602" s="4" t="n">
        <v>0.0107741</v>
      </c>
      <c r="F602" s="0" t="str">
        <f aca="false">IF(B602=$G$2,$H$2,IF(B602=$G$3,$H$3,IF(B602=$G$4,$H$4,IF(B602=$G$5,$H$5,IF(B602=$G$6,$H$6,"other")))))</f>
        <v>Rural Unrestricted Access</v>
      </c>
    </row>
    <row r="603" customFormat="false" ht="13.2" hidden="true" customHeight="false" outlineLevel="0" collapsed="false">
      <c r="A603" s="4" t="n">
        <v>31</v>
      </c>
      <c r="B603" s="4" t="n">
        <v>3</v>
      </c>
      <c r="C603" s="4" t="n">
        <v>5</v>
      </c>
      <c r="D603" s="4" t="n">
        <v>2</v>
      </c>
      <c r="E603" s="4" t="n">
        <v>0.00764376</v>
      </c>
      <c r="F603" s="0" t="str">
        <f aca="false">IF(B603=$G$2,$H$2,IF(B603=$G$3,$H$3,IF(B603=$G$4,$H$4,IF(B603=$G$5,$H$5,IF(B603=$G$6,$H$6,"other")))))</f>
        <v>Rural Unrestricted Access</v>
      </c>
    </row>
    <row r="604" customFormat="false" ht="13.2" hidden="true" customHeight="false" outlineLevel="0" collapsed="false">
      <c r="A604" s="4" t="n">
        <v>31</v>
      </c>
      <c r="B604" s="4" t="n">
        <v>3</v>
      </c>
      <c r="C604" s="4" t="n">
        <v>5</v>
      </c>
      <c r="D604" s="4" t="n">
        <v>3</v>
      </c>
      <c r="E604" s="4" t="n">
        <v>0.00654641</v>
      </c>
      <c r="F604" s="0" t="str">
        <f aca="false">IF(B604=$G$2,$H$2,IF(B604=$G$3,$H$3,IF(B604=$G$4,$H$4,IF(B604=$G$5,$H$5,IF(B604=$G$6,$H$6,"other")))))</f>
        <v>Rural Unrestricted Access</v>
      </c>
    </row>
    <row r="605" customFormat="false" ht="13.2" hidden="true" customHeight="false" outlineLevel="0" collapsed="false">
      <c r="A605" s="4" t="n">
        <v>31</v>
      </c>
      <c r="B605" s="4" t="n">
        <v>3</v>
      </c>
      <c r="C605" s="4" t="n">
        <v>5</v>
      </c>
      <c r="D605" s="4" t="n">
        <v>4</v>
      </c>
      <c r="E605" s="4" t="n">
        <v>0.00663486</v>
      </c>
      <c r="F605" s="0" t="str">
        <f aca="false">IF(B605=$G$2,$H$2,IF(B605=$G$3,$H$3,IF(B605=$G$4,$H$4,IF(B605=$G$5,$H$5,IF(B605=$G$6,$H$6,"other")))))</f>
        <v>Rural Unrestricted Access</v>
      </c>
    </row>
    <row r="606" customFormat="false" ht="13.2" hidden="true" customHeight="false" outlineLevel="0" collapsed="false">
      <c r="A606" s="4" t="n">
        <v>31</v>
      </c>
      <c r="B606" s="4" t="n">
        <v>3</v>
      </c>
      <c r="C606" s="4" t="n">
        <v>5</v>
      </c>
      <c r="D606" s="4" t="n">
        <v>5</v>
      </c>
      <c r="E606" s="4" t="n">
        <v>0.00953999</v>
      </c>
      <c r="F606" s="0" t="str">
        <f aca="false">IF(B606=$G$2,$H$2,IF(B606=$G$3,$H$3,IF(B606=$G$4,$H$4,IF(B606=$G$5,$H$5,IF(B606=$G$6,$H$6,"other")))))</f>
        <v>Rural Unrestricted Access</v>
      </c>
    </row>
    <row r="607" customFormat="false" ht="13.2" hidden="true" customHeight="false" outlineLevel="0" collapsed="false">
      <c r="A607" s="4" t="n">
        <v>31</v>
      </c>
      <c r="B607" s="4" t="n">
        <v>3</v>
      </c>
      <c r="C607" s="4" t="n">
        <v>5</v>
      </c>
      <c r="D607" s="4" t="n">
        <v>6</v>
      </c>
      <c r="E607" s="4" t="n">
        <v>0.0200551</v>
      </c>
      <c r="F607" s="0" t="str">
        <f aca="false">IF(B607=$G$2,$H$2,IF(B607=$G$3,$H$3,IF(B607=$G$4,$H$4,IF(B607=$G$5,$H$5,IF(B607=$G$6,$H$6,"other")))))</f>
        <v>Rural Unrestricted Access</v>
      </c>
    </row>
    <row r="608" customFormat="false" ht="13.2" hidden="true" customHeight="false" outlineLevel="0" collapsed="false">
      <c r="A608" s="4" t="n">
        <v>31</v>
      </c>
      <c r="B608" s="4" t="n">
        <v>3</v>
      </c>
      <c r="C608" s="4" t="n">
        <v>5</v>
      </c>
      <c r="D608" s="4" t="n">
        <v>7</v>
      </c>
      <c r="E608" s="4" t="n">
        <v>0.0410295</v>
      </c>
      <c r="F608" s="0" t="str">
        <f aca="false">IF(B608=$G$2,$H$2,IF(B608=$G$3,$H$3,IF(B608=$G$4,$H$4,IF(B608=$G$5,$H$5,IF(B608=$G$6,$H$6,"other")))))</f>
        <v>Rural Unrestricted Access</v>
      </c>
    </row>
    <row r="609" customFormat="false" ht="13.2" hidden="true" customHeight="false" outlineLevel="0" collapsed="false">
      <c r="A609" s="4" t="n">
        <v>31</v>
      </c>
      <c r="B609" s="4" t="n">
        <v>3</v>
      </c>
      <c r="C609" s="4" t="n">
        <v>5</v>
      </c>
      <c r="D609" s="4" t="n">
        <v>8</v>
      </c>
      <c r="E609" s="4" t="n">
        <v>0.0579722</v>
      </c>
      <c r="F609" s="0" t="str">
        <f aca="false">IF(B609=$G$2,$H$2,IF(B609=$G$3,$H$3,IF(B609=$G$4,$H$4,IF(B609=$G$5,$H$5,IF(B609=$G$6,$H$6,"other")))))</f>
        <v>Rural Unrestricted Access</v>
      </c>
    </row>
    <row r="610" customFormat="false" ht="13.2" hidden="true" customHeight="false" outlineLevel="0" collapsed="false">
      <c r="A610" s="4" t="n">
        <v>31</v>
      </c>
      <c r="B610" s="4" t="n">
        <v>3</v>
      </c>
      <c r="C610" s="4" t="n">
        <v>5</v>
      </c>
      <c r="D610" s="4" t="n">
        <v>9</v>
      </c>
      <c r="E610" s="4" t="n">
        <v>0.0534711</v>
      </c>
      <c r="F610" s="0" t="str">
        <f aca="false">IF(B610=$G$2,$H$2,IF(B610=$G$3,$H$3,IF(B610=$G$4,$H$4,IF(B610=$G$5,$H$5,IF(B610=$G$6,$H$6,"other")))))</f>
        <v>Rural Unrestricted Access</v>
      </c>
    </row>
    <row r="611" customFormat="false" ht="13.2" hidden="true" customHeight="false" outlineLevel="0" collapsed="false">
      <c r="A611" s="4" t="n">
        <v>31</v>
      </c>
      <c r="B611" s="4" t="n">
        <v>3</v>
      </c>
      <c r="C611" s="4" t="n">
        <v>5</v>
      </c>
      <c r="D611" s="4" t="n">
        <v>10</v>
      </c>
      <c r="E611" s="4" t="n">
        <v>0.0525478</v>
      </c>
      <c r="F611" s="0" t="str">
        <f aca="false">IF(B611=$G$2,$H$2,IF(B611=$G$3,$H$3,IF(B611=$G$4,$H$4,IF(B611=$G$5,$H$5,IF(B611=$G$6,$H$6,"other")))))</f>
        <v>Rural Unrestricted Access</v>
      </c>
    </row>
    <row r="612" customFormat="false" ht="13.2" hidden="true" customHeight="false" outlineLevel="0" collapsed="false">
      <c r="A612" s="4" t="n">
        <v>31</v>
      </c>
      <c r="B612" s="4" t="n">
        <v>3</v>
      </c>
      <c r="C612" s="4" t="n">
        <v>5</v>
      </c>
      <c r="D612" s="4" t="n">
        <v>11</v>
      </c>
      <c r="E612" s="4" t="n">
        <v>0.0550607</v>
      </c>
      <c r="F612" s="0" t="str">
        <f aca="false">IF(B612=$G$2,$H$2,IF(B612=$G$3,$H$3,IF(B612=$G$4,$H$4,IF(B612=$G$5,$H$5,IF(B612=$G$6,$H$6,"other")))))</f>
        <v>Rural Unrestricted Access</v>
      </c>
    </row>
    <row r="613" customFormat="false" ht="13.2" hidden="true" customHeight="false" outlineLevel="0" collapsed="false">
      <c r="A613" s="4" t="n">
        <v>31</v>
      </c>
      <c r="B613" s="4" t="n">
        <v>3</v>
      </c>
      <c r="C613" s="4" t="n">
        <v>5</v>
      </c>
      <c r="D613" s="4" t="n">
        <v>12</v>
      </c>
      <c r="E613" s="4" t="n">
        <v>0.0576741</v>
      </c>
      <c r="F613" s="0" t="str">
        <f aca="false">IF(B613=$G$2,$H$2,IF(B613=$G$3,$H$3,IF(B613=$G$4,$H$4,IF(B613=$G$5,$H$5,IF(B613=$G$6,$H$6,"other")))))</f>
        <v>Rural Unrestricted Access</v>
      </c>
    </row>
    <row r="614" customFormat="false" ht="13.2" hidden="true" customHeight="false" outlineLevel="0" collapsed="false">
      <c r="A614" s="4" t="n">
        <v>31</v>
      </c>
      <c r="B614" s="4" t="n">
        <v>3</v>
      </c>
      <c r="C614" s="4" t="n">
        <v>5</v>
      </c>
      <c r="D614" s="4" t="n">
        <v>13</v>
      </c>
      <c r="E614" s="4" t="n">
        <v>0.0591429</v>
      </c>
      <c r="F614" s="0" t="str">
        <f aca="false">IF(B614=$G$2,$H$2,IF(B614=$G$3,$H$3,IF(B614=$G$4,$H$4,IF(B614=$G$5,$H$5,IF(B614=$G$6,$H$6,"other")))))</f>
        <v>Rural Unrestricted Access</v>
      </c>
    </row>
    <row r="615" customFormat="false" ht="13.2" hidden="true" customHeight="false" outlineLevel="0" collapsed="false">
      <c r="A615" s="4" t="n">
        <v>31</v>
      </c>
      <c r="B615" s="4" t="n">
        <v>3</v>
      </c>
      <c r="C615" s="4" t="n">
        <v>5</v>
      </c>
      <c r="D615" s="4" t="n">
        <v>14</v>
      </c>
      <c r="E615" s="4" t="n">
        <v>0.0608019</v>
      </c>
      <c r="F615" s="0" t="str">
        <f aca="false">IF(B615=$G$2,$H$2,IF(B615=$G$3,$H$3,IF(B615=$G$4,$H$4,IF(B615=$G$5,$H$5,IF(B615=$G$6,$H$6,"other")))))</f>
        <v>Rural Unrestricted Access</v>
      </c>
    </row>
    <row r="616" customFormat="false" ht="13.2" hidden="true" customHeight="false" outlineLevel="0" collapsed="false">
      <c r="A616" s="4" t="n">
        <v>31</v>
      </c>
      <c r="B616" s="4" t="n">
        <v>3</v>
      </c>
      <c r="C616" s="4" t="n">
        <v>5</v>
      </c>
      <c r="D616" s="4" t="n">
        <v>15</v>
      </c>
      <c r="E616" s="4" t="n">
        <v>0.0652985</v>
      </c>
      <c r="F616" s="0" t="str">
        <f aca="false">IF(B616=$G$2,$H$2,IF(B616=$G$3,$H$3,IF(B616=$G$4,$H$4,IF(B616=$G$5,$H$5,IF(B616=$G$6,$H$6,"other")))))</f>
        <v>Rural Unrestricted Access</v>
      </c>
    </row>
    <row r="617" customFormat="false" ht="13.2" hidden="true" customHeight="false" outlineLevel="0" collapsed="false">
      <c r="A617" s="4" t="n">
        <v>31</v>
      </c>
      <c r="B617" s="4" t="n">
        <v>3</v>
      </c>
      <c r="C617" s="4" t="n">
        <v>5</v>
      </c>
      <c r="D617" s="4" t="n">
        <v>16</v>
      </c>
      <c r="E617" s="4" t="n">
        <v>0.0726082</v>
      </c>
      <c r="F617" s="0" t="str">
        <f aca="false">IF(B617=$G$2,$H$2,IF(B617=$G$3,$H$3,IF(B617=$G$4,$H$4,IF(B617=$G$5,$H$5,IF(B617=$G$6,$H$6,"other")))))</f>
        <v>Rural Unrestricted Access</v>
      </c>
    </row>
    <row r="618" customFormat="false" ht="13.2" hidden="true" customHeight="false" outlineLevel="0" collapsed="false">
      <c r="A618" s="4" t="n">
        <v>31</v>
      </c>
      <c r="B618" s="4" t="n">
        <v>3</v>
      </c>
      <c r="C618" s="4" t="n">
        <v>5</v>
      </c>
      <c r="D618" s="4" t="n">
        <v>17</v>
      </c>
      <c r="E618" s="4" t="n">
        <v>0.0773817</v>
      </c>
      <c r="F618" s="0" t="str">
        <f aca="false">IF(B618=$G$2,$H$2,IF(B618=$G$3,$H$3,IF(B618=$G$4,$H$4,IF(B618=$G$5,$H$5,IF(B618=$G$6,$H$6,"other")))))</f>
        <v>Rural Unrestricted Access</v>
      </c>
    </row>
    <row r="619" customFormat="false" ht="13.2" hidden="true" customHeight="false" outlineLevel="0" collapsed="false">
      <c r="A619" s="4" t="n">
        <v>31</v>
      </c>
      <c r="B619" s="4" t="n">
        <v>3</v>
      </c>
      <c r="C619" s="4" t="n">
        <v>5</v>
      </c>
      <c r="D619" s="4" t="n">
        <v>18</v>
      </c>
      <c r="E619" s="4" t="n">
        <v>0.0754816</v>
      </c>
      <c r="F619" s="0" t="str">
        <f aca="false">IF(B619=$G$2,$H$2,IF(B619=$G$3,$H$3,IF(B619=$G$4,$H$4,IF(B619=$G$5,$H$5,IF(B619=$G$6,$H$6,"other")))))</f>
        <v>Rural Unrestricted Access</v>
      </c>
    </row>
    <row r="620" customFormat="false" ht="13.2" hidden="true" customHeight="false" outlineLevel="0" collapsed="false">
      <c r="A620" s="4" t="n">
        <v>31</v>
      </c>
      <c r="B620" s="4" t="n">
        <v>3</v>
      </c>
      <c r="C620" s="4" t="n">
        <v>5</v>
      </c>
      <c r="D620" s="4" t="n">
        <v>19</v>
      </c>
      <c r="E620" s="4" t="n">
        <v>0.0587059</v>
      </c>
      <c r="F620" s="0" t="str">
        <f aca="false">IF(B620=$G$2,$H$2,IF(B620=$G$3,$H$3,IF(B620=$G$4,$H$4,IF(B620=$G$5,$H$5,IF(B620=$G$6,$H$6,"other")))))</f>
        <v>Rural Unrestricted Access</v>
      </c>
    </row>
    <row r="621" customFormat="false" ht="13.2" hidden="true" customHeight="false" outlineLevel="0" collapsed="false">
      <c r="A621" s="4" t="n">
        <v>31</v>
      </c>
      <c r="B621" s="4" t="n">
        <v>3</v>
      </c>
      <c r="C621" s="4" t="n">
        <v>5</v>
      </c>
      <c r="D621" s="4" t="n">
        <v>20</v>
      </c>
      <c r="E621" s="4" t="n">
        <v>0.0439864</v>
      </c>
      <c r="F621" s="0" t="str">
        <f aca="false">IF(B621=$G$2,$H$2,IF(B621=$G$3,$H$3,IF(B621=$G$4,$H$4,IF(B621=$G$5,$H$5,IF(B621=$G$6,$H$6,"other")))))</f>
        <v>Rural Unrestricted Access</v>
      </c>
    </row>
    <row r="622" customFormat="false" ht="13.2" hidden="true" customHeight="false" outlineLevel="0" collapsed="false">
      <c r="A622" s="4" t="n">
        <v>31</v>
      </c>
      <c r="B622" s="4" t="n">
        <v>3</v>
      </c>
      <c r="C622" s="4" t="n">
        <v>5</v>
      </c>
      <c r="D622" s="4" t="n">
        <v>21</v>
      </c>
      <c r="E622" s="4" t="n">
        <v>0.0357309</v>
      </c>
      <c r="F622" s="0" t="str">
        <f aca="false">IF(B622=$G$2,$H$2,IF(B622=$G$3,$H$3,IF(B622=$G$4,$H$4,IF(B622=$G$5,$H$5,IF(B622=$G$6,$H$6,"other")))))</f>
        <v>Rural Unrestricted Access</v>
      </c>
    </row>
    <row r="623" customFormat="false" ht="13.2" hidden="true" customHeight="false" outlineLevel="0" collapsed="false">
      <c r="A623" s="4" t="n">
        <v>31</v>
      </c>
      <c r="B623" s="4" t="n">
        <v>3</v>
      </c>
      <c r="C623" s="4" t="n">
        <v>5</v>
      </c>
      <c r="D623" s="4" t="n">
        <v>22</v>
      </c>
      <c r="E623" s="4" t="n">
        <v>0.0307428</v>
      </c>
      <c r="F623" s="0" t="str">
        <f aca="false">IF(B623=$G$2,$H$2,IF(B623=$G$3,$H$3,IF(B623=$G$4,$H$4,IF(B623=$G$5,$H$5,IF(B623=$G$6,$H$6,"other")))))</f>
        <v>Rural Unrestricted Access</v>
      </c>
    </row>
    <row r="624" customFormat="false" ht="13.2" hidden="true" customHeight="false" outlineLevel="0" collapsed="false">
      <c r="A624" s="4" t="n">
        <v>31</v>
      </c>
      <c r="B624" s="4" t="n">
        <v>3</v>
      </c>
      <c r="C624" s="4" t="n">
        <v>5</v>
      </c>
      <c r="D624" s="4" t="n">
        <v>23</v>
      </c>
      <c r="E624" s="4" t="n">
        <v>0.0238521</v>
      </c>
      <c r="F624" s="0" t="str">
        <f aca="false">IF(B624=$G$2,$H$2,IF(B624=$G$3,$H$3,IF(B624=$G$4,$H$4,IF(B624=$G$5,$H$5,IF(B624=$G$6,$H$6,"other")))))</f>
        <v>Rural Unrestricted Access</v>
      </c>
    </row>
    <row r="625" customFormat="false" ht="13.2" hidden="true" customHeight="false" outlineLevel="0" collapsed="false">
      <c r="A625" s="4" t="n">
        <v>31</v>
      </c>
      <c r="B625" s="4" t="n">
        <v>3</v>
      </c>
      <c r="C625" s="4" t="n">
        <v>5</v>
      </c>
      <c r="D625" s="4" t="n">
        <v>24</v>
      </c>
      <c r="E625" s="4" t="n">
        <v>0.0173177</v>
      </c>
      <c r="F625" s="0" t="str">
        <f aca="false">IF(B625=$G$2,$H$2,IF(B625=$G$3,$H$3,IF(B625=$G$4,$H$4,IF(B625=$G$5,$H$5,IF(B625=$G$6,$H$6,"other")))))</f>
        <v>Rural Unrestricted Access</v>
      </c>
    </row>
    <row r="626" customFormat="false" ht="13.2" hidden="true" customHeight="false" outlineLevel="0" collapsed="false">
      <c r="A626" s="4" t="n">
        <v>31</v>
      </c>
      <c r="B626" s="4" t="n">
        <v>4</v>
      </c>
      <c r="C626" s="4" t="n">
        <v>2</v>
      </c>
      <c r="D626" s="4" t="n">
        <v>1</v>
      </c>
      <c r="E626" s="4" t="n">
        <v>0.0214739</v>
      </c>
      <c r="F626" s="0" t="str">
        <f aca="false">IF(B626=$G$2,$H$2,IF(B626=$G$3,$H$3,IF(B626=$G$4,$H$4,IF(B626=$G$5,$H$5,IF(B626=$G$6,$H$6,"other")))))</f>
        <v>Urban Restricted Access</v>
      </c>
    </row>
    <row r="627" customFormat="false" ht="13.2" hidden="true" customHeight="false" outlineLevel="0" collapsed="false">
      <c r="A627" s="4" t="n">
        <v>31</v>
      </c>
      <c r="B627" s="4" t="n">
        <v>4</v>
      </c>
      <c r="C627" s="4" t="n">
        <v>2</v>
      </c>
      <c r="D627" s="4" t="n">
        <v>2</v>
      </c>
      <c r="E627" s="4" t="n">
        <v>0.0144428</v>
      </c>
      <c r="F627" s="0" t="str">
        <f aca="false">IF(B627=$G$2,$H$2,IF(B627=$G$3,$H$3,IF(B627=$G$4,$H$4,IF(B627=$G$5,$H$5,IF(B627=$G$6,$H$6,"other")))))</f>
        <v>Urban Restricted Access</v>
      </c>
    </row>
    <row r="628" customFormat="false" ht="13.2" hidden="true" customHeight="false" outlineLevel="0" collapsed="false">
      <c r="A628" s="4" t="n">
        <v>31</v>
      </c>
      <c r="B628" s="4" t="n">
        <v>4</v>
      </c>
      <c r="C628" s="4" t="n">
        <v>2</v>
      </c>
      <c r="D628" s="4" t="n">
        <v>3</v>
      </c>
      <c r="E628" s="4" t="n">
        <v>0.0109684</v>
      </c>
      <c r="F628" s="0" t="str">
        <f aca="false">IF(B628=$G$2,$H$2,IF(B628=$G$3,$H$3,IF(B628=$G$4,$H$4,IF(B628=$G$5,$H$5,IF(B628=$G$6,$H$6,"other")))))</f>
        <v>Urban Restricted Access</v>
      </c>
    </row>
    <row r="629" customFormat="false" ht="13.2" hidden="true" customHeight="false" outlineLevel="0" collapsed="false">
      <c r="A629" s="4" t="n">
        <v>31</v>
      </c>
      <c r="B629" s="4" t="n">
        <v>4</v>
      </c>
      <c r="C629" s="4" t="n">
        <v>2</v>
      </c>
      <c r="D629" s="4" t="n">
        <v>4</v>
      </c>
      <c r="E629" s="4" t="n">
        <v>0.00749451</v>
      </c>
      <c r="F629" s="0" t="str">
        <f aca="false">IF(B629=$G$2,$H$2,IF(B629=$G$3,$H$3,IF(B629=$G$4,$H$4,IF(B629=$G$5,$H$5,IF(B629=$G$6,$H$6,"other")))))</f>
        <v>Urban Restricted Access</v>
      </c>
    </row>
    <row r="630" customFormat="false" ht="13.2" hidden="true" customHeight="false" outlineLevel="0" collapsed="false">
      <c r="A630" s="4" t="n">
        <v>31</v>
      </c>
      <c r="B630" s="4" t="n">
        <v>4</v>
      </c>
      <c r="C630" s="4" t="n">
        <v>2</v>
      </c>
      <c r="D630" s="4" t="n">
        <v>5</v>
      </c>
      <c r="E630" s="4" t="n">
        <v>0.00683855</v>
      </c>
      <c r="F630" s="0" t="str">
        <f aca="false">IF(B630=$G$2,$H$2,IF(B630=$G$3,$H$3,IF(B630=$G$4,$H$4,IF(B630=$G$5,$H$5,IF(B630=$G$6,$H$6,"other")))))</f>
        <v>Urban Restricted Access</v>
      </c>
    </row>
    <row r="631" customFormat="false" ht="13.2" hidden="true" customHeight="false" outlineLevel="0" collapsed="false">
      <c r="A631" s="4" t="n">
        <v>31</v>
      </c>
      <c r="B631" s="4" t="n">
        <v>4</v>
      </c>
      <c r="C631" s="4" t="n">
        <v>2</v>
      </c>
      <c r="D631" s="4" t="n">
        <v>6</v>
      </c>
      <c r="E631" s="4" t="n">
        <v>0.0103588</v>
      </c>
      <c r="F631" s="0" t="str">
        <f aca="false">IF(B631=$G$2,$H$2,IF(B631=$G$3,$H$3,IF(B631=$G$4,$H$4,IF(B631=$G$5,$H$5,IF(B631=$G$6,$H$6,"other")))))</f>
        <v>Urban Restricted Access</v>
      </c>
    </row>
    <row r="632" customFormat="false" ht="13.2" hidden="true" customHeight="false" outlineLevel="0" collapsed="false">
      <c r="A632" s="4" t="n">
        <v>31</v>
      </c>
      <c r="B632" s="4" t="n">
        <v>4</v>
      </c>
      <c r="C632" s="4" t="n">
        <v>2</v>
      </c>
      <c r="D632" s="4" t="n">
        <v>7</v>
      </c>
      <c r="E632" s="4" t="n">
        <v>0.0184304</v>
      </c>
      <c r="F632" s="0" t="str">
        <f aca="false">IF(B632=$G$2,$H$2,IF(B632=$G$3,$H$3,IF(B632=$G$4,$H$4,IF(B632=$G$5,$H$5,IF(B632=$G$6,$H$6,"other")))))</f>
        <v>Urban Restricted Access</v>
      </c>
    </row>
    <row r="633" customFormat="false" ht="13.2" hidden="true" customHeight="false" outlineLevel="0" collapsed="false">
      <c r="A633" s="4" t="n">
        <v>31</v>
      </c>
      <c r="B633" s="4" t="n">
        <v>4</v>
      </c>
      <c r="C633" s="4" t="n">
        <v>2</v>
      </c>
      <c r="D633" s="4" t="n">
        <v>8</v>
      </c>
      <c r="E633" s="4" t="n">
        <v>0.0268117</v>
      </c>
      <c r="F633" s="0" t="str">
        <f aca="false">IF(B633=$G$2,$H$2,IF(B633=$G$3,$H$3,IF(B633=$G$4,$H$4,IF(B633=$G$5,$H$5,IF(B633=$G$6,$H$6,"other")))))</f>
        <v>Urban Restricted Access</v>
      </c>
    </row>
    <row r="634" customFormat="false" ht="13.2" hidden="true" customHeight="false" outlineLevel="0" collapsed="false">
      <c r="A634" s="4" t="n">
        <v>31</v>
      </c>
      <c r="B634" s="4" t="n">
        <v>4</v>
      </c>
      <c r="C634" s="4" t="n">
        <v>2</v>
      </c>
      <c r="D634" s="4" t="n">
        <v>9</v>
      </c>
      <c r="E634" s="4" t="n">
        <v>0.0363852</v>
      </c>
      <c r="F634" s="0" t="str">
        <f aca="false">IF(B634=$G$2,$H$2,IF(B634=$G$3,$H$3,IF(B634=$G$4,$H$4,IF(B634=$G$5,$H$5,IF(B634=$G$6,$H$6,"other")))))</f>
        <v>Urban Restricted Access</v>
      </c>
    </row>
    <row r="635" customFormat="false" ht="13.2" hidden="true" customHeight="false" outlineLevel="0" collapsed="false">
      <c r="A635" s="4" t="n">
        <v>31</v>
      </c>
      <c r="B635" s="4" t="n">
        <v>4</v>
      </c>
      <c r="C635" s="4" t="n">
        <v>2</v>
      </c>
      <c r="D635" s="4" t="n">
        <v>10</v>
      </c>
      <c r="E635" s="4" t="n">
        <v>0.0475407</v>
      </c>
      <c r="F635" s="0" t="str">
        <f aca="false">IF(B635=$G$2,$H$2,IF(B635=$G$3,$H$3,IF(B635=$G$4,$H$4,IF(B635=$G$5,$H$5,IF(B635=$G$6,$H$6,"other")))))</f>
        <v>Urban Restricted Access</v>
      </c>
    </row>
    <row r="636" customFormat="false" ht="13.2" hidden="true" customHeight="false" outlineLevel="0" collapsed="false">
      <c r="A636" s="4" t="n">
        <v>31</v>
      </c>
      <c r="B636" s="4" t="n">
        <v>4</v>
      </c>
      <c r="C636" s="4" t="n">
        <v>2</v>
      </c>
      <c r="D636" s="4" t="n">
        <v>11</v>
      </c>
      <c r="E636" s="4" t="n">
        <v>0.0574664</v>
      </c>
      <c r="F636" s="0" t="str">
        <f aca="false">IF(B636=$G$2,$H$2,IF(B636=$G$3,$H$3,IF(B636=$G$4,$H$4,IF(B636=$G$5,$H$5,IF(B636=$G$6,$H$6,"other")))))</f>
        <v>Urban Restricted Access</v>
      </c>
    </row>
    <row r="637" customFormat="false" ht="13.2" hidden="true" customHeight="false" outlineLevel="0" collapsed="false">
      <c r="A637" s="4" t="n">
        <v>31</v>
      </c>
      <c r="B637" s="4" t="n">
        <v>4</v>
      </c>
      <c r="C637" s="4" t="n">
        <v>2</v>
      </c>
      <c r="D637" s="4" t="n">
        <v>12</v>
      </c>
      <c r="E637" s="4" t="n">
        <v>0.0650786</v>
      </c>
      <c r="F637" s="0" t="str">
        <f aca="false">IF(B637=$G$2,$H$2,IF(B637=$G$3,$H$3,IF(B637=$G$4,$H$4,IF(B637=$G$5,$H$5,IF(B637=$G$6,$H$6,"other")))))</f>
        <v>Urban Restricted Access</v>
      </c>
    </row>
    <row r="638" customFormat="false" ht="13.2" hidden="true" customHeight="false" outlineLevel="0" collapsed="false">
      <c r="A638" s="4" t="n">
        <v>31</v>
      </c>
      <c r="B638" s="4" t="n">
        <v>4</v>
      </c>
      <c r="C638" s="4" t="n">
        <v>2</v>
      </c>
      <c r="D638" s="4" t="n">
        <v>13</v>
      </c>
      <c r="E638" s="4" t="n">
        <v>0.0713228</v>
      </c>
      <c r="F638" s="0" t="str">
        <f aca="false">IF(B638=$G$2,$H$2,IF(B638=$G$3,$H$3,IF(B638=$G$4,$H$4,IF(B638=$G$5,$H$5,IF(B638=$G$6,$H$6,"other")))))</f>
        <v>Urban Restricted Access</v>
      </c>
    </row>
    <row r="639" customFormat="false" ht="13.2" hidden="true" customHeight="false" outlineLevel="0" collapsed="false">
      <c r="A639" s="4" t="n">
        <v>31</v>
      </c>
      <c r="B639" s="4" t="n">
        <v>4</v>
      </c>
      <c r="C639" s="4" t="n">
        <v>2</v>
      </c>
      <c r="D639" s="4" t="n">
        <v>14</v>
      </c>
      <c r="E639" s="4" t="n">
        <v>0.0714917</v>
      </c>
      <c r="F639" s="0" t="str">
        <f aca="false">IF(B639=$G$2,$H$2,IF(B639=$G$3,$H$3,IF(B639=$G$4,$H$4,IF(B639=$G$5,$H$5,IF(B639=$G$6,$H$6,"other")))))</f>
        <v>Urban Restricted Access</v>
      </c>
    </row>
    <row r="640" customFormat="false" ht="13.2" hidden="true" customHeight="false" outlineLevel="0" collapsed="false">
      <c r="A640" s="4" t="n">
        <v>31</v>
      </c>
      <c r="B640" s="4" t="n">
        <v>4</v>
      </c>
      <c r="C640" s="4" t="n">
        <v>2</v>
      </c>
      <c r="D640" s="4" t="n">
        <v>15</v>
      </c>
      <c r="E640" s="4" t="n">
        <v>0.0717226</v>
      </c>
      <c r="F640" s="0" t="str">
        <f aca="false">IF(B640=$G$2,$H$2,IF(B640=$G$3,$H$3,IF(B640=$G$4,$H$4,IF(B640=$G$5,$H$5,IF(B640=$G$6,$H$6,"other")))))</f>
        <v>Urban Restricted Access</v>
      </c>
    </row>
    <row r="641" customFormat="false" ht="13.2" hidden="true" customHeight="false" outlineLevel="0" collapsed="false">
      <c r="A641" s="4" t="n">
        <v>31</v>
      </c>
      <c r="B641" s="4" t="n">
        <v>4</v>
      </c>
      <c r="C641" s="4" t="n">
        <v>2</v>
      </c>
      <c r="D641" s="4" t="n">
        <v>16</v>
      </c>
      <c r="E641" s="4" t="n">
        <v>0.0720061</v>
      </c>
      <c r="F641" s="0" t="str">
        <f aca="false">IF(B641=$G$2,$H$2,IF(B641=$G$3,$H$3,IF(B641=$G$4,$H$4,IF(B641=$G$5,$H$5,IF(B641=$G$6,$H$6,"other")))))</f>
        <v>Urban Restricted Access</v>
      </c>
    </row>
    <row r="642" customFormat="false" ht="13.2" hidden="true" customHeight="false" outlineLevel="0" collapsed="false">
      <c r="A642" s="4" t="n">
        <v>31</v>
      </c>
      <c r="B642" s="4" t="n">
        <v>4</v>
      </c>
      <c r="C642" s="4" t="n">
        <v>2</v>
      </c>
      <c r="D642" s="4" t="n">
        <v>17</v>
      </c>
      <c r="E642" s="4" t="n">
        <v>0.0711487</v>
      </c>
      <c r="F642" s="0" t="str">
        <f aca="false">IF(B642=$G$2,$H$2,IF(B642=$G$3,$H$3,IF(B642=$G$4,$H$4,IF(B642=$G$5,$H$5,IF(B642=$G$6,$H$6,"other")))))</f>
        <v>Urban Restricted Access</v>
      </c>
    </row>
    <row r="643" customFormat="false" ht="13.2" hidden="true" customHeight="false" outlineLevel="0" collapsed="false">
      <c r="A643" s="4" t="n">
        <v>31</v>
      </c>
      <c r="B643" s="4" t="n">
        <v>4</v>
      </c>
      <c r="C643" s="4" t="n">
        <v>2</v>
      </c>
      <c r="D643" s="4" t="n">
        <v>18</v>
      </c>
      <c r="E643" s="4" t="n">
        <v>0.0678874</v>
      </c>
      <c r="F643" s="0" t="str">
        <f aca="false">IF(B643=$G$2,$H$2,IF(B643=$G$3,$H$3,IF(B643=$G$4,$H$4,IF(B643=$G$5,$H$5,IF(B643=$G$6,$H$6,"other")))))</f>
        <v>Urban Restricted Access</v>
      </c>
    </row>
    <row r="644" customFormat="false" ht="13.2" hidden="true" customHeight="false" outlineLevel="0" collapsed="false">
      <c r="A644" s="4" t="n">
        <v>31</v>
      </c>
      <c r="B644" s="4" t="n">
        <v>4</v>
      </c>
      <c r="C644" s="4" t="n">
        <v>2</v>
      </c>
      <c r="D644" s="4" t="n">
        <v>19</v>
      </c>
      <c r="E644" s="4" t="n">
        <v>0.0617718</v>
      </c>
      <c r="F644" s="0" t="str">
        <f aca="false">IF(B644=$G$2,$H$2,IF(B644=$G$3,$H$3,IF(B644=$G$4,$H$4,IF(B644=$G$5,$H$5,IF(B644=$G$6,$H$6,"other")))))</f>
        <v>Urban Restricted Access</v>
      </c>
    </row>
    <row r="645" customFormat="false" ht="13.2" hidden="true" customHeight="false" outlineLevel="0" collapsed="false">
      <c r="A645" s="4" t="n">
        <v>31</v>
      </c>
      <c r="B645" s="4" t="n">
        <v>4</v>
      </c>
      <c r="C645" s="4" t="n">
        <v>2</v>
      </c>
      <c r="D645" s="4" t="n">
        <v>20</v>
      </c>
      <c r="E645" s="4" t="n">
        <v>0.0516882</v>
      </c>
      <c r="F645" s="0" t="str">
        <f aca="false">IF(B645=$G$2,$H$2,IF(B645=$G$3,$H$3,IF(B645=$G$4,$H$4,IF(B645=$G$5,$H$5,IF(B645=$G$6,$H$6,"other")))))</f>
        <v>Urban Restricted Access</v>
      </c>
    </row>
    <row r="646" customFormat="false" ht="13.2" hidden="true" customHeight="false" outlineLevel="0" collapsed="false">
      <c r="A646" s="4" t="n">
        <v>31</v>
      </c>
      <c r="B646" s="4" t="n">
        <v>4</v>
      </c>
      <c r="C646" s="4" t="n">
        <v>2</v>
      </c>
      <c r="D646" s="4" t="n">
        <v>21</v>
      </c>
      <c r="E646" s="4" t="n">
        <v>0.0428658</v>
      </c>
      <c r="F646" s="0" t="str">
        <f aca="false">IF(B646=$G$2,$H$2,IF(B646=$G$3,$H$3,IF(B646=$G$4,$H$4,IF(B646=$G$5,$H$5,IF(B646=$G$6,$H$6,"other")))))</f>
        <v>Urban Restricted Access</v>
      </c>
    </row>
    <row r="647" customFormat="false" ht="13.2" hidden="true" customHeight="false" outlineLevel="0" collapsed="false">
      <c r="A647" s="4" t="n">
        <v>31</v>
      </c>
      <c r="B647" s="4" t="n">
        <v>4</v>
      </c>
      <c r="C647" s="4" t="n">
        <v>2</v>
      </c>
      <c r="D647" s="4" t="n">
        <v>22</v>
      </c>
      <c r="E647" s="4" t="n">
        <v>0.0380302</v>
      </c>
      <c r="F647" s="0" t="str">
        <f aca="false">IF(B647=$G$2,$H$2,IF(B647=$G$3,$H$3,IF(B647=$G$4,$H$4,IF(B647=$G$5,$H$5,IF(B647=$G$6,$H$6,"other")))))</f>
        <v>Urban Restricted Access</v>
      </c>
    </row>
    <row r="648" customFormat="false" ht="13.2" hidden="true" customHeight="false" outlineLevel="0" collapsed="false">
      <c r="A648" s="4" t="n">
        <v>31</v>
      </c>
      <c r="B648" s="4" t="n">
        <v>4</v>
      </c>
      <c r="C648" s="4" t="n">
        <v>2</v>
      </c>
      <c r="D648" s="4" t="n">
        <v>23</v>
      </c>
      <c r="E648" s="4" t="n">
        <v>0.0322072</v>
      </c>
      <c r="F648" s="0" t="str">
        <f aca="false">IF(B648=$G$2,$H$2,IF(B648=$G$3,$H$3,IF(B648=$G$4,$H$4,IF(B648=$G$5,$H$5,IF(B648=$G$6,$H$6,"other")))))</f>
        <v>Urban Restricted Access</v>
      </c>
    </row>
    <row r="649" customFormat="false" ht="13.2" hidden="true" customHeight="false" outlineLevel="0" collapsed="false">
      <c r="A649" s="4" t="n">
        <v>31</v>
      </c>
      <c r="B649" s="4" t="n">
        <v>4</v>
      </c>
      <c r="C649" s="4" t="n">
        <v>2</v>
      </c>
      <c r="D649" s="4" t="n">
        <v>24</v>
      </c>
      <c r="E649" s="4" t="n">
        <v>0.0245677</v>
      </c>
      <c r="F649" s="0" t="str">
        <f aca="false">IF(B649=$G$2,$H$2,IF(B649=$G$3,$H$3,IF(B649=$G$4,$H$4,IF(B649=$G$5,$H$5,IF(B649=$G$6,$H$6,"other")))))</f>
        <v>Urban Restricted Access</v>
      </c>
    </row>
    <row r="650" customFormat="false" ht="13.2" hidden="true" customHeight="false" outlineLevel="0" collapsed="false">
      <c r="A650" s="4" t="n">
        <v>31</v>
      </c>
      <c r="B650" s="4" t="n">
        <v>4</v>
      </c>
      <c r="C650" s="4" t="n">
        <v>5</v>
      </c>
      <c r="D650" s="4" t="n">
        <v>1</v>
      </c>
      <c r="E650" s="4" t="n">
        <v>0.00986211</v>
      </c>
      <c r="F650" s="0" t="str">
        <f aca="false">IF(B650=$G$2,$H$2,IF(B650=$G$3,$H$3,IF(B650=$G$4,$H$4,IF(B650=$G$5,$H$5,IF(B650=$G$6,$H$6,"other")))))</f>
        <v>Urban Restricted Access</v>
      </c>
    </row>
    <row r="651" customFormat="false" ht="13.2" hidden="true" customHeight="false" outlineLevel="0" collapsed="false">
      <c r="A651" s="4" t="n">
        <v>31</v>
      </c>
      <c r="B651" s="4" t="n">
        <v>4</v>
      </c>
      <c r="C651" s="4" t="n">
        <v>5</v>
      </c>
      <c r="D651" s="4" t="n">
        <v>2</v>
      </c>
      <c r="E651" s="4" t="n">
        <v>0.00627248</v>
      </c>
      <c r="F651" s="0" t="str">
        <f aca="false">IF(B651=$G$2,$H$2,IF(B651=$G$3,$H$3,IF(B651=$G$4,$H$4,IF(B651=$G$5,$H$5,IF(B651=$G$6,$H$6,"other")))))</f>
        <v>Urban Restricted Access</v>
      </c>
    </row>
    <row r="652" customFormat="false" ht="13.2" hidden="true" customHeight="false" outlineLevel="0" collapsed="false">
      <c r="A652" s="4" t="n">
        <v>31</v>
      </c>
      <c r="B652" s="4" t="n">
        <v>4</v>
      </c>
      <c r="C652" s="4" t="n">
        <v>5</v>
      </c>
      <c r="D652" s="4" t="n">
        <v>3</v>
      </c>
      <c r="E652" s="4" t="n">
        <v>0.00505767</v>
      </c>
      <c r="F652" s="0" t="str">
        <f aca="false">IF(B652=$G$2,$H$2,IF(B652=$G$3,$H$3,IF(B652=$G$4,$H$4,IF(B652=$G$5,$H$5,IF(B652=$G$6,$H$6,"other")))))</f>
        <v>Urban Restricted Access</v>
      </c>
    </row>
    <row r="653" customFormat="false" ht="13.2" hidden="true" customHeight="false" outlineLevel="0" collapsed="false">
      <c r="A653" s="4" t="n">
        <v>31</v>
      </c>
      <c r="B653" s="4" t="n">
        <v>4</v>
      </c>
      <c r="C653" s="4" t="n">
        <v>5</v>
      </c>
      <c r="D653" s="4" t="n">
        <v>4</v>
      </c>
      <c r="E653" s="4" t="n">
        <v>0.00466686</v>
      </c>
      <c r="F653" s="0" t="str">
        <f aca="false">IF(B653=$G$2,$H$2,IF(B653=$G$3,$H$3,IF(B653=$G$4,$H$4,IF(B653=$G$5,$H$5,IF(B653=$G$6,$H$6,"other")))))</f>
        <v>Urban Restricted Access</v>
      </c>
    </row>
    <row r="654" customFormat="false" ht="13.2" hidden="true" customHeight="false" outlineLevel="0" collapsed="false">
      <c r="A654" s="4" t="n">
        <v>31</v>
      </c>
      <c r="B654" s="4" t="n">
        <v>4</v>
      </c>
      <c r="C654" s="4" t="n">
        <v>5</v>
      </c>
      <c r="D654" s="4" t="n">
        <v>5</v>
      </c>
      <c r="E654" s="4" t="n">
        <v>0.00699469</v>
      </c>
      <c r="F654" s="0" t="str">
        <f aca="false">IF(B654=$G$2,$H$2,IF(B654=$G$3,$H$3,IF(B654=$G$4,$H$4,IF(B654=$G$5,$H$5,IF(B654=$G$6,$H$6,"other")))))</f>
        <v>Urban Restricted Access</v>
      </c>
    </row>
    <row r="655" customFormat="false" ht="13.2" hidden="true" customHeight="false" outlineLevel="0" collapsed="false">
      <c r="A655" s="4" t="n">
        <v>31</v>
      </c>
      <c r="B655" s="4" t="n">
        <v>4</v>
      </c>
      <c r="C655" s="4" t="n">
        <v>5</v>
      </c>
      <c r="D655" s="4" t="n">
        <v>6</v>
      </c>
      <c r="E655" s="4" t="n">
        <v>0.018494</v>
      </c>
      <c r="F655" s="0" t="str">
        <f aca="false">IF(B655=$G$2,$H$2,IF(B655=$G$3,$H$3,IF(B655=$G$4,$H$4,IF(B655=$G$5,$H$5,IF(B655=$G$6,$H$6,"other")))))</f>
        <v>Urban Restricted Access</v>
      </c>
    </row>
    <row r="656" customFormat="false" ht="13.2" hidden="true" customHeight="false" outlineLevel="0" collapsed="false">
      <c r="A656" s="4" t="n">
        <v>31</v>
      </c>
      <c r="B656" s="4" t="n">
        <v>4</v>
      </c>
      <c r="C656" s="4" t="n">
        <v>5</v>
      </c>
      <c r="D656" s="4" t="n">
        <v>7</v>
      </c>
      <c r="E656" s="4" t="n">
        <v>0.0459565</v>
      </c>
      <c r="F656" s="0" t="str">
        <f aca="false">IF(B656=$G$2,$H$2,IF(B656=$G$3,$H$3,IF(B656=$G$4,$H$4,IF(B656=$G$5,$H$5,IF(B656=$G$6,$H$6,"other")))))</f>
        <v>Urban Restricted Access</v>
      </c>
    </row>
    <row r="657" customFormat="false" ht="13.2" hidden="true" customHeight="false" outlineLevel="0" collapsed="false">
      <c r="A657" s="4" t="n">
        <v>31</v>
      </c>
      <c r="B657" s="4" t="n">
        <v>4</v>
      </c>
      <c r="C657" s="4" t="n">
        <v>5</v>
      </c>
      <c r="D657" s="4" t="n">
        <v>8</v>
      </c>
      <c r="E657" s="4" t="n">
        <v>0.0696444</v>
      </c>
      <c r="F657" s="0" t="str">
        <f aca="false">IF(B657=$G$2,$H$2,IF(B657=$G$3,$H$3,IF(B657=$G$4,$H$4,IF(B657=$G$5,$H$5,IF(B657=$G$6,$H$6,"other")))))</f>
        <v>Urban Restricted Access</v>
      </c>
    </row>
    <row r="658" customFormat="false" ht="13.2" hidden="true" customHeight="false" outlineLevel="0" collapsed="false">
      <c r="A658" s="4" t="n">
        <v>31</v>
      </c>
      <c r="B658" s="4" t="n">
        <v>4</v>
      </c>
      <c r="C658" s="4" t="n">
        <v>5</v>
      </c>
      <c r="D658" s="4" t="n">
        <v>9</v>
      </c>
      <c r="E658" s="4" t="n">
        <v>0.0608279</v>
      </c>
      <c r="F658" s="0" t="str">
        <f aca="false">IF(B658=$G$2,$H$2,IF(B658=$G$3,$H$3,IF(B658=$G$4,$H$4,IF(B658=$G$5,$H$5,IF(B658=$G$6,$H$6,"other")))))</f>
        <v>Urban Restricted Access</v>
      </c>
    </row>
    <row r="659" customFormat="false" ht="13.2" hidden="true" customHeight="false" outlineLevel="0" collapsed="false">
      <c r="A659" s="4" t="n">
        <v>31</v>
      </c>
      <c r="B659" s="4" t="n">
        <v>4</v>
      </c>
      <c r="C659" s="4" t="n">
        <v>5</v>
      </c>
      <c r="D659" s="4" t="n">
        <v>10</v>
      </c>
      <c r="E659" s="4" t="n">
        <v>0.0502862</v>
      </c>
      <c r="F659" s="0" t="str">
        <f aca="false">IF(B659=$G$2,$H$2,IF(B659=$G$3,$H$3,IF(B659=$G$4,$H$4,IF(B659=$G$5,$H$5,IF(B659=$G$6,$H$6,"other")))))</f>
        <v>Urban Restricted Access</v>
      </c>
    </row>
    <row r="660" customFormat="false" ht="13.2" hidden="true" customHeight="false" outlineLevel="0" collapsed="false">
      <c r="A660" s="4" t="n">
        <v>31</v>
      </c>
      <c r="B660" s="4" t="n">
        <v>4</v>
      </c>
      <c r="C660" s="4" t="n">
        <v>5</v>
      </c>
      <c r="D660" s="4" t="n">
        <v>11</v>
      </c>
      <c r="E660" s="4" t="n">
        <v>0.0499351</v>
      </c>
      <c r="F660" s="0" t="str">
        <f aca="false">IF(B660=$G$2,$H$2,IF(B660=$G$3,$H$3,IF(B660=$G$4,$H$4,IF(B660=$G$5,$H$5,IF(B660=$G$6,$H$6,"other")))))</f>
        <v>Urban Restricted Access</v>
      </c>
    </row>
    <row r="661" customFormat="false" ht="13.2" hidden="true" customHeight="false" outlineLevel="0" collapsed="false">
      <c r="A661" s="4" t="n">
        <v>31</v>
      </c>
      <c r="B661" s="4" t="n">
        <v>4</v>
      </c>
      <c r="C661" s="4" t="n">
        <v>5</v>
      </c>
      <c r="D661" s="4" t="n">
        <v>12</v>
      </c>
      <c r="E661" s="4" t="n">
        <v>0.0543654</v>
      </c>
      <c r="F661" s="0" t="str">
        <f aca="false">IF(B661=$G$2,$H$2,IF(B661=$G$3,$H$3,IF(B661=$G$4,$H$4,IF(B661=$G$5,$H$5,IF(B661=$G$6,$H$6,"other")))))</f>
        <v>Urban Restricted Access</v>
      </c>
    </row>
    <row r="662" customFormat="false" ht="13.2" hidden="true" customHeight="false" outlineLevel="0" collapsed="false">
      <c r="A662" s="4" t="n">
        <v>31</v>
      </c>
      <c r="B662" s="4" t="n">
        <v>4</v>
      </c>
      <c r="C662" s="4" t="n">
        <v>5</v>
      </c>
      <c r="D662" s="4" t="n">
        <v>13</v>
      </c>
      <c r="E662" s="4" t="n">
        <v>0.0576462</v>
      </c>
      <c r="F662" s="0" t="str">
        <f aca="false">IF(B662=$G$2,$H$2,IF(B662=$G$3,$H$3,IF(B662=$G$4,$H$4,IF(B662=$G$5,$H$5,IF(B662=$G$6,$H$6,"other")))))</f>
        <v>Urban Restricted Access</v>
      </c>
    </row>
    <row r="663" customFormat="false" ht="13.2" hidden="true" customHeight="false" outlineLevel="0" collapsed="false">
      <c r="A663" s="4" t="n">
        <v>31</v>
      </c>
      <c r="B663" s="4" t="n">
        <v>4</v>
      </c>
      <c r="C663" s="4" t="n">
        <v>5</v>
      </c>
      <c r="D663" s="4" t="n">
        <v>14</v>
      </c>
      <c r="E663" s="4" t="n">
        <v>0.0580319</v>
      </c>
      <c r="F663" s="0" t="str">
        <f aca="false">IF(B663=$G$2,$H$2,IF(B663=$G$3,$H$3,IF(B663=$G$4,$H$4,IF(B663=$G$5,$H$5,IF(B663=$G$6,$H$6,"other")))))</f>
        <v>Urban Restricted Access</v>
      </c>
    </row>
    <row r="664" customFormat="false" ht="13.2" hidden="true" customHeight="false" outlineLevel="0" collapsed="false">
      <c r="A664" s="4" t="n">
        <v>31</v>
      </c>
      <c r="B664" s="4" t="n">
        <v>4</v>
      </c>
      <c r="C664" s="4" t="n">
        <v>5</v>
      </c>
      <c r="D664" s="4" t="n">
        <v>15</v>
      </c>
      <c r="E664" s="4" t="n">
        <v>0.0622554</v>
      </c>
      <c r="F664" s="0" t="str">
        <f aca="false">IF(B664=$G$2,$H$2,IF(B664=$G$3,$H$3,IF(B664=$G$4,$H$4,IF(B664=$G$5,$H$5,IF(B664=$G$6,$H$6,"other")))))</f>
        <v>Urban Restricted Access</v>
      </c>
    </row>
    <row r="665" customFormat="false" ht="13.2" hidden="true" customHeight="false" outlineLevel="0" collapsed="false">
      <c r="A665" s="4" t="n">
        <v>31</v>
      </c>
      <c r="B665" s="4" t="n">
        <v>4</v>
      </c>
      <c r="C665" s="4" t="n">
        <v>5</v>
      </c>
      <c r="D665" s="4" t="n">
        <v>16</v>
      </c>
      <c r="E665" s="4" t="n">
        <v>0.0710049</v>
      </c>
      <c r="F665" s="0" t="str">
        <f aca="false">IF(B665=$G$2,$H$2,IF(B665=$G$3,$H$3,IF(B665=$G$4,$H$4,IF(B665=$G$5,$H$5,IF(B665=$G$6,$H$6,"other")))))</f>
        <v>Urban Restricted Access</v>
      </c>
    </row>
    <row r="666" customFormat="false" ht="13.2" hidden="true" customHeight="false" outlineLevel="0" collapsed="false">
      <c r="A666" s="4" t="n">
        <v>31</v>
      </c>
      <c r="B666" s="4" t="n">
        <v>4</v>
      </c>
      <c r="C666" s="4" t="n">
        <v>5</v>
      </c>
      <c r="D666" s="4" t="n">
        <v>17</v>
      </c>
      <c r="E666" s="4" t="n">
        <v>0.0769725</v>
      </c>
      <c r="F666" s="0" t="str">
        <f aca="false">IF(B666=$G$2,$H$2,IF(B666=$G$3,$H$3,IF(B666=$G$4,$H$4,IF(B666=$G$5,$H$5,IF(B666=$G$6,$H$6,"other")))))</f>
        <v>Urban Restricted Access</v>
      </c>
    </row>
    <row r="667" customFormat="false" ht="13.2" hidden="true" customHeight="false" outlineLevel="0" collapsed="false">
      <c r="A667" s="4" t="n">
        <v>31</v>
      </c>
      <c r="B667" s="4" t="n">
        <v>4</v>
      </c>
      <c r="C667" s="4" t="n">
        <v>5</v>
      </c>
      <c r="D667" s="4" t="n">
        <v>18</v>
      </c>
      <c r="E667" s="4" t="n">
        <v>0.077432</v>
      </c>
      <c r="F667" s="0" t="str">
        <f aca="false">IF(B667=$G$2,$H$2,IF(B667=$G$3,$H$3,IF(B667=$G$4,$H$4,IF(B667=$G$5,$H$5,IF(B667=$G$6,$H$6,"other")))))</f>
        <v>Urban Restricted Access</v>
      </c>
    </row>
    <row r="668" customFormat="false" ht="13.2" hidden="true" customHeight="false" outlineLevel="0" collapsed="false">
      <c r="A668" s="4" t="n">
        <v>31</v>
      </c>
      <c r="B668" s="4" t="n">
        <v>4</v>
      </c>
      <c r="C668" s="4" t="n">
        <v>5</v>
      </c>
      <c r="D668" s="4" t="n">
        <v>19</v>
      </c>
      <c r="E668" s="4" t="n">
        <v>0.059783</v>
      </c>
      <c r="F668" s="0" t="str">
        <f aca="false">IF(B668=$G$2,$H$2,IF(B668=$G$3,$H$3,IF(B668=$G$4,$H$4,IF(B668=$G$5,$H$5,IF(B668=$G$6,$H$6,"other")))))</f>
        <v>Urban Restricted Access</v>
      </c>
    </row>
    <row r="669" customFormat="false" ht="13.2" hidden="true" customHeight="false" outlineLevel="0" collapsed="false">
      <c r="A669" s="4" t="n">
        <v>31</v>
      </c>
      <c r="B669" s="4" t="n">
        <v>4</v>
      </c>
      <c r="C669" s="4" t="n">
        <v>5</v>
      </c>
      <c r="D669" s="4" t="n">
        <v>20</v>
      </c>
      <c r="E669" s="4" t="n">
        <v>0.0443923</v>
      </c>
      <c r="F669" s="0" t="str">
        <f aca="false">IF(B669=$G$2,$H$2,IF(B669=$G$3,$H$3,IF(B669=$G$4,$H$4,IF(B669=$G$5,$H$5,IF(B669=$G$6,$H$6,"other")))))</f>
        <v>Urban Restricted Access</v>
      </c>
    </row>
    <row r="670" customFormat="false" ht="13.2" hidden="true" customHeight="false" outlineLevel="0" collapsed="false">
      <c r="A670" s="4" t="n">
        <v>31</v>
      </c>
      <c r="B670" s="4" t="n">
        <v>4</v>
      </c>
      <c r="C670" s="4" t="n">
        <v>5</v>
      </c>
      <c r="D670" s="4" t="n">
        <v>21</v>
      </c>
      <c r="E670" s="4" t="n">
        <v>0.0354458</v>
      </c>
      <c r="F670" s="0" t="str">
        <f aca="false">IF(B670=$G$2,$H$2,IF(B670=$G$3,$H$3,IF(B670=$G$4,$H$4,IF(B670=$G$5,$H$5,IF(B670=$G$6,$H$6,"other")))))</f>
        <v>Urban Restricted Access</v>
      </c>
    </row>
    <row r="671" customFormat="false" ht="13.2" hidden="true" customHeight="false" outlineLevel="0" collapsed="false">
      <c r="A671" s="4" t="n">
        <v>31</v>
      </c>
      <c r="B671" s="4" t="n">
        <v>4</v>
      </c>
      <c r="C671" s="4" t="n">
        <v>5</v>
      </c>
      <c r="D671" s="4" t="n">
        <v>22</v>
      </c>
      <c r="E671" s="4" t="n">
        <v>0.031824</v>
      </c>
      <c r="F671" s="0" t="str">
        <f aca="false">IF(B671=$G$2,$H$2,IF(B671=$G$3,$H$3,IF(B671=$G$4,$H$4,IF(B671=$G$5,$H$5,IF(B671=$G$6,$H$6,"other")))))</f>
        <v>Urban Restricted Access</v>
      </c>
    </row>
    <row r="672" customFormat="false" ht="13.2" hidden="true" customHeight="false" outlineLevel="0" collapsed="false">
      <c r="A672" s="4" t="n">
        <v>31</v>
      </c>
      <c r="B672" s="4" t="n">
        <v>4</v>
      </c>
      <c r="C672" s="4" t="n">
        <v>5</v>
      </c>
      <c r="D672" s="4" t="n">
        <v>23</v>
      </c>
      <c r="E672" s="4" t="n">
        <v>0.0249419</v>
      </c>
      <c r="F672" s="0" t="str">
        <f aca="false">IF(B672=$G$2,$H$2,IF(B672=$G$3,$H$3,IF(B672=$G$4,$H$4,IF(B672=$G$5,$H$5,IF(B672=$G$6,$H$6,"other")))))</f>
        <v>Urban Restricted Access</v>
      </c>
    </row>
    <row r="673" customFormat="false" ht="13.2" hidden="true" customHeight="false" outlineLevel="0" collapsed="false">
      <c r="A673" s="4" t="n">
        <v>31</v>
      </c>
      <c r="B673" s="4" t="n">
        <v>4</v>
      </c>
      <c r="C673" s="4" t="n">
        <v>5</v>
      </c>
      <c r="D673" s="4" t="n">
        <v>24</v>
      </c>
      <c r="E673" s="4" t="n">
        <v>0.0179068</v>
      </c>
      <c r="F673" s="0" t="str">
        <f aca="false">IF(B673=$G$2,$H$2,IF(B673=$G$3,$H$3,IF(B673=$G$4,$H$4,IF(B673=$G$5,$H$5,IF(B673=$G$6,$H$6,"other")))))</f>
        <v>Urban Restricted Access</v>
      </c>
    </row>
    <row r="674" customFormat="false" ht="13.2" hidden="true" customHeight="false" outlineLevel="0" collapsed="false">
      <c r="A674" s="4" t="n">
        <v>31</v>
      </c>
      <c r="B674" s="4" t="n">
        <v>5</v>
      </c>
      <c r="C674" s="4" t="n">
        <v>2</v>
      </c>
      <c r="D674" s="4" t="n">
        <v>1</v>
      </c>
      <c r="E674" s="4" t="n">
        <v>0.0214739</v>
      </c>
      <c r="F674" s="0" t="str">
        <f aca="false">IF(B674=$G$2,$H$2,IF(B674=$G$3,$H$3,IF(B674=$G$4,$H$4,IF(B674=$G$5,$H$5,IF(B674=$G$6,$H$6,"other")))))</f>
        <v>Urban Unrestricted Access</v>
      </c>
    </row>
    <row r="675" customFormat="false" ht="13.2" hidden="true" customHeight="false" outlineLevel="0" collapsed="false">
      <c r="A675" s="4" t="n">
        <v>31</v>
      </c>
      <c r="B675" s="4" t="n">
        <v>5</v>
      </c>
      <c r="C675" s="4" t="n">
        <v>2</v>
      </c>
      <c r="D675" s="4" t="n">
        <v>2</v>
      </c>
      <c r="E675" s="4" t="n">
        <v>0.0144428</v>
      </c>
      <c r="F675" s="0" t="str">
        <f aca="false">IF(B675=$G$2,$H$2,IF(B675=$G$3,$H$3,IF(B675=$G$4,$H$4,IF(B675=$G$5,$H$5,IF(B675=$G$6,$H$6,"other")))))</f>
        <v>Urban Unrestricted Access</v>
      </c>
    </row>
    <row r="676" customFormat="false" ht="13.2" hidden="true" customHeight="false" outlineLevel="0" collapsed="false">
      <c r="A676" s="4" t="n">
        <v>31</v>
      </c>
      <c r="B676" s="4" t="n">
        <v>5</v>
      </c>
      <c r="C676" s="4" t="n">
        <v>2</v>
      </c>
      <c r="D676" s="4" t="n">
        <v>3</v>
      </c>
      <c r="E676" s="4" t="n">
        <v>0.0109684</v>
      </c>
      <c r="F676" s="0" t="str">
        <f aca="false">IF(B676=$G$2,$H$2,IF(B676=$G$3,$H$3,IF(B676=$G$4,$H$4,IF(B676=$G$5,$H$5,IF(B676=$G$6,$H$6,"other")))))</f>
        <v>Urban Unrestricted Access</v>
      </c>
    </row>
    <row r="677" customFormat="false" ht="13.2" hidden="true" customHeight="false" outlineLevel="0" collapsed="false">
      <c r="A677" s="4" t="n">
        <v>31</v>
      </c>
      <c r="B677" s="4" t="n">
        <v>5</v>
      </c>
      <c r="C677" s="4" t="n">
        <v>2</v>
      </c>
      <c r="D677" s="4" t="n">
        <v>4</v>
      </c>
      <c r="E677" s="4" t="n">
        <v>0.00749451</v>
      </c>
      <c r="F677" s="0" t="str">
        <f aca="false">IF(B677=$G$2,$H$2,IF(B677=$G$3,$H$3,IF(B677=$G$4,$H$4,IF(B677=$G$5,$H$5,IF(B677=$G$6,$H$6,"other")))))</f>
        <v>Urban Unrestricted Access</v>
      </c>
    </row>
    <row r="678" customFormat="false" ht="13.2" hidden="true" customHeight="false" outlineLevel="0" collapsed="false">
      <c r="A678" s="4" t="n">
        <v>31</v>
      </c>
      <c r="B678" s="4" t="n">
        <v>5</v>
      </c>
      <c r="C678" s="4" t="n">
        <v>2</v>
      </c>
      <c r="D678" s="4" t="n">
        <v>5</v>
      </c>
      <c r="E678" s="4" t="n">
        <v>0.00683855</v>
      </c>
      <c r="F678" s="0" t="str">
        <f aca="false">IF(B678=$G$2,$H$2,IF(B678=$G$3,$H$3,IF(B678=$G$4,$H$4,IF(B678=$G$5,$H$5,IF(B678=$G$6,$H$6,"other")))))</f>
        <v>Urban Unrestricted Access</v>
      </c>
    </row>
    <row r="679" customFormat="false" ht="13.2" hidden="true" customHeight="false" outlineLevel="0" collapsed="false">
      <c r="A679" s="4" t="n">
        <v>31</v>
      </c>
      <c r="B679" s="4" t="n">
        <v>5</v>
      </c>
      <c r="C679" s="4" t="n">
        <v>2</v>
      </c>
      <c r="D679" s="4" t="n">
        <v>6</v>
      </c>
      <c r="E679" s="4" t="n">
        <v>0.0103588</v>
      </c>
      <c r="F679" s="0" t="str">
        <f aca="false">IF(B679=$G$2,$H$2,IF(B679=$G$3,$H$3,IF(B679=$G$4,$H$4,IF(B679=$G$5,$H$5,IF(B679=$G$6,$H$6,"other")))))</f>
        <v>Urban Unrestricted Access</v>
      </c>
    </row>
    <row r="680" customFormat="false" ht="13.2" hidden="true" customHeight="false" outlineLevel="0" collapsed="false">
      <c r="A680" s="4" t="n">
        <v>31</v>
      </c>
      <c r="B680" s="4" t="n">
        <v>5</v>
      </c>
      <c r="C680" s="4" t="n">
        <v>2</v>
      </c>
      <c r="D680" s="4" t="n">
        <v>7</v>
      </c>
      <c r="E680" s="4" t="n">
        <v>0.0184304</v>
      </c>
      <c r="F680" s="0" t="str">
        <f aca="false">IF(B680=$G$2,$H$2,IF(B680=$G$3,$H$3,IF(B680=$G$4,$H$4,IF(B680=$G$5,$H$5,IF(B680=$G$6,$H$6,"other")))))</f>
        <v>Urban Unrestricted Access</v>
      </c>
    </row>
    <row r="681" customFormat="false" ht="13.2" hidden="true" customHeight="false" outlineLevel="0" collapsed="false">
      <c r="A681" s="4" t="n">
        <v>31</v>
      </c>
      <c r="B681" s="4" t="n">
        <v>5</v>
      </c>
      <c r="C681" s="4" t="n">
        <v>2</v>
      </c>
      <c r="D681" s="4" t="n">
        <v>8</v>
      </c>
      <c r="E681" s="4" t="n">
        <v>0.0268117</v>
      </c>
      <c r="F681" s="0" t="str">
        <f aca="false">IF(B681=$G$2,$H$2,IF(B681=$G$3,$H$3,IF(B681=$G$4,$H$4,IF(B681=$G$5,$H$5,IF(B681=$G$6,$H$6,"other")))))</f>
        <v>Urban Unrestricted Access</v>
      </c>
    </row>
    <row r="682" customFormat="false" ht="13.2" hidden="true" customHeight="false" outlineLevel="0" collapsed="false">
      <c r="A682" s="4" t="n">
        <v>31</v>
      </c>
      <c r="B682" s="4" t="n">
        <v>5</v>
      </c>
      <c r="C682" s="4" t="n">
        <v>2</v>
      </c>
      <c r="D682" s="4" t="n">
        <v>9</v>
      </c>
      <c r="E682" s="4" t="n">
        <v>0.0363852</v>
      </c>
      <c r="F682" s="0" t="str">
        <f aca="false">IF(B682=$G$2,$H$2,IF(B682=$G$3,$H$3,IF(B682=$G$4,$H$4,IF(B682=$G$5,$H$5,IF(B682=$G$6,$H$6,"other")))))</f>
        <v>Urban Unrestricted Access</v>
      </c>
    </row>
    <row r="683" customFormat="false" ht="13.2" hidden="true" customHeight="false" outlineLevel="0" collapsed="false">
      <c r="A683" s="4" t="n">
        <v>31</v>
      </c>
      <c r="B683" s="4" t="n">
        <v>5</v>
      </c>
      <c r="C683" s="4" t="n">
        <v>2</v>
      </c>
      <c r="D683" s="4" t="n">
        <v>10</v>
      </c>
      <c r="E683" s="4" t="n">
        <v>0.0475407</v>
      </c>
      <c r="F683" s="0" t="str">
        <f aca="false">IF(B683=$G$2,$H$2,IF(B683=$G$3,$H$3,IF(B683=$G$4,$H$4,IF(B683=$G$5,$H$5,IF(B683=$G$6,$H$6,"other")))))</f>
        <v>Urban Unrestricted Access</v>
      </c>
    </row>
    <row r="684" customFormat="false" ht="13.2" hidden="true" customHeight="false" outlineLevel="0" collapsed="false">
      <c r="A684" s="4" t="n">
        <v>31</v>
      </c>
      <c r="B684" s="4" t="n">
        <v>5</v>
      </c>
      <c r="C684" s="4" t="n">
        <v>2</v>
      </c>
      <c r="D684" s="4" t="n">
        <v>11</v>
      </c>
      <c r="E684" s="4" t="n">
        <v>0.0574664</v>
      </c>
      <c r="F684" s="0" t="str">
        <f aca="false">IF(B684=$G$2,$H$2,IF(B684=$G$3,$H$3,IF(B684=$G$4,$H$4,IF(B684=$G$5,$H$5,IF(B684=$G$6,$H$6,"other")))))</f>
        <v>Urban Unrestricted Access</v>
      </c>
    </row>
    <row r="685" customFormat="false" ht="13.2" hidden="true" customHeight="false" outlineLevel="0" collapsed="false">
      <c r="A685" s="4" t="n">
        <v>31</v>
      </c>
      <c r="B685" s="4" t="n">
        <v>5</v>
      </c>
      <c r="C685" s="4" t="n">
        <v>2</v>
      </c>
      <c r="D685" s="4" t="n">
        <v>12</v>
      </c>
      <c r="E685" s="4" t="n">
        <v>0.0650786</v>
      </c>
      <c r="F685" s="0" t="str">
        <f aca="false">IF(B685=$G$2,$H$2,IF(B685=$G$3,$H$3,IF(B685=$G$4,$H$4,IF(B685=$G$5,$H$5,IF(B685=$G$6,$H$6,"other")))))</f>
        <v>Urban Unrestricted Access</v>
      </c>
    </row>
    <row r="686" customFormat="false" ht="13.2" hidden="true" customHeight="false" outlineLevel="0" collapsed="false">
      <c r="A686" s="4" t="n">
        <v>31</v>
      </c>
      <c r="B686" s="4" t="n">
        <v>5</v>
      </c>
      <c r="C686" s="4" t="n">
        <v>2</v>
      </c>
      <c r="D686" s="4" t="n">
        <v>13</v>
      </c>
      <c r="E686" s="4" t="n">
        <v>0.0713228</v>
      </c>
      <c r="F686" s="0" t="str">
        <f aca="false">IF(B686=$G$2,$H$2,IF(B686=$G$3,$H$3,IF(B686=$G$4,$H$4,IF(B686=$G$5,$H$5,IF(B686=$G$6,$H$6,"other")))))</f>
        <v>Urban Unrestricted Access</v>
      </c>
    </row>
    <row r="687" customFormat="false" ht="13.2" hidden="true" customHeight="false" outlineLevel="0" collapsed="false">
      <c r="A687" s="4" t="n">
        <v>31</v>
      </c>
      <c r="B687" s="4" t="n">
        <v>5</v>
      </c>
      <c r="C687" s="4" t="n">
        <v>2</v>
      </c>
      <c r="D687" s="4" t="n">
        <v>14</v>
      </c>
      <c r="E687" s="4" t="n">
        <v>0.0714917</v>
      </c>
      <c r="F687" s="0" t="str">
        <f aca="false">IF(B687=$G$2,$H$2,IF(B687=$G$3,$H$3,IF(B687=$G$4,$H$4,IF(B687=$G$5,$H$5,IF(B687=$G$6,$H$6,"other")))))</f>
        <v>Urban Unrestricted Access</v>
      </c>
    </row>
    <row r="688" customFormat="false" ht="13.2" hidden="true" customHeight="false" outlineLevel="0" collapsed="false">
      <c r="A688" s="4" t="n">
        <v>31</v>
      </c>
      <c r="B688" s="4" t="n">
        <v>5</v>
      </c>
      <c r="C688" s="4" t="n">
        <v>2</v>
      </c>
      <c r="D688" s="4" t="n">
        <v>15</v>
      </c>
      <c r="E688" s="4" t="n">
        <v>0.0717226</v>
      </c>
      <c r="F688" s="0" t="str">
        <f aca="false">IF(B688=$G$2,$H$2,IF(B688=$G$3,$H$3,IF(B688=$G$4,$H$4,IF(B688=$G$5,$H$5,IF(B688=$G$6,$H$6,"other")))))</f>
        <v>Urban Unrestricted Access</v>
      </c>
    </row>
    <row r="689" customFormat="false" ht="13.2" hidden="true" customHeight="false" outlineLevel="0" collapsed="false">
      <c r="A689" s="4" t="n">
        <v>31</v>
      </c>
      <c r="B689" s="4" t="n">
        <v>5</v>
      </c>
      <c r="C689" s="4" t="n">
        <v>2</v>
      </c>
      <c r="D689" s="4" t="n">
        <v>16</v>
      </c>
      <c r="E689" s="4" t="n">
        <v>0.0720061</v>
      </c>
      <c r="F689" s="0" t="str">
        <f aca="false">IF(B689=$G$2,$H$2,IF(B689=$G$3,$H$3,IF(B689=$G$4,$H$4,IF(B689=$G$5,$H$5,IF(B689=$G$6,$H$6,"other")))))</f>
        <v>Urban Unrestricted Access</v>
      </c>
    </row>
    <row r="690" customFormat="false" ht="13.2" hidden="true" customHeight="false" outlineLevel="0" collapsed="false">
      <c r="A690" s="4" t="n">
        <v>31</v>
      </c>
      <c r="B690" s="4" t="n">
        <v>5</v>
      </c>
      <c r="C690" s="4" t="n">
        <v>2</v>
      </c>
      <c r="D690" s="4" t="n">
        <v>17</v>
      </c>
      <c r="E690" s="4" t="n">
        <v>0.0711487</v>
      </c>
      <c r="F690" s="0" t="str">
        <f aca="false">IF(B690=$G$2,$H$2,IF(B690=$G$3,$H$3,IF(B690=$G$4,$H$4,IF(B690=$G$5,$H$5,IF(B690=$G$6,$H$6,"other")))))</f>
        <v>Urban Unrestricted Access</v>
      </c>
    </row>
    <row r="691" customFormat="false" ht="13.2" hidden="true" customHeight="false" outlineLevel="0" collapsed="false">
      <c r="A691" s="4" t="n">
        <v>31</v>
      </c>
      <c r="B691" s="4" t="n">
        <v>5</v>
      </c>
      <c r="C691" s="4" t="n">
        <v>2</v>
      </c>
      <c r="D691" s="4" t="n">
        <v>18</v>
      </c>
      <c r="E691" s="4" t="n">
        <v>0.0678874</v>
      </c>
      <c r="F691" s="0" t="str">
        <f aca="false">IF(B691=$G$2,$H$2,IF(B691=$G$3,$H$3,IF(B691=$G$4,$H$4,IF(B691=$G$5,$H$5,IF(B691=$G$6,$H$6,"other")))))</f>
        <v>Urban Unrestricted Access</v>
      </c>
    </row>
    <row r="692" customFormat="false" ht="13.2" hidden="true" customHeight="false" outlineLevel="0" collapsed="false">
      <c r="A692" s="4" t="n">
        <v>31</v>
      </c>
      <c r="B692" s="4" t="n">
        <v>5</v>
      </c>
      <c r="C692" s="4" t="n">
        <v>2</v>
      </c>
      <c r="D692" s="4" t="n">
        <v>19</v>
      </c>
      <c r="E692" s="4" t="n">
        <v>0.0617718</v>
      </c>
      <c r="F692" s="0" t="str">
        <f aca="false">IF(B692=$G$2,$H$2,IF(B692=$G$3,$H$3,IF(B692=$G$4,$H$4,IF(B692=$G$5,$H$5,IF(B692=$G$6,$H$6,"other")))))</f>
        <v>Urban Unrestricted Access</v>
      </c>
    </row>
    <row r="693" customFormat="false" ht="13.2" hidden="true" customHeight="false" outlineLevel="0" collapsed="false">
      <c r="A693" s="4" t="n">
        <v>31</v>
      </c>
      <c r="B693" s="4" t="n">
        <v>5</v>
      </c>
      <c r="C693" s="4" t="n">
        <v>2</v>
      </c>
      <c r="D693" s="4" t="n">
        <v>20</v>
      </c>
      <c r="E693" s="4" t="n">
        <v>0.0516882</v>
      </c>
      <c r="F693" s="0" t="str">
        <f aca="false">IF(B693=$G$2,$H$2,IF(B693=$G$3,$H$3,IF(B693=$G$4,$H$4,IF(B693=$G$5,$H$5,IF(B693=$G$6,$H$6,"other")))))</f>
        <v>Urban Unrestricted Access</v>
      </c>
    </row>
    <row r="694" customFormat="false" ht="13.2" hidden="true" customHeight="false" outlineLevel="0" collapsed="false">
      <c r="A694" s="4" t="n">
        <v>31</v>
      </c>
      <c r="B694" s="4" t="n">
        <v>5</v>
      </c>
      <c r="C694" s="4" t="n">
        <v>2</v>
      </c>
      <c r="D694" s="4" t="n">
        <v>21</v>
      </c>
      <c r="E694" s="4" t="n">
        <v>0.0428658</v>
      </c>
      <c r="F694" s="0" t="str">
        <f aca="false">IF(B694=$G$2,$H$2,IF(B694=$G$3,$H$3,IF(B694=$G$4,$H$4,IF(B694=$G$5,$H$5,IF(B694=$G$6,$H$6,"other")))))</f>
        <v>Urban Unrestricted Access</v>
      </c>
    </row>
    <row r="695" customFormat="false" ht="13.2" hidden="true" customHeight="false" outlineLevel="0" collapsed="false">
      <c r="A695" s="4" t="n">
        <v>31</v>
      </c>
      <c r="B695" s="4" t="n">
        <v>5</v>
      </c>
      <c r="C695" s="4" t="n">
        <v>2</v>
      </c>
      <c r="D695" s="4" t="n">
        <v>22</v>
      </c>
      <c r="E695" s="4" t="n">
        <v>0.0380302</v>
      </c>
      <c r="F695" s="0" t="str">
        <f aca="false">IF(B695=$G$2,$H$2,IF(B695=$G$3,$H$3,IF(B695=$G$4,$H$4,IF(B695=$G$5,$H$5,IF(B695=$G$6,$H$6,"other")))))</f>
        <v>Urban Unrestricted Access</v>
      </c>
    </row>
    <row r="696" customFormat="false" ht="13.2" hidden="true" customHeight="false" outlineLevel="0" collapsed="false">
      <c r="A696" s="4" t="n">
        <v>31</v>
      </c>
      <c r="B696" s="4" t="n">
        <v>5</v>
      </c>
      <c r="C696" s="4" t="n">
        <v>2</v>
      </c>
      <c r="D696" s="4" t="n">
        <v>23</v>
      </c>
      <c r="E696" s="4" t="n">
        <v>0.0322072</v>
      </c>
      <c r="F696" s="0" t="str">
        <f aca="false">IF(B696=$G$2,$H$2,IF(B696=$G$3,$H$3,IF(B696=$G$4,$H$4,IF(B696=$G$5,$H$5,IF(B696=$G$6,$H$6,"other")))))</f>
        <v>Urban Unrestricted Access</v>
      </c>
    </row>
    <row r="697" customFormat="false" ht="13.2" hidden="true" customHeight="false" outlineLevel="0" collapsed="false">
      <c r="A697" s="4" t="n">
        <v>31</v>
      </c>
      <c r="B697" s="4" t="n">
        <v>5</v>
      </c>
      <c r="C697" s="4" t="n">
        <v>2</v>
      </c>
      <c r="D697" s="4" t="n">
        <v>24</v>
      </c>
      <c r="E697" s="4" t="n">
        <v>0.0245677</v>
      </c>
      <c r="F697" s="0" t="str">
        <f aca="false">IF(B697=$G$2,$H$2,IF(B697=$G$3,$H$3,IF(B697=$G$4,$H$4,IF(B697=$G$5,$H$5,IF(B697=$G$6,$H$6,"other")))))</f>
        <v>Urban Unrestricted Access</v>
      </c>
    </row>
    <row r="698" customFormat="false" ht="13.2" hidden="false" customHeight="false" outlineLevel="0" collapsed="false">
      <c r="A698" s="4" t="n">
        <v>31</v>
      </c>
      <c r="B698" s="4" t="n">
        <v>5</v>
      </c>
      <c r="C698" s="4" t="n">
        <v>5</v>
      </c>
      <c r="D698" s="4" t="n">
        <v>1</v>
      </c>
      <c r="E698" s="4" t="n">
        <v>0.00986211</v>
      </c>
      <c r="F698" s="0" t="str">
        <f aca="false">IF(B698=$G$2,$H$2,IF(B698=$G$3,$H$3,IF(B698=$G$4,$H$4,IF(B698=$G$5,$H$5,IF(B698=$G$6,$H$6,"other")))))</f>
        <v>Urban Unrestricted Access</v>
      </c>
    </row>
    <row r="699" customFormat="false" ht="13.2" hidden="false" customHeight="false" outlineLevel="0" collapsed="false">
      <c r="A699" s="4" t="n">
        <v>31</v>
      </c>
      <c r="B699" s="4" t="n">
        <v>5</v>
      </c>
      <c r="C699" s="4" t="n">
        <v>5</v>
      </c>
      <c r="D699" s="4" t="n">
        <v>2</v>
      </c>
      <c r="E699" s="4" t="n">
        <v>0.00627248</v>
      </c>
      <c r="F699" s="0" t="str">
        <f aca="false">IF(B699=$G$2,$H$2,IF(B699=$G$3,$H$3,IF(B699=$G$4,$H$4,IF(B699=$G$5,$H$5,IF(B699=$G$6,$H$6,"other")))))</f>
        <v>Urban Unrestricted Access</v>
      </c>
    </row>
    <row r="700" customFormat="false" ht="13.2" hidden="false" customHeight="false" outlineLevel="0" collapsed="false">
      <c r="A700" s="4" t="n">
        <v>31</v>
      </c>
      <c r="B700" s="4" t="n">
        <v>5</v>
      </c>
      <c r="C700" s="4" t="n">
        <v>5</v>
      </c>
      <c r="D700" s="4" t="n">
        <v>3</v>
      </c>
      <c r="E700" s="4" t="n">
        <v>0.00505767</v>
      </c>
      <c r="F700" s="0" t="str">
        <f aca="false">IF(B700=$G$2,$H$2,IF(B700=$G$3,$H$3,IF(B700=$G$4,$H$4,IF(B700=$G$5,$H$5,IF(B700=$G$6,$H$6,"other")))))</f>
        <v>Urban Unrestricted Access</v>
      </c>
    </row>
    <row r="701" customFormat="false" ht="13.2" hidden="false" customHeight="false" outlineLevel="0" collapsed="false">
      <c r="A701" s="4" t="n">
        <v>31</v>
      </c>
      <c r="B701" s="4" t="n">
        <v>5</v>
      </c>
      <c r="C701" s="4" t="n">
        <v>5</v>
      </c>
      <c r="D701" s="4" t="n">
        <v>4</v>
      </c>
      <c r="E701" s="4" t="n">
        <v>0.00466686</v>
      </c>
      <c r="F701" s="0" t="str">
        <f aca="false">IF(B701=$G$2,$H$2,IF(B701=$G$3,$H$3,IF(B701=$G$4,$H$4,IF(B701=$G$5,$H$5,IF(B701=$G$6,$H$6,"other")))))</f>
        <v>Urban Unrestricted Access</v>
      </c>
    </row>
    <row r="702" customFormat="false" ht="13.2" hidden="false" customHeight="false" outlineLevel="0" collapsed="false">
      <c r="A702" s="4" t="n">
        <v>31</v>
      </c>
      <c r="B702" s="4" t="n">
        <v>5</v>
      </c>
      <c r="C702" s="4" t="n">
        <v>5</v>
      </c>
      <c r="D702" s="4" t="n">
        <v>5</v>
      </c>
      <c r="E702" s="4" t="n">
        <v>0.00699469</v>
      </c>
      <c r="F702" s="0" t="str">
        <f aca="false">IF(B702=$G$2,$H$2,IF(B702=$G$3,$H$3,IF(B702=$G$4,$H$4,IF(B702=$G$5,$H$5,IF(B702=$G$6,$H$6,"other")))))</f>
        <v>Urban Unrestricted Access</v>
      </c>
    </row>
    <row r="703" customFormat="false" ht="13.2" hidden="false" customHeight="false" outlineLevel="0" collapsed="false">
      <c r="A703" s="4" t="n">
        <v>31</v>
      </c>
      <c r="B703" s="4" t="n">
        <v>5</v>
      </c>
      <c r="C703" s="4" t="n">
        <v>5</v>
      </c>
      <c r="D703" s="4" t="n">
        <v>6</v>
      </c>
      <c r="E703" s="4" t="n">
        <v>0.018494</v>
      </c>
      <c r="F703" s="0" t="str">
        <f aca="false">IF(B703=$G$2,$H$2,IF(B703=$G$3,$H$3,IF(B703=$G$4,$H$4,IF(B703=$G$5,$H$5,IF(B703=$G$6,$H$6,"other")))))</f>
        <v>Urban Unrestricted Access</v>
      </c>
    </row>
    <row r="704" customFormat="false" ht="13.2" hidden="false" customHeight="false" outlineLevel="0" collapsed="false">
      <c r="A704" s="4" t="n">
        <v>31</v>
      </c>
      <c r="B704" s="4" t="n">
        <v>5</v>
      </c>
      <c r="C704" s="4" t="n">
        <v>5</v>
      </c>
      <c r="D704" s="4" t="n">
        <v>7</v>
      </c>
      <c r="E704" s="4" t="n">
        <v>0.0459565</v>
      </c>
      <c r="F704" s="0" t="str">
        <f aca="false">IF(B704=$G$2,$H$2,IF(B704=$G$3,$H$3,IF(B704=$G$4,$H$4,IF(B704=$G$5,$H$5,IF(B704=$G$6,$H$6,"other")))))</f>
        <v>Urban Unrestricted Access</v>
      </c>
    </row>
    <row r="705" customFormat="false" ht="13.2" hidden="false" customHeight="false" outlineLevel="0" collapsed="false">
      <c r="A705" s="4" t="n">
        <v>31</v>
      </c>
      <c r="B705" s="4" t="n">
        <v>5</v>
      </c>
      <c r="C705" s="4" t="n">
        <v>5</v>
      </c>
      <c r="D705" s="4" t="n">
        <v>8</v>
      </c>
      <c r="E705" s="4" t="n">
        <v>0.0696444</v>
      </c>
      <c r="F705" s="0" t="str">
        <f aca="false">IF(B705=$G$2,$H$2,IF(B705=$G$3,$H$3,IF(B705=$G$4,$H$4,IF(B705=$G$5,$H$5,IF(B705=$G$6,$H$6,"other")))))</f>
        <v>Urban Unrestricted Access</v>
      </c>
    </row>
    <row r="706" customFormat="false" ht="13.2" hidden="false" customHeight="false" outlineLevel="0" collapsed="false">
      <c r="A706" s="4" t="n">
        <v>31</v>
      </c>
      <c r="B706" s="4" t="n">
        <v>5</v>
      </c>
      <c r="C706" s="4" t="n">
        <v>5</v>
      </c>
      <c r="D706" s="4" t="n">
        <v>9</v>
      </c>
      <c r="E706" s="4" t="n">
        <v>0.0608279</v>
      </c>
      <c r="F706" s="0" t="str">
        <f aca="false">IF(B706=$G$2,$H$2,IF(B706=$G$3,$H$3,IF(B706=$G$4,$H$4,IF(B706=$G$5,$H$5,IF(B706=$G$6,$H$6,"other")))))</f>
        <v>Urban Unrestricted Access</v>
      </c>
    </row>
    <row r="707" customFormat="false" ht="13.2" hidden="false" customHeight="false" outlineLevel="0" collapsed="false">
      <c r="A707" s="4" t="n">
        <v>31</v>
      </c>
      <c r="B707" s="4" t="n">
        <v>5</v>
      </c>
      <c r="C707" s="4" t="n">
        <v>5</v>
      </c>
      <c r="D707" s="4" t="n">
        <v>10</v>
      </c>
      <c r="E707" s="4" t="n">
        <v>0.0502862</v>
      </c>
      <c r="F707" s="0" t="str">
        <f aca="false">IF(B707=$G$2,$H$2,IF(B707=$G$3,$H$3,IF(B707=$G$4,$H$4,IF(B707=$G$5,$H$5,IF(B707=$G$6,$H$6,"other")))))</f>
        <v>Urban Unrestricted Access</v>
      </c>
    </row>
    <row r="708" customFormat="false" ht="13.2" hidden="false" customHeight="false" outlineLevel="0" collapsed="false">
      <c r="A708" s="4" t="n">
        <v>31</v>
      </c>
      <c r="B708" s="4" t="n">
        <v>5</v>
      </c>
      <c r="C708" s="4" t="n">
        <v>5</v>
      </c>
      <c r="D708" s="4" t="n">
        <v>11</v>
      </c>
      <c r="E708" s="4" t="n">
        <v>0.0499351</v>
      </c>
      <c r="F708" s="0" t="str">
        <f aca="false">IF(B708=$G$2,$H$2,IF(B708=$G$3,$H$3,IF(B708=$G$4,$H$4,IF(B708=$G$5,$H$5,IF(B708=$G$6,$H$6,"other")))))</f>
        <v>Urban Unrestricted Access</v>
      </c>
    </row>
    <row r="709" customFormat="false" ht="13.2" hidden="false" customHeight="false" outlineLevel="0" collapsed="false">
      <c r="A709" s="4" t="n">
        <v>31</v>
      </c>
      <c r="B709" s="4" t="n">
        <v>5</v>
      </c>
      <c r="C709" s="4" t="n">
        <v>5</v>
      </c>
      <c r="D709" s="4" t="n">
        <v>12</v>
      </c>
      <c r="E709" s="4" t="n">
        <v>0.0543654</v>
      </c>
      <c r="F709" s="0" t="str">
        <f aca="false">IF(B709=$G$2,$H$2,IF(B709=$G$3,$H$3,IF(B709=$G$4,$H$4,IF(B709=$G$5,$H$5,IF(B709=$G$6,$H$6,"other")))))</f>
        <v>Urban Unrestricted Access</v>
      </c>
    </row>
    <row r="710" customFormat="false" ht="13.2" hidden="false" customHeight="false" outlineLevel="0" collapsed="false">
      <c r="A710" s="4" t="n">
        <v>31</v>
      </c>
      <c r="B710" s="4" t="n">
        <v>5</v>
      </c>
      <c r="C710" s="4" t="n">
        <v>5</v>
      </c>
      <c r="D710" s="4" t="n">
        <v>13</v>
      </c>
      <c r="E710" s="4" t="n">
        <v>0.0576462</v>
      </c>
      <c r="F710" s="0" t="str">
        <f aca="false">IF(B710=$G$2,$H$2,IF(B710=$G$3,$H$3,IF(B710=$G$4,$H$4,IF(B710=$G$5,$H$5,IF(B710=$G$6,$H$6,"other")))))</f>
        <v>Urban Unrestricted Access</v>
      </c>
    </row>
    <row r="711" customFormat="false" ht="13.2" hidden="false" customHeight="false" outlineLevel="0" collapsed="false">
      <c r="A711" s="4" t="n">
        <v>31</v>
      </c>
      <c r="B711" s="4" t="n">
        <v>5</v>
      </c>
      <c r="C711" s="4" t="n">
        <v>5</v>
      </c>
      <c r="D711" s="4" t="n">
        <v>14</v>
      </c>
      <c r="E711" s="4" t="n">
        <v>0.0580319</v>
      </c>
      <c r="F711" s="0" t="str">
        <f aca="false">IF(B711=$G$2,$H$2,IF(B711=$G$3,$H$3,IF(B711=$G$4,$H$4,IF(B711=$G$5,$H$5,IF(B711=$G$6,$H$6,"other")))))</f>
        <v>Urban Unrestricted Access</v>
      </c>
    </row>
    <row r="712" customFormat="false" ht="13.2" hidden="false" customHeight="false" outlineLevel="0" collapsed="false">
      <c r="A712" s="4" t="n">
        <v>31</v>
      </c>
      <c r="B712" s="4" t="n">
        <v>5</v>
      </c>
      <c r="C712" s="4" t="n">
        <v>5</v>
      </c>
      <c r="D712" s="4" t="n">
        <v>15</v>
      </c>
      <c r="E712" s="4" t="n">
        <v>0.0622554</v>
      </c>
      <c r="F712" s="0" t="str">
        <f aca="false">IF(B712=$G$2,$H$2,IF(B712=$G$3,$H$3,IF(B712=$G$4,$H$4,IF(B712=$G$5,$H$5,IF(B712=$G$6,$H$6,"other")))))</f>
        <v>Urban Unrestricted Access</v>
      </c>
    </row>
    <row r="713" customFormat="false" ht="13.2" hidden="false" customHeight="false" outlineLevel="0" collapsed="false">
      <c r="A713" s="4" t="n">
        <v>31</v>
      </c>
      <c r="B713" s="4" t="n">
        <v>5</v>
      </c>
      <c r="C713" s="4" t="n">
        <v>5</v>
      </c>
      <c r="D713" s="4" t="n">
        <v>16</v>
      </c>
      <c r="E713" s="4" t="n">
        <v>0.0710049</v>
      </c>
      <c r="F713" s="0" t="str">
        <f aca="false">IF(B713=$G$2,$H$2,IF(B713=$G$3,$H$3,IF(B713=$G$4,$H$4,IF(B713=$G$5,$H$5,IF(B713=$G$6,$H$6,"other")))))</f>
        <v>Urban Unrestricted Access</v>
      </c>
    </row>
    <row r="714" customFormat="false" ht="13.2" hidden="false" customHeight="false" outlineLevel="0" collapsed="false">
      <c r="A714" s="4" t="n">
        <v>31</v>
      </c>
      <c r="B714" s="4" t="n">
        <v>5</v>
      </c>
      <c r="C714" s="4" t="n">
        <v>5</v>
      </c>
      <c r="D714" s="4" t="n">
        <v>17</v>
      </c>
      <c r="E714" s="4" t="n">
        <v>0.0769725</v>
      </c>
      <c r="F714" s="0" t="str">
        <f aca="false">IF(B714=$G$2,$H$2,IF(B714=$G$3,$H$3,IF(B714=$G$4,$H$4,IF(B714=$G$5,$H$5,IF(B714=$G$6,$H$6,"other")))))</f>
        <v>Urban Unrestricted Access</v>
      </c>
    </row>
    <row r="715" customFormat="false" ht="13.2" hidden="false" customHeight="false" outlineLevel="0" collapsed="false">
      <c r="A715" s="4" t="n">
        <v>31</v>
      </c>
      <c r="B715" s="4" t="n">
        <v>5</v>
      </c>
      <c r="C715" s="4" t="n">
        <v>5</v>
      </c>
      <c r="D715" s="4" t="n">
        <v>18</v>
      </c>
      <c r="E715" s="4" t="n">
        <v>0.077432</v>
      </c>
      <c r="F715" s="0" t="str">
        <f aca="false">IF(B715=$G$2,$H$2,IF(B715=$G$3,$H$3,IF(B715=$G$4,$H$4,IF(B715=$G$5,$H$5,IF(B715=$G$6,$H$6,"other")))))</f>
        <v>Urban Unrestricted Access</v>
      </c>
    </row>
    <row r="716" customFormat="false" ht="13.2" hidden="false" customHeight="false" outlineLevel="0" collapsed="false">
      <c r="A716" s="4" t="n">
        <v>31</v>
      </c>
      <c r="B716" s="4" t="n">
        <v>5</v>
      </c>
      <c r="C716" s="4" t="n">
        <v>5</v>
      </c>
      <c r="D716" s="4" t="n">
        <v>19</v>
      </c>
      <c r="E716" s="4" t="n">
        <v>0.059783</v>
      </c>
      <c r="F716" s="0" t="str">
        <f aca="false">IF(B716=$G$2,$H$2,IF(B716=$G$3,$H$3,IF(B716=$G$4,$H$4,IF(B716=$G$5,$H$5,IF(B716=$G$6,$H$6,"other")))))</f>
        <v>Urban Unrestricted Access</v>
      </c>
    </row>
    <row r="717" customFormat="false" ht="13.2" hidden="false" customHeight="false" outlineLevel="0" collapsed="false">
      <c r="A717" s="4" t="n">
        <v>31</v>
      </c>
      <c r="B717" s="4" t="n">
        <v>5</v>
      </c>
      <c r="C717" s="4" t="n">
        <v>5</v>
      </c>
      <c r="D717" s="4" t="n">
        <v>20</v>
      </c>
      <c r="E717" s="4" t="n">
        <v>0.0443923</v>
      </c>
      <c r="F717" s="0" t="str">
        <f aca="false">IF(B717=$G$2,$H$2,IF(B717=$G$3,$H$3,IF(B717=$G$4,$H$4,IF(B717=$G$5,$H$5,IF(B717=$G$6,$H$6,"other")))))</f>
        <v>Urban Unrestricted Access</v>
      </c>
    </row>
    <row r="718" customFormat="false" ht="13.2" hidden="false" customHeight="false" outlineLevel="0" collapsed="false">
      <c r="A718" s="4" t="n">
        <v>31</v>
      </c>
      <c r="B718" s="4" t="n">
        <v>5</v>
      </c>
      <c r="C718" s="4" t="n">
        <v>5</v>
      </c>
      <c r="D718" s="4" t="n">
        <v>21</v>
      </c>
      <c r="E718" s="4" t="n">
        <v>0.0354458</v>
      </c>
      <c r="F718" s="0" t="str">
        <f aca="false">IF(B718=$G$2,$H$2,IF(B718=$G$3,$H$3,IF(B718=$G$4,$H$4,IF(B718=$G$5,$H$5,IF(B718=$G$6,$H$6,"other")))))</f>
        <v>Urban Unrestricted Access</v>
      </c>
    </row>
    <row r="719" customFormat="false" ht="13.2" hidden="false" customHeight="false" outlineLevel="0" collapsed="false">
      <c r="A719" s="4" t="n">
        <v>31</v>
      </c>
      <c r="B719" s="4" t="n">
        <v>5</v>
      </c>
      <c r="C719" s="4" t="n">
        <v>5</v>
      </c>
      <c r="D719" s="4" t="n">
        <v>22</v>
      </c>
      <c r="E719" s="4" t="n">
        <v>0.031824</v>
      </c>
      <c r="F719" s="0" t="str">
        <f aca="false">IF(B719=$G$2,$H$2,IF(B719=$G$3,$H$3,IF(B719=$G$4,$H$4,IF(B719=$G$5,$H$5,IF(B719=$G$6,$H$6,"other")))))</f>
        <v>Urban Unrestricted Access</v>
      </c>
    </row>
    <row r="720" customFormat="false" ht="13.2" hidden="false" customHeight="false" outlineLevel="0" collapsed="false">
      <c r="A720" s="4" t="n">
        <v>31</v>
      </c>
      <c r="B720" s="4" t="n">
        <v>5</v>
      </c>
      <c r="C720" s="4" t="n">
        <v>5</v>
      </c>
      <c r="D720" s="4" t="n">
        <v>23</v>
      </c>
      <c r="E720" s="4" t="n">
        <v>0.0249419</v>
      </c>
      <c r="F720" s="0" t="str">
        <f aca="false">IF(B720=$G$2,$H$2,IF(B720=$G$3,$H$3,IF(B720=$G$4,$H$4,IF(B720=$G$5,$H$5,IF(B720=$G$6,$H$6,"other")))))</f>
        <v>Urban Unrestricted Access</v>
      </c>
    </row>
    <row r="721" customFormat="false" ht="13.2" hidden="false" customHeight="false" outlineLevel="0" collapsed="false">
      <c r="A721" s="4" t="n">
        <v>31</v>
      </c>
      <c r="B721" s="4" t="n">
        <v>5</v>
      </c>
      <c r="C721" s="4" t="n">
        <v>5</v>
      </c>
      <c r="D721" s="4" t="n">
        <v>24</v>
      </c>
      <c r="E721" s="4" t="n">
        <v>0.0179068</v>
      </c>
      <c r="F721" s="0" t="str">
        <f aca="false">IF(B721=$G$2,$H$2,IF(B721=$G$3,$H$3,IF(B721=$G$4,$H$4,IF(B721=$G$5,$H$5,IF(B721=$G$6,$H$6,"other")))))</f>
        <v>Urban Unrestricted Access</v>
      </c>
    </row>
    <row r="722" customFormat="false" ht="13.2" hidden="true" customHeight="false" outlineLevel="0" collapsed="false">
      <c r="A722" s="4" t="n">
        <v>32</v>
      </c>
      <c r="B722" s="4" t="n">
        <v>1</v>
      </c>
      <c r="C722" s="4" t="n">
        <v>2</v>
      </c>
      <c r="D722" s="4" t="n">
        <v>1</v>
      </c>
      <c r="E722" s="4" t="n">
        <v>0.0214739</v>
      </c>
      <c r="F722" s="0" t="str">
        <f aca="false">IF(B722=$G$2,$H$2,IF(B722=$G$3,$H$3,IF(B722=$G$4,$H$4,IF(B722=$G$5,$H$5,IF(B722=$G$6,$H$6,"other")))))</f>
        <v>Off-Network</v>
      </c>
    </row>
    <row r="723" customFormat="false" ht="13.2" hidden="true" customHeight="false" outlineLevel="0" collapsed="false">
      <c r="A723" s="4" t="n">
        <v>32</v>
      </c>
      <c r="B723" s="4" t="n">
        <v>1</v>
      </c>
      <c r="C723" s="4" t="n">
        <v>2</v>
      </c>
      <c r="D723" s="4" t="n">
        <v>2</v>
      </c>
      <c r="E723" s="4" t="n">
        <v>0.0144428</v>
      </c>
      <c r="F723" s="0" t="str">
        <f aca="false">IF(B723=$G$2,$H$2,IF(B723=$G$3,$H$3,IF(B723=$G$4,$H$4,IF(B723=$G$5,$H$5,IF(B723=$G$6,$H$6,"other")))))</f>
        <v>Off-Network</v>
      </c>
    </row>
    <row r="724" customFormat="false" ht="13.2" hidden="true" customHeight="false" outlineLevel="0" collapsed="false">
      <c r="A724" s="4" t="n">
        <v>32</v>
      </c>
      <c r="B724" s="4" t="n">
        <v>1</v>
      </c>
      <c r="C724" s="4" t="n">
        <v>2</v>
      </c>
      <c r="D724" s="4" t="n">
        <v>3</v>
      </c>
      <c r="E724" s="4" t="n">
        <v>0.0109684</v>
      </c>
      <c r="F724" s="0" t="str">
        <f aca="false">IF(B724=$G$2,$H$2,IF(B724=$G$3,$H$3,IF(B724=$G$4,$H$4,IF(B724=$G$5,$H$5,IF(B724=$G$6,$H$6,"other")))))</f>
        <v>Off-Network</v>
      </c>
    </row>
    <row r="725" customFormat="false" ht="13.2" hidden="true" customHeight="false" outlineLevel="0" collapsed="false">
      <c r="A725" s="4" t="n">
        <v>32</v>
      </c>
      <c r="B725" s="4" t="n">
        <v>1</v>
      </c>
      <c r="C725" s="4" t="n">
        <v>2</v>
      </c>
      <c r="D725" s="4" t="n">
        <v>4</v>
      </c>
      <c r="E725" s="4" t="n">
        <v>0.00749451</v>
      </c>
      <c r="F725" s="0" t="str">
        <f aca="false">IF(B725=$G$2,$H$2,IF(B725=$G$3,$H$3,IF(B725=$G$4,$H$4,IF(B725=$G$5,$H$5,IF(B725=$G$6,$H$6,"other")))))</f>
        <v>Off-Network</v>
      </c>
    </row>
    <row r="726" customFormat="false" ht="13.2" hidden="true" customHeight="false" outlineLevel="0" collapsed="false">
      <c r="A726" s="4" t="n">
        <v>32</v>
      </c>
      <c r="B726" s="4" t="n">
        <v>1</v>
      </c>
      <c r="C726" s="4" t="n">
        <v>2</v>
      </c>
      <c r="D726" s="4" t="n">
        <v>5</v>
      </c>
      <c r="E726" s="4" t="n">
        <v>0.00683855</v>
      </c>
      <c r="F726" s="0" t="str">
        <f aca="false">IF(B726=$G$2,$H$2,IF(B726=$G$3,$H$3,IF(B726=$G$4,$H$4,IF(B726=$G$5,$H$5,IF(B726=$G$6,$H$6,"other")))))</f>
        <v>Off-Network</v>
      </c>
    </row>
    <row r="727" customFormat="false" ht="13.2" hidden="true" customHeight="false" outlineLevel="0" collapsed="false">
      <c r="A727" s="4" t="n">
        <v>32</v>
      </c>
      <c r="B727" s="4" t="n">
        <v>1</v>
      </c>
      <c r="C727" s="4" t="n">
        <v>2</v>
      </c>
      <c r="D727" s="4" t="n">
        <v>6</v>
      </c>
      <c r="E727" s="4" t="n">
        <v>0.0103588</v>
      </c>
      <c r="F727" s="0" t="str">
        <f aca="false">IF(B727=$G$2,$H$2,IF(B727=$G$3,$H$3,IF(B727=$G$4,$H$4,IF(B727=$G$5,$H$5,IF(B727=$G$6,$H$6,"other")))))</f>
        <v>Off-Network</v>
      </c>
    </row>
    <row r="728" customFormat="false" ht="13.2" hidden="true" customHeight="false" outlineLevel="0" collapsed="false">
      <c r="A728" s="4" t="n">
        <v>32</v>
      </c>
      <c r="B728" s="4" t="n">
        <v>1</v>
      </c>
      <c r="C728" s="4" t="n">
        <v>2</v>
      </c>
      <c r="D728" s="4" t="n">
        <v>7</v>
      </c>
      <c r="E728" s="4" t="n">
        <v>0.0184304</v>
      </c>
      <c r="F728" s="0" t="str">
        <f aca="false">IF(B728=$G$2,$H$2,IF(B728=$G$3,$H$3,IF(B728=$G$4,$H$4,IF(B728=$G$5,$H$5,IF(B728=$G$6,$H$6,"other")))))</f>
        <v>Off-Network</v>
      </c>
    </row>
    <row r="729" customFormat="false" ht="13.2" hidden="true" customHeight="false" outlineLevel="0" collapsed="false">
      <c r="A729" s="4" t="n">
        <v>32</v>
      </c>
      <c r="B729" s="4" t="n">
        <v>1</v>
      </c>
      <c r="C729" s="4" t="n">
        <v>2</v>
      </c>
      <c r="D729" s="4" t="n">
        <v>8</v>
      </c>
      <c r="E729" s="4" t="n">
        <v>0.0268117</v>
      </c>
      <c r="F729" s="0" t="str">
        <f aca="false">IF(B729=$G$2,$H$2,IF(B729=$G$3,$H$3,IF(B729=$G$4,$H$4,IF(B729=$G$5,$H$5,IF(B729=$G$6,$H$6,"other")))))</f>
        <v>Off-Network</v>
      </c>
    </row>
    <row r="730" customFormat="false" ht="13.2" hidden="true" customHeight="false" outlineLevel="0" collapsed="false">
      <c r="A730" s="4" t="n">
        <v>32</v>
      </c>
      <c r="B730" s="4" t="n">
        <v>1</v>
      </c>
      <c r="C730" s="4" t="n">
        <v>2</v>
      </c>
      <c r="D730" s="4" t="n">
        <v>9</v>
      </c>
      <c r="E730" s="4" t="n">
        <v>0.0363852</v>
      </c>
      <c r="F730" s="0" t="str">
        <f aca="false">IF(B730=$G$2,$H$2,IF(B730=$G$3,$H$3,IF(B730=$G$4,$H$4,IF(B730=$G$5,$H$5,IF(B730=$G$6,$H$6,"other")))))</f>
        <v>Off-Network</v>
      </c>
    </row>
    <row r="731" customFormat="false" ht="13.2" hidden="true" customHeight="false" outlineLevel="0" collapsed="false">
      <c r="A731" s="4" t="n">
        <v>32</v>
      </c>
      <c r="B731" s="4" t="n">
        <v>1</v>
      </c>
      <c r="C731" s="4" t="n">
        <v>2</v>
      </c>
      <c r="D731" s="4" t="n">
        <v>10</v>
      </c>
      <c r="E731" s="4" t="n">
        <v>0.0475407</v>
      </c>
      <c r="F731" s="0" t="str">
        <f aca="false">IF(B731=$G$2,$H$2,IF(B731=$G$3,$H$3,IF(B731=$G$4,$H$4,IF(B731=$G$5,$H$5,IF(B731=$G$6,$H$6,"other")))))</f>
        <v>Off-Network</v>
      </c>
    </row>
    <row r="732" customFormat="false" ht="13.2" hidden="true" customHeight="false" outlineLevel="0" collapsed="false">
      <c r="A732" s="4" t="n">
        <v>32</v>
      </c>
      <c r="B732" s="4" t="n">
        <v>1</v>
      </c>
      <c r="C732" s="4" t="n">
        <v>2</v>
      </c>
      <c r="D732" s="4" t="n">
        <v>11</v>
      </c>
      <c r="E732" s="4" t="n">
        <v>0.0574664</v>
      </c>
      <c r="F732" s="0" t="str">
        <f aca="false">IF(B732=$G$2,$H$2,IF(B732=$G$3,$H$3,IF(B732=$G$4,$H$4,IF(B732=$G$5,$H$5,IF(B732=$G$6,$H$6,"other")))))</f>
        <v>Off-Network</v>
      </c>
    </row>
    <row r="733" customFormat="false" ht="13.2" hidden="true" customHeight="false" outlineLevel="0" collapsed="false">
      <c r="A733" s="4" t="n">
        <v>32</v>
      </c>
      <c r="B733" s="4" t="n">
        <v>1</v>
      </c>
      <c r="C733" s="4" t="n">
        <v>2</v>
      </c>
      <c r="D733" s="4" t="n">
        <v>12</v>
      </c>
      <c r="E733" s="4" t="n">
        <v>0.0650786</v>
      </c>
      <c r="F733" s="0" t="str">
        <f aca="false">IF(B733=$G$2,$H$2,IF(B733=$G$3,$H$3,IF(B733=$G$4,$H$4,IF(B733=$G$5,$H$5,IF(B733=$G$6,$H$6,"other")))))</f>
        <v>Off-Network</v>
      </c>
    </row>
    <row r="734" customFormat="false" ht="13.2" hidden="true" customHeight="false" outlineLevel="0" collapsed="false">
      <c r="A734" s="4" t="n">
        <v>32</v>
      </c>
      <c r="B734" s="4" t="n">
        <v>1</v>
      </c>
      <c r="C734" s="4" t="n">
        <v>2</v>
      </c>
      <c r="D734" s="4" t="n">
        <v>13</v>
      </c>
      <c r="E734" s="4" t="n">
        <v>0.0713228</v>
      </c>
      <c r="F734" s="0" t="str">
        <f aca="false">IF(B734=$G$2,$H$2,IF(B734=$G$3,$H$3,IF(B734=$G$4,$H$4,IF(B734=$G$5,$H$5,IF(B734=$G$6,$H$6,"other")))))</f>
        <v>Off-Network</v>
      </c>
    </row>
    <row r="735" customFormat="false" ht="13.2" hidden="true" customHeight="false" outlineLevel="0" collapsed="false">
      <c r="A735" s="4" t="n">
        <v>32</v>
      </c>
      <c r="B735" s="4" t="n">
        <v>1</v>
      </c>
      <c r="C735" s="4" t="n">
        <v>2</v>
      </c>
      <c r="D735" s="4" t="n">
        <v>14</v>
      </c>
      <c r="E735" s="4" t="n">
        <v>0.0714917</v>
      </c>
      <c r="F735" s="0" t="str">
        <f aca="false">IF(B735=$G$2,$H$2,IF(B735=$G$3,$H$3,IF(B735=$G$4,$H$4,IF(B735=$G$5,$H$5,IF(B735=$G$6,$H$6,"other")))))</f>
        <v>Off-Network</v>
      </c>
    </row>
    <row r="736" customFormat="false" ht="13.2" hidden="true" customHeight="false" outlineLevel="0" collapsed="false">
      <c r="A736" s="4" t="n">
        <v>32</v>
      </c>
      <c r="B736" s="4" t="n">
        <v>1</v>
      </c>
      <c r="C736" s="4" t="n">
        <v>2</v>
      </c>
      <c r="D736" s="4" t="n">
        <v>15</v>
      </c>
      <c r="E736" s="4" t="n">
        <v>0.0717226</v>
      </c>
      <c r="F736" s="0" t="str">
        <f aca="false">IF(B736=$G$2,$H$2,IF(B736=$G$3,$H$3,IF(B736=$G$4,$H$4,IF(B736=$G$5,$H$5,IF(B736=$G$6,$H$6,"other")))))</f>
        <v>Off-Network</v>
      </c>
    </row>
    <row r="737" customFormat="false" ht="13.2" hidden="true" customHeight="false" outlineLevel="0" collapsed="false">
      <c r="A737" s="4" t="n">
        <v>32</v>
      </c>
      <c r="B737" s="4" t="n">
        <v>1</v>
      </c>
      <c r="C737" s="4" t="n">
        <v>2</v>
      </c>
      <c r="D737" s="4" t="n">
        <v>16</v>
      </c>
      <c r="E737" s="4" t="n">
        <v>0.0720061</v>
      </c>
      <c r="F737" s="0" t="str">
        <f aca="false">IF(B737=$G$2,$H$2,IF(B737=$G$3,$H$3,IF(B737=$G$4,$H$4,IF(B737=$G$5,$H$5,IF(B737=$G$6,$H$6,"other")))))</f>
        <v>Off-Network</v>
      </c>
    </row>
    <row r="738" customFormat="false" ht="13.2" hidden="true" customHeight="false" outlineLevel="0" collapsed="false">
      <c r="A738" s="4" t="n">
        <v>32</v>
      </c>
      <c r="B738" s="4" t="n">
        <v>1</v>
      </c>
      <c r="C738" s="4" t="n">
        <v>2</v>
      </c>
      <c r="D738" s="4" t="n">
        <v>17</v>
      </c>
      <c r="E738" s="4" t="n">
        <v>0.0711487</v>
      </c>
      <c r="F738" s="0" t="str">
        <f aca="false">IF(B738=$G$2,$H$2,IF(B738=$G$3,$H$3,IF(B738=$G$4,$H$4,IF(B738=$G$5,$H$5,IF(B738=$G$6,$H$6,"other")))))</f>
        <v>Off-Network</v>
      </c>
    </row>
    <row r="739" customFormat="false" ht="13.2" hidden="true" customHeight="false" outlineLevel="0" collapsed="false">
      <c r="A739" s="4" t="n">
        <v>32</v>
      </c>
      <c r="B739" s="4" t="n">
        <v>1</v>
      </c>
      <c r="C739" s="4" t="n">
        <v>2</v>
      </c>
      <c r="D739" s="4" t="n">
        <v>18</v>
      </c>
      <c r="E739" s="4" t="n">
        <v>0.0678874</v>
      </c>
      <c r="F739" s="0" t="str">
        <f aca="false">IF(B739=$G$2,$H$2,IF(B739=$G$3,$H$3,IF(B739=$G$4,$H$4,IF(B739=$G$5,$H$5,IF(B739=$G$6,$H$6,"other")))))</f>
        <v>Off-Network</v>
      </c>
    </row>
    <row r="740" customFormat="false" ht="13.2" hidden="true" customHeight="false" outlineLevel="0" collapsed="false">
      <c r="A740" s="4" t="n">
        <v>32</v>
      </c>
      <c r="B740" s="4" t="n">
        <v>1</v>
      </c>
      <c r="C740" s="4" t="n">
        <v>2</v>
      </c>
      <c r="D740" s="4" t="n">
        <v>19</v>
      </c>
      <c r="E740" s="4" t="n">
        <v>0.0617718</v>
      </c>
      <c r="F740" s="0" t="str">
        <f aca="false">IF(B740=$G$2,$H$2,IF(B740=$G$3,$H$3,IF(B740=$G$4,$H$4,IF(B740=$G$5,$H$5,IF(B740=$G$6,$H$6,"other")))))</f>
        <v>Off-Network</v>
      </c>
    </row>
    <row r="741" customFormat="false" ht="13.2" hidden="true" customHeight="false" outlineLevel="0" collapsed="false">
      <c r="A741" s="4" t="n">
        <v>32</v>
      </c>
      <c r="B741" s="4" t="n">
        <v>1</v>
      </c>
      <c r="C741" s="4" t="n">
        <v>2</v>
      </c>
      <c r="D741" s="4" t="n">
        <v>20</v>
      </c>
      <c r="E741" s="4" t="n">
        <v>0.0516882</v>
      </c>
      <c r="F741" s="0" t="str">
        <f aca="false">IF(B741=$G$2,$H$2,IF(B741=$G$3,$H$3,IF(B741=$G$4,$H$4,IF(B741=$G$5,$H$5,IF(B741=$G$6,$H$6,"other")))))</f>
        <v>Off-Network</v>
      </c>
    </row>
    <row r="742" customFormat="false" ht="13.2" hidden="true" customHeight="false" outlineLevel="0" collapsed="false">
      <c r="A742" s="4" t="n">
        <v>32</v>
      </c>
      <c r="B742" s="4" t="n">
        <v>1</v>
      </c>
      <c r="C742" s="4" t="n">
        <v>2</v>
      </c>
      <c r="D742" s="4" t="n">
        <v>21</v>
      </c>
      <c r="E742" s="4" t="n">
        <v>0.0428658</v>
      </c>
      <c r="F742" s="0" t="str">
        <f aca="false">IF(B742=$G$2,$H$2,IF(B742=$G$3,$H$3,IF(B742=$G$4,$H$4,IF(B742=$G$5,$H$5,IF(B742=$G$6,$H$6,"other")))))</f>
        <v>Off-Network</v>
      </c>
    </row>
    <row r="743" customFormat="false" ht="13.2" hidden="true" customHeight="false" outlineLevel="0" collapsed="false">
      <c r="A743" s="4" t="n">
        <v>32</v>
      </c>
      <c r="B743" s="4" t="n">
        <v>1</v>
      </c>
      <c r="C743" s="4" t="n">
        <v>2</v>
      </c>
      <c r="D743" s="4" t="n">
        <v>22</v>
      </c>
      <c r="E743" s="4" t="n">
        <v>0.0380302</v>
      </c>
      <c r="F743" s="0" t="str">
        <f aca="false">IF(B743=$G$2,$H$2,IF(B743=$G$3,$H$3,IF(B743=$G$4,$H$4,IF(B743=$G$5,$H$5,IF(B743=$G$6,$H$6,"other")))))</f>
        <v>Off-Network</v>
      </c>
    </row>
    <row r="744" customFormat="false" ht="13.2" hidden="true" customHeight="false" outlineLevel="0" collapsed="false">
      <c r="A744" s="4" t="n">
        <v>32</v>
      </c>
      <c r="B744" s="4" t="n">
        <v>1</v>
      </c>
      <c r="C744" s="4" t="n">
        <v>2</v>
      </c>
      <c r="D744" s="4" t="n">
        <v>23</v>
      </c>
      <c r="E744" s="4" t="n">
        <v>0.0322072</v>
      </c>
      <c r="F744" s="0" t="str">
        <f aca="false">IF(B744=$G$2,$H$2,IF(B744=$G$3,$H$3,IF(B744=$G$4,$H$4,IF(B744=$G$5,$H$5,IF(B744=$G$6,$H$6,"other")))))</f>
        <v>Off-Network</v>
      </c>
    </row>
    <row r="745" customFormat="false" ht="13.2" hidden="true" customHeight="false" outlineLevel="0" collapsed="false">
      <c r="A745" s="4" t="n">
        <v>32</v>
      </c>
      <c r="B745" s="4" t="n">
        <v>1</v>
      </c>
      <c r="C745" s="4" t="n">
        <v>2</v>
      </c>
      <c r="D745" s="4" t="n">
        <v>24</v>
      </c>
      <c r="E745" s="4" t="n">
        <v>0.0245677</v>
      </c>
      <c r="F745" s="0" t="str">
        <f aca="false">IF(B745=$G$2,$H$2,IF(B745=$G$3,$H$3,IF(B745=$G$4,$H$4,IF(B745=$G$5,$H$5,IF(B745=$G$6,$H$6,"other")))))</f>
        <v>Off-Network</v>
      </c>
    </row>
    <row r="746" customFormat="false" ht="13.2" hidden="true" customHeight="false" outlineLevel="0" collapsed="false">
      <c r="A746" s="4" t="n">
        <v>32</v>
      </c>
      <c r="B746" s="4" t="n">
        <v>1</v>
      </c>
      <c r="C746" s="4" t="n">
        <v>5</v>
      </c>
      <c r="D746" s="4" t="n">
        <v>1</v>
      </c>
      <c r="E746" s="4" t="n">
        <v>0.00986211</v>
      </c>
      <c r="F746" s="0" t="str">
        <f aca="false">IF(B746=$G$2,$H$2,IF(B746=$G$3,$H$3,IF(B746=$G$4,$H$4,IF(B746=$G$5,$H$5,IF(B746=$G$6,$H$6,"other")))))</f>
        <v>Off-Network</v>
      </c>
    </row>
    <row r="747" customFormat="false" ht="13.2" hidden="true" customHeight="false" outlineLevel="0" collapsed="false">
      <c r="A747" s="4" t="n">
        <v>32</v>
      </c>
      <c r="B747" s="4" t="n">
        <v>1</v>
      </c>
      <c r="C747" s="4" t="n">
        <v>5</v>
      </c>
      <c r="D747" s="4" t="n">
        <v>2</v>
      </c>
      <c r="E747" s="4" t="n">
        <v>0.00627248</v>
      </c>
      <c r="F747" s="0" t="str">
        <f aca="false">IF(B747=$G$2,$H$2,IF(B747=$G$3,$H$3,IF(B747=$G$4,$H$4,IF(B747=$G$5,$H$5,IF(B747=$G$6,$H$6,"other")))))</f>
        <v>Off-Network</v>
      </c>
    </row>
    <row r="748" customFormat="false" ht="13.2" hidden="true" customHeight="false" outlineLevel="0" collapsed="false">
      <c r="A748" s="4" t="n">
        <v>32</v>
      </c>
      <c r="B748" s="4" t="n">
        <v>1</v>
      </c>
      <c r="C748" s="4" t="n">
        <v>5</v>
      </c>
      <c r="D748" s="4" t="n">
        <v>3</v>
      </c>
      <c r="E748" s="4" t="n">
        <v>0.00505767</v>
      </c>
      <c r="F748" s="0" t="str">
        <f aca="false">IF(B748=$G$2,$H$2,IF(B748=$G$3,$H$3,IF(B748=$G$4,$H$4,IF(B748=$G$5,$H$5,IF(B748=$G$6,$H$6,"other")))))</f>
        <v>Off-Network</v>
      </c>
    </row>
    <row r="749" customFormat="false" ht="13.2" hidden="true" customHeight="false" outlineLevel="0" collapsed="false">
      <c r="A749" s="4" t="n">
        <v>32</v>
      </c>
      <c r="B749" s="4" t="n">
        <v>1</v>
      </c>
      <c r="C749" s="4" t="n">
        <v>5</v>
      </c>
      <c r="D749" s="4" t="n">
        <v>4</v>
      </c>
      <c r="E749" s="4" t="n">
        <v>0.00466686</v>
      </c>
      <c r="F749" s="0" t="str">
        <f aca="false">IF(B749=$G$2,$H$2,IF(B749=$G$3,$H$3,IF(B749=$G$4,$H$4,IF(B749=$G$5,$H$5,IF(B749=$G$6,$H$6,"other")))))</f>
        <v>Off-Network</v>
      </c>
    </row>
    <row r="750" customFormat="false" ht="13.2" hidden="true" customHeight="false" outlineLevel="0" collapsed="false">
      <c r="A750" s="4" t="n">
        <v>32</v>
      </c>
      <c r="B750" s="4" t="n">
        <v>1</v>
      </c>
      <c r="C750" s="4" t="n">
        <v>5</v>
      </c>
      <c r="D750" s="4" t="n">
        <v>5</v>
      </c>
      <c r="E750" s="4" t="n">
        <v>0.00699469</v>
      </c>
      <c r="F750" s="0" t="str">
        <f aca="false">IF(B750=$G$2,$H$2,IF(B750=$G$3,$H$3,IF(B750=$G$4,$H$4,IF(B750=$G$5,$H$5,IF(B750=$G$6,$H$6,"other")))))</f>
        <v>Off-Network</v>
      </c>
    </row>
    <row r="751" customFormat="false" ht="13.2" hidden="true" customHeight="false" outlineLevel="0" collapsed="false">
      <c r="A751" s="4" t="n">
        <v>32</v>
      </c>
      <c r="B751" s="4" t="n">
        <v>1</v>
      </c>
      <c r="C751" s="4" t="n">
        <v>5</v>
      </c>
      <c r="D751" s="4" t="n">
        <v>6</v>
      </c>
      <c r="E751" s="4" t="n">
        <v>0.018494</v>
      </c>
      <c r="F751" s="0" t="str">
        <f aca="false">IF(B751=$G$2,$H$2,IF(B751=$G$3,$H$3,IF(B751=$G$4,$H$4,IF(B751=$G$5,$H$5,IF(B751=$G$6,$H$6,"other")))))</f>
        <v>Off-Network</v>
      </c>
    </row>
    <row r="752" customFormat="false" ht="13.2" hidden="true" customHeight="false" outlineLevel="0" collapsed="false">
      <c r="A752" s="4" t="n">
        <v>32</v>
      </c>
      <c r="B752" s="4" t="n">
        <v>1</v>
      </c>
      <c r="C752" s="4" t="n">
        <v>5</v>
      </c>
      <c r="D752" s="4" t="n">
        <v>7</v>
      </c>
      <c r="E752" s="4" t="n">
        <v>0.0459565</v>
      </c>
      <c r="F752" s="0" t="str">
        <f aca="false">IF(B752=$G$2,$H$2,IF(B752=$G$3,$H$3,IF(B752=$G$4,$H$4,IF(B752=$G$5,$H$5,IF(B752=$G$6,$H$6,"other")))))</f>
        <v>Off-Network</v>
      </c>
    </row>
    <row r="753" customFormat="false" ht="13.2" hidden="true" customHeight="false" outlineLevel="0" collapsed="false">
      <c r="A753" s="4" t="n">
        <v>32</v>
      </c>
      <c r="B753" s="4" t="n">
        <v>1</v>
      </c>
      <c r="C753" s="4" t="n">
        <v>5</v>
      </c>
      <c r="D753" s="4" t="n">
        <v>8</v>
      </c>
      <c r="E753" s="4" t="n">
        <v>0.0696444</v>
      </c>
      <c r="F753" s="0" t="str">
        <f aca="false">IF(B753=$G$2,$H$2,IF(B753=$G$3,$H$3,IF(B753=$G$4,$H$4,IF(B753=$G$5,$H$5,IF(B753=$G$6,$H$6,"other")))))</f>
        <v>Off-Network</v>
      </c>
    </row>
    <row r="754" customFormat="false" ht="13.2" hidden="true" customHeight="false" outlineLevel="0" collapsed="false">
      <c r="A754" s="4" t="n">
        <v>32</v>
      </c>
      <c r="B754" s="4" t="n">
        <v>1</v>
      </c>
      <c r="C754" s="4" t="n">
        <v>5</v>
      </c>
      <c r="D754" s="4" t="n">
        <v>9</v>
      </c>
      <c r="E754" s="4" t="n">
        <v>0.0608279</v>
      </c>
      <c r="F754" s="0" t="str">
        <f aca="false">IF(B754=$G$2,$H$2,IF(B754=$G$3,$H$3,IF(B754=$G$4,$H$4,IF(B754=$G$5,$H$5,IF(B754=$G$6,$H$6,"other")))))</f>
        <v>Off-Network</v>
      </c>
    </row>
    <row r="755" customFormat="false" ht="13.2" hidden="true" customHeight="false" outlineLevel="0" collapsed="false">
      <c r="A755" s="4" t="n">
        <v>32</v>
      </c>
      <c r="B755" s="4" t="n">
        <v>1</v>
      </c>
      <c r="C755" s="4" t="n">
        <v>5</v>
      </c>
      <c r="D755" s="4" t="n">
        <v>10</v>
      </c>
      <c r="E755" s="4" t="n">
        <v>0.0502862</v>
      </c>
      <c r="F755" s="0" t="str">
        <f aca="false">IF(B755=$G$2,$H$2,IF(B755=$G$3,$H$3,IF(B755=$G$4,$H$4,IF(B755=$G$5,$H$5,IF(B755=$G$6,$H$6,"other")))))</f>
        <v>Off-Network</v>
      </c>
    </row>
    <row r="756" customFormat="false" ht="13.2" hidden="true" customHeight="false" outlineLevel="0" collapsed="false">
      <c r="A756" s="4" t="n">
        <v>32</v>
      </c>
      <c r="B756" s="4" t="n">
        <v>1</v>
      </c>
      <c r="C756" s="4" t="n">
        <v>5</v>
      </c>
      <c r="D756" s="4" t="n">
        <v>11</v>
      </c>
      <c r="E756" s="4" t="n">
        <v>0.0499351</v>
      </c>
      <c r="F756" s="0" t="str">
        <f aca="false">IF(B756=$G$2,$H$2,IF(B756=$G$3,$H$3,IF(B756=$G$4,$H$4,IF(B756=$G$5,$H$5,IF(B756=$G$6,$H$6,"other")))))</f>
        <v>Off-Network</v>
      </c>
    </row>
    <row r="757" customFormat="false" ht="13.2" hidden="true" customHeight="false" outlineLevel="0" collapsed="false">
      <c r="A757" s="4" t="n">
        <v>32</v>
      </c>
      <c r="B757" s="4" t="n">
        <v>1</v>
      </c>
      <c r="C757" s="4" t="n">
        <v>5</v>
      </c>
      <c r="D757" s="4" t="n">
        <v>12</v>
      </c>
      <c r="E757" s="4" t="n">
        <v>0.0543654</v>
      </c>
      <c r="F757" s="0" t="str">
        <f aca="false">IF(B757=$G$2,$H$2,IF(B757=$G$3,$H$3,IF(B757=$G$4,$H$4,IF(B757=$G$5,$H$5,IF(B757=$G$6,$H$6,"other")))))</f>
        <v>Off-Network</v>
      </c>
    </row>
    <row r="758" customFormat="false" ht="13.2" hidden="true" customHeight="false" outlineLevel="0" collapsed="false">
      <c r="A758" s="4" t="n">
        <v>32</v>
      </c>
      <c r="B758" s="4" t="n">
        <v>1</v>
      </c>
      <c r="C758" s="4" t="n">
        <v>5</v>
      </c>
      <c r="D758" s="4" t="n">
        <v>13</v>
      </c>
      <c r="E758" s="4" t="n">
        <v>0.0576462</v>
      </c>
      <c r="F758" s="0" t="str">
        <f aca="false">IF(B758=$G$2,$H$2,IF(B758=$G$3,$H$3,IF(B758=$G$4,$H$4,IF(B758=$G$5,$H$5,IF(B758=$G$6,$H$6,"other")))))</f>
        <v>Off-Network</v>
      </c>
    </row>
    <row r="759" customFormat="false" ht="13.2" hidden="true" customHeight="false" outlineLevel="0" collapsed="false">
      <c r="A759" s="4" t="n">
        <v>32</v>
      </c>
      <c r="B759" s="4" t="n">
        <v>1</v>
      </c>
      <c r="C759" s="4" t="n">
        <v>5</v>
      </c>
      <c r="D759" s="4" t="n">
        <v>14</v>
      </c>
      <c r="E759" s="4" t="n">
        <v>0.0580319</v>
      </c>
      <c r="F759" s="0" t="str">
        <f aca="false">IF(B759=$G$2,$H$2,IF(B759=$G$3,$H$3,IF(B759=$G$4,$H$4,IF(B759=$G$5,$H$5,IF(B759=$G$6,$H$6,"other")))))</f>
        <v>Off-Network</v>
      </c>
    </row>
    <row r="760" customFormat="false" ht="13.2" hidden="true" customHeight="false" outlineLevel="0" collapsed="false">
      <c r="A760" s="4" t="n">
        <v>32</v>
      </c>
      <c r="B760" s="4" t="n">
        <v>1</v>
      </c>
      <c r="C760" s="4" t="n">
        <v>5</v>
      </c>
      <c r="D760" s="4" t="n">
        <v>15</v>
      </c>
      <c r="E760" s="4" t="n">
        <v>0.0622554</v>
      </c>
      <c r="F760" s="0" t="str">
        <f aca="false">IF(B760=$G$2,$H$2,IF(B760=$G$3,$H$3,IF(B760=$G$4,$H$4,IF(B760=$G$5,$H$5,IF(B760=$G$6,$H$6,"other")))))</f>
        <v>Off-Network</v>
      </c>
    </row>
    <row r="761" customFormat="false" ht="13.2" hidden="true" customHeight="false" outlineLevel="0" collapsed="false">
      <c r="A761" s="4" t="n">
        <v>32</v>
      </c>
      <c r="B761" s="4" t="n">
        <v>1</v>
      </c>
      <c r="C761" s="4" t="n">
        <v>5</v>
      </c>
      <c r="D761" s="4" t="n">
        <v>16</v>
      </c>
      <c r="E761" s="4" t="n">
        <v>0.0710049</v>
      </c>
      <c r="F761" s="0" t="str">
        <f aca="false">IF(B761=$G$2,$H$2,IF(B761=$G$3,$H$3,IF(B761=$G$4,$H$4,IF(B761=$G$5,$H$5,IF(B761=$G$6,$H$6,"other")))))</f>
        <v>Off-Network</v>
      </c>
    </row>
    <row r="762" customFormat="false" ht="13.2" hidden="true" customHeight="false" outlineLevel="0" collapsed="false">
      <c r="A762" s="4" t="n">
        <v>32</v>
      </c>
      <c r="B762" s="4" t="n">
        <v>1</v>
      </c>
      <c r="C762" s="4" t="n">
        <v>5</v>
      </c>
      <c r="D762" s="4" t="n">
        <v>17</v>
      </c>
      <c r="E762" s="4" t="n">
        <v>0.0769725</v>
      </c>
      <c r="F762" s="0" t="str">
        <f aca="false">IF(B762=$G$2,$H$2,IF(B762=$G$3,$H$3,IF(B762=$G$4,$H$4,IF(B762=$G$5,$H$5,IF(B762=$G$6,$H$6,"other")))))</f>
        <v>Off-Network</v>
      </c>
    </row>
    <row r="763" customFormat="false" ht="13.2" hidden="true" customHeight="false" outlineLevel="0" collapsed="false">
      <c r="A763" s="4" t="n">
        <v>32</v>
      </c>
      <c r="B763" s="4" t="n">
        <v>1</v>
      </c>
      <c r="C763" s="4" t="n">
        <v>5</v>
      </c>
      <c r="D763" s="4" t="n">
        <v>18</v>
      </c>
      <c r="E763" s="4" t="n">
        <v>0.077432</v>
      </c>
      <c r="F763" s="0" t="str">
        <f aca="false">IF(B763=$G$2,$H$2,IF(B763=$G$3,$H$3,IF(B763=$G$4,$H$4,IF(B763=$G$5,$H$5,IF(B763=$G$6,$H$6,"other")))))</f>
        <v>Off-Network</v>
      </c>
    </row>
    <row r="764" customFormat="false" ht="13.2" hidden="true" customHeight="false" outlineLevel="0" collapsed="false">
      <c r="A764" s="4" t="n">
        <v>32</v>
      </c>
      <c r="B764" s="4" t="n">
        <v>1</v>
      </c>
      <c r="C764" s="4" t="n">
        <v>5</v>
      </c>
      <c r="D764" s="4" t="n">
        <v>19</v>
      </c>
      <c r="E764" s="4" t="n">
        <v>0.059783</v>
      </c>
      <c r="F764" s="0" t="str">
        <f aca="false">IF(B764=$G$2,$H$2,IF(B764=$G$3,$H$3,IF(B764=$G$4,$H$4,IF(B764=$G$5,$H$5,IF(B764=$G$6,$H$6,"other")))))</f>
        <v>Off-Network</v>
      </c>
    </row>
    <row r="765" customFormat="false" ht="13.2" hidden="true" customHeight="false" outlineLevel="0" collapsed="false">
      <c r="A765" s="4" t="n">
        <v>32</v>
      </c>
      <c r="B765" s="4" t="n">
        <v>1</v>
      </c>
      <c r="C765" s="4" t="n">
        <v>5</v>
      </c>
      <c r="D765" s="4" t="n">
        <v>20</v>
      </c>
      <c r="E765" s="4" t="n">
        <v>0.0443923</v>
      </c>
      <c r="F765" s="0" t="str">
        <f aca="false">IF(B765=$G$2,$H$2,IF(B765=$G$3,$H$3,IF(B765=$G$4,$H$4,IF(B765=$G$5,$H$5,IF(B765=$G$6,$H$6,"other")))))</f>
        <v>Off-Network</v>
      </c>
    </row>
    <row r="766" customFormat="false" ht="13.2" hidden="true" customHeight="false" outlineLevel="0" collapsed="false">
      <c r="A766" s="4" t="n">
        <v>32</v>
      </c>
      <c r="B766" s="4" t="n">
        <v>1</v>
      </c>
      <c r="C766" s="4" t="n">
        <v>5</v>
      </c>
      <c r="D766" s="4" t="n">
        <v>21</v>
      </c>
      <c r="E766" s="4" t="n">
        <v>0.0354458</v>
      </c>
      <c r="F766" s="0" t="str">
        <f aca="false">IF(B766=$G$2,$H$2,IF(B766=$G$3,$H$3,IF(B766=$G$4,$H$4,IF(B766=$G$5,$H$5,IF(B766=$G$6,$H$6,"other")))))</f>
        <v>Off-Network</v>
      </c>
    </row>
    <row r="767" customFormat="false" ht="13.2" hidden="true" customHeight="false" outlineLevel="0" collapsed="false">
      <c r="A767" s="4" t="n">
        <v>32</v>
      </c>
      <c r="B767" s="4" t="n">
        <v>1</v>
      </c>
      <c r="C767" s="4" t="n">
        <v>5</v>
      </c>
      <c r="D767" s="4" t="n">
        <v>22</v>
      </c>
      <c r="E767" s="4" t="n">
        <v>0.031824</v>
      </c>
      <c r="F767" s="0" t="str">
        <f aca="false">IF(B767=$G$2,$H$2,IF(B767=$G$3,$H$3,IF(B767=$G$4,$H$4,IF(B767=$G$5,$H$5,IF(B767=$G$6,$H$6,"other")))))</f>
        <v>Off-Network</v>
      </c>
    </row>
    <row r="768" customFormat="false" ht="13.2" hidden="true" customHeight="false" outlineLevel="0" collapsed="false">
      <c r="A768" s="4" t="n">
        <v>32</v>
      </c>
      <c r="B768" s="4" t="n">
        <v>1</v>
      </c>
      <c r="C768" s="4" t="n">
        <v>5</v>
      </c>
      <c r="D768" s="4" t="n">
        <v>23</v>
      </c>
      <c r="E768" s="4" t="n">
        <v>0.0249419</v>
      </c>
      <c r="F768" s="0" t="str">
        <f aca="false">IF(B768=$G$2,$H$2,IF(B768=$G$3,$H$3,IF(B768=$G$4,$H$4,IF(B768=$G$5,$H$5,IF(B768=$G$6,$H$6,"other")))))</f>
        <v>Off-Network</v>
      </c>
    </row>
    <row r="769" customFormat="false" ht="13.2" hidden="true" customHeight="false" outlineLevel="0" collapsed="false">
      <c r="A769" s="4" t="n">
        <v>32</v>
      </c>
      <c r="B769" s="4" t="n">
        <v>1</v>
      </c>
      <c r="C769" s="4" t="n">
        <v>5</v>
      </c>
      <c r="D769" s="4" t="n">
        <v>24</v>
      </c>
      <c r="E769" s="4" t="n">
        <v>0.0179068</v>
      </c>
      <c r="F769" s="0" t="str">
        <f aca="false">IF(B769=$G$2,$H$2,IF(B769=$G$3,$H$3,IF(B769=$G$4,$H$4,IF(B769=$G$5,$H$5,IF(B769=$G$6,$H$6,"other")))))</f>
        <v>Off-Network</v>
      </c>
    </row>
    <row r="770" customFormat="false" ht="13.2" hidden="true" customHeight="false" outlineLevel="0" collapsed="false">
      <c r="A770" s="4" t="n">
        <v>32</v>
      </c>
      <c r="B770" s="4" t="n">
        <v>2</v>
      </c>
      <c r="C770" s="4" t="n">
        <v>2</v>
      </c>
      <c r="D770" s="4" t="n">
        <v>1</v>
      </c>
      <c r="E770" s="4" t="n">
        <v>0.0164213</v>
      </c>
      <c r="F770" s="0" t="str">
        <f aca="false">IF(B770=$G$2,$H$2,IF(B770=$G$3,$H$3,IF(B770=$G$4,$H$4,IF(B770=$G$5,$H$5,IF(B770=$G$6,$H$6,"other")))))</f>
        <v>Rural Restricted Access</v>
      </c>
    </row>
    <row r="771" customFormat="false" ht="13.2" hidden="true" customHeight="false" outlineLevel="0" collapsed="false">
      <c r="A771" s="4" t="n">
        <v>32</v>
      </c>
      <c r="B771" s="4" t="n">
        <v>2</v>
      </c>
      <c r="C771" s="4" t="n">
        <v>2</v>
      </c>
      <c r="D771" s="4" t="n">
        <v>2</v>
      </c>
      <c r="E771" s="4" t="n">
        <v>0.0111921</v>
      </c>
      <c r="F771" s="0" t="str">
        <f aca="false">IF(B771=$G$2,$H$2,IF(B771=$G$3,$H$3,IF(B771=$G$4,$H$4,IF(B771=$G$5,$H$5,IF(B771=$G$6,$H$6,"other")))))</f>
        <v>Rural Restricted Access</v>
      </c>
    </row>
    <row r="772" customFormat="false" ht="13.2" hidden="true" customHeight="false" outlineLevel="0" collapsed="false">
      <c r="A772" s="4" t="n">
        <v>32</v>
      </c>
      <c r="B772" s="4" t="n">
        <v>2</v>
      </c>
      <c r="C772" s="4" t="n">
        <v>2</v>
      </c>
      <c r="D772" s="4" t="n">
        <v>3</v>
      </c>
      <c r="E772" s="4" t="n">
        <v>0.0085415</v>
      </c>
      <c r="F772" s="0" t="str">
        <f aca="false">IF(B772=$G$2,$H$2,IF(B772=$G$3,$H$3,IF(B772=$G$4,$H$4,IF(B772=$G$5,$H$5,IF(B772=$G$6,$H$6,"other")))))</f>
        <v>Rural Restricted Access</v>
      </c>
    </row>
    <row r="773" customFormat="false" ht="13.2" hidden="true" customHeight="false" outlineLevel="0" collapsed="false">
      <c r="A773" s="4" t="n">
        <v>32</v>
      </c>
      <c r="B773" s="4" t="n">
        <v>2</v>
      </c>
      <c r="C773" s="4" t="n">
        <v>2</v>
      </c>
      <c r="D773" s="4" t="n">
        <v>4</v>
      </c>
      <c r="E773" s="4" t="n">
        <v>0.00679328</v>
      </c>
      <c r="F773" s="0" t="str">
        <f aca="false">IF(B773=$G$2,$H$2,IF(B773=$G$3,$H$3,IF(B773=$G$4,$H$4,IF(B773=$G$5,$H$5,IF(B773=$G$6,$H$6,"other")))))</f>
        <v>Rural Restricted Access</v>
      </c>
    </row>
    <row r="774" customFormat="false" ht="13.2" hidden="true" customHeight="false" outlineLevel="0" collapsed="false">
      <c r="A774" s="4" t="n">
        <v>32</v>
      </c>
      <c r="B774" s="4" t="n">
        <v>2</v>
      </c>
      <c r="C774" s="4" t="n">
        <v>2</v>
      </c>
      <c r="D774" s="4" t="n">
        <v>5</v>
      </c>
      <c r="E774" s="4" t="n">
        <v>0.00721894</v>
      </c>
      <c r="F774" s="0" t="str">
        <f aca="false">IF(B774=$G$2,$H$2,IF(B774=$G$3,$H$3,IF(B774=$G$4,$H$4,IF(B774=$G$5,$H$5,IF(B774=$G$6,$H$6,"other")))))</f>
        <v>Rural Restricted Access</v>
      </c>
    </row>
    <row r="775" customFormat="false" ht="13.2" hidden="true" customHeight="false" outlineLevel="0" collapsed="false">
      <c r="A775" s="4" t="n">
        <v>32</v>
      </c>
      <c r="B775" s="4" t="n">
        <v>2</v>
      </c>
      <c r="C775" s="4" t="n">
        <v>2</v>
      </c>
      <c r="D775" s="4" t="n">
        <v>6</v>
      </c>
      <c r="E775" s="4" t="n">
        <v>0.0107619</v>
      </c>
      <c r="F775" s="0" t="str">
        <f aca="false">IF(B775=$G$2,$H$2,IF(B775=$G$3,$H$3,IF(B775=$G$4,$H$4,IF(B775=$G$5,$H$5,IF(B775=$G$6,$H$6,"other")))))</f>
        <v>Rural Restricted Access</v>
      </c>
    </row>
    <row r="776" customFormat="false" ht="13.2" hidden="true" customHeight="false" outlineLevel="0" collapsed="false">
      <c r="A776" s="4" t="n">
        <v>32</v>
      </c>
      <c r="B776" s="4" t="n">
        <v>2</v>
      </c>
      <c r="C776" s="4" t="n">
        <v>2</v>
      </c>
      <c r="D776" s="4" t="n">
        <v>7</v>
      </c>
      <c r="E776" s="4" t="n">
        <v>0.01768</v>
      </c>
      <c r="F776" s="0" t="str">
        <f aca="false">IF(B776=$G$2,$H$2,IF(B776=$G$3,$H$3,IF(B776=$G$4,$H$4,IF(B776=$G$5,$H$5,IF(B776=$G$6,$H$6,"other")))))</f>
        <v>Rural Restricted Access</v>
      </c>
    </row>
    <row r="777" customFormat="false" ht="13.2" hidden="true" customHeight="false" outlineLevel="0" collapsed="false">
      <c r="A777" s="4" t="n">
        <v>32</v>
      </c>
      <c r="B777" s="4" t="n">
        <v>2</v>
      </c>
      <c r="C777" s="4" t="n">
        <v>2</v>
      </c>
      <c r="D777" s="4" t="n">
        <v>8</v>
      </c>
      <c r="E777" s="4" t="n">
        <v>0.0268751</v>
      </c>
      <c r="F777" s="0" t="str">
        <f aca="false">IF(B777=$G$2,$H$2,IF(B777=$G$3,$H$3,IF(B777=$G$4,$H$4,IF(B777=$G$5,$H$5,IF(B777=$G$6,$H$6,"other")))))</f>
        <v>Rural Restricted Access</v>
      </c>
    </row>
    <row r="778" customFormat="false" ht="13.2" hidden="true" customHeight="false" outlineLevel="0" collapsed="false">
      <c r="A778" s="4" t="n">
        <v>32</v>
      </c>
      <c r="B778" s="4" t="n">
        <v>2</v>
      </c>
      <c r="C778" s="4" t="n">
        <v>2</v>
      </c>
      <c r="D778" s="4" t="n">
        <v>9</v>
      </c>
      <c r="E778" s="4" t="n">
        <v>0.0386587</v>
      </c>
      <c r="F778" s="0" t="str">
        <f aca="false">IF(B778=$G$2,$H$2,IF(B778=$G$3,$H$3,IF(B778=$G$4,$H$4,IF(B778=$G$5,$H$5,IF(B778=$G$6,$H$6,"other")))))</f>
        <v>Rural Restricted Access</v>
      </c>
    </row>
    <row r="779" customFormat="false" ht="13.2" hidden="true" customHeight="false" outlineLevel="0" collapsed="false">
      <c r="A779" s="4" t="n">
        <v>32</v>
      </c>
      <c r="B779" s="4" t="n">
        <v>2</v>
      </c>
      <c r="C779" s="4" t="n">
        <v>2</v>
      </c>
      <c r="D779" s="4" t="n">
        <v>10</v>
      </c>
      <c r="E779" s="4" t="n">
        <v>0.0522389</v>
      </c>
      <c r="F779" s="0" t="str">
        <f aca="false">IF(B779=$G$2,$H$2,IF(B779=$G$3,$H$3,IF(B779=$G$4,$H$4,IF(B779=$G$5,$H$5,IF(B779=$G$6,$H$6,"other")))))</f>
        <v>Rural Restricted Access</v>
      </c>
    </row>
    <row r="780" customFormat="false" ht="13.2" hidden="true" customHeight="false" outlineLevel="0" collapsed="false">
      <c r="A780" s="4" t="n">
        <v>32</v>
      </c>
      <c r="B780" s="4" t="n">
        <v>2</v>
      </c>
      <c r="C780" s="4" t="n">
        <v>2</v>
      </c>
      <c r="D780" s="4" t="n">
        <v>11</v>
      </c>
      <c r="E780" s="4" t="n">
        <v>0.0631739</v>
      </c>
      <c r="F780" s="0" t="str">
        <f aca="false">IF(B780=$G$2,$H$2,IF(B780=$G$3,$H$3,IF(B780=$G$4,$H$4,IF(B780=$G$5,$H$5,IF(B780=$G$6,$H$6,"other")))))</f>
        <v>Rural Restricted Access</v>
      </c>
    </row>
    <row r="781" customFormat="false" ht="13.2" hidden="true" customHeight="false" outlineLevel="0" collapsed="false">
      <c r="A781" s="4" t="n">
        <v>32</v>
      </c>
      <c r="B781" s="4" t="n">
        <v>2</v>
      </c>
      <c r="C781" s="4" t="n">
        <v>2</v>
      </c>
      <c r="D781" s="4" t="n">
        <v>12</v>
      </c>
      <c r="E781" s="4" t="n">
        <v>0.0699435</v>
      </c>
      <c r="F781" s="0" t="str">
        <f aca="false">IF(B781=$G$2,$H$2,IF(B781=$G$3,$H$3,IF(B781=$G$4,$H$4,IF(B781=$G$5,$H$5,IF(B781=$G$6,$H$6,"other")))))</f>
        <v>Rural Restricted Access</v>
      </c>
    </row>
    <row r="782" customFormat="false" ht="13.2" hidden="true" customHeight="false" outlineLevel="0" collapsed="false">
      <c r="A782" s="4" t="n">
        <v>32</v>
      </c>
      <c r="B782" s="4" t="n">
        <v>2</v>
      </c>
      <c r="C782" s="4" t="n">
        <v>2</v>
      </c>
      <c r="D782" s="4" t="n">
        <v>13</v>
      </c>
      <c r="E782" s="4" t="n">
        <v>0.0729332</v>
      </c>
      <c r="F782" s="0" t="str">
        <f aca="false">IF(B782=$G$2,$H$2,IF(B782=$G$3,$H$3,IF(B782=$G$4,$H$4,IF(B782=$G$5,$H$5,IF(B782=$G$6,$H$6,"other")))))</f>
        <v>Rural Restricted Access</v>
      </c>
    </row>
    <row r="783" customFormat="false" ht="13.2" hidden="true" customHeight="false" outlineLevel="0" collapsed="false">
      <c r="A783" s="4" t="n">
        <v>32</v>
      </c>
      <c r="B783" s="4" t="n">
        <v>2</v>
      </c>
      <c r="C783" s="4" t="n">
        <v>2</v>
      </c>
      <c r="D783" s="4" t="n">
        <v>14</v>
      </c>
      <c r="E783" s="4" t="n">
        <v>0.0731218</v>
      </c>
      <c r="F783" s="0" t="str">
        <f aca="false">IF(B783=$G$2,$H$2,IF(B783=$G$3,$H$3,IF(B783=$G$4,$H$4,IF(B783=$G$5,$H$5,IF(B783=$G$6,$H$6,"other")))))</f>
        <v>Rural Restricted Access</v>
      </c>
    </row>
    <row r="784" customFormat="false" ht="13.2" hidden="true" customHeight="false" outlineLevel="0" collapsed="false">
      <c r="A784" s="4" t="n">
        <v>32</v>
      </c>
      <c r="B784" s="4" t="n">
        <v>2</v>
      </c>
      <c r="C784" s="4" t="n">
        <v>2</v>
      </c>
      <c r="D784" s="4" t="n">
        <v>15</v>
      </c>
      <c r="E784" s="4" t="n">
        <v>0.0736159</v>
      </c>
      <c r="F784" s="0" t="str">
        <f aca="false">IF(B784=$G$2,$H$2,IF(B784=$G$3,$H$3,IF(B784=$G$4,$H$4,IF(B784=$G$5,$H$5,IF(B784=$G$6,$H$6,"other")))))</f>
        <v>Rural Restricted Access</v>
      </c>
    </row>
    <row r="785" customFormat="false" ht="13.2" hidden="true" customHeight="false" outlineLevel="0" collapsed="false">
      <c r="A785" s="4" t="n">
        <v>32</v>
      </c>
      <c r="B785" s="4" t="n">
        <v>2</v>
      </c>
      <c r="C785" s="4" t="n">
        <v>2</v>
      </c>
      <c r="D785" s="4" t="n">
        <v>16</v>
      </c>
      <c r="E785" s="4" t="n">
        <v>0.0744608</v>
      </c>
      <c r="F785" s="0" t="str">
        <f aca="false">IF(B785=$G$2,$H$2,IF(B785=$G$3,$H$3,IF(B785=$G$4,$H$4,IF(B785=$G$5,$H$5,IF(B785=$G$6,$H$6,"other")))))</f>
        <v>Rural Restricted Access</v>
      </c>
    </row>
    <row r="786" customFormat="false" ht="13.2" hidden="true" customHeight="false" outlineLevel="0" collapsed="false">
      <c r="A786" s="4" t="n">
        <v>32</v>
      </c>
      <c r="B786" s="4" t="n">
        <v>2</v>
      </c>
      <c r="C786" s="4" t="n">
        <v>2</v>
      </c>
      <c r="D786" s="4" t="n">
        <v>17</v>
      </c>
      <c r="E786" s="4" t="n">
        <v>0.0742165</v>
      </c>
      <c r="F786" s="0" t="str">
        <f aca="false">IF(B786=$G$2,$H$2,IF(B786=$G$3,$H$3,IF(B786=$G$4,$H$4,IF(B786=$G$5,$H$5,IF(B786=$G$6,$H$6,"other")))))</f>
        <v>Rural Restricted Access</v>
      </c>
    </row>
    <row r="787" customFormat="false" ht="13.2" hidden="true" customHeight="false" outlineLevel="0" collapsed="false">
      <c r="A787" s="4" t="n">
        <v>32</v>
      </c>
      <c r="B787" s="4" t="n">
        <v>2</v>
      </c>
      <c r="C787" s="4" t="n">
        <v>2</v>
      </c>
      <c r="D787" s="4" t="n">
        <v>18</v>
      </c>
      <c r="E787" s="4" t="n">
        <v>0.0700091</v>
      </c>
      <c r="F787" s="0" t="str">
        <f aca="false">IF(B787=$G$2,$H$2,IF(B787=$G$3,$H$3,IF(B787=$G$4,$H$4,IF(B787=$G$5,$H$5,IF(B787=$G$6,$H$6,"other")))))</f>
        <v>Rural Restricted Access</v>
      </c>
    </row>
    <row r="788" customFormat="false" ht="13.2" hidden="true" customHeight="false" outlineLevel="0" collapsed="false">
      <c r="A788" s="4" t="n">
        <v>32</v>
      </c>
      <c r="B788" s="4" t="n">
        <v>2</v>
      </c>
      <c r="C788" s="4" t="n">
        <v>2</v>
      </c>
      <c r="D788" s="4" t="n">
        <v>19</v>
      </c>
      <c r="E788" s="4" t="n">
        <v>0.0614038</v>
      </c>
      <c r="F788" s="0" t="str">
        <f aca="false">IF(B788=$G$2,$H$2,IF(B788=$G$3,$H$3,IF(B788=$G$4,$H$4,IF(B788=$G$5,$H$5,IF(B788=$G$6,$H$6,"other")))))</f>
        <v>Rural Restricted Access</v>
      </c>
    </row>
    <row r="789" customFormat="false" ht="13.2" hidden="true" customHeight="false" outlineLevel="0" collapsed="false">
      <c r="A789" s="4" t="n">
        <v>32</v>
      </c>
      <c r="B789" s="4" t="n">
        <v>2</v>
      </c>
      <c r="C789" s="4" t="n">
        <v>2</v>
      </c>
      <c r="D789" s="4" t="n">
        <v>20</v>
      </c>
      <c r="E789" s="4" t="n">
        <v>0.0505043</v>
      </c>
      <c r="F789" s="0" t="str">
        <f aca="false">IF(B789=$G$2,$H$2,IF(B789=$G$3,$H$3,IF(B789=$G$4,$H$4,IF(B789=$G$5,$H$5,IF(B789=$G$6,$H$6,"other")))))</f>
        <v>Rural Restricted Access</v>
      </c>
    </row>
    <row r="790" customFormat="false" ht="13.2" hidden="true" customHeight="false" outlineLevel="0" collapsed="false">
      <c r="A790" s="4" t="n">
        <v>32</v>
      </c>
      <c r="B790" s="4" t="n">
        <v>2</v>
      </c>
      <c r="C790" s="4" t="n">
        <v>2</v>
      </c>
      <c r="D790" s="4" t="n">
        <v>21</v>
      </c>
      <c r="E790" s="4" t="n">
        <v>0.0412072</v>
      </c>
      <c r="F790" s="0" t="str">
        <f aca="false">IF(B790=$G$2,$H$2,IF(B790=$G$3,$H$3,IF(B790=$G$4,$H$4,IF(B790=$G$5,$H$5,IF(B790=$G$6,$H$6,"other")))))</f>
        <v>Rural Restricted Access</v>
      </c>
    </row>
    <row r="791" customFormat="false" ht="13.2" hidden="true" customHeight="false" outlineLevel="0" collapsed="false">
      <c r="A791" s="4" t="n">
        <v>32</v>
      </c>
      <c r="B791" s="4" t="n">
        <v>2</v>
      </c>
      <c r="C791" s="4" t="n">
        <v>2</v>
      </c>
      <c r="D791" s="4" t="n">
        <v>22</v>
      </c>
      <c r="E791" s="4" t="n">
        <v>0.0336373</v>
      </c>
      <c r="F791" s="0" t="str">
        <f aca="false">IF(B791=$G$2,$H$2,IF(B791=$G$3,$H$3,IF(B791=$G$4,$H$4,IF(B791=$G$5,$H$5,IF(B791=$G$6,$H$6,"other")))))</f>
        <v>Rural Restricted Access</v>
      </c>
    </row>
    <row r="792" customFormat="false" ht="13.2" hidden="true" customHeight="false" outlineLevel="0" collapsed="false">
      <c r="A792" s="4" t="n">
        <v>32</v>
      </c>
      <c r="B792" s="4" t="n">
        <v>2</v>
      </c>
      <c r="C792" s="4" t="n">
        <v>2</v>
      </c>
      <c r="D792" s="4" t="n">
        <v>23</v>
      </c>
      <c r="E792" s="4" t="n">
        <v>0.0262243</v>
      </c>
      <c r="F792" s="0" t="str">
        <f aca="false">IF(B792=$G$2,$H$2,IF(B792=$G$3,$H$3,IF(B792=$G$4,$H$4,IF(B792=$G$5,$H$5,IF(B792=$G$6,$H$6,"other")))))</f>
        <v>Rural Restricted Access</v>
      </c>
    </row>
    <row r="793" customFormat="false" ht="13.2" hidden="true" customHeight="false" outlineLevel="0" collapsed="false">
      <c r="A793" s="4" t="n">
        <v>32</v>
      </c>
      <c r="B793" s="4" t="n">
        <v>2</v>
      </c>
      <c r="C793" s="4" t="n">
        <v>2</v>
      </c>
      <c r="D793" s="4" t="n">
        <v>24</v>
      </c>
      <c r="E793" s="4" t="n">
        <v>0.0191666</v>
      </c>
      <c r="F793" s="0" t="str">
        <f aca="false">IF(B793=$G$2,$H$2,IF(B793=$G$3,$H$3,IF(B793=$G$4,$H$4,IF(B793=$G$5,$H$5,IF(B793=$G$6,$H$6,"other")))))</f>
        <v>Rural Restricted Access</v>
      </c>
    </row>
    <row r="794" customFormat="false" ht="13.2" hidden="true" customHeight="false" outlineLevel="0" collapsed="false">
      <c r="A794" s="4" t="n">
        <v>32</v>
      </c>
      <c r="B794" s="4" t="n">
        <v>2</v>
      </c>
      <c r="C794" s="4" t="n">
        <v>5</v>
      </c>
      <c r="D794" s="4" t="n">
        <v>1</v>
      </c>
      <c r="E794" s="4" t="n">
        <v>0.0107741</v>
      </c>
      <c r="F794" s="0" t="str">
        <f aca="false">IF(B794=$G$2,$H$2,IF(B794=$G$3,$H$3,IF(B794=$G$4,$H$4,IF(B794=$G$5,$H$5,IF(B794=$G$6,$H$6,"other")))))</f>
        <v>Rural Restricted Access</v>
      </c>
    </row>
    <row r="795" customFormat="false" ht="13.2" hidden="true" customHeight="false" outlineLevel="0" collapsed="false">
      <c r="A795" s="4" t="n">
        <v>32</v>
      </c>
      <c r="B795" s="4" t="n">
        <v>2</v>
      </c>
      <c r="C795" s="4" t="n">
        <v>5</v>
      </c>
      <c r="D795" s="4" t="n">
        <v>2</v>
      </c>
      <c r="E795" s="4" t="n">
        <v>0.00764376</v>
      </c>
      <c r="F795" s="0" t="str">
        <f aca="false">IF(B795=$G$2,$H$2,IF(B795=$G$3,$H$3,IF(B795=$G$4,$H$4,IF(B795=$G$5,$H$5,IF(B795=$G$6,$H$6,"other")))))</f>
        <v>Rural Restricted Access</v>
      </c>
    </row>
    <row r="796" customFormat="false" ht="13.2" hidden="true" customHeight="false" outlineLevel="0" collapsed="false">
      <c r="A796" s="4" t="n">
        <v>32</v>
      </c>
      <c r="B796" s="4" t="n">
        <v>2</v>
      </c>
      <c r="C796" s="4" t="n">
        <v>5</v>
      </c>
      <c r="D796" s="4" t="n">
        <v>3</v>
      </c>
      <c r="E796" s="4" t="n">
        <v>0.00654641</v>
      </c>
      <c r="F796" s="0" t="str">
        <f aca="false">IF(B796=$G$2,$H$2,IF(B796=$G$3,$H$3,IF(B796=$G$4,$H$4,IF(B796=$G$5,$H$5,IF(B796=$G$6,$H$6,"other")))))</f>
        <v>Rural Restricted Access</v>
      </c>
    </row>
    <row r="797" customFormat="false" ht="13.2" hidden="true" customHeight="false" outlineLevel="0" collapsed="false">
      <c r="A797" s="4" t="n">
        <v>32</v>
      </c>
      <c r="B797" s="4" t="n">
        <v>2</v>
      </c>
      <c r="C797" s="4" t="n">
        <v>5</v>
      </c>
      <c r="D797" s="4" t="n">
        <v>4</v>
      </c>
      <c r="E797" s="4" t="n">
        <v>0.00663486</v>
      </c>
      <c r="F797" s="0" t="str">
        <f aca="false">IF(B797=$G$2,$H$2,IF(B797=$G$3,$H$3,IF(B797=$G$4,$H$4,IF(B797=$G$5,$H$5,IF(B797=$G$6,$H$6,"other")))))</f>
        <v>Rural Restricted Access</v>
      </c>
    </row>
    <row r="798" customFormat="false" ht="13.2" hidden="true" customHeight="false" outlineLevel="0" collapsed="false">
      <c r="A798" s="4" t="n">
        <v>32</v>
      </c>
      <c r="B798" s="4" t="n">
        <v>2</v>
      </c>
      <c r="C798" s="4" t="n">
        <v>5</v>
      </c>
      <c r="D798" s="4" t="n">
        <v>5</v>
      </c>
      <c r="E798" s="4" t="n">
        <v>0.00953999</v>
      </c>
      <c r="F798" s="0" t="str">
        <f aca="false">IF(B798=$G$2,$H$2,IF(B798=$G$3,$H$3,IF(B798=$G$4,$H$4,IF(B798=$G$5,$H$5,IF(B798=$G$6,$H$6,"other")))))</f>
        <v>Rural Restricted Access</v>
      </c>
    </row>
    <row r="799" customFormat="false" ht="13.2" hidden="true" customHeight="false" outlineLevel="0" collapsed="false">
      <c r="A799" s="4" t="n">
        <v>32</v>
      </c>
      <c r="B799" s="4" t="n">
        <v>2</v>
      </c>
      <c r="C799" s="4" t="n">
        <v>5</v>
      </c>
      <c r="D799" s="4" t="n">
        <v>6</v>
      </c>
      <c r="E799" s="4" t="n">
        <v>0.0200551</v>
      </c>
      <c r="F799" s="0" t="str">
        <f aca="false">IF(B799=$G$2,$H$2,IF(B799=$G$3,$H$3,IF(B799=$G$4,$H$4,IF(B799=$G$5,$H$5,IF(B799=$G$6,$H$6,"other")))))</f>
        <v>Rural Restricted Access</v>
      </c>
    </row>
    <row r="800" customFormat="false" ht="13.2" hidden="true" customHeight="false" outlineLevel="0" collapsed="false">
      <c r="A800" s="4" t="n">
        <v>32</v>
      </c>
      <c r="B800" s="4" t="n">
        <v>2</v>
      </c>
      <c r="C800" s="4" t="n">
        <v>5</v>
      </c>
      <c r="D800" s="4" t="n">
        <v>7</v>
      </c>
      <c r="E800" s="4" t="n">
        <v>0.0410295</v>
      </c>
      <c r="F800" s="0" t="str">
        <f aca="false">IF(B800=$G$2,$H$2,IF(B800=$G$3,$H$3,IF(B800=$G$4,$H$4,IF(B800=$G$5,$H$5,IF(B800=$G$6,$H$6,"other")))))</f>
        <v>Rural Restricted Access</v>
      </c>
    </row>
    <row r="801" customFormat="false" ht="13.2" hidden="true" customHeight="false" outlineLevel="0" collapsed="false">
      <c r="A801" s="4" t="n">
        <v>32</v>
      </c>
      <c r="B801" s="4" t="n">
        <v>2</v>
      </c>
      <c r="C801" s="4" t="n">
        <v>5</v>
      </c>
      <c r="D801" s="4" t="n">
        <v>8</v>
      </c>
      <c r="E801" s="4" t="n">
        <v>0.0579722</v>
      </c>
      <c r="F801" s="0" t="str">
        <f aca="false">IF(B801=$G$2,$H$2,IF(B801=$G$3,$H$3,IF(B801=$G$4,$H$4,IF(B801=$G$5,$H$5,IF(B801=$G$6,$H$6,"other")))))</f>
        <v>Rural Restricted Access</v>
      </c>
    </row>
    <row r="802" customFormat="false" ht="13.2" hidden="true" customHeight="false" outlineLevel="0" collapsed="false">
      <c r="A802" s="4" t="n">
        <v>32</v>
      </c>
      <c r="B802" s="4" t="n">
        <v>2</v>
      </c>
      <c r="C802" s="4" t="n">
        <v>5</v>
      </c>
      <c r="D802" s="4" t="n">
        <v>9</v>
      </c>
      <c r="E802" s="4" t="n">
        <v>0.0534711</v>
      </c>
      <c r="F802" s="0" t="str">
        <f aca="false">IF(B802=$G$2,$H$2,IF(B802=$G$3,$H$3,IF(B802=$G$4,$H$4,IF(B802=$G$5,$H$5,IF(B802=$G$6,$H$6,"other")))))</f>
        <v>Rural Restricted Access</v>
      </c>
    </row>
    <row r="803" customFormat="false" ht="13.2" hidden="true" customHeight="false" outlineLevel="0" collapsed="false">
      <c r="A803" s="4" t="n">
        <v>32</v>
      </c>
      <c r="B803" s="4" t="n">
        <v>2</v>
      </c>
      <c r="C803" s="4" t="n">
        <v>5</v>
      </c>
      <c r="D803" s="4" t="n">
        <v>10</v>
      </c>
      <c r="E803" s="4" t="n">
        <v>0.0525478</v>
      </c>
      <c r="F803" s="0" t="str">
        <f aca="false">IF(B803=$G$2,$H$2,IF(B803=$G$3,$H$3,IF(B803=$G$4,$H$4,IF(B803=$G$5,$H$5,IF(B803=$G$6,$H$6,"other")))))</f>
        <v>Rural Restricted Access</v>
      </c>
    </row>
    <row r="804" customFormat="false" ht="13.2" hidden="true" customHeight="false" outlineLevel="0" collapsed="false">
      <c r="A804" s="4" t="n">
        <v>32</v>
      </c>
      <c r="B804" s="4" t="n">
        <v>2</v>
      </c>
      <c r="C804" s="4" t="n">
        <v>5</v>
      </c>
      <c r="D804" s="4" t="n">
        <v>11</v>
      </c>
      <c r="E804" s="4" t="n">
        <v>0.0550607</v>
      </c>
      <c r="F804" s="0" t="str">
        <f aca="false">IF(B804=$G$2,$H$2,IF(B804=$G$3,$H$3,IF(B804=$G$4,$H$4,IF(B804=$G$5,$H$5,IF(B804=$G$6,$H$6,"other")))))</f>
        <v>Rural Restricted Access</v>
      </c>
    </row>
    <row r="805" customFormat="false" ht="13.2" hidden="true" customHeight="false" outlineLevel="0" collapsed="false">
      <c r="A805" s="4" t="n">
        <v>32</v>
      </c>
      <c r="B805" s="4" t="n">
        <v>2</v>
      </c>
      <c r="C805" s="4" t="n">
        <v>5</v>
      </c>
      <c r="D805" s="4" t="n">
        <v>12</v>
      </c>
      <c r="E805" s="4" t="n">
        <v>0.0576741</v>
      </c>
      <c r="F805" s="0" t="str">
        <f aca="false">IF(B805=$G$2,$H$2,IF(B805=$G$3,$H$3,IF(B805=$G$4,$H$4,IF(B805=$G$5,$H$5,IF(B805=$G$6,$H$6,"other")))))</f>
        <v>Rural Restricted Access</v>
      </c>
    </row>
    <row r="806" customFormat="false" ht="13.2" hidden="true" customHeight="false" outlineLevel="0" collapsed="false">
      <c r="A806" s="4" t="n">
        <v>32</v>
      </c>
      <c r="B806" s="4" t="n">
        <v>2</v>
      </c>
      <c r="C806" s="4" t="n">
        <v>5</v>
      </c>
      <c r="D806" s="4" t="n">
        <v>13</v>
      </c>
      <c r="E806" s="4" t="n">
        <v>0.0591429</v>
      </c>
      <c r="F806" s="0" t="str">
        <f aca="false">IF(B806=$G$2,$H$2,IF(B806=$G$3,$H$3,IF(B806=$G$4,$H$4,IF(B806=$G$5,$H$5,IF(B806=$G$6,$H$6,"other")))))</f>
        <v>Rural Restricted Access</v>
      </c>
    </row>
    <row r="807" customFormat="false" ht="13.2" hidden="true" customHeight="false" outlineLevel="0" collapsed="false">
      <c r="A807" s="4" t="n">
        <v>32</v>
      </c>
      <c r="B807" s="4" t="n">
        <v>2</v>
      </c>
      <c r="C807" s="4" t="n">
        <v>5</v>
      </c>
      <c r="D807" s="4" t="n">
        <v>14</v>
      </c>
      <c r="E807" s="4" t="n">
        <v>0.0608019</v>
      </c>
      <c r="F807" s="0" t="str">
        <f aca="false">IF(B807=$G$2,$H$2,IF(B807=$G$3,$H$3,IF(B807=$G$4,$H$4,IF(B807=$G$5,$H$5,IF(B807=$G$6,$H$6,"other")))))</f>
        <v>Rural Restricted Access</v>
      </c>
    </row>
    <row r="808" customFormat="false" ht="13.2" hidden="true" customHeight="false" outlineLevel="0" collapsed="false">
      <c r="A808" s="4" t="n">
        <v>32</v>
      </c>
      <c r="B808" s="4" t="n">
        <v>2</v>
      </c>
      <c r="C808" s="4" t="n">
        <v>5</v>
      </c>
      <c r="D808" s="4" t="n">
        <v>15</v>
      </c>
      <c r="E808" s="4" t="n">
        <v>0.0652985</v>
      </c>
      <c r="F808" s="0" t="str">
        <f aca="false">IF(B808=$G$2,$H$2,IF(B808=$G$3,$H$3,IF(B808=$G$4,$H$4,IF(B808=$G$5,$H$5,IF(B808=$G$6,$H$6,"other")))))</f>
        <v>Rural Restricted Access</v>
      </c>
    </row>
    <row r="809" customFormat="false" ht="13.2" hidden="true" customHeight="false" outlineLevel="0" collapsed="false">
      <c r="A809" s="4" t="n">
        <v>32</v>
      </c>
      <c r="B809" s="4" t="n">
        <v>2</v>
      </c>
      <c r="C809" s="4" t="n">
        <v>5</v>
      </c>
      <c r="D809" s="4" t="n">
        <v>16</v>
      </c>
      <c r="E809" s="4" t="n">
        <v>0.0726082</v>
      </c>
      <c r="F809" s="0" t="str">
        <f aca="false">IF(B809=$G$2,$H$2,IF(B809=$G$3,$H$3,IF(B809=$G$4,$H$4,IF(B809=$G$5,$H$5,IF(B809=$G$6,$H$6,"other")))))</f>
        <v>Rural Restricted Access</v>
      </c>
    </row>
    <row r="810" customFormat="false" ht="13.2" hidden="true" customHeight="false" outlineLevel="0" collapsed="false">
      <c r="A810" s="4" t="n">
        <v>32</v>
      </c>
      <c r="B810" s="4" t="n">
        <v>2</v>
      </c>
      <c r="C810" s="4" t="n">
        <v>5</v>
      </c>
      <c r="D810" s="4" t="n">
        <v>17</v>
      </c>
      <c r="E810" s="4" t="n">
        <v>0.0773817</v>
      </c>
      <c r="F810" s="0" t="str">
        <f aca="false">IF(B810=$G$2,$H$2,IF(B810=$G$3,$H$3,IF(B810=$G$4,$H$4,IF(B810=$G$5,$H$5,IF(B810=$G$6,$H$6,"other")))))</f>
        <v>Rural Restricted Access</v>
      </c>
    </row>
    <row r="811" customFormat="false" ht="13.2" hidden="true" customHeight="false" outlineLevel="0" collapsed="false">
      <c r="A811" s="4" t="n">
        <v>32</v>
      </c>
      <c r="B811" s="4" t="n">
        <v>2</v>
      </c>
      <c r="C811" s="4" t="n">
        <v>5</v>
      </c>
      <c r="D811" s="4" t="n">
        <v>18</v>
      </c>
      <c r="E811" s="4" t="n">
        <v>0.0754816</v>
      </c>
      <c r="F811" s="0" t="str">
        <f aca="false">IF(B811=$G$2,$H$2,IF(B811=$G$3,$H$3,IF(B811=$G$4,$H$4,IF(B811=$G$5,$H$5,IF(B811=$G$6,$H$6,"other")))))</f>
        <v>Rural Restricted Access</v>
      </c>
    </row>
    <row r="812" customFormat="false" ht="13.2" hidden="true" customHeight="false" outlineLevel="0" collapsed="false">
      <c r="A812" s="4" t="n">
        <v>32</v>
      </c>
      <c r="B812" s="4" t="n">
        <v>2</v>
      </c>
      <c r="C812" s="4" t="n">
        <v>5</v>
      </c>
      <c r="D812" s="4" t="n">
        <v>19</v>
      </c>
      <c r="E812" s="4" t="n">
        <v>0.0587059</v>
      </c>
      <c r="F812" s="0" t="str">
        <f aca="false">IF(B812=$G$2,$H$2,IF(B812=$G$3,$H$3,IF(B812=$G$4,$H$4,IF(B812=$G$5,$H$5,IF(B812=$G$6,$H$6,"other")))))</f>
        <v>Rural Restricted Access</v>
      </c>
    </row>
    <row r="813" customFormat="false" ht="13.2" hidden="true" customHeight="false" outlineLevel="0" collapsed="false">
      <c r="A813" s="4" t="n">
        <v>32</v>
      </c>
      <c r="B813" s="4" t="n">
        <v>2</v>
      </c>
      <c r="C813" s="4" t="n">
        <v>5</v>
      </c>
      <c r="D813" s="4" t="n">
        <v>20</v>
      </c>
      <c r="E813" s="4" t="n">
        <v>0.0439864</v>
      </c>
      <c r="F813" s="0" t="str">
        <f aca="false">IF(B813=$G$2,$H$2,IF(B813=$G$3,$H$3,IF(B813=$G$4,$H$4,IF(B813=$G$5,$H$5,IF(B813=$G$6,$H$6,"other")))))</f>
        <v>Rural Restricted Access</v>
      </c>
    </row>
    <row r="814" customFormat="false" ht="13.2" hidden="true" customHeight="false" outlineLevel="0" collapsed="false">
      <c r="A814" s="4" t="n">
        <v>32</v>
      </c>
      <c r="B814" s="4" t="n">
        <v>2</v>
      </c>
      <c r="C814" s="4" t="n">
        <v>5</v>
      </c>
      <c r="D814" s="4" t="n">
        <v>21</v>
      </c>
      <c r="E814" s="4" t="n">
        <v>0.0357309</v>
      </c>
      <c r="F814" s="0" t="str">
        <f aca="false">IF(B814=$G$2,$H$2,IF(B814=$G$3,$H$3,IF(B814=$G$4,$H$4,IF(B814=$G$5,$H$5,IF(B814=$G$6,$H$6,"other")))))</f>
        <v>Rural Restricted Access</v>
      </c>
    </row>
    <row r="815" customFormat="false" ht="13.2" hidden="true" customHeight="false" outlineLevel="0" collapsed="false">
      <c r="A815" s="4" t="n">
        <v>32</v>
      </c>
      <c r="B815" s="4" t="n">
        <v>2</v>
      </c>
      <c r="C815" s="4" t="n">
        <v>5</v>
      </c>
      <c r="D815" s="4" t="n">
        <v>22</v>
      </c>
      <c r="E815" s="4" t="n">
        <v>0.0307428</v>
      </c>
      <c r="F815" s="0" t="str">
        <f aca="false">IF(B815=$G$2,$H$2,IF(B815=$G$3,$H$3,IF(B815=$G$4,$H$4,IF(B815=$G$5,$H$5,IF(B815=$G$6,$H$6,"other")))))</f>
        <v>Rural Restricted Access</v>
      </c>
    </row>
    <row r="816" customFormat="false" ht="13.2" hidden="true" customHeight="false" outlineLevel="0" collapsed="false">
      <c r="A816" s="4" t="n">
        <v>32</v>
      </c>
      <c r="B816" s="4" t="n">
        <v>2</v>
      </c>
      <c r="C816" s="4" t="n">
        <v>5</v>
      </c>
      <c r="D816" s="4" t="n">
        <v>23</v>
      </c>
      <c r="E816" s="4" t="n">
        <v>0.0238521</v>
      </c>
      <c r="F816" s="0" t="str">
        <f aca="false">IF(B816=$G$2,$H$2,IF(B816=$G$3,$H$3,IF(B816=$G$4,$H$4,IF(B816=$G$5,$H$5,IF(B816=$G$6,$H$6,"other")))))</f>
        <v>Rural Restricted Access</v>
      </c>
    </row>
    <row r="817" customFormat="false" ht="13.2" hidden="true" customHeight="false" outlineLevel="0" collapsed="false">
      <c r="A817" s="4" t="n">
        <v>32</v>
      </c>
      <c r="B817" s="4" t="n">
        <v>2</v>
      </c>
      <c r="C817" s="4" t="n">
        <v>5</v>
      </c>
      <c r="D817" s="4" t="n">
        <v>24</v>
      </c>
      <c r="E817" s="4" t="n">
        <v>0.0173177</v>
      </c>
      <c r="F817" s="0" t="str">
        <f aca="false">IF(B817=$G$2,$H$2,IF(B817=$G$3,$H$3,IF(B817=$G$4,$H$4,IF(B817=$G$5,$H$5,IF(B817=$G$6,$H$6,"other")))))</f>
        <v>Rural Restricted Access</v>
      </c>
    </row>
    <row r="818" customFormat="false" ht="13.2" hidden="true" customHeight="false" outlineLevel="0" collapsed="false">
      <c r="A818" s="4" t="n">
        <v>32</v>
      </c>
      <c r="B818" s="4" t="n">
        <v>3</v>
      </c>
      <c r="C818" s="4" t="n">
        <v>2</v>
      </c>
      <c r="D818" s="4" t="n">
        <v>1</v>
      </c>
      <c r="E818" s="4" t="n">
        <v>0.0164213</v>
      </c>
      <c r="F818" s="0" t="str">
        <f aca="false">IF(B818=$G$2,$H$2,IF(B818=$G$3,$H$3,IF(B818=$G$4,$H$4,IF(B818=$G$5,$H$5,IF(B818=$G$6,$H$6,"other")))))</f>
        <v>Rural Unrestricted Access</v>
      </c>
    </row>
    <row r="819" customFormat="false" ht="13.2" hidden="true" customHeight="false" outlineLevel="0" collapsed="false">
      <c r="A819" s="4" t="n">
        <v>32</v>
      </c>
      <c r="B819" s="4" t="n">
        <v>3</v>
      </c>
      <c r="C819" s="4" t="n">
        <v>2</v>
      </c>
      <c r="D819" s="4" t="n">
        <v>2</v>
      </c>
      <c r="E819" s="4" t="n">
        <v>0.0111921</v>
      </c>
      <c r="F819" s="0" t="str">
        <f aca="false">IF(B819=$G$2,$H$2,IF(B819=$G$3,$H$3,IF(B819=$G$4,$H$4,IF(B819=$G$5,$H$5,IF(B819=$G$6,$H$6,"other")))))</f>
        <v>Rural Unrestricted Access</v>
      </c>
    </row>
    <row r="820" customFormat="false" ht="13.2" hidden="true" customHeight="false" outlineLevel="0" collapsed="false">
      <c r="A820" s="4" t="n">
        <v>32</v>
      </c>
      <c r="B820" s="4" t="n">
        <v>3</v>
      </c>
      <c r="C820" s="4" t="n">
        <v>2</v>
      </c>
      <c r="D820" s="4" t="n">
        <v>3</v>
      </c>
      <c r="E820" s="4" t="n">
        <v>0.0085415</v>
      </c>
      <c r="F820" s="0" t="str">
        <f aca="false">IF(B820=$G$2,$H$2,IF(B820=$G$3,$H$3,IF(B820=$G$4,$H$4,IF(B820=$G$5,$H$5,IF(B820=$G$6,$H$6,"other")))))</f>
        <v>Rural Unrestricted Access</v>
      </c>
    </row>
    <row r="821" customFormat="false" ht="13.2" hidden="true" customHeight="false" outlineLevel="0" collapsed="false">
      <c r="A821" s="4" t="n">
        <v>32</v>
      </c>
      <c r="B821" s="4" t="n">
        <v>3</v>
      </c>
      <c r="C821" s="4" t="n">
        <v>2</v>
      </c>
      <c r="D821" s="4" t="n">
        <v>4</v>
      </c>
      <c r="E821" s="4" t="n">
        <v>0.00679328</v>
      </c>
      <c r="F821" s="0" t="str">
        <f aca="false">IF(B821=$G$2,$H$2,IF(B821=$G$3,$H$3,IF(B821=$G$4,$H$4,IF(B821=$G$5,$H$5,IF(B821=$G$6,$H$6,"other")))))</f>
        <v>Rural Unrestricted Access</v>
      </c>
    </row>
    <row r="822" customFormat="false" ht="13.2" hidden="true" customHeight="false" outlineLevel="0" collapsed="false">
      <c r="A822" s="4" t="n">
        <v>32</v>
      </c>
      <c r="B822" s="4" t="n">
        <v>3</v>
      </c>
      <c r="C822" s="4" t="n">
        <v>2</v>
      </c>
      <c r="D822" s="4" t="n">
        <v>5</v>
      </c>
      <c r="E822" s="4" t="n">
        <v>0.00721894</v>
      </c>
      <c r="F822" s="0" t="str">
        <f aca="false">IF(B822=$G$2,$H$2,IF(B822=$G$3,$H$3,IF(B822=$G$4,$H$4,IF(B822=$G$5,$H$5,IF(B822=$G$6,$H$6,"other")))))</f>
        <v>Rural Unrestricted Access</v>
      </c>
    </row>
    <row r="823" customFormat="false" ht="13.2" hidden="true" customHeight="false" outlineLevel="0" collapsed="false">
      <c r="A823" s="4" t="n">
        <v>32</v>
      </c>
      <c r="B823" s="4" t="n">
        <v>3</v>
      </c>
      <c r="C823" s="4" t="n">
        <v>2</v>
      </c>
      <c r="D823" s="4" t="n">
        <v>6</v>
      </c>
      <c r="E823" s="4" t="n">
        <v>0.0107619</v>
      </c>
      <c r="F823" s="0" t="str">
        <f aca="false">IF(B823=$G$2,$H$2,IF(B823=$G$3,$H$3,IF(B823=$G$4,$H$4,IF(B823=$G$5,$H$5,IF(B823=$G$6,$H$6,"other")))))</f>
        <v>Rural Unrestricted Access</v>
      </c>
    </row>
    <row r="824" customFormat="false" ht="13.2" hidden="true" customHeight="false" outlineLevel="0" collapsed="false">
      <c r="A824" s="4" t="n">
        <v>32</v>
      </c>
      <c r="B824" s="4" t="n">
        <v>3</v>
      </c>
      <c r="C824" s="4" t="n">
        <v>2</v>
      </c>
      <c r="D824" s="4" t="n">
        <v>7</v>
      </c>
      <c r="E824" s="4" t="n">
        <v>0.01768</v>
      </c>
      <c r="F824" s="0" t="str">
        <f aca="false">IF(B824=$G$2,$H$2,IF(B824=$G$3,$H$3,IF(B824=$G$4,$H$4,IF(B824=$G$5,$H$5,IF(B824=$G$6,$H$6,"other")))))</f>
        <v>Rural Unrestricted Access</v>
      </c>
    </row>
    <row r="825" customFormat="false" ht="13.2" hidden="true" customHeight="false" outlineLevel="0" collapsed="false">
      <c r="A825" s="4" t="n">
        <v>32</v>
      </c>
      <c r="B825" s="4" t="n">
        <v>3</v>
      </c>
      <c r="C825" s="4" t="n">
        <v>2</v>
      </c>
      <c r="D825" s="4" t="n">
        <v>8</v>
      </c>
      <c r="E825" s="4" t="n">
        <v>0.0268751</v>
      </c>
      <c r="F825" s="0" t="str">
        <f aca="false">IF(B825=$G$2,$H$2,IF(B825=$G$3,$H$3,IF(B825=$G$4,$H$4,IF(B825=$G$5,$H$5,IF(B825=$G$6,$H$6,"other")))))</f>
        <v>Rural Unrestricted Access</v>
      </c>
    </row>
    <row r="826" customFormat="false" ht="13.2" hidden="true" customHeight="false" outlineLevel="0" collapsed="false">
      <c r="A826" s="4" t="n">
        <v>32</v>
      </c>
      <c r="B826" s="4" t="n">
        <v>3</v>
      </c>
      <c r="C826" s="4" t="n">
        <v>2</v>
      </c>
      <c r="D826" s="4" t="n">
        <v>9</v>
      </c>
      <c r="E826" s="4" t="n">
        <v>0.0386587</v>
      </c>
      <c r="F826" s="0" t="str">
        <f aca="false">IF(B826=$G$2,$H$2,IF(B826=$G$3,$H$3,IF(B826=$G$4,$H$4,IF(B826=$G$5,$H$5,IF(B826=$G$6,$H$6,"other")))))</f>
        <v>Rural Unrestricted Access</v>
      </c>
    </row>
    <row r="827" customFormat="false" ht="13.2" hidden="true" customHeight="false" outlineLevel="0" collapsed="false">
      <c r="A827" s="4" t="n">
        <v>32</v>
      </c>
      <c r="B827" s="4" t="n">
        <v>3</v>
      </c>
      <c r="C827" s="4" t="n">
        <v>2</v>
      </c>
      <c r="D827" s="4" t="n">
        <v>10</v>
      </c>
      <c r="E827" s="4" t="n">
        <v>0.0522389</v>
      </c>
      <c r="F827" s="0" t="str">
        <f aca="false">IF(B827=$G$2,$H$2,IF(B827=$G$3,$H$3,IF(B827=$G$4,$H$4,IF(B827=$G$5,$H$5,IF(B827=$G$6,$H$6,"other")))))</f>
        <v>Rural Unrestricted Access</v>
      </c>
    </row>
    <row r="828" customFormat="false" ht="13.2" hidden="true" customHeight="false" outlineLevel="0" collapsed="false">
      <c r="A828" s="4" t="n">
        <v>32</v>
      </c>
      <c r="B828" s="4" t="n">
        <v>3</v>
      </c>
      <c r="C828" s="4" t="n">
        <v>2</v>
      </c>
      <c r="D828" s="4" t="n">
        <v>11</v>
      </c>
      <c r="E828" s="4" t="n">
        <v>0.0631739</v>
      </c>
      <c r="F828" s="0" t="str">
        <f aca="false">IF(B828=$G$2,$H$2,IF(B828=$G$3,$H$3,IF(B828=$G$4,$H$4,IF(B828=$G$5,$H$5,IF(B828=$G$6,$H$6,"other")))))</f>
        <v>Rural Unrestricted Access</v>
      </c>
    </row>
    <row r="829" customFormat="false" ht="13.2" hidden="true" customHeight="false" outlineLevel="0" collapsed="false">
      <c r="A829" s="4" t="n">
        <v>32</v>
      </c>
      <c r="B829" s="4" t="n">
        <v>3</v>
      </c>
      <c r="C829" s="4" t="n">
        <v>2</v>
      </c>
      <c r="D829" s="4" t="n">
        <v>12</v>
      </c>
      <c r="E829" s="4" t="n">
        <v>0.0699435</v>
      </c>
      <c r="F829" s="0" t="str">
        <f aca="false">IF(B829=$G$2,$H$2,IF(B829=$G$3,$H$3,IF(B829=$G$4,$H$4,IF(B829=$G$5,$H$5,IF(B829=$G$6,$H$6,"other")))))</f>
        <v>Rural Unrestricted Access</v>
      </c>
    </row>
    <row r="830" customFormat="false" ht="13.2" hidden="true" customHeight="false" outlineLevel="0" collapsed="false">
      <c r="A830" s="4" t="n">
        <v>32</v>
      </c>
      <c r="B830" s="4" t="n">
        <v>3</v>
      </c>
      <c r="C830" s="4" t="n">
        <v>2</v>
      </c>
      <c r="D830" s="4" t="n">
        <v>13</v>
      </c>
      <c r="E830" s="4" t="n">
        <v>0.0729332</v>
      </c>
      <c r="F830" s="0" t="str">
        <f aca="false">IF(B830=$G$2,$H$2,IF(B830=$G$3,$H$3,IF(B830=$G$4,$H$4,IF(B830=$G$5,$H$5,IF(B830=$G$6,$H$6,"other")))))</f>
        <v>Rural Unrestricted Access</v>
      </c>
    </row>
    <row r="831" customFormat="false" ht="13.2" hidden="true" customHeight="false" outlineLevel="0" collapsed="false">
      <c r="A831" s="4" t="n">
        <v>32</v>
      </c>
      <c r="B831" s="4" t="n">
        <v>3</v>
      </c>
      <c r="C831" s="4" t="n">
        <v>2</v>
      </c>
      <c r="D831" s="4" t="n">
        <v>14</v>
      </c>
      <c r="E831" s="4" t="n">
        <v>0.0731218</v>
      </c>
      <c r="F831" s="0" t="str">
        <f aca="false">IF(B831=$G$2,$H$2,IF(B831=$G$3,$H$3,IF(B831=$G$4,$H$4,IF(B831=$G$5,$H$5,IF(B831=$G$6,$H$6,"other")))))</f>
        <v>Rural Unrestricted Access</v>
      </c>
    </row>
    <row r="832" customFormat="false" ht="13.2" hidden="true" customHeight="false" outlineLevel="0" collapsed="false">
      <c r="A832" s="4" t="n">
        <v>32</v>
      </c>
      <c r="B832" s="4" t="n">
        <v>3</v>
      </c>
      <c r="C832" s="4" t="n">
        <v>2</v>
      </c>
      <c r="D832" s="4" t="n">
        <v>15</v>
      </c>
      <c r="E832" s="4" t="n">
        <v>0.0736159</v>
      </c>
      <c r="F832" s="0" t="str">
        <f aca="false">IF(B832=$G$2,$H$2,IF(B832=$G$3,$H$3,IF(B832=$G$4,$H$4,IF(B832=$G$5,$H$5,IF(B832=$G$6,$H$6,"other")))))</f>
        <v>Rural Unrestricted Access</v>
      </c>
    </row>
    <row r="833" customFormat="false" ht="13.2" hidden="true" customHeight="false" outlineLevel="0" collapsed="false">
      <c r="A833" s="4" t="n">
        <v>32</v>
      </c>
      <c r="B833" s="4" t="n">
        <v>3</v>
      </c>
      <c r="C833" s="4" t="n">
        <v>2</v>
      </c>
      <c r="D833" s="4" t="n">
        <v>16</v>
      </c>
      <c r="E833" s="4" t="n">
        <v>0.0744608</v>
      </c>
      <c r="F833" s="0" t="str">
        <f aca="false">IF(B833=$G$2,$H$2,IF(B833=$G$3,$H$3,IF(B833=$G$4,$H$4,IF(B833=$G$5,$H$5,IF(B833=$G$6,$H$6,"other")))))</f>
        <v>Rural Unrestricted Access</v>
      </c>
    </row>
    <row r="834" customFormat="false" ht="13.2" hidden="true" customHeight="false" outlineLevel="0" collapsed="false">
      <c r="A834" s="4" t="n">
        <v>32</v>
      </c>
      <c r="B834" s="4" t="n">
        <v>3</v>
      </c>
      <c r="C834" s="4" t="n">
        <v>2</v>
      </c>
      <c r="D834" s="4" t="n">
        <v>17</v>
      </c>
      <c r="E834" s="4" t="n">
        <v>0.0742165</v>
      </c>
      <c r="F834" s="0" t="str">
        <f aca="false">IF(B834=$G$2,$H$2,IF(B834=$G$3,$H$3,IF(B834=$G$4,$H$4,IF(B834=$G$5,$H$5,IF(B834=$G$6,$H$6,"other")))))</f>
        <v>Rural Unrestricted Access</v>
      </c>
    </row>
    <row r="835" customFormat="false" ht="13.2" hidden="true" customHeight="false" outlineLevel="0" collapsed="false">
      <c r="A835" s="4" t="n">
        <v>32</v>
      </c>
      <c r="B835" s="4" t="n">
        <v>3</v>
      </c>
      <c r="C835" s="4" t="n">
        <v>2</v>
      </c>
      <c r="D835" s="4" t="n">
        <v>18</v>
      </c>
      <c r="E835" s="4" t="n">
        <v>0.0700091</v>
      </c>
      <c r="F835" s="0" t="str">
        <f aca="false">IF(B835=$G$2,$H$2,IF(B835=$G$3,$H$3,IF(B835=$G$4,$H$4,IF(B835=$G$5,$H$5,IF(B835=$G$6,$H$6,"other")))))</f>
        <v>Rural Unrestricted Access</v>
      </c>
    </row>
    <row r="836" customFormat="false" ht="13.2" hidden="true" customHeight="false" outlineLevel="0" collapsed="false">
      <c r="A836" s="4" t="n">
        <v>32</v>
      </c>
      <c r="B836" s="4" t="n">
        <v>3</v>
      </c>
      <c r="C836" s="4" t="n">
        <v>2</v>
      </c>
      <c r="D836" s="4" t="n">
        <v>19</v>
      </c>
      <c r="E836" s="4" t="n">
        <v>0.0614038</v>
      </c>
      <c r="F836" s="0" t="str">
        <f aca="false">IF(B836=$G$2,$H$2,IF(B836=$G$3,$H$3,IF(B836=$G$4,$H$4,IF(B836=$G$5,$H$5,IF(B836=$G$6,$H$6,"other")))))</f>
        <v>Rural Unrestricted Access</v>
      </c>
    </row>
    <row r="837" customFormat="false" ht="13.2" hidden="true" customHeight="false" outlineLevel="0" collapsed="false">
      <c r="A837" s="4" t="n">
        <v>32</v>
      </c>
      <c r="B837" s="4" t="n">
        <v>3</v>
      </c>
      <c r="C837" s="4" t="n">
        <v>2</v>
      </c>
      <c r="D837" s="4" t="n">
        <v>20</v>
      </c>
      <c r="E837" s="4" t="n">
        <v>0.0505043</v>
      </c>
      <c r="F837" s="0" t="str">
        <f aca="false">IF(B837=$G$2,$H$2,IF(B837=$G$3,$H$3,IF(B837=$G$4,$H$4,IF(B837=$G$5,$H$5,IF(B837=$G$6,$H$6,"other")))))</f>
        <v>Rural Unrestricted Access</v>
      </c>
    </row>
    <row r="838" customFormat="false" ht="13.2" hidden="true" customHeight="false" outlineLevel="0" collapsed="false">
      <c r="A838" s="4" t="n">
        <v>32</v>
      </c>
      <c r="B838" s="4" t="n">
        <v>3</v>
      </c>
      <c r="C838" s="4" t="n">
        <v>2</v>
      </c>
      <c r="D838" s="4" t="n">
        <v>21</v>
      </c>
      <c r="E838" s="4" t="n">
        <v>0.0412072</v>
      </c>
      <c r="F838" s="0" t="str">
        <f aca="false">IF(B838=$G$2,$H$2,IF(B838=$G$3,$H$3,IF(B838=$G$4,$H$4,IF(B838=$G$5,$H$5,IF(B838=$G$6,$H$6,"other")))))</f>
        <v>Rural Unrestricted Access</v>
      </c>
    </row>
    <row r="839" customFormat="false" ht="13.2" hidden="true" customHeight="false" outlineLevel="0" collapsed="false">
      <c r="A839" s="4" t="n">
        <v>32</v>
      </c>
      <c r="B839" s="4" t="n">
        <v>3</v>
      </c>
      <c r="C839" s="4" t="n">
        <v>2</v>
      </c>
      <c r="D839" s="4" t="n">
        <v>22</v>
      </c>
      <c r="E839" s="4" t="n">
        <v>0.0336373</v>
      </c>
      <c r="F839" s="0" t="str">
        <f aca="false">IF(B839=$G$2,$H$2,IF(B839=$G$3,$H$3,IF(B839=$G$4,$H$4,IF(B839=$G$5,$H$5,IF(B839=$G$6,$H$6,"other")))))</f>
        <v>Rural Unrestricted Access</v>
      </c>
    </row>
    <row r="840" customFormat="false" ht="13.2" hidden="true" customHeight="false" outlineLevel="0" collapsed="false">
      <c r="A840" s="4" t="n">
        <v>32</v>
      </c>
      <c r="B840" s="4" t="n">
        <v>3</v>
      </c>
      <c r="C840" s="4" t="n">
        <v>2</v>
      </c>
      <c r="D840" s="4" t="n">
        <v>23</v>
      </c>
      <c r="E840" s="4" t="n">
        <v>0.0262243</v>
      </c>
      <c r="F840" s="0" t="str">
        <f aca="false">IF(B840=$G$2,$H$2,IF(B840=$G$3,$H$3,IF(B840=$G$4,$H$4,IF(B840=$G$5,$H$5,IF(B840=$G$6,$H$6,"other")))))</f>
        <v>Rural Unrestricted Access</v>
      </c>
    </row>
    <row r="841" customFormat="false" ht="13.2" hidden="true" customHeight="false" outlineLevel="0" collapsed="false">
      <c r="A841" s="4" t="n">
        <v>32</v>
      </c>
      <c r="B841" s="4" t="n">
        <v>3</v>
      </c>
      <c r="C841" s="4" t="n">
        <v>2</v>
      </c>
      <c r="D841" s="4" t="n">
        <v>24</v>
      </c>
      <c r="E841" s="4" t="n">
        <v>0.0191666</v>
      </c>
      <c r="F841" s="0" t="str">
        <f aca="false">IF(B841=$G$2,$H$2,IF(B841=$G$3,$H$3,IF(B841=$G$4,$H$4,IF(B841=$G$5,$H$5,IF(B841=$G$6,$H$6,"other")))))</f>
        <v>Rural Unrestricted Access</v>
      </c>
    </row>
    <row r="842" customFormat="false" ht="13.2" hidden="true" customHeight="false" outlineLevel="0" collapsed="false">
      <c r="A842" s="4" t="n">
        <v>32</v>
      </c>
      <c r="B842" s="4" t="n">
        <v>3</v>
      </c>
      <c r="C842" s="4" t="n">
        <v>5</v>
      </c>
      <c r="D842" s="4" t="n">
        <v>1</v>
      </c>
      <c r="E842" s="4" t="n">
        <v>0.0107741</v>
      </c>
      <c r="F842" s="0" t="str">
        <f aca="false">IF(B842=$G$2,$H$2,IF(B842=$G$3,$H$3,IF(B842=$G$4,$H$4,IF(B842=$G$5,$H$5,IF(B842=$G$6,$H$6,"other")))))</f>
        <v>Rural Unrestricted Access</v>
      </c>
    </row>
    <row r="843" customFormat="false" ht="13.2" hidden="true" customHeight="false" outlineLevel="0" collapsed="false">
      <c r="A843" s="4" t="n">
        <v>32</v>
      </c>
      <c r="B843" s="4" t="n">
        <v>3</v>
      </c>
      <c r="C843" s="4" t="n">
        <v>5</v>
      </c>
      <c r="D843" s="4" t="n">
        <v>2</v>
      </c>
      <c r="E843" s="4" t="n">
        <v>0.00764376</v>
      </c>
      <c r="F843" s="0" t="str">
        <f aca="false">IF(B843=$G$2,$H$2,IF(B843=$G$3,$H$3,IF(B843=$G$4,$H$4,IF(B843=$G$5,$H$5,IF(B843=$G$6,$H$6,"other")))))</f>
        <v>Rural Unrestricted Access</v>
      </c>
    </row>
    <row r="844" customFormat="false" ht="13.2" hidden="true" customHeight="false" outlineLevel="0" collapsed="false">
      <c r="A844" s="4" t="n">
        <v>32</v>
      </c>
      <c r="B844" s="4" t="n">
        <v>3</v>
      </c>
      <c r="C844" s="4" t="n">
        <v>5</v>
      </c>
      <c r="D844" s="4" t="n">
        <v>3</v>
      </c>
      <c r="E844" s="4" t="n">
        <v>0.00654641</v>
      </c>
      <c r="F844" s="0" t="str">
        <f aca="false">IF(B844=$G$2,$H$2,IF(B844=$G$3,$H$3,IF(B844=$G$4,$H$4,IF(B844=$G$5,$H$5,IF(B844=$G$6,$H$6,"other")))))</f>
        <v>Rural Unrestricted Access</v>
      </c>
    </row>
    <row r="845" customFormat="false" ht="13.2" hidden="true" customHeight="false" outlineLevel="0" collapsed="false">
      <c r="A845" s="4" t="n">
        <v>32</v>
      </c>
      <c r="B845" s="4" t="n">
        <v>3</v>
      </c>
      <c r="C845" s="4" t="n">
        <v>5</v>
      </c>
      <c r="D845" s="4" t="n">
        <v>4</v>
      </c>
      <c r="E845" s="4" t="n">
        <v>0.00663486</v>
      </c>
      <c r="F845" s="0" t="str">
        <f aca="false">IF(B845=$G$2,$H$2,IF(B845=$G$3,$H$3,IF(B845=$G$4,$H$4,IF(B845=$G$5,$H$5,IF(B845=$G$6,$H$6,"other")))))</f>
        <v>Rural Unrestricted Access</v>
      </c>
    </row>
    <row r="846" customFormat="false" ht="13.2" hidden="true" customHeight="false" outlineLevel="0" collapsed="false">
      <c r="A846" s="4" t="n">
        <v>32</v>
      </c>
      <c r="B846" s="4" t="n">
        <v>3</v>
      </c>
      <c r="C846" s="4" t="n">
        <v>5</v>
      </c>
      <c r="D846" s="4" t="n">
        <v>5</v>
      </c>
      <c r="E846" s="4" t="n">
        <v>0.00953999</v>
      </c>
      <c r="F846" s="0" t="str">
        <f aca="false">IF(B846=$G$2,$H$2,IF(B846=$G$3,$H$3,IF(B846=$G$4,$H$4,IF(B846=$G$5,$H$5,IF(B846=$G$6,$H$6,"other")))))</f>
        <v>Rural Unrestricted Access</v>
      </c>
    </row>
    <row r="847" customFormat="false" ht="13.2" hidden="true" customHeight="false" outlineLevel="0" collapsed="false">
      <c r="A847" s="4" t="n">
        <v>32</v>
      </c>
      <c r="B847" s="4" t="n">
        <v>3</v>
      </c>
      <c r="C847" s="4" t="n">
        <v>5</v>
      </c>
      <c r="D847" s="4" t="n">
        <v>6</v>
      </c>
      <c r="E847" s="4" t="n">
        <v>0.0200551</v>
      </c>
      <c r="F847" s="0" t="str">
        <f aca="false">IF(B847=$G$2,$H$2,IF(B847=$G$3,$H$3,IF(B847=$G$4,$H$4,IF(B847=$G$5,$H$5,IF(B847=$G$6,$H$6,"other")))))</f>
        <v>Rural Unrestricted Access</v>
      </c>
    </row>
    <row r="848" customFormat="false" ht="13.2" hidden="true" customHeight="false" outlineLevel="0" collapsed="false">
      <c r="A848" s="4" t="n">
        <v>32</v>
      </c>
      <c r="B848" s="4" t="n">
        <v>3</v>
      </c>
      <c r="C848" s="4" t="n">
        <v>5</v>
      </c>
      <c r="D848" s="4" t="n">
        <v>7</v>
      </c>
      <c r="E848" s="4" t="n">
        <v>0.0410295</v>
      </c>
      <c r="F848" s="0" t="str">
        <f aca="false">IF(B848=$G$2,$H$2,IF(B848=$G$3,$H$3,IF(B848=$G$4,$H$4,IF(B848=$G$5,$H$5,IF(B848=$G$6,$H$6,"other")))))</f>
        <v>Rural Unrestricted Access</v>
      </c>
    </row>
    <row r="849" customFormat="false" ht="13.2" hidden="true" customHeight="false" outlineLevel="0" collapsed="false">
      <c r="A849" s="4" t="n">
        <v>32</v>
      </c>
      <c r="B849" s="4" t="n">
        <v>3</v>
      </c>
      <c r="C849" s="4" t="n">
        <v>5</v>
      </c>
      <c r="D849" s="4" t="n">
        <v>8</v>
      </c>
      <c r="E849" s="4" t="n">
        <v>0.0579722</v>
      </c>
      <c r="F849" s="0" t="str">
        <f aca="false">IF(B849=$G$2,$H$2,IF(B849=$G$3,$H$3,IF(B849=$G$4,$H$4,IF(B849=$G$5,$H$5,IF(B849=$G$6,$H$6,"other")))))</f>
        <v>Rural Unrestricted Access</v>
      </c>
    </row>
    <row r="850" customFormat="false" ht="13.2" hidden="true" customHeight="false" outlineLevel="0" collapsed="false">
      <c r="A850" s="4" t="n">
        <v>32</v>
      </c>
      <c r="B850" s="4" t="n">
        <v>3</v>
      </c>
      <c r="C850" s="4" t="n">
        <v>5</v>
      </c>
      <c r="D850" s="4" t="n">
        <v>9</v>
      </c>
      <c r="E850" s="4" t="n">
        <v>0.0534711</v>
      </c>
      <c r="F850" s="0" t="str">
        <f aca="false">IF(B850=$G$2,$H$2,IF(B850=$G$3,$H$3,IF(B850=$G$4,$H$4,IF(B850=$G$5,$H$5,IF(B850=$G$6,$H$6,"other")))))</f>
        <v>Rural Unrestricted Access</v>
      </c>
    </row>
    <row r="851" customFormat="false" ht="13.2" hidden="true" customHeight="false" outlineLevel="0" collapsed="false">
      <c r="A851" s="4" t="n">
        <v>32</v>
      </c>
      <c r="B851" s="4" t="n">
        <v>3</v>
      </c>
      <c r="C851" s="4" t="n">
        <v>5</v>
      </c>
      <c r="D851" s="4" t="n">
        <v>10</v>
      </c>
      <c r="E851" s="4" t="n">
        <v>0.0525478</v>
      </c>
      <c r="F851" s="0" t="str">
        <f aca="false">IF(B851=$G$2,$H$2,IF(B851=$G$3,$H$3,IF(B851=$G$4,$H$4,IF(B851=$G$5,$H$5,IF(B851=$G$6,$H$6,"other")))))</f>
        <v>Rural Unrestricted Access</v>
      </c>
    </row>
    <row r="852" customFormat="false" ht="13.2" hidden="true" customHeight="false" outlineLevel="0" collapsed="false">
      <c r="A852" s="4" t="n">
        <v>32</v>
      </c>
      <c r="B852" s="4" t="n">
        <v>3</v>
      </c>
      <c r="C852" s="4" t="n">
        <v>5</v>
      </c>
      <c r="D852" s="4" t="n">
        <v>11</v>
      </c>
      <c r="E852" s="4" t="n">
        <v>0.0550607</v>
      </c>
      <c r="F852" s="0" t="str">
        <f aca="false">IF(B852=$G$2,$H$2,IF(B852=$G$3,$H$3,IF(B852=$G$4,$H$4,IF(B852=$G$5,$H$5,IF(B852=$G$6,$H$6,"other")))))</f>
        <v>Rural Unrestricted Access</v>
      </c>
    </row>
    <row r="853" customFormat="false" ht="13.2" hidden="true" customHeight="false" outlineLevel="0" collapsed="false">
      <c r="A853" s="4" t="n">
        <v>32</v>
      </c>
      <c r="B853" s="4" t="n">
        <v>3</v>
      </c>
      <c r="C853" s="4" t="n">
        <v>5</v>
      </c>
      <c r="D853" s="4" t="n">
        <v>12</v>
      </c>
      <c r="E853" s="4" t="n">
        <v>0.0576741</v>
      </c>
      <c r="F853" s="0" t="str">
        <f aca="false">IF(B853=$G$2,$H$2,IF(B853=$G$3,$H$3,IF(B853=$G$4,$H$4,IF(B853=$G$5,$H$5,IF(B853=$G$6,$H$6,"other")))))</f>
        <v>Rural Unrestricted Access</v>
      </c>
    </row>
    <row r="854" customFormat="false" ht="13.2" hidden="true" customHeight="false" outlineLevel="0" collapsed="false">
      <c r="A854" s="4" t="n">
        <v>32</v>
      </c>
      <c r="B854" s="4" t="n">
        <v>3</v>
      </c>
      <c r="C854" s="4" t="n">
        <v>5</v>
      </c>
      <c r="D854" s="4" t="n">
        <v>13</v>
      </c>
      <c r="E854" s="4" t="n">
        <v>0.0591429</v>
      </c>
      <c r="F854" s="0" t="str">
        <f aca="false">IF(B854=$G$2,$H$2,IF(B854=$G$3,$H$3,IF(B854=$G$4,$H$4,IF(B854=$G$5,$H$5,IF(B854=$G$6,$H$6,"other")))))</f>
        <v>Rural Unrestricted Access</v>
      </c>
    </row>
    <row r="855" customFormat="false" ht="13.2" hidden="true" customHeight="false" outlineLevel="0" collapsed="false">
      <c r="A855" s="4" t="n">
        <v>32</v>
      </c>
      <c r="B855" s="4" t="n">
        <v>3</v>
      </c>
      <c r="C855" s="4" t="n">
        <v>5</v>
      </c>
      <c r="D855" s="4" t="n">
        <v>14</v>
      </c>
      <c r="E855" s="4" t="n">
        <v>0.0608019</v>
      </c>
      <c r="F855" s="0" t="str">
        <f aca="false">IF(B855=$G$2,$H$2,IF(B855=$G$3,$H$3,IF(B855=$G$4,$H$4,IF(B855=$G$5,$H$5,IF(B855=$G$6,$H$6,"other")))))</f>
        <v>Rural Unrestricted Access</v>
      </c>
    </row>
    <row r="856" customFormat="false" ht="13.2" hidden="true" customHeight="false" outlineLevel="0" collapsed="false">
      <c r="A856" s="4" t="n">
        <v>32</v>
      </c>
      <c r="B856" s="4" t="n">
        <v>3</v>
      </c>
      <c r="C856" s="4" t="n">
        <v>5</v>
      </c>
      <c r="D856" s="4" t="n">
        <v>15</v>
      </c>
      <c r="E856" s="4" t="n">
        <v>0.0652985</v>
      </c>
      <c r="F856" s="0" t="str">
        <f aca="false">IF(B856=$G$2,$H$2,IF(B856=$G$3,$H$3,IF(B856=$G$4,$H$4,IF(B856=$G$5,$H$5,IF(B856=$G$6,$H$6,"other")))))</f>
        <v>Rural Unrestricted Access</v>
      </c>
    </row>
    <row r="857" customFormat="false" ht="13.2" hidden="true" customHeight="false" outlineLevel="0" collapsed="false">
      <c r="A857" s="4" t="n">
        <v>32</v>
      </c>
      <c r="B857" s="4" t="n">
        <v>3</v>
      </c>
      <c r="C857" s="4" t="n">
        <v>5</v>
      </c>
      <c r="D857" s="4" t="n">
        <v>16</v>
      </c>
      <c r="E857" s="4" t="n">
        <v>0.0726082</v>
      </c>
      <c r="F857" s="0" t="str">
        <f aca="false">IF(B857=$G$2,$H$2,IF(B857=$G$3,$H$3,IF(B857=$G$4,$H$4,IF(B857=$G$5,$H$5,IF(B857=$G$6,$H$6,"other")))))</f>
        <v>Rural Unrestricted Access</v>
      </c>
    </row>
    <row r="858" customFormat="false" ht="13.2" hidden="true" customHeight="false" outlineLevel="0" collapsed="false">
      <c r="A858" s="4" t="n">
        <v>32</v>
      </c>
      <c r="B858" s="4" t="n">
        <v>3</v>
      </c>
      <c r="C858" s="4" t="n">
        <v>5</v>
      </c>
      <c r="D858" s="4" t="n">
        <v>17</v>
      </c>
      <c r="E858" s="4" t="n">
        <v>0.0773817</v>
      </c>
      <c r="F858" s="0" t="str">
        <f aca="false">IF(B858=$G$2,$H$2,IF(B858=$G$3,$H$3,IF(B858=$G$4,$H$4,IF(B858=$G$5,$H$5,IF(B858=$G$6,$H$6,"other")))))</f>
        <v>Rural Unrestricted Access</v>
      </c>
    </row>
    <row r="859" customFormat="false" ht="13.2" hidden="true" customHeight="false" outlineLevel="0" collapsed="false">
      <c r="A859" s="4" t="n">
        <v>32</v>
      </c>
      <c r="B859" s="4" t="n">
        <v>3</v>
      </c>
      <c r="C859" s="4" t="n">
        <v>5</v>
      </c>
      <c r="D859" s="4" t="n">
        <v>18</v>
      </c>
      <c r="E859" s="4" t="n">
        <v>0.0754816</v>
      </c>
      <c r="F859" s="0" t="str">
        <f aca="false">IF(B859=$G$2,$H$2,IF(B859=$G$3,$H$3,IF(B859=$G$4,$H$4,IF(B859=$G$5,$H$5,IF(B859=$G$6,$H$6,"other")))))</f>
        <v>Rural Unrestricted Access</v>
      </c>
    </row>
    <row r="860" customFormat="false" ht="13.2" hidden="true" customHeight="false" outlineLevel="0" collapsed="false">
      <c r="A860" s="4" t="n">
        <v>32</v>
      </c>
      <c r="B860" s="4" t="n">
        <v>3</v>
      </c>
      <c r="C860" s="4" t="n">
        <v>5</v>
      </c>
      <c r="D860" s="4" t="n">
        <v>19</v>
      </c>
      <c r="E860" s="4" t="n">
        <v>0.0587059</v>
      </c>
      <c r="F860" s="0" t="str">
        <f aca="false">IF(B860=$G$2,$H$2,IF(B860=$G$3,$H$3,IF(B860=$G$4,$H$4,IF(B860=$G$5,$H$5,IF(B860=$G$6,$H$6,"other")))))</f>
        <v>Rural Unrestricted Access</v>
      </c>
    </row>
    <row r="861" customFormat="false" ht="13.2" hidden="true" customHeight="false" outlineLevel="0" collapsed="false">
      <c r="A861" s="4" t="n">
        <v>32</v>
      </c>
      <c r="B861" s="4" t="n">
        <v>3</v>
      </c>
      <c r="C861" s="4" t="n">
        <v>5</v>
      </c>
      <c r="D861" s="4" t="n">
        <v>20</v>
      </c>
      <c r="E861" s="4" t="n">
        <v>0.0439864</v>
      </c>
      <c r="F861" s="0" t="str">
        <f aca="false">IF(B861=$G$2,$H$2,IF(B861=$G$3,$H$3,IF(B861=$G$4,$H$4,IF(B861=$G$5,$H$5,IF(B861=$G$6,$H$6,"other")))))</f>
        <v>Rural Unrestricted Access</v>
      </c>
    </row>
    <row r="862" customFormat="false" ht="13.2" hidden="true" customHeight="false" outlineLevel="0" collapsed="false">
      <c r="A862" s="4" t="n">
        <v>32</v>
      </c>
      <c r="B862" s="4" t="n">
        <v>3</v>
      </c>
      <c r="C862" s="4" t="n">
        <v>5</v>
      </c>
      <c r="D862" s="4" t="n">
        <v>21</v>
      </c>
      <c r="E862" s="4" t="n">
        <v>0.0357309</v>
      </c>
      <c r="F862" s="0" t="str">
        <f aca="false">IF(B862=$G$2,$H$2,IF(B862=$G$3,$H$3,IF(B862=$G$4,$H$4,IF(B862=$G$5,$H$5,IF(B862=$G$6,$H$6,"other")))))</f>
        <v>Rural Unrestricted Access</v>
      </c>
    </row>
    <row r="863" customFormat="false" ht="13.2" hidden="true" customHeight="false" outlineLevel="0" collapsed="false">
      <c r="A863" s="4" t="n">
        <v>32</v>
      </c>
      <c r="B863" s="4" t="n">
        <v>3</v>
      </c>
      <c r="C863" s="4" t="n">
        <v>5</v>
      </c>
      <c r="D863" s="4" t="n">
        <v>22</v>
      </c>
      <c r="E863" s="4" t="n">
        <v>0.0307428</v>
      </c>
      <c r="F863" s="0" t="str">
        <f aca="false">IF(B863=$G$2,$H$2,IF(B863=$G$3,$H$3,IF(B863=$G$4,$H$4,IF(B863=$G$5,$H$5,IF(B863=$G$6,$H$6,"other")))))</f>
        <v>Rural Unrestricted Access</v>
      </c>
    </row>
    <row r="864" customFormat="false" ht="13.2" hidden="true" customHeight="false" outlineLevel="0" collapsed="false">
      <c r="A864" s="4" t="n">
        <v>32</v>
      </c>
      <c r="B864" s="4" t="n">
        <v>3</v>
      </c>
      <c r="C864" s="4" t="n">
        <v>5</v>
      </c>
      <c r="D864" s="4" t="n">
        <v>23</v>
      </c>
      <c r="E864" s="4" t="n">
        <v>0.0238521</v>
      </c>
      <c r="F864" s="0" t="str">
        <f aca="false">IF(B864=$G$2,$H$2,IF(B864=$G$3,$H$3,IF(B864=$G$4,$H$4,IF(B864=$G$5,$H$5,IF(B864=$G$6,$H$6,"other")))))</f>
        <v>Rural Unrestricted Access</v>
      </c>
    </row>
    <row r="865" customFormat="false" ht="13.2" hidden="true" customHeight="false" outlineLevel="0" collapsed="false">
      <c r="A865" s="4" t="n">
        <v>32</v>
      </c>
      <c r="B865" s="4" t="n">
        <v>3</v>
      </c>
      <c r="C865" s="4" t="n">
        <v>5</v>
      </c>
      <c r="D865" s="4" t="n">
        <v>24</v>
      </c>
      <c r="E865" s="4" t="n">
        <v>0.0173177</v>
      </c>
      <c r="F865" s="0" t="str">
        <f aca="false">IF(B865=$G$2,$H$2,IF(B865=$G$3,$H$3,IF(B865=$G$4,$H$4,IF(B865=$G$5,$H$5,IF(B865=$G$6,$H$6,"other")))))</f>
        <v>Rural Unrestricted Access</v>
      </c>
    </row>
    <row r="866" customFormat="false" ht="13.2" hidden="true" customHeight="false" outlineLevel="0" collapsed="false">
      <c r="A866" s="4" t="n">
        <v>32</v>
      </c>
      <c r="B866" s="4" t="n">
        <v>4</v>
      </c>
      <c r="C866" s="4" t="n">
        <v>2</v>
      </c>
      <c r="D866" s="4" t="n">
        <v>1</v>
      </c>
      <c r="E866" s="4" t="n">
        <v>0.0214739</v>
      </c>
      <c r="F866" s="0" t="str">
        <f aca="false">IF(B866=$G$2,$H$2,IF(B866=$G$3,$H$3,IF(B866=$G$4,$H$4,IF(B866=$G$5,$H$5,IF(B866=$G$6,$H$6,"other")))))</f>
        <v>Urban Restricted Access</v>
      </c>
    </row>
    <row r="867" customFormat="false" ht="13.2" hidden="true" customHeight="false" outlineLevel="0" collapsed="false">
      <c r="A867" s="4" t="n">
        <v>32</v>
      </c>
      <c r="B867" s="4" t="n">
        <v>4</v>
      </c>
      <c r="C867" s="4" t="n">
        <v>2</v>
      </c>
      <c r="D867" s="4" t="n">
        <v>2</v>
      </c>
      <c r="E867" s="4" t="n">
        <v>0.0144428</v>
      </c>
      <c r="F867" s="0" t="str">
        <f aca="false">IF(B867=$G$2,$H$2,IF(B867=$G$3,$H$3,IF(B867=$G$4,$H$4,IF(B867=$G$5,$H$5,IF(B867=$G$6,$H$6,"other")))))</f>
        <v>Urban Restricted Access</v>
      </c>
    </row>
    <row r="868" customFormat="false" ht="13.2" hidden="true" customHeight="false" outlineLevel="0" collapsed="false">
      <c r="A868" s="4" t="n">
        <v>32</v>
      </c>
      <c r="B868" s="4" t="n">
        <v>4</v>
      </c>
      <c r="C868" s="4" t="n">
        <v>2</v>
      </c>
      <c r="D868" s="4" t="n">
        <v>3</v>
      </c>
      <c r="E868" s="4" t="n">
        <v>0.0109684</v>
      </c>
      <c r="F868" s="0" t="str">
        <f aca="false">IF(B868=$G$2,$H$2,IF(B868=$G$3,$H$3,IF(B868=$G$4,$H$4,IF(B868=$G$5,$H$5,IF(B868=$G$6,$H$6,"other")))))</f>
        <v>Urban Restricted Access</v>
      </c>
    </row>
    <row r="869" customFormat="false" ht="13.2" hidden="true" customHeight="false" outlineLevel="0" collapsed="false">
      <c r="A869" s="4" t="n">
        <v>32</v>
      </c>
      <c r="B869" s="4" t="n">
        <v>4</v>
      </c>
      <c r="C869" s="4" t="n">
        <v>2</v>
      </c>
      <c r="D869" s="4" t="n">
        <v>4</v>
      </c>
      <c r="E869" s="4" t="n">
        <v>0.00749451</v>
      </c>
      <c r="F869" s="0" t="str">
        <f aca="false">IF(B869=$G$2,$H$2,IF(B869=$G$3,$H$3,IF(B869=$G$4,$H$4,IF(B869=$G$5,$H$5,IF(B869=$G$6,$H$6,"other")))))</f>
        <v>Urban Restricted Access</v>
      </c>
    </row>
    <row r="870" customFormat="false" ht="13.2" hidden="true" customHeight="false" outlineLevel="0" collapsed="false">
      <c r="A870" s="4" t="n">
        <v>32</v>
      </c>
      <c r="B870" s="4" t="n">
        <v>4</v>
      </c>
      <c r="C870" s="4" t="n">
        <v>2</v>
      </c>
      <c r="D870" s="4" t="n">
        <v>5</v>
      </c>
      <c r="E870" s="4" t="n">
        <v>0.00683855</v>
      </c>
      <c r="F870" s="0" t="str">
        <f aca="false">IF(B870=$G$2,$H$2,IF(B870=$G$3,$H$3,IF(B870=$G$4,$H$4,IF(B870=$G$5,$H$5,IF(B870=$G$6,$H$6,"other")))))</f>
        <v>Urban Restricted Access</v>
      </c>
    </row>
    <row r="871" customFormat="false" ht="13.2" hidden="true" customHeight="false" outlineLevel="0" collapsed="false">
      <c r="A871" s="4" t="n">
        <v>32</v>
      </c>
      <c r="B871" s="4" t="n">
        <v>4</v>
      </c>
      <c r="C871" s="4" t="n">
        <v>2</v>
      </c>
      <c r="D871" s="4" t="n">
        <v>6</v>
      </c>
      <c r="E871" s="4" t="n">
        <v>0.0103588</v>
      </c>
      <c r="F871" s="0" t="str">
        <f aca="false">IF(B871=$G$2,$H$2,IF(B871=$G$3,$H$3,IF(B871=$G$4,$H$4,IF(B871=$G$5,$H$5,IF(B871=$G$6,$H$6,"other")))))</f>
        <v>Urban Restricted Access</v>
      </c>
    </row>
    <row r="872" customFormat="false" ht="13.2" hidden="true" customHeight="false" outlineLevel="0" collapsed="false">
      <c r="A872" s="4" t="n">
        <v>32</v>
      </c>
      <c r="B872" s="4" t="n">
        <v>4</v>
      </c>
      <c r="C872" s="4" t="n">
        <v>2</v>
      </c>
      <c r="D872" s="4" t="n">
        <v>7</v>
      </c>
      <c r="E872" s="4" t="n">
        <v>0.0184304</v>
      </c>
      <c r="F872" s="0" t="str">
        <f aca="false">IF(B872=$G$2,$H$2,IF(B872=$G$3,$H$3,IF(B872=$G$4,$H$4,IF(B872=$G$5,$H$5,IF(B872=$G$6,$H$6,"other")))))</f>
        <v>Urban Restricted Access</v>
      </c>
    </row>
    <row r="873" customFormat="false" ht="13.2" hidden="true" customHeight="false" outlineLevel="0" collapsed="false">
      <c r="A873" s="4" t="n">
        <v>32</v>
      </c>
      <c r="B873" s="4" t="n">
        <v>4</v>
      </c>
      <c r="C873" s="4" t="n">
        <v>2</v>
      </c>
      <c r="D873" s="4" t="n">
        <v>8</v>
      </c>
      <c r="E873" s="4" t="n">
        <v>0.0268117</v>
      </c>
      <c r="F873" s="0" t="str">
        <f aca="false">IF(B873=$G$2,$H$2,IF(B873=$G$3,$H$3,IF(B873=$G$4,$H$4,IF(B873=$G$5,$H$5,IF(B873=$G$6,$H$6,"other")))))</f>
        <v>Urban Restricted Access</v>
      </c>
    </row>
    <row r="874" customFormat="false" ht="13.2" hidden="true" customHeight="false" outlineLevel="0" collapsed="false">
      <c r="A874" s="4" t="n">
        <v>32</v>
      </c>
      <c r="B874" s="4" t="n">
        <v>4</v>
      </c>
      <c r="C874" s="4" t="n">
        <v>2</v>
      </c>
      <c r="D874" s="4" t="n">
        <v>9</v>
      </c>
      <c r="E874" s="4" t="n">
        <v>0.0363852</v>
      </c>
      <c r="F874" s="0" t="str">
        <f aca="false">IF(B874=$G$2,$H$2,IF(B874=$G$3,$H$3,IF(B874=$G$4,$H$4,IF(B874=$G$5,$H$5,IF(B874=$G$6,$H$6,"other")))))</f>
        <v>Urban Restricted Access</v>
      </c>
    </row>
    <row r="875" customFormat="false" ht="13.2" hidden="true" customHeight="false" outlineLevel="0" collapsed="false">
      <c r="A875" s="4" t="n">
        <v>32</v>
      </c>
      <c r="B875" s="4" t="n">
        <v>4</v>
      </c>
      <c r="C875" s="4" t="n">
        <v>2</v>
      </c>
      <c r="D875" s="4" t="n">
        <v>10</v>
      </c>
      <c r="E875" s="4" t="n">
        <v>0.0475407</v>
      </c>
      <c r="F875" s="0" t="str">
        <f aca="false">IF(B875=$G$2,$H$2,IF(B875=$G$3,$H$3,IF(B875=$G$4,$H$4,IF(B875=$G$5,$H$5,IF(B875=$G$6,$H$6,"other")))))</f>
        <v>Urban Restricted Access</v>
      </c>
    </row>
    <row r="876" customFormat="false" ht="13.2" hidden="true" customHeight="false" outlineLevel="0" collapsed="false">
      <c r="A876" s="4" t="n">
        <v>32</v>
      </c>
      <c r="B876" s="4" t="n">
        <v>4</v>
      </c>
      <c r="C876" s="4" t="n">
        <v>2</v>
      </c>
      <c r="D876" s="4" t="n">
        <v>11</v>
      </c>
      <c r="E876" s="4" t="n">
        <v>0.0574664</v>
      </c>
      <c r="F876" s="0" t="str">
        <f aca="false">IF(B876=$G$2,$H$2,IF(B876=$G$3,$H$3,IF(B876=$G$4,$H$4,IF(B876=$G$5,$H$5,IF(B876=$G$6,$H$6,"other")))))</f>
        <v>Urban Restricted Access</v>
      </c>
    </row>
    <row r="877" customFormat="false" ht="13.2" hidden="true" customHeight="false" outlineLevel="0" collapsed="false">
      <c r="A877" s="4" t="n">
        <v>32</v>
      </c>
      <c r="B877" s="4" t="n">
        <v>4</v>
      </c>
      <c r="C877" s="4" t="n">
        <v>2</v>
      </c>
      <c r="D877" s="4" t="n">
        <v>12</v>
      </c>
      <c r="E877" s="4" t="n">
        <v>0.0650786</v>
      </c>
      <c r="F877" s="0" t="str">
        <f aca="false">IF(B877=$G$2,$H$2,IF(B877=$G$3,$H$3,IF(B877=$G$4,$H$4,IF(B877=$G$5,$H$5,IF(B877=$G$6,$H$6,"other")))))</f>
        <v>Urban Restricted Access</v>
      </c>
    </row>
    <row r="878" customFormat="false" ht="13.2" hidden="true" customHeight="false" outlineLevel="0" collapsed="false">
      <c r="A878" s="4" t="n">
        <v>32</v>
      </c>
      <c r="B878" s="4" t="n">
        <v>4</v>
      </c>
      <c r="C878" s="4" t="n">
        <v>2</v>
      </c>
      <c r="D878" s="4" t="n">
        <v>13</v>
      </c>
      <c r="E878" s="4" t="n">
        <v>0.0713228</v>
      </c>
      <c r="F878" s="0" t="str">
        <f aca="false">IF(B878=$G$2,$H$2,IF(B878=$G$3,$H$3,IF(B878=$G$4,$H$4,IF(B878=$G$5,$H$5,IF(B878=$G$6,$H$6,"other")))))</f>
        <v>Urban Restricted Access</v>
      </c>
    </row>
    <row r="879" customFormat="false" ht="13.2" hidden="true" customHeight="false" outlineLevel="0" collapsed="false">
      <c r="A879" s="4" t="n">
        <v>32</v>
      </c>
      <c r="B879" s="4" t="n">
        <v>4</v>
      </c>
      <c r="C879" s="4" t="n">
        <v>2</v>
      </c>
      <c r="D879" s="4" t="n">
        <v>14</v>
      </c>
      <c r="E879" s="4" t="n">
        <v>0.0714917</v>
      </c>
      <c r="F879" s="0" t="str">
        <f aca="false">IF(B879=$G$2,$H$2,IF(B879=$G$3,$H$3,IF(B879=$G$4,$H$4,IF(B879=$G$5,$H$5,IF(B879=$G$6,$H$6,"other")))))</f>
        <v>Urban Restricted Access</v>
      </c>
    </row>
    <row r="880" customFormat="false" ht="13.2" hidden="true" customHeight="false" outlineLevel="0" collapsed="false">
      <c r="A880" s="4" t="n">
        <v>32</v>
      </c>
      <c r="B880" s="4" t="n">
        <v>4</v>
      </c>
      <c r="C880" s="4" t="n">
        <v>2</v>
      </c>
      <c r="D880" s="4" t="n">
        <v>15</v>
      </c>
      <c r="E880" s="4" t="n">
        <v>0.0717226</v>
      </c>
      <c r="F880" s="0" t="str">
        <f aca="false">IF(B880=$G$2,$H$2,IF(B880=$G$3,$H$3,IF(B880=$G$4,$H$4,IF(B880=$G$5,$H$5,IF(B880=$G$6,$H$6,"other")))))</f>
        <v>Urban Restricted Access</v>
      </c>
    </row>
    <row r="881" customFormat="false" ht="13.2" hidden="true" customHeight="false" outlineLevel="0" collapsed="false">
      <c r="A881" s="4" t="n">
        <v>32</v>
      </c>
      <c r="B881" s="4" t="n">
        <v>4</v>
      </c>
      <c r="C881" s="4" t="n">
        <v>2</v>
      </c>
      <c r="D881" s="4" t="n">
        <v>16</v>
      </c>
      <c r="E881" s="4" t="n">
        <v>0.0720061</v>
      </c>
      <c r="F881" s="0" t="str">
        <f aca="false">IF(B881=$G$2,$H$2,IF(B881=$G$3,$H$3,IF(B881=$G$4,$H$4,IF(B881=$G$5,$H$5,IF(B881=$G$6,$H$6,"other")))))</f>
        <v>Urban Restricted Access</v>
      </c>
    </row>
    <row r="882" customFormat="false" ht="13.2" hidden="true" customHeight="false" outlineLevel="0" collapsed="false">
      <c r="A882" s="4" t="n">
        <v>32</v>
      </c>
      <c r="B882" s="4" t="n">
        <v>4</v>
      </c>
      <c r="C882" s="4" t="n">
        <v>2</v>
      </c>
      <c r="D882" s="4" t="n">
        <v>17</v>
      </c>
      <c r="E882" s="4" t="n">
        <v>0.0711487</v>
      </c>
      <c r="F882" s="0" t="str">
        <f aca="false">IF(B882=$G$2,$H$2,IF(B882=$G$3,$H$3,IF(B882=$G$4,$H$4,IF(B882=$G$5,$H$5,IF(B882=$G$6,$H$6,"other")))))</f>
        <v>Urban Restricted Access</v>
      </c>
    </row>
    <row r="883" customFormat="false" ht="13.2" hidden="true" customHeight="false" outlineLevel="0" collapsed="false">
      <c r="A883" s="4" t="n">
        <v>32</v>
      </c>
      <c r="B883" s="4" t="n">
        <v>4</v>
      </c>
      <c r="C883" s="4" t="n">
        <v>2</v>
      </c>
      <c r="D883" s="4" t="n">
        <v>18</v>
      </c>
      <c r="E883" s="4" t="n">
        <v>0.0678874</v>
      </c>
      <c r="F883" s="0" t="str">
        <f aca="false">IF(B883=$G$2,$H$2,IF(B883=$G$3,$H$3,IF(B883=$G$4,$H$4,IF(B883=$G$5,$H$5,IF(B883=$G$6,$H$6,"other")))))</f>
        <v>Urban Restricted Access</v>
      </c>
    </row>
    <row r="884" customFormat="false" ht="13.2" hidden="true" customHeight="false" outlineLevel="0" collapsed="false">
      <c r="A884" s="4" t="n">
        <v>32</v>
      </c>
      <c r="B884" s="4" t="n">
        <v>4</v>
      </c>
      <c r="C884" s="4" t="n">
        <v>2</v>
      </c>
      <c r="D884" s="4" t="n">
        <v>19</v>
      </c>
      <c r="E884" s="4" t="n">
        <v>0.0617718</v>
      </c>
      <c r="F884" s="0" t="str">
        <f aca="false">IF(B884=$G$2,$H$2,IF(B884=$G$3,$H$3,IF(B884=$G$4,$H$4,IF(B884=$G$5,$H$5,IF(B884=$G$6,$H$6,"other")))))</f>
        <v>Urban Restricted Access</v>
      </c>
    </row>
    <row r="885" customFormat="false" ht="13.2" hidden="true" customHeight="false" outlineLevel="0" collapsed="false">
      <c r="A885" s="4" t="n">
        <v>32</v>
      </c>
      <c r="B885" s="4" t="n">
        <v>4</v>
      </c>
      <c r="C885" s="4" t="n">
        <v>2</v>
      </c>
      <c r="D885" s="4" t="n">
        <v>20</v>
      </c>
      <c r="E885" s="4" t="n">
        <v>0.0516882</v>
      </c>
      <c r="F885" s="0" t="str">
        <f aca="false">IF(B885=$G$2,$H$2,IF(B885=$G$3,$H$3,IF(B885=$G$4,$H$4,IF(B885=$G$5,$H$5,IF(B885=$G$6,$H$6,"other")))))</f>
        <v>Urban Restricted Access</v>
      </c>
    </row>
    <row r="886" customFormat="false" ht="13.2" hidden="true" customHeight="false" outlineLevel="0" collapsed="false">
      <c r="A886" s="4" t="n">
        <v>32</v>
      </c>
      <c r="B886" s="4" t="n">
        <v>4</v>
      </c>
      <c r="C886" s="4" t="n">
        <v>2</v>
      </c>
      <c r="D886" s="4" t="n">
        <v>21</v>
      </c>
      <c r="E886" s="4" t="n">
        <v>0.0428658</v>
      </c>
      <c r="F886" s="0" t="str">
        <f aca="false">IF(B886=$G$2,$H$2,IF(B886=$G$3,$H$3,IF(B886=$G$4,$H$4,IF(B886=$G$5,$H$5,IF(B886=$G$6,$H$6,"other")))))</f>
        <v>Urban Restricted Access</v>
      </c>
    </row>
    <row r="887" customFormat="false" ht="13.2" hidden="true" customHeight="false" outlineLevel="0" collapsed="false">
      <c r="A887" s="4" t="n">
        <v>32</v>
      </c>
      <c r="B887" s="4" t="n">
        <v>4</v>
      </c>
      <c r="C887" s="4" t="n">
        <v>2</v>
      </c>
      <c r="D887" s="4" t="n">
        <v>22</v>
      </c>
      <c r="E887" s="4" t="n">
        <v>0.0380302</v>
      </c>
      <c r="F887" s="0" t="str">
        <f aca="false">IF(B887=$G$2,$H$2,IF(B887=$G$3,$H$3,IF(B887=$G$4,$H$4,IF(B887=$G$5,$H$5,IF(B887=$G$6,$H$6,"other")))))</f>
        <v>Urban Restricted Access</v>
      </c>
    </row>
    <row r="888" customFormat="false" ht="13.2" hidden="true" customHeight="false" outlineLevel="0" collapsed="false">
      <c r="A888" s="4" t="n">
        <v>32</v>
      </c>
      <c r="B888" s="4" t="n">
        <v>4</v>
      </c>
      <c r="C888" s="4" t="n">
        <v>2</v>
      </c>
      <c r="D888" s="4" t="n">
        <v>23</v>
      </c>
      <c r="E888" s="4" t="n">
        <v>0.0322072</v>
      </c>
      <c r="F888" s="0" t="str">
        <f aca="false">IF(B888=$G$2,$H$2,IF(B888=$G$3,$H$3,IF(B888=$G$4,$H$4,IF(B888=$G$5,$H$5,IF(B888=$G$6,$H$6,"other")))))</f>
        <v>Urban Restricted Access</v>
      </c>
    </row>
    <row r="889" customFormat="false" ht="13.2" hidden="true" customHeight="false" outlineLevel="0" collapsed="false">
      <c r="A889" s="4" t="n">
        <v>32</v>
      </c>
      <c r="B889" s="4" t="n">
        <v>4</v>
      </c>
      <c r="C889" s="4" t="n">
        <v>2</v>
      </c>
      <c r="D889" s="4" t="n">
        <v>24</v>
      </c>
      <c r="E889" s="4" t="n">
        <v>0.0245677</v>
      </c>
      <c r="F889" s="0" t="str">
        <f aca="false">IF(B889=$G$2,$H$2,IF(B889=$G$3,$H$3,IF(B889=$G$4,$H$4,IF(B889=$G$5,$H$5,IF(B889=$G$6,$H$6,"other")))))</f>
        <v>Urban Restricted Access</v>
      </c>
    </row>
    <row r="890" customFormat="false" ht="13.2" hidden="true" customHeight="false" outlineLevel="0" collapsed="false">
      <c r="A890" s="4" t="n">
        <v>32</v>
      </c>
      <c r="B890" s="4" t="n">
        <v>4</v>
      </c>
      <c r="C890" s="4" t="n">
        <v>5</v>
      </c>
      <c r="D890" s="4" t="n">
        <v>1</v>
      </c>
      <c r="E890" s="4" t="n">
        <v>0.00986211</v>
      </c>
      <c r="F890" s="0" t="str">
        <f aca="false">IF(B890=$G$2,$H$2,IF(B890=$G$3,$H$3,IF(B890=$G$4,$H$4,IF(B890=$G$5,$H$5,IF(B890=$G$6,$H$6,"other")))))</f>
        <v>Urban Restricted Access</v>
      </c>
    </row>
    <row r="891" customFormat="false" ht="13.2" hidden="true" customHeight="false" outlineLevel="0" collapsed="false">
      <c r="A891" s="4" t="n">
        <v>32</v>
      </c>
      <c r="B891" s="4" t="n">
        <v>4</v>
      </c>
      <c r="C891" s="4" t="n">
        <v>5</v>
      </c>
      <c r="D891" s="4" t="n">
        <v>2</v>
      </c>
      <c r="E891" s="4" t="n">
        <v>0.00627248</v>
      </c>
      <c r="F891" s="0" t="str">
        <f aca="false">IF(B891=$G$2,$H$2,IF(B891=$G$3,$H$3,IF(B891=$G$4,$H$4,IF(B891=$G$5,$H$5,IF(B891=$G$6,$H$6,"other")))))</f>
        <v>Urban Restricted Access</v>
      </c>
    </row>
    <row r="892" customFormat="false" ht="13.2" hidden="true" customHeight="false" outlineLevel="0" collapsed="false">
      <c r="A892" s="4" t="n">
        <v>32</v>
      </c>
      <c r="B892" s="4" t="n">
        <v>4</v>
      </c>
      <c r="C892" s="4" t="n">
        <v>5</v>
      </c>
      <c r="D892" s="4" t="n">
        <v>3</v>
      </c>
      <c r="E892" s="4" t="n">
        <v>0.00505767</v>
      </c>
      <c r="F892" s="0" t="str">
        <f aca="false">IF(B892=$G$2,$H$2,IF(B892=$G$3,$H$3,IF(B892=$G$4,$H$4,IF(B892=$G$5,$H$5,IF(B892=$G$6,$H$6,"other")))))</f>
        <v>Urban Restricted Access</v>
      </c>
    </row>
    <row r="893" customFormat="false" ht="13.2" hidden="true" customHeight="false" outlineLevel="0" collapsed="false">
      <c r="A893" s="4" t="n">
        <v>32</v>
      </c>
      <c r="B893" s="4" t="n">
        <v>4</v>
      </c>
      <c r="C893" s="4" t="n">
        <v>5</v>
      </c>
      <c r="D893" s="4" t="n">
        <v>4</v>
      </c>
      <c r="E893" s="4" t="n">
        <v>0.00466686</v>
      </c>
      <c r="F893" s="0" t="str">
        <f aca="false">IF(B893=$G$2,$H$2,IF(B893=$G$3,$H$3,IF(B893=$G$4,$H$4,IF(B893=$G$5,$H$5,IF(B893=$G$6,$H$6,"other")))))</f>
        <v>Urban Restricted Access</v>
      </c>
    </row>
    <row r="894" customFormat="false" ht="13.2" hidden="true" customHeight="false" outlineLevel="0" collapsed="false">
      <c r="A894" s="4" t="n">
        <v>32</v>
      </c>
      <c r="B894" s="4" t="n">
        <v>4</v>
      </c>
      <c r="C894" s="4" t="n">
        <v>5</v>
      </c>
      <c r="D894" s="4" t="n">
        <v>5</v>
      </c>
      <c r="E894" s="4" t="n">
        <v>0.00699469</v>
      </c>
      <c r="F894" s="0" t="str">
        <f aca="false">IF(B894=$G$2,$H$2,IF(B894=$G$3,$H$3,IF(B894=$G$4,$H$4,IF(B894=$G$5,$H$5,IF(B894=$G$6,$H$6,"other")))))</f>
        <v>Urban Restricted Access</v>
      </c>
    </row>
    <row r="895" customFormat="false" ht="13.2" hidden="true" customHeight="false" outlineLevel="0" collapsed="false">
      <c r="A895" s="4" t="n">
        <v>32</v>
      </c>
      <c r="B895" s="4" t="n">
        <v>4</v>
      </c>
      <c r="C895" s="4" t="n">
        <v>5</v>
      </c>
      <c r="D895" s="4" t="n">
        <v>6</v>
      </c>
      <c r="E895" s="4" t="n">
        <v>0.018494</v>
      </c>
      <c r="F895" s="0" t="str">
        <f aca="false">IF(B895=$G$2,$H$2,IF(B895=$G$3,$H$3,IF(B895=$G$4,$H$4,IF(B895=$G$5,$H$5,IF(B895=$G$6,$H$6,"other")))))</f>
        <v>Urban Restricted Access</v>
      </c>
    </row>
    <row r="896" customFormat="false" ht="13.2" hidden="true" customHeight="false" outlineLevel="0" collapsed="false">
      <c r="A896" s="4" t="n">
        <v>32</v>
      </c>
      <c r="B896" s="4" t="n">
        <v>4</v>
      </c>
      <c r="C896" s="4" t="n">
        <v>5</v>
      </c>
      <c r="D896" s="4" t="n">
        <v>7</v>
      </c>
      <c r="E896" s="4" t="n">
        <v>0.0459565</v>
      </c>
      <c r="F896" s="0" t="str">
        <f aca="false">IF(B896=$G$2,$H$2,IF(B896=$G$3,$H$3,IF(B896=$G$4,$H$4,IF(B896=$G$5,$H$5,IF(B896=$G$6,$H$6,"other")))))</f>
        <v>Urban Restricted Access</v>
      </c>
    </row>
    <row r="897" customFormat="false" ht="13.2" hidden="true" customHeight="false" outlineLevel="0" collapsed="false">
      <c r="A897" s="4" t="n">
        <v>32</v>
      </c>
      <c r="B897" s="4" t="n">
        <v>4</v>
      </c>
      <c r="C897" s="4" t="n">
        <v>5</v>
      </c>
      <c r="D897" s="4" t="n">
        <v>8</v>
      </c>
      <c r="E897" s="4" t="n">
        <v>0.0696444</v>
      </c>
      <c r="F897" s="0" t="str">
        <f aca="false">IF(B897=$G$2,$H$2,IF(B897=$G$3,$H$3,IF(B897=$G$4,$H$4,IF(B897=$G$5,$H$5,IF(B897=$G$6,$H$6,"other")))))</f>
        <v>Urban Restricted Access</v>
      </c>
    </row>
    <row r="898" customFormat="false" ht="13.2" hidden="true" customHeight="false" outlineLevel="0" collapsed="false">
      <c r="A898" s="4" t="n">
        <v>32</v>
      </c>
      <c r="B898" s="4" t="n">
        <v>4</v>
      </c>
      <c r="C898" s="4" t="n">
        <v>5</v>
      </c>
      <c r="D898" s="4" t="n">
        <v>9</v>
      </c>
      <c r="E898" s="4" t="n">
        <v>0.0608279</v>
      </c>
      <c r="F898" s="0" t="str">
        <f aca="false">IF(B898=$G$2,$H$2,IF(B898=$G$3,$H$3,IF(B898=$G$4,$H$4,IF(B898=$G$5,$H$5,IF(B898=$G$6,$H$6,"other")))))</f>
        <v>Urban Restricted Access</v>
      </c>
    </row>
    <row r="899" customFormat="false" ht="13.2" hidden="true" customHeight="false" outlineLevel="0" collapsed="false">
      <c r="A899" s="4" t="n">
        <v>32</v>
      </c>
      <c r="B899" s="4" t="n">
        <v>4</v>
      </c>
      <c r="C899" s="4" t="n">
        <v>5</v>
      </c>
      <c r="D899" s="4" t="n">
        <v>10</v>
      </c>
      <c r="E899" s="4" t="n">
        <v>0.0502862</v>
      </c>
      <c r="F899" s="0" t="str">
        <f aca="false">IF(B899=$G$2,$H$2,IF(B899=$G$3,$H$3,IF(B899=$G$4,$H$4,IF(B899=$G$5,$H$5,IF(B899=$G$6,$H$6,"other")))))</f>
        <v>Urban Restricted Access</v>
      </c>
    </row>
    <row r="900" customFormat="false" ht="13.2" hidden="true" customHeight="false" outlineLevel="0" collapsed="false">
      <c r="A900" s="4" t="n">
        <v>32</v>
      </c>
      <c r="B900" s="4" t="n">
        <v>4</v>
      </c>
      <c r="C900" s="4" t="n">
        <v>5</v>
      </c>
      <c r="D900" s="4" t="n">
        <v>11</v>
      </c>
      <c r="E900" s="4" t="n">
        <v>0.0499351</v>
      </c>
      <c r="F900" s="0" t="str">
        <f aca="false">IF(B900=$G$2,$H$2,IF(B900=$G$3,$H$3,IF(B900=$G$4,$H$4,IF(B900=$G$5,$H$5,IF(B900=$G$6,$H$6,"other")))))</f>
        <v>Urban Restricted Access</v>
      </c>
    </row>
    <row r="901" customFormat="false" ht="13.2" hidden="true" customHeight="false" outlineLevel="0" collapsed="false">
      <c r="A901" s="4" t="n">
        <v>32</v>
      </c>
      <c r="B901" s="4" t="n">
        <v>4</v>
      </c>
      <c r="C901" s="4" t="n">
        <v>5</v>
      </c>
      <c r="D901" s="4" t="n">
        <v>12</v>
      </c>
      <c r="E901" s="4" t="n">
        <v>0.0543654</v>
      </c>
      <c r="F901" s="0" t="str">
        <f aca="false">IF(B901=$G$2,$H$2,IF(B901=$G$3,$H$3,IF(B901=$G$4,$H$4,IF(B901=$G$5,$H$5,IF(B901=$G$6,$H$6,"other")))))</f>
        <v>Urban Restricted Access</v>
      </c>
    </row>
    <row r="902" customFormat="false" ht="13.2" hidden="true" customHeight="false" outlineLevel="0" collapsed="false">
      <c r="A902" s="4" t="n">
        <v>32</v>
      </c>
      <c r="B902" s="4" t="n">
        <v>4</v>
      </c>
      <c r="C902" s="4" t="n">
        <v>5</v>
      </c>
      <c r="D902" s="4" t="n">
        <v>13</v>
      </c>
      <c r="E902" s="4" t="n">
        <v>0.0576462</v>
      </c>
      <c r="F902" s="0" t="str">
        <f aca="false">IF(B902=$G$2,$H$2,IF(B902=$G$3,$H$3,IF(B902=$G$4,$H$4,IF(B902=$G$5,$H$5,IF(B902=$G$6,$H$6,"other")))))</f>
        <v>Urban Restricted Access</v>
      </c>
    </row>
    <row r="903" customFormat="false" ht="13.2" hidden="true" customHeight="false" outlineLevel="0" collapsed="false">
      <c r="A903" s="4" t="n">
        <v>32</v>
      </c>
      <c r="B903" s="4" t="n">
        <v>4</v>
      </c>
      <c r="C903" s="4" t="n">
        <v>5</v>
      </c>
      <c r="D903" s="4" t="n">
        <v>14</v>
      </c>
      <c r="E903" s="4" t="n">
        <v>0.0580319</v>
      </c>
      <c r="F903" s="0" t="str">
        <f aca="false">IF(B903=$G$2,$H$2,IF(B903=$G$3,$H$3,IF(B903=$G$4,$H$4,IF(B903=$G$5,$H$5,IF(B903=$G$6,$H$6,"other")))))</f>
        <v>Urban Restricted Access</v>
      </c>
    </row>
    <row r="904" customFormat="false" ht="13.2" hidden="true" customHeight="false" outlineLevel="0" collapsed="false">
      <c r="A904" s="4" t="n">
        <v>32</v>
      </c>
      <c r="B904" s="4" t="n">
        <v>4</v>
      </c>
      <c r="C904" s="4" t="n">
        <v>5</v>
      </c>
      <c r="D904" s="4" t="n">
        <v>15</v>
      </c>
      <c r="E904" s="4" t="n">
        <v>0.0622554</v>
      </c>
      <c r="F904" s="0" t="str">
        <f aca="false">IF(B904=$G$2,$H$2,IF(B904=$G$3,$H$3,IF(B904=$G$4,$H$4,IF(B904=$G$5,$H$5,IF(B904=$G$6,$H$6,"other")))))</f>
        <v>Urban Restricted Access</v>
      </c>
    </row>
    <row r="905" customFormat="false" ht="13.2" hidden="true" customHeight="false" outlineLevel="0" collapsed="false">
      <c r="A905" s="4" t="n">
        <v>32</v>
      </c>
      <c r="B905" s="4" t="n">
        <v>4</v>
      </c>
      <c r="C905" s="4" t="n">
        <v>5</v>
      </c>
      <c r="D905" s="4" t="n">
        <v>16</v>
      </c>
      <c r="E905" s="4" t="n">
        <v>0.0710049</v>
      </c>
      <c r="F905" s="0" t="str">
        <f aca="false">IF(B905=$G$2,$H$2,IF(B905=$G$3,$H$3,IF(B905=$G$4,$H$4,IF(B905=$G$5,$H$5,IF(B905=$G$6,$H$6,"other")))))</f>
        <v>Urban Restricted Access</v>
      </c>
    </row>
    <row r="906" customFormat="false" ht="13.2" hidden="true" customHeight="false" outlineLevel="0" collapsed="false">
      <c r="A906" s="4" t="n">
        <v>32</v>
      </c>
      <c r="B906" s="4" t="n">
        <v>4</v>
      </c>
      <c r="C906" s="4" t="n">
        <v>5</v>
      </c>
      <c r="D906" s="4" t="n">
        <v>17</v>
      </c>
      <c r="E906" s="4" t="n">
        <v>0.0769725</v>
      </c>
      <c r="F906" s="0" t="str">
        <f aca="false">IF(B906=$G$2,$H$2,IF(B906=$G$3,$H$3,IF(B906=$G$4,$H$4,IF(B906=$G$5,$H$5,IF(B906=$G$6,$H$6,"other")))))</f>
        <v>Urban Restricted Access</v>
      </c>
    </row>
    <row r="907" customFormat="false" ht="13.2" hidden="true" customHeight="false" outlineLevel="0" collapsed="false">
      <c r="A907" s="4" t="n">
        <v>32</v>
      </c>
      <c r="B907" s="4" t="n">
        <v>4</v>
      </c>
      <c r="C907" s="4" t="n">
        <v>5</v>
      </c>
      <c r="D907" s="4" t="n">
        <v>18</v>
      </c>
      <c r="E907" s="4" t="n">
        <v>0.077432</v>
      </c>
      <c r="F907" s="0" t="str">
        <f aca="false">IF(B907=$G$2,$H$2,IF(B907=$G$3,$H$3,IF(B907=$G$4,$H$4,IF(B907=$G$5,$H$5,IF(B907=$G$6,$H$6,"other")))))</f>
        <v>Urban Restricted Access</v>
      </c>
    </row>
    <row r="908" customFormat="false" ht="13.2" hidden="true" customHeight="false" outlineLevel="0" collapsed="false">
      <c r="A908" s="4" t="n">
        <v>32</v>
      </c>
      <c r="B908" s="4" t="n">
        <v>4</v>
      </c>
      <c r="C908" s="4" t="n">
        <v>5</v>
      </c>
      <c r="D908" s="4" t="n">
        <v>19</v>
      </c>
      <c r="E908" s="4" t="n">
        <v>0.059783</v>
      </c>
      <c r="F908" s="0" t="str">
        <f aca="false">IF(B908=$G$2,$H$2,IF(B908=$G$3,$H$3,IF(B908=$G$4,$H$4,IF(B908=$G$5,$H$5,IF(B908=$G$6,$H$6,"other")))))</f>
        <v>Urban Restricted Access</v>
      </c>
    </row>
    <row r="909" customFormat="false" ht="13.2" hidden="true" customHeight="false" outlineLevel="0" collapsed="false">
      <c r="A909" s="4" t="n">
        <v>32</v>
      </c>
      <c r="B909" s="4" t="n">
        <v>4</v>
      </c>
      <c r="C909" s="4" t="n">
        <v>5</v>
      </c>
      <c r="D909" s="4" t="n">
        <v>20</v>
      </c>
      <c r="E909" s="4" t="n">
        <v>0.0443923</v>
      </c>
      <c r="F909" s="0" t="str">
        <f aca="false">IF(B909=$G$2,$H$2,IF(B909=$G$3,$H$3,IF(B909=$G$4,$H$4,IF(B909=$G$5,$H$5,IF(B909=$G$6,$H$6,"other")))))</f>
        <v>Urban Restricted Access</v>
      </c>
    </row>
    <row r="910" customFormat="false" ht="13.2" hidden="true" customHeight="false" outlineLevel="0" collapsed="false">
      <c r="A910" s="4" t="n">
        <v>32</v>
      </c>
      <c r="B910" s="4" t="n">
        <v>4</v>
      </c>
      <c r="C910" s="4" t="n">
        <v>5</v>
      </c>
      <c r="D910" s="4" t="n">
        <v>21</v>
      </c>
      <c r="E910" s="4" t="n">
        <v>0.0354458</v>
      </c>
      <c r="F910" s="0" t="str">
        <f aca="false">IF(B910=$G$2,$H$2,IF(B910=$G$3,$H$3,IF(B910=$G$4,$H$4,IF(B910=$G$5,$H$5,IF(B910=$G$6,$H$6,"other")))))</f>
        <v>Urban Restricted Access</v>
      </c>
    </row>
    <row r="911" customFormat="false" ht="13.2" hidden="true" customHeight="false" outlineLevel="0" collapsed="false">
      <c r="A911" s="4" t="n">
        <v>32</v>
      </c>
      <c r="B911" s="4" t="n">
        <v>4</v>
      </c>
      <c r="C911" s="4" t="n">
        <v>5</v>
      </c>
      <c r="D911" s="4" t="n">
        <v>22</v>
      </c>
      <c r="E911" s="4" t="n">
        <v>0.031824</v>
      </c>
      <c r="F911" s="0" t="str">
        <f aca="false">IF(B911=$G$2,$H$2,IF(B911=$G$3,$H$3,IF(B911=$G$4,$H$4,IF(B911=$G$5,$H$5,IF(B911=$G$6,$H$6,"other")))))</f>
        <v>Urban Restricted Access</v>
      </c>
    </row>
    <row r="912" customFormat="false" ht="13.2" hidden="true" customHeight="false" outlineLevel="0" collapsed="false">
      <c r="A912" s="4" t="n">
        <v>32</v>
      </c>
      <c r="B912" s="4" t="n">
        <v>4</v>
      </c>
      <c r="C912" s="4" t="n">
        <v>5</v>
      </c>
      <c r="D912" s="4" t="n">
        <v>23</v>
      </c>
      <c r="E912" s="4" t="n">
        <v>0.0249419</v>
      </c>
      <c r="F912" s="0" t="str">
        <f aca="false">IF(B912=$G$2,$H$2,IF(B912=$G$3,$H$3,IF(B912=$G$4,$H$4,IF(B912=$G$5,$H$5,IF(B912=$G$6,$H$6,"other")))))</f>
        <v>Urban Restricted Access</v>
      </c>
    </row>
    <row r="913" customFormat="false" ht="13.2" hidden="true" customHeight="false" outlineLevel="0" collapsed="false">
      <c r="A913" s="4" t="n">
        <v>32</v>
      </c>
      <c r="B913" s="4" t="n">
        <v>4</v>
      </c>
      <c r="C913" s="4" t="n">
        <v>5</v>
      </c>
      <c r="D913" s="4" t="n">
        <v>24</v>
      </c>
      <c r="E913" s="4" t="n">
        <v>0.0179068</v>
      </c>
      <c r="F913" s="0" t="str">
        <f aca="false">IF(B913=$G$2,$H$2,IF(B913=$G$3,$H$3,IF(B913=$G$4,$H$4,IF(B913=$G$5,$H$5,IF(B913=$G$6,$H$6,"other")))))</f>
        <v>Urban Restricted Access</v>
      </c>
    </row>
    <row r="914" customFormat="false" ht="13.2" hidden="true" customHeight="false" outlineLevel="0" collapsed="false">
      <c r="A914" s="4" t="n">
        <v>32</v>
      </c>
      <c r="B914" s="4" t="n">
        <v>5</v>
      </c>
      <c r="C914" s="4" t="n">
        <v>2</v>
      </c>
      <c r="D914" s="4" t="n">
        <v>1</v>
      </c>
      <c r="E914" s="4" t="n">
        <v>0.0214739</v>
      </c>
      <c r="F914" s="0" t="str">
        <f aca="false">IF(B914=$G$2,$H$2,IF(B914=$G$3,$H$3,IF(B914=$G$4,$H$4,IF(B914=$G$5,$H$5,IF(B914=$G$6,$H$6,"other")))))</f>
        <v>Urban Unrestricted Access</v>
      </c>
    </row>
    <row r="915" customFormat="false" ht="13.2" hidden="true" customHeight="false" outlineLevel="0" collapsed="false">
      <c r="A915" s="4" t="n">
        <v>32</v>
      </c>
      <c r="B915" s="4" t="n">
        <v>5</v>
      </c>
      <c r="C915" s="4" t="n">
        <v>2</v>
      </c>
      <c r="D915" s="4" t="n">
        <v>2</v>
      </c>
      <c r="E915" s="4" t="n">
        <v>0.0144428</v>
      </c>
      <c r="F915" s="0" t="str">
        <f aca="false">IF(B915=$G$2,$H$2,IF(B915=$G$3,$H$3,IF(B915=$G$4,$H$4,IF(B915=$G$5,$H$5,IF(B915=$G$6,$H$6,"other")))))</f>
        <v>Urban Unrestricted Access</v>
      </c>
    </row>
    <row r="916" customFormat="false" ht="13.2" hidden="true" customHeight="false" outlineLevel="0" collapsed="false">
      <c r="A916" s="4" t="n">
        <v>32</v>
      </c>
      <c r="B916" s="4" t="n">
        <v>5</v>
      </c>
      <c r="C916" s="4" t="n">
        <v>2</v>
      </c>
      <c r="D916" s="4" t="n">
        <v>3</v>
      </c>
      <c r="E916" s="4" t="n">
        <v>0.0109684</v>
      </c>
      <c r="F916" s="0" t="str">
        <f aca="false">IF(B916=$G$2,$H$2,IF(B916=$G$3,$H$3,IF(B916=$G$4,$H$4,IF(B916=$G$5,$H$5,IF(B916=$G$6,$H$6,"other")))))</f>
        <v>Urban Unrestricted Access</v>
      </c>
    </row>
    <row r="917" customFormat="false" ht="13.2" hidden="true" customHeight="false" outlineLevel="0" collapsed="false">
      <c r="A917" s="4" t="n">
        <v>32</v>
      </c>
      <c r="B917" s="4" t="n">
        <v>5</v>
      </c>
      <c r="C917" s="4" t="n">
        <v>2</v>
      </c>
      <c r="D917" s="4" t="n">
        <v>4</v>
      </c>
      <c r="E917" s="4" t="n">
        <v>0.00749451</v>
      </c>
      <c r="F917" s="0" t="str">
        <f aca="false">IF(B917=$G$2,$H$2,IF(B917=$G$3,$H$3,IF(B917=$G$4,$H$4,IF(B917=$G$5,$H$5,IF(B917=$G$6,$H$6,"other")))))</f>
        <v>Urban Unrestricted Access</v>
      </c>
    </row>
    <row r="918" customFormat="false" ht="13.2" hidden="true" customHeight="false" outlineLevel="0" collapsed="false">
      <c r="A918" s="4" t="n">
        <v>32</v>
      </c>
      <c r="B918" s="4" t="n">
        <v>5</v>
      </c>
      <c r="C918" s="4" t="n">
        <v>2</v>
      </c>
      <c r="D918" s="4" t="n">
        <v>5</v>
      </c>
      <c r="E918" s="4" t="n">
        <v>0.00683855</v>
      </c>
      <c r="F918" s="0" t="str">
        <f aca="false">IF(B918=$G$2,$H$2,IF(B918=$G$3,$H$3,IF(B918=$G$4,$H$4,IF(B918=$G$5,$H$5,IF(B918=$G$6,$H$6,"other")))))</f>
        <v>Urban Unrestricted Access</v>
      </c>
    </row>
    <row r="919" customFormat="false" ht="13.2" hidden="true" customHeight="false" outlineLevel="0" collapsed="false">
      <c r="A919" s="4" t="n">
        <v>32</v>
      </c>
      <c r="B919" s="4" t="n">
        <v>5</v>
      </c>
      <c r="C919" s="4" t="n">
        <v>2</v>
      </c>
      <c r="D919" s="4" t="n">
        <v>6</v>
      </c>
      <c r="E919" s="4" t="n">
        <v>0.0103588</v>
      </c>
      <c r="F919" s="0" t="str">
        <f aca="false">IF(B919=$G$2,$H$2,IF(B919=$G$3,$H$3,IF(B919=$G$4,$H$4,IF(B919=$G$5,$H$5,IF(B919=$G$6,$H$6,"other")))))</f>
        <v>Urban Unrestricted Access</v>
      </c>
    </row>
    <row r="920" customFormat="false" ht="13.2" hidden="true" customHeight="false" outlineLevel="0" collapsed="false">
      <c r="A920" s="4" t="n">
        <v>32</v>
      </c>
      <c r="B920" s="4" t="n">
        <v>5</v>
      </c>
      <c r="C920" s="4" t="n">
        <v>2</v>
      </c>
      <c r="D920" s="4" t="n">
        <v>7</v>
      </c>
      <c r="E920" s="4" t="n">
        <v>0.0184304</v>
      </c>
      <c r="F920" s="0" t="str">
        <f aca="false">IF(B920=$G$2,$H$2,IF(B920=$G$3,$H$3,IF(B920=$G$4,$H$4,IF(B920=$G$5,$H$5,IF(B920=$G$6,$H$6,"other")))))</f>
        <v>Urban Unrestricted Access</v>
      </c>
    </row>
    <row r="921" customFormat="false" ht="13.2" hidden="true" customHeight="false" outlineLevel="0" collapsed="false">
      <c r="A921" s="4" t="n">
        <v>32</v>
      </c>
      <c r="B921" s="4" t="n">
        <v>5</v>
      </c>
      <c r="C921" s="4" t="n">
        <v>2</v>
      </c>
      <c r="D921" s="4" t="n">
        <v>8</v>
      </c>
      <c r="E921" s="4" t="n">
        <v>0.0268117</v>
      </c>
      <c r="F921" s="0" t="str">
        <f aca="false">IF(B921=$G$2,$H$2,IF(B921=$G$3,$H$3,IF(B921=$G$4,$H$4,IF(B921=$G$5,$H$5,IF(B921=$G$6,$H$6,"other")))))</f>
        <v>Urban Unrestricted Access</v>
      </c>
    </row>
    <row r="922" customFormat="false" ht="13.2" hidden="true" customHeight="false" outlineLevel="0" collapsed="false">
      <c r="A922" s="4" t="n">
        <v>32</v>
      </c>
      <c r="B922" s="4" t="n">
        <v>5</v>
      </c>
      <c r="C922" s="4" t="n">
        <v>2</v>
      </c>
      <c r="D922" s="4" t="n">
        <v>9</v>
      </c>
      <c r="E922" s="4" t="n">
        <v>0.0363852</v>
      </c>
      <c r="F922" s="0" t="str">
        <f aca="false">IF(B922=$G$2,$H$2,IF(B922=$G$3,$H$3,IF(B922=$G$4,$H$4,IF(B922=$G$5,$H$5,IF(B922=$G$6,$H$6,"other")))))</f>
        <v>Urban Unrestricted Access</v>
      </c>
    </row>
    <row r="923" customFormat="false" ht="13.2" hidden="true" customHeight="false" outlineLevel="0" collapsed="false">
      <c r="A923" s="4" t="n">
        <v>32</v>
      </c>
      <c r="B923" s="4" t="n">
        <v>5</v>
      </c>
      <c r="C923" s="4" t="n">
        <v>2</v>
      </c>
      <c r="D923" s="4" t="n">
        <v>10</v>
      </c>
      <c r="E923" s="4" t="n">
        <v>0.0475407</v>
      </c>
      <c r="F923" s="0" t="str">
        <f aca="false">IF(B923=$G$2,$H$2,IF(B923=$G$3,$H$3,IF(B923=$G$4,$H$4,IF(B923=$G$5,$H$5,IF(B923=$G$6,$H$6,"other")))))</f>
        <v>Urban Unrestricted Access</v>
      </c>
    </row>
    <row r="924" customFormat="false" ht="13.2" hidden="true" customHeight="false" outlineLevel="0" collapsed="false">
      <c r="A924" s="4" t="n">
        <v>32</v>
      </c>
      <c r="B924" s="4" t="n">
        <v>5</v>
      </c>
      <c r="C924" s="4" t="n">
        <v>2</v>
      </c>
      <c r="D924" s="4" t="n">
        <v>11</v>
      </c>
      <c r="E924" s="4" t="n">
        <v>0.0574664</v>
      </c>
      <c r="F924" s="0" t="str">
        <f aca="false">IF(B924=$G$2,$H$2,IF(B924=$G$3,$H$3,IF(B924=$G$4,$H$4,IF(B924=$G$5,$H$5,IF(B924=$G$6,$H$6,"other")))))</f>
        <v>Urban Unrestricted Access</v>
      </c>
    </row>
    <row r="925" customFormat="false" ht="13.2" hidden="true" customHeight="false" outlineLevel="0" collapsed="false">
      <c r="A925" s="4" t="n">
        <v>32</v>
      </c>
      <c r="B925" s="4" t="n">
        <v>5</v>
      </c>
      <c r="C925" s="4" t="n">
        <v>2</v>
      </c>
      <c r="D925" s="4" t="n">
        <v>12</v>
      </c>
      <c r="E925" s="4" t="n">
        <v>0.0650786</v>
      </c>
      <c r="F925" s="0" t="str">
        <f aca="false">IF(B925=$G$2,$H$2,IF(B925=$G$3,$H$3,IF(B925=$G$4,$H$4,IF(B925=$G$5,$H$5,IF(B925=$G$6,$H$6,"other")))))</f>
        <v>Urban Unrestricted Access</v>
      </c>
    </row>
    <row r="926" customFormat="false" ht="13.2" hidden="true" customHeight="false" outlineLevel="0" collapsed="false">
      <c r="A926" s="4" t="n">
        <v>32</v>
      </c>
      <c r="B926" s="4" t="n">
        <v>5</v>
      </c>
      <c r="C926" s="4" t="n">
        <v>2</v>
      </c>
      <c r="D926" s="4" t="n">
        <v>13</v>
      </c>
      <c r="E926" s="4" t="n">
        <v>0.0713228</v>
      </c>
      <c r="F926" s="0" t="str">
        <f aca="false">IF(B926=$G$2,$H$2,IF(B926=$G$3,$H$3,IF(B926=$G$4,$H$4,IF(B926=$G$5,$H$5,IF(B926=$G$6,$H$6,"other")))))</f>
        <v>Urban Unrestricted Access</v>
      </c>
    </row>
    <row r="927" customFormat="false" ht="13.2" hidden="true" customHeight="false" outlineLevel="0" collapsed="false">
      <c r="A927" s="4" t="n">
        <v>32</v>
      </c>
      <c r="B927" s="4" t="n">
        <v>5</v>
      </c>
      <c r="C927" s="4" t="n">
        <v>2</v>
      </c>
      <c r="D927" s="4" t="n">
        <v>14</v>
      </c>
      <c r="E927" s="4" t="n">
        <v>0.0714917</v>
      </c>
      <c r="F927" s="0" t="str">
        <f aca="false">IF(B927=$G$2,$H$2,IF(B927=$G$3,$H$3,IF(B927=$G$4,$H$4,IF(B927=$G$5,$H$5,IF(B927=$G$6,$H$6,"other")))))</f>
        <v>Urban Unrestricted Access</v>
      </c>
    </row>
    <row r="928" customFormat="false" ht="13.2" hidden="true" customHeight="false" outlineLevel="0" collapsed="false">
      <c r="A928" s="4" t="n">
        <v>32</v>
      </c>
      <c r="B928" s="4" t="n">
        <v>5</v>
      </c>
      <c r="C928" s="4" t="n">
        <v>2</v>
      </c>
      <c r="D928" s="4" t="n">
        <v>15</v>
      </c>
      <c r="E928" s="4" t="n">
        <v>0.0717226</v>
      </c>
      <c r="F928" s="0" t="str">
        <f aca="false">IF(B928=$G$2,$H$2,IF(B928=$G$3,$H$3,IF(B928=$G$4,$H$4,IF(B928=$G$5,$H$5,IF(B928=$G$6,$H$6,"other")))))</f>
        <v>Urban Unrestricted Access</v>
      </c>
    </row>
    <row r="929" customFormat="false" ht="13.2" hidden="true" customHeight="false" outlineLevel="0" collapsed="false">
      <c r="A929" s="4" t="n">
        <v>32</v>
      </c>
      <c r="B929" s="4" t="n">
        <v>5</v>
      </c>
      <c r="C929" s="4" t="n">
        <v>2</v>
      </c>
      <c r="D929" s="4" t="n">
        <v>16</v>
      </c>
      <c r="E929" s="4" t="n">
        <v>0.0720061</v>
      </c>
      <c r="F929" s="0" t="str">
        <f aca="false">IF(B929=$G$2,$H$2,IF(B929=$G$3,$H$3,IF(B929=$G$4,$H$4,IF(B929=$G$5,$H$5,IF(B929=$G$6,$H$6,"other")))))</f>
        <v>Urban Unrestricted Access</v>
      </c>
    </row>
    <row r="930" customFormat="false" ht="13.2" hidden="true" customHeight="false" outlineLevel="0" collapsed="false">
      <c r="A930" s="4" t="n">
        <v>32</v>
      </c>
      <c r="B930" s="4" t="n">
        <v>5</v>
      </c>
      <c r="C930" s="4" t="n">
        <v>2</v>
      </c>
      <c r="D930" s="4" t="n">
        <v>17</v>
      </c>
      <c r="E930" s="4" t="n">
        <v>0.0711487</v>
      </c>
      <c r="F930" s="0" t="str">
        <f aca="false">IF(B930=$G$2,$H$2,IF(B930=$G$3,$H$3,IF(B930=$G$4,$H$4,IF(B930=$G$5,$H$5,IF(B930=$G$6,$H$6,"other")))))</f>
        <v>Urban Unrestricted Access</v>
      </c>
    </row>
    <row r="931" customFormat="false" ht="13.2" hidden="true" customHeight="false" outlineLevel="0" collapsed="false">
      <c r="A931" s="4" t="n">
        <v>32</v>
      </c>
      <c r="B931" s="4" t="n">
        <v>5</v>
      </c>
      <c r="C931" s="4" t="n">
        <v>2</v>
      </c>
      <c r="D931" s="4" t="n">
        <v>18</v>
      </c>
      <c r="E931" s="4" t="n">
        <v>0.0678874</v>
      </c>
      <c r="F931" s="0" t="str">
        <f aca="false">IF(B931=$G$2,$H$2,IF(B931=$G$3,$H$3,IF(B931=$G$4,$H$4,IF(B931=$G$5,$H$5,IF(B931=$G$6,$H$6,"other")))))</f>
        <v>Urban Unrestricted Access</v>
      </c>
    </row>
    <row r="932" customFormat="false" ht="13.2" hidden="true" customHeight="false" outlineLevel="0" collapsed="false">
      <c r="A932" s="4" t="n">
        <v>32</v>
      </c>
      <c r="B932" s="4" t="n">
        <v>5</v>
      </c>
      <c r="C932" s="4" t="n">
        <v>2</v>
      </c>
      <c r="D932" s="4" t="n">
        <v>19</v>
      </c>
      <c r="E932" s="4" t="n">
        <v>0.0617718</v>
      </c>
      <c r="F932" s="0" t="str">
        <f aca="false">IF(B932=$G$2,$H$2,IF(B932=$G$3,$H$3,IF(B932=$G$4,$H$4,IF(B932=$G$5,$H$5,IF(B932=$G$6,$H$6,"other")))))</f>
        <v>Urban Unrestricted Access</v>
      </c>
    </row>
    <row r="933" customFormat="false" ht="13.2" hidden="true" customHeight="false" outlineLevel="0" collapsed="false">
      <c r="A933" s="4" t="n">
        <v>32</v>
      </c>
      <c r="B933" s="4" t="n">
        <v>5</v>
      </c>
      <c r="C933" s="4" t="n">
        <v>2</v>
      </c>
      <c r="D933" s="4" t="n">
        <v>20</v>
      </c>
      <c r="E933" s="4" t="n">
        <v>0.0516882</v>
      </c>
      <c r="F933" s="0" t="str">
        <f aca="false">IF(B933=$G$2,$H$2,IF(B933=$G$3,$H$3,IF(B933=$G$4,$H$4,IF(B933=$G$5,$H$5,IF(B933=$G$6,$H$6,"other")))))</f>
        <v>Urban Unrestricted Access</v>
      </c>
    </row>
    <row r="934" customFormat="false" ht="13.2" hidden="true" customHeight="false" outlineLevel="0" collapsed="false">
      <c r="A934" s="4" t="n">
        <v>32</v>
      </c>
      <c r="B934" s="4" t="n">
        <v>5</v>
      </c>
      <c r="C934" s="4" t="n">
        <v>2</v>
      </c>
      <c r="D934" s="4" t="n">
        <v>21</v>
      </c>
      <c r="E934" s="4" t="n">
        <v>0.0428658</v>
      </c>
      <c r="F934" s="0" t="str">
        <f aca="false">IF(B934=$G$2,$H$2,IF(B934=$G$3,$H$3,IF(B934=$G$4,$H$4,IF(B934=$G$5,$H$5,IF(B934=$G$6,$H$6,"other")))))</f>
        <v>Urban Unrestricted Access</v>
      </c>
    </row>
    <row r="935" customFormat="false" ht="13.2" hidden="true" customHeight="false" outlineLevel="0" collapsed="false">
      <c r="A935" s="4" t="n">
        <v>32</v>
      </c>
      <c r="B935" s="4" t="n">
        <v>5</v>
      </c>
      <c r="C935" s="4" t="n">
        <v>2</v>
      </c>
      <c r="D935" s="4" t="n">
        <v>22</v>
      </c>
      <c r="E935" s="4" t="n">
        <v>0.0380302</v>
      </c>
      <c r="F935" s="0" t="str">
        <f aca="false">IF(B935=$G$2,$H$2,IF(B935=$G$3,$H$3,IF(B935=$G$4,$H$4,IF(B935=$G$5,$H$5,IF(B935=$G$6,$H$6,"other")))))</f>
        <v>Urban Unrestricted Access</v>
      </c>
    </row>
    <row r="936" customFormat="false" ht="13.2" hidden="true" customHeight="false" outlineLevel="0" collapsed="false">
      <c r="A936" s="4" t="n">
        <v>32</v>
      </c>
      <c r="B936" s="4" t="n">
        <v>5</v>
      </c>
      <c r="C936" s="4" t="n">
        <v>2</v>
      </c>
      <c r="D936" s="4" t="n">
        <v>23</v>
      </c>
      <c r="E936" s="4" t="n">
        <v>0.0322072</v>
      </c>
      <c r="F936" s="0" t="str">
        <f aca="false">IF(B936=$G$2,$H$2,IF(B936=$G$3,$H$3,IF(B936=$G$4,$H$4,IF(B936=$G$5,$H$5,IF(B936=$G$6,$H$6,"other")))))</f>
        <v>Urban Unrestricted Access</v>
      </c>
    </row>
    <row r="937" customFormat="false" ht="13.2" hidden="true" customHeight="false" outlineLevel="0" collapsed="false">
      <c r="A937" s="4" t="n">
        <v>32</v>
      </c>
      <c r="B937" s="4" t="n">
        <v>5</v>
      </c>
      <c r="C937" s="4" t="n">
        <v>2</v>
      </c>
      <c r="D937" s="4" t="n">
        <v>24</v>
      </c>
      <c r="E937" s="4" t="n">
        <v>0.0245677</v>
      </c>
      <c r="F937" s="0" t="str">
        <f aca="false">IF(B937=$G$2,$H$2,IF(B937=$G$3,$H$3,IF(B937=$G$4,$H$4,IF(B937=$G$5,$H$5,IF(B937=$G$6,$H$6,"other")))))</f>
        <v>Urban Unrestricted Access</v>
      </c>
    </row>
    <row r="938" customFormat="false" ht="13.2" hidden="false" customHeight="false" outlineLevel="0" collapsed="false">
      <c r="A938" s="4" t="n">
        <v>32</v>
      </c>
      <c r="B938" s="4" t="n">
        <v>5</v>
      </c>
      <c r="C938" s="4" t="n">
        <v>5</v>
      </c>
      <c r="D938" s="4" t="n">
        <v>1</v>
      </c>
      <c r="E938" s="4" t="n">
        <v>0.00986211</v>
      </c>
      <c r="F938" s="0" t="str">
        <f aca="false">IF(B938=$G$2,$H$2,IF(B938=$G$3,$H$3,IF(B938=$G$4,$H$4,IF(B938=$G$5,$H$5,IF(B938=$G$6,$H$6,"other")))))</f>
        <v>Urban Unrestricted Access</v>
      </c>
    </row>
    <row r="939" customFormat="false" ht="13.2" hidden="false" customHeight="false" outlineLevel="0" collapsed="false">
      <c r="A939" s="4" t="n">
        <v>32</v>
      </c>
      <c r="B939" s="4" t="n">
        <v>5</v>
      </c>
      <c r="C939" s="4" t="n">
        <v>5</v>
      </c>
      <c r="D939" s="4" t="n">
        <v>2</v>
      </c>
      <c r="E939" s="4" t="n">
        <v>0.00627248</v>
      </c>
      <c r="F939" s="0" t="str">
        <f aca="false">IF(B939=$G$2,$H$2,IF(B939=$G$3,$H$3,IF(B939=$G$4,$H$4,IF(B939=$G$5,$H$5,IF(B939=$G$6,$H$6,"other")))))</f>
        <v>Urban Unrestricted Access</v>
      </c>
    </row>
    <row r="940" customFormat="false" ht="13.2" hidden="false" customHeight="false" outlineLevel="0" collapsed="false">
      <c r="A940" s="4" t="n">
        <v>32</v>
      </c>
      <c r="B940" s="4" t="n">
        <v>5</v>
      </c>
      <c r="C940" s="4" t="n">
        <v>5</v>
      </c>
      <c r="D940" s="4" t="n">
        <v>3</v>
      </c>
      <c r="E940" s="4" t="n">
        <v>0.00505767</v>
      </c>
      <c r="F940" s="0" t="str">
        <f aca="false">IF(B940=$G$2,$H$2,IF(B940=$G$3,$H$3,IF(B940=$G$4,$H$4,IF(B940=$G$5,$H$5,IF(B940=$G$6,$H$6,"other")))))</f>
        <v>Urban Unrestricted Access</v>
      </c>
    </row>
    <row r="941" customFormat="false" ht="13.2" hidden="false" customHeight="false" outlineLevel="0" collapsed="false">
      <c r="A941" s="4" t="n">
        <v>32</v>
      </c>
      <c r="B941" s="4" t="n">
        <v>5</v>
      </c>
      <c r="C941" s="4" t="n">
        <v>5</v>
      </c>
      <c r="D941" s="4" t="n">
        <v>4</v>
      </c>
      <c r="E941" s="4" t="n">
        <v>0.00466686</v>
      </c>
      <c r="F941" s="0" t="str">
        <f aca="false">IF(B941=$G$2,$H$2,IF(B941=$G$3,$H$3,IF(B941=$G$4,$H$4,IF(B941=$G$5,$H$5,IF(B941=$G$6,$H$6,"other")))))</f>
        <v>Urban Unrestricted Access</v>
      </c>
    </row>
    <row r="942" customFormat="false" ht="13.2" hidden="false" customHeight="false" outlineLevel="0" collapsed="false">
      <c r="A942" s="4" t="n">
        <v>32</v>
      </c>
      <c r="B942" s="4" t="n">
        <v>5</v>
      </c>
      <c r="C942" s="4" t="n">
        <v>5</v>
      </c>
      <c r="D942" s="4" t="n">
        <v>5</v>
      </c>
      <c r="E942" s="4" t="n">
        <v>0.00699469</v>
      </c>
      <c r="F942" s="0" t="str">
        <f aca="false">IF(B942=$G$2,$H$2,IF(B942=$G$3,$H$3,IF(B942=$G$4,$H$4,IF(B942=$G$5,$H$5,IF(B942=$G$6,$H$6,"other")))))</f>
        <v>Urban Unrestricted Access</v>
      </c>
    </row>
    <row r="943" customFormat="false" ht="13.2" hidden="false" customHeight="false" outlineLevel="0" collapsed="false">
      <c r="A943" s="4" t="n">
        <v>32</v>
      </c>
      <c r="B943" s="4" t="n">
        <v>5</v>
      </c>
      <c r="C943" s="4" t="n">
        <v>5</v>
      </c>
      <c r="D943" s="4" t="n">
        <v>6</v>
      </c>
      <c r="E943" s="4" t="n">
        <v>0.018494</v>
      </c>
      <c r="F943" s="0" t="str">
        <f aca="false">IF(B943=$G$2,$H$2,IF(B943=$G$3,$H$3,IF(B943=$G$4,$H$4,IF(B943=$G$5,$H$5,IF(B943=$G$6,$H$6,"other")))))</f>
        <v>Urban Unrestricted Access</v>
      </c>
    </row>
    <row r="944" customFormat="false" ht="13.2" hidden="false" customHeight="false" outlineLevel="0" collapsed="false">
      <c r="A944" s="4" t="n">
        <v>32</v>
      </c>
      <c r="B944" s="4" t="n">
        <v>5</v>
      </c>
      <c r="C944" s="4" t="n">
        <v>5</v>
      </c>
      <c r="D944" s="4" t="n">
        <v>7</v>
      </c>
      <c r="E944" s="4" t="n">
        <v>0.0459565</v>
      </c>
      <c r="F944" s="0" t="str">
        <f aca="false">IF(B944=$G$2,$H$2,IF(B944=$G$3,$H$3,IF(B944=$G$4,$H$4,IF(B944=$G$5,$H$5,IF(B944=$G$6,$H$6,"other")))))</f>
        <v>Urban Unrestricted Access</v>
      </c>
    </row>
    <row r="945" customFormat="false" ht="13.2" hidden="false" customHeight="false" outlineLevel="0" collapsed="false">
      <c r="A945" s="4" t="n">
        <v>32</v>
      </c>
      <c r="B945" s="4" t="n">
        <v>5</v>
      </c>
      <c r="C945" s="4" t="n">
        <v>5</v>
      </c>
      <c r="D945" s="4" t="n">
        <v>8</v>
      </c>
      <c r="E945" s="4" t="n">
        <v>0.0696444</v>
      </c>
      <c r="F945" s="0" t="str">
        <f aca="false">IF(B945=$G$2,$H$2,IF(B945=$G$3,$H$3,IF(B945=$G$4,$H$4,IF(B945=$G$5,$H$5,IF(B945=$G$6,$H$6,"other")))))</f>
        <v>Urban Unrestricted Access</v>
      </c>
    </row>
    <row r="946" customFormat="false" ht="13.2" hidden="false" customHeight="false" outlineLevel="0" collapsed="false">
      <c r="A946" s="4" t="n">
        <v>32</v>
      </c>
      <c r="B946" s="4" t="n">
        <v>5</v>
      </c>
      <c r="C946" s="4" t="n">
        <v>5</v>
      </c>
      <c r="D946" s="4" t="n">
        <v>9</v>
      </c>
      <c r="E946" s="4" t="n">
        <v>0.0608279</v>
      </c>
      <c r="F946" s="0" t="str">
        <f aca="false">IF(B946=$G$2,$H$2,IF(B946=$G$3,$H$3,IF(B946=$G$4,$H$4,IF(B946=$G$5,$H$5,IF(B946=$G$6,$H$6,"other")))))</f>
        <v>Urban Unrestricted Access</v>
      </c>
    </row>
    <row r="947" customFormat="false" ht="13.2" hidden="false" customHeight="false" outlineLevel="0" collapsed="false">
      <c r="A947" s="4" t="n">
        <v>32</v>
      </c>
      <c r="B947" s="4" t="n">
        <v>5</v>
      </c>
      <c r="C947" s="4" t="n">
        <v>5</v>
      </c>
      <c r="D947" s="4" t="n">
        <v>10</v>
      </c>
      <c r="E947" s="4" t="n">
        <v>0.0502862</v>
      </c>
      <c r="F947" s="0" t="str">
        <f aca="false">IF(B947=$G$2,$H$2,IF(B947=$G$3,$H$3,IF(B947=$G$4,$H$4,IF(B947=$G$5,$H$5,IF(B947=$G$6,$H$6,"other")))))</f>
        <v>Urban Unrestricted Access</v>
      </c>
    </row>
    <row r="948" customFormat="false" ht="13.2" hidden="false" customHeight="false" outlineLevel="0" collapsed="false">
      <c r="A948" s="4" t="n">
        <v>32</v>
      </c>
      <c r="B948" s="4" t="n">
        <v>5</v>
      </c>
      <c r="C948" s="4" t="n">
        <v>5</v>
      </c>
      <c r="D948" s="4" t="n">
        <v>11</v>
      </c>
      <c r="E948" s="4" t="n">
        <v>0.0499351</v>
      </c>
      <c r="F948" s="0" t="str">
        <f aca="false">IF(B948=$G$2,$H$2,IF(B948=$G$3,$H$3,IF(B948=$G$4,$H$4,IF(B948=$G$5,$H$5,IF(B948=$G$6,$H$6,"other")))))</f>
        <v>Urban Unrestricted Access</v>
      </c>
    </row>
    <row r="949" customFormat="false" ht="13.2" hidden="false" customHeight="false" outlineLevel="0" collapsed="false">
      <c r="A949" s="4" t="n">
        <v>32</v>
      </c>
      <c r="B949" s="4" t="n">
        <v>5</v>
      </c>
      <c r="C949" s="4" t="n">
        <v>5</v>
      </c>
      <c r="D949" s="4" t="n">
        <v>12</v>
      </c>
      <c r="E949" s="4" t="n">
        <v>0.0543654</v>
      </c>
      <c r="F949" s="0" t="str">
        <f aca="false">IF(B949=$G$2,$H$2,IF(B949=$G$3,$H$3,IF(B949=$G$4,$H$4,IF(B949=$G$5,$H$5,IF(B949=$G$6,$H$6,"other")))))</f>
        <v>Urban Unrestricted Access</v>
      </c>
    </row>
    <row r="950" customFormat="false" ht="13.2" hidden="false" customHeight="false" outlineLevel="0" collapsed="false">
      <c r="A950" s="4" t="n">
        <v>32</v>
      </c>
      <c r="B950" s="4" t="n">
        <v>5</v>
      </c>
      <c r="C950" s="4" t="n">
        <v>5</v>
      </c>
      <c r="D950" s="4" t="n">
        <v>13</v>
      </c>
      <c r="E950" s="4" t="n">
        <v>0.0576462</v>
      </c>
      <c r="F950" s="0" t="str">
        <f aca="false">IF(B950=$G$2,$H$2,IF(B950=$G$3,$H$3,IF(B950=$G$4,$H$4,IF(B950=$G$5,$H$5,IF(B950=$G$6,$H$6,"other")))))</f>
        <v>Urban Unrestricted Access</v>
      </c>
    </row>
    <row r="951" customFormat="false" ht="13.2" hidden="false" customHeight="false" outlineLevel="0" collapsed="false">
      <c r="A951" s="4" t="n">
        <v>32</v>
      </c>
      <c r="B951" s="4" t="n">
        <v>5</v>
      </c>
      <c r="C951" s="4" t="n">
        <v>5</v>
      </c>
      <c r="D951" s="4" t="n">
        <v>14</v>
      </c>
      <c r="E951" s="4" t="n">
        <v>0.0580319</v>
      </c>
      <c r="F951" s="0" t="str">
        <f aca="false">IF(B951=$G$2,$H$2,IF(B951=$G$3,$H$3,IF(B951=$G$4,$H$4,IF(B951=$G$5,$H$5,IF(B951=$G$6,$H$6,"other")))))</f>
        <v>Urban Unrestricted Access</v>
      </c>
    </row>
    <row r="952" customFormat="false" ht="13.2" hidden="false" customHeight="false" outlineLevel="0" collapsed="false">
      <c r="A952" s="4" t="n">
        <v>32</v>
      </c>
      <c r="B952" s="4" t="n">
        <v>5</v>
      </c>
      <c r="C952" s="4" t="n">
        <v>5</v>
      </c>
      <c r="D952" s="4" t="n">
        <v>15</v>
      </c>
      <c r="E952" s="4" t="n">
        <v>0.0622554</v>
      </c>
      <c r="F952" s="0" t="str">
        <f aca="false">IF(B952=$G$2,$H$2,IF(B952=$G$3,$H$3,IF(B952=$G$4,$H$4,IF(B952=$G$5,$H$5,IF(B952=$G$6,$H$6,"other")))))</f>
        <v>Urban Unrestricted Access</v>
      </c>
    </row>
    <row r="953" customFormat="false" ht="13.2" hidden="false" customHeight="false" outlineLevel="0" collapsed="false">
      <c r="A953" s="4" t="n">
        <v>32</v>
      </c>
      <c r="B953" s="4" t="n">
        <v>5</v>
      </c>
      <c r="C953" s="4" t="n">
        <v>5</v>
      </c>
      <c r="D953" s="4" t="n">
        <v>16</v>
      </c>
      <c r="E953" s="4" t="n">
        <v>0.0710049</v>
      </c>
      <c r="F953" s="0" t="str">
        <f aca="false">IF(B953=$G$2,$H$2,IF(B953=$G$3,$H$3,IF(B953=$G$4,$H$4,IF(B953=$G$5,$H$5,IF(B953=$G$6,$H$6,"other")))))</f>
        <v>Urban Unrestricted Access</v>
      </c>
    </row>
    <row r="954" customFormat="false" ht="13.2" hidden="false" customHeight="false" outlineLevel="0" collapsed="false">
      <c r="A954" s="4" t="n">
        <v>32</v>
      </c>
      <c r="B954" s="4" t="n">
        <v>5</v>
      </c>
      <c r="C954" s="4" t="n">
        <v>5</v>
      </c>
      <c r="D954" s="4" t="n">
        <v>17</v>
      </c>
      <c r="E954" s="4" t="n">
        <v>0.0769725</v>
      </c>
      <c r="F954" s="0" t="str">
        <f aca="false">IF(B954=$G$2,$H$2,IF(B954=$G$3,$H$3,IF(B954=$G$4,$H$4,IF(B954=$G$5,$H$5,IF(B954=$G$6,$H$6,"other")))))</f>
        <v>Urban Unrestricted Access</v>
      </c>
    </row>
    <row r="955" customFormat="false" ht="13.2" hidden="false" customHeight="false" outlineLevel="0" collapsed="false">
      <c r="A955" s="4" t="n">
        <v>32</v>
      </c>
      <c r="B955" s="4" t="n">
        <v>5</v>
      </c>
      <c r="C955" s="4" t="n">
        <v>5</v>
      </c>
      <c r="D955" s="4" t="n">
        <v>18</v>
      </c>
      <c r="E955" s="4" t="n">
        <v>0.077432</v>
      </c>
      <c r="F955" s="0" t="str">
        <f aca="false">IF(B955=$G$2,$H$2,IF(B955=$G$3,$H$3,IF(B955=$G$4,$H$4,IF(B955=$G$5,$H$5,IF(B955=$G$6,$H$6,"other")))))</f>
        <v>Urban Unrestricted Access</v>
      </c>
    </row>
    <row r="956" customFormat="false" ht="13.2" hidden="false" customHeight="false" outlineLevel="0" collapsed="false">
      <c r="A956" s="4" t="n">
        <v>32</v>
      </c>
      <c r="B956" s="4" t="n">
        <v>5</v>
      </c>
      <c r="C956" s="4" t="n">
        <v>5</v>
      </c>
      <c r="D956" s="4" t="n">
        <v>19</v>
      </c>
      <c r="E956" s="4" t="n">
        <v>0.059783</v>
      </c>
      <c r="F956" s="0" t="str">
        <f aca="false">IF(B956=$G$2,$H$2,IF(B956=$G$3,$H$3,IF(B956=$G$4,$H$4,IF(B956=$G$5,$H$5,IF(B956=$G$6,$H$6,"other")))))</f>
        <v>Urban Unrestricted Access</v>
      </c>
    </row>
    <row r="957" customFormat="false" ht="13.2" hidden="false" customHeight="false" outlineLevel="0" collapsed="false">
      <c r="A957" s="4" t="n">
        <v>32</v>
      </c>
      <c r="B957" s="4" t="n">
        <v>5</v>
      </c>
      <c r="C957" s="4" t="n">
        <v>5</v>
      </c>
      <c r="D957" s="4" t="n">
        <v>20</v>
      </c>
      <c r="E957" s="4" t="n">
        <v>0.0443923</v>
      </c>
      <c r="F957" s="0" t="str">
        <f aca="false">IF(B957=$G$2,$H$2,IF(B957=$G$3,$H$3,IF(B957=$G$4,$H$4,IF(B957=$G$5,$H$5,IF(B957=$G$6,$H$6,"other")))))</f>
        <v>Urban Unrestricted Access</v>
      </c>
    </row>
    <row r="958" customFormat="false" ht="13.2" hidden="false" customHeight="false" outlineLevel="0" collapsed="false">
      <c r="A958" s="4" t="n">
        <v>32</v>
      </c>
      <c r="B958" s="4" t="n">
        <v>5</v>
      </c>
      <c r="C958" s="4" t="n">
        <v>5</v>
      </c>
      <c r="D958" s="4" t="n">
        <v>21</v>
      </c>
      <c r="E958" s="4" t="n">
        <v>0.0354458</v>
      </c>
      <c r="F958" s="0" t="str">
        <f aca="false">IF(B958=$G$2,$H$2,IF(B958=$G$3,$H$3,IF(B958=$G$4,$H$4,IF(B958=$G$5,$H$5,IF(B958=$G$6,$H$6,"other")))))</f>
        <v>Urban Unrestricted Access</v>
      </c>
    </row>
    <row r="959" customFormat="false" ht="13.2" hidden="false" customHeight="false" outlineLevel="0" collapsed="false">
      <c r="A959" s="4" t="n">
        <v>32</v>
      </c>
      <c r="B959" s="4" t="n">
        <v>5</v>
      </c>
      <c r="C959" s="4" t="n">
        <v>5</v>
      </c>
      <c r="D959" s="4" t="n">
        <v>22</v>
      </c>
      <c r="E959" s="4" t="n">
        <v>0.031824</v>
      </c>
      <c r="F959" s="0" t="str">
        <f aca="false">IF(B959=$G$2,$H$2,IF(B959=$G$3,$H$3,IF(B959=$G$4,$H$4,IF(B959=$G$5,$H$5,IF(B959=$G$6,$H$6,"other")))))</f>
        <v>Urban Unrestricted Access</v>
      </c>
    </row>
    <row r="960" customFormat="false" ht="13.2" hidden="false" customHeight="false" outlineLevel="0" collapsed="false">
      <c r="A960" s="4" t="n">
        <v>32</v>
      </c>
      <c r="B960" s="4" t="n">
        <v>5</v>
      </c>
      <c r="C960" s="4" t="n">
        <v>5</v>
      </c>
      <c r="D960" s="4" t="n">
        <v>23</v>
      </c>
      <c r="E960" s="4" t="n">
        <v>0.0249419</v>
      </c>
      <c r="F960" s="0" t="str">
        <f aca="false">IF(B960=$G$2,$H$2,IF(B960=$G$3,$H$3,IF(B960=$G$4,$H$4,IF(B960=$G$5,$H$5,IF(B960=$G$6,$H$6,"other")))))</f>
        <v>Urban Unrestricted Access</v>
      </c>
    </row>
    <row r="961" customFormat="false" ht="13.2" hidden="false" customHeight="false" outlineLevel="0" collapsed="false">
      <c r="A961" s="4" t="n">
        <v>32</v>
      </c>
      <c r="B961" s="4" t="n">
        <v>5</v>
      </c>
      <c r="C961" s="4" t="n">
        <v>5</v>
      </c>
      <c r="D961" s="4" t="n">
        <v>24</v>
      </c>
      <c r="E961" s="4" t="n">
        <v>0.0179068</v>
      </c>
      <c r="F961" s="0" t="str">
        <f aca="false">IF(B961=$G$2,$H$2,IF(B961=$G$3,$H$3,IF(B961=$G$4,$H$4,IF(B961=$G$5,$H$5,IF(B961=$G$6,$H$6,"other")))))</f>
        <v>Urban Unrestricted Access</v>
      </c>
    </row>
    <row r="962" customFormat="false" ht="13.2" hidden="true" customHeight="false" outlineLevel="0" collapsed="false">
      <c r="A962" s="4" t="n">
        <v>41</v>
      </c>
      <c r="B962" s="4" t="n">
        <v>1</v>
      </c>
      <c r="C962" s="4" t="n">
        <v>2</v>
      </c>
      <c r="D962" s="4" t="n">
        <v>1</v>
      </c>
      <c r="E962" s="4" t="n">
        <v>0.0214739</v>
      </c>
      <c r="F962" s="0" t="str">
        <f aca="false">IF(B962=$G$2,$H$2,IF(B962=$G$3,$H$3,IF(B962=$G$4,$H$4,IF(B962=$G$5,$H$5,IF(B962=$G$6,$H$6,"other")))))</f>
        <v>Off-Network</v>
      </c>
    </row>
    <row r="963" customFormat="false" ht="13.2" hidden="true" customHeight="false" outlineLevel="0" collapsed="false">
      <c r="A963" s="4" t="n">
        <v>41</v>
      </c>
      <c r="B963" s="4" t="n">
        <v>1</v>
      </c>
      <c r="C963" s="4" t="n">
        <v>2</v>
      </c>
      <c r="D963" s="4" t="n">
        <v>2</v>
      </c>
      <c r="E963" s="4" t="n">
        <v>0.0144428</v>
      </c>
      <c r="F963" s="0" t="str">
        <f aca="false">IF(B963=$G$2,$H$2,IF(B963=$G$3,$H$3,IF(B963=$G$4,$H$4,IF(B963=$G$5,$H$5,IF(B963=$G$6,$H$6,"other")))))</f>
        <v>Off-Network</v>
      </c>
    </row>
    <row r="964" customFormat="false" ht="13.2" hidden="true" customHeight="false" outlineLevel="0" collapsed="false">
      <c r="A964" s="4" t="n">
        <v>41</v>
      </c>
      <c r="B964" s="4" t="n">
        <v>1</v>
      </c>
      <c r="C964" s="4" t="n">
        <v>2</v>
      </c>
      <c r="D964" s="4" t="n">
        <v>3</v>
      </c>
      <c r="E964" s="4" t="n">
        <v>0.0109684</v>
      </c>
      <c r="F964" s="0" t="str">
        <f aca="false">IF(B964=$G$2,$H$2,IF(B964=$G$3,$H$3,IF(B964=$G$4,$H$4,IF(B964=$G$5,$H$5,IF(B964=$G$6,$H$6,"other")))))</f>
        <v>Off-Network</v>
      </c>
    </row>
    <row r="965" customFormat="false" ht="13.2" hidden="true" customHeight="false" outlineLevel="0" collapsed="false">
      <c r="A965" s="4" t="n">
        <v>41</v>
      </c>
      <c r="B965" s="4" t="n">
        <v>1</v>
      </c>
      <c r="C965" s="4" t="n">
        <v>2</v>
      </c>
      <c r="D965" s="4" t="n">
        <v>4</v>
      </c>
      <c r="E965" s="4" t="n">
        <v>0.00749451</v>
      </c>
      <c r="F965" s="0" t="str">
        <f aca="false">IF(B965=$G$2,$H$2,IF(B965=$G$3,$H$3,IF(B965=$G$4,$H$4,IF(B965=$G$5,$H$5,IF(B965=$G$6,$H$6,"other")))))</f>
        <v>Off-Network</v>
      </c>
    </row>
    <row r="966" customFormat="false" ht="13.2" hidden="true" customHeight="false" outlineLevel="0" collapsed="false">
      <c r="A966" s="4" t="n">
        <v>41</v>
      </c>
      <c r="B966" s="4" t="n">
        <v>1</v>
      </c>
      <c r="C966" s="4" t="n">
        <v>2</v>
      </c>
      <c r="D966" s="4" t="n">
        <v>5</v>
      </c>
      <c r="E966" s="4" t="n">
        <v>0.00683855</v>
      </c>
      <c r="F966" s="0" t="str">
        <f aca="false">IF(B966=$G$2,$H$2,IF(B966=$G$3,$H$3,IF(B966=$G$4,$H$4,IF(B966=$G$5,$H$5,IF(B966=$G$6,$H$6,"other")))))</f>
        <v>Off-Network</v>
      </c>
    </row>
    <row r="967" customFormat="false" ht="13.2" hidden="true" customHeight="false" outlineLevel="0" collapsed="false">
      <c r="A967" s="4" t="n">
        <v>41</v>
      </c>
      <c r="B967" s="4" t="n">
        <v>1</v>
      </c>
      <c r="C967" s="4" t="n">
        <v>2</v>
      </c>
      <c r="D967" s="4" t="n">
        <v>6</v>
      </c>
      <c r="E967" s="4" t="n">
        <v>0.0103588</v>
      </c>
      <c r="F967" s="0" t="str">
        <f aca="false">IF(B967=$G$2,$H$2,IF(B967=$G$3,$H$3,IF(B967=$G$4,$H$4,IF(B967=$G$5,$H$5,IF(B967=$G$6,$H$6,"other")))))</f>
        <v>Off-Network</v>
      </c>
    </row>
    <row r="968" customFormat="false" ht="13.2" hidden="true" customHeight="false" outlineLevel="0" collapsed="false">
      <c r="A968" s="4" t="n">
        <v>41</v>
      </c>
      <c r="B968" s="4" t="n">
        <v>1</v>
      </c>
      <c r="C968" s="4" t="n">
        <v>2</v>
      </c>
      <c r="D968" s="4" t="n">
        <v>7</v>
      </c>
      <c r="E968" s="4" t="n">
        <v>0.0184304</v>
      </c>
      <c r="F968" s="0" t="str">
        <f aca="false">IF(B968=$G$2,$H$2,IF(B968=$G$3,$H$3,IF(B968=$G$4,$H$4,IF(B968=$G$5,$H$5,IF(B968=$G$6,$H$6,"other")))))</f>
        <v>Off-Network</v>
      </c>
    </row>
    <row r="969" customFormat="false" ht="13.2" hidden="true" customHeight="false" outlineLevel="0" collapsed="false">
      <c r="A969" s="4" t="n">
        <v>41</v>
      </c>
      <c r="B969" s="4" t="n">
        <v>1</v>
      </c>
      <c r="C969" s="4" t="n">
        <v>2</v>
      </c>
      <c r="D969" s="4" t="n">
        <v>8</v>
      </c>
      <c r="E969" s="4" t="n">
        <v>0.0268117</v>
      </c>
      <c r="F969" s="0" t="str">
        <f aca="false">IF(B969=$G$2,$H$2,IF(B969=$G$3,$H$3,IF(B969=$G$4,$H$4,IF(B969=$G$5,$H$5,IF(B969=$G$6,$H$6,"other")))))</f>
        <v>Off-Network</v>
      </c>
    </row>
    <row r="970" customFormat="false" ht="13.2" hidden="true" customHeight="false" outlineLevel="0" collapsed="false">
      <c r="A970" s="4" t="n">
        <v>41</v>
      </c>
      <c r="B970" s="4" t="n">
        <v>1</v>
      </c>
      <c r="C970" s="4" t="n">
        <v>2</v>
      </c>
      <c r="D970" s="4" t="n">
        <v>9</v>
      </c>
      <c r="E970" s="4" t="n">
        <v>0.0363852</v>
      </c>
      <c r="F970" s="0" t="str">
        <f aca="false">IF(B970=$G$2,$H$2,IF(B970=$G$3,$H$3,IF(B970=$G$4,$H$4,IF(B970=$G$5,$H$5,IF(B970=$G$6,$H$6,"other")))))</f>
        <v>Off-Network</v>
      </c>
    </row>
    <row r="971" customFormat="false" ht="13.2" hidden="true" customHeight="false" outlineLevel="0" collapsed="false">
      <c r="A971" s="4" t="n">
        <v>41</v>
      </c>
      <c r="B971" s="4" t="n">
        <v>1</v>
      </c>
      <c r="C971" s="4" t="n">
        <v>2</v>
      </c>
      <c r="D971" s="4" t="n">
        <v>10</v>
      </c>
      <c r="E971" s="4" t="n">
        <v>0.0475407</v>
      </c>
      <c r="F971" s="0" t="str">
        <f aca="false">IF(B971=$G$2,$H$2,IF(B971=$G$3,$H$3,IF(B971=$G$4,$H$4,IF(B971=$G$5,$H$5,IF(B971=$G$6,$H$6,"other")))))</f>
        <v>Off-Network</v>
      </c>
    </row>
    <row r="972" customFormat="false" ht="13.2" hidden="true" customHeight="false" outlineLevel="0" collapsed="false">
      <c r="A972" s="4" t="n">
        <v>41</v>
      </c>
      <c r="B972" s="4" t="n">
        <v>1</v>
      </c>
      <c r="C972" s="4" t="n">
        <v>2</v>
      </c>
      <c r="D972" s="4" t="n">
        <v>11</v>
      </c>
      <c r="E972" s="4" t="n">
        <v>0.0574664</v>
      </c>
      <c r="F972" s="0" t="str">
        <f aca="false">IF(B972=$G$2,$H$2,IF(B972=$G$3,$H$3,IF(B972=$G$4,$H$4,IF(B972=$G$5,$H$5,IF(B972=$G$6,$H$6,"other")))))</f>
        <v>Off-Network</v>
      </c>
    </row>
    <row r="973" customFormat="false" ht="13.2" hidden="true" customHeight="false" outlineLevel="0" collapsed="false">
      <c r="A973" s="4" t="n">
        <v>41</v>
      </c>
      <c r="B973" s="4" t="n">
        <v>1</v>
      </c>
      <c r="C973" s="4" t="n">
        <v>2</v>
      </c>
      <c r="D973" s="4" t="n">
        <v>12</v>
      </c>
      <c r="E973" s="4" t="n">
        <v>0.0650786</v>
      </c>
      <c r="F973" s="0" t="str">
        <f aca="false">IF(B973=$G$2,$H$2,IF(B973=$G$3,$H$3,IF(B973=$G$4,$H$4,IF(B973=$G$5,$H$5,IF(B973=$G$6,$H$6,"other")))))</f>
        <v>Off-Network</v>
      </c>
    </row>
    <row r="974" customFormat="false" ht="13.2" hidden="true" customHeight="false" outlineLevel="0" collapsed="false">
      <c r="A974" s="4" t="n">
        <v>41</v>
      </c>
      <c r="B974" s="4" t="n">
        <v>1</v>
      </c>
      <c r="C974" s="4" t="n">
        <v>2</v>
      </c>
      <c r="D974" s="4" t="n">
        <v>13</v>
      </c>
      <c r="E974" s="4" t="n">
        <v>0.0713228</v>
      </c>
      <c r="F974" s="0" t="str">
        <f aca="false">IF(B974=$G$2,$H$2,IF(B974=$G$3,$H$3,IF(B974=$G$4,$H$4,IF(B974=$G$5,$H$5,IF(B974=$G$6,$H$6,"other")))))</f>
        <v>Off-Network</v>
      </c>
    </row>
    <row r="975" customFormat="false" ht="13.2" hidden="true" customHeight="false" outlineLevel="0" collapsed="false">
      <c r="A975" s="4" t="n">
        <v>41</v>
      </c>
      <c r="B975" s="4" t="n">
        <v>1</v>
      </c>
      <c r="C975" s="4" t="n">
        <v>2</v>
      </c>
      <c r="D975" s="4" t="n">
        <v>14</v>
      </c>
      <c r="E975" s="4" t="n">
        <v>0.0714917</v>
      </c>
      <c r="F975" s="0" t="str">
        <f aca="false">IF(B975=$G$2,$H$2,IF(B975=$G$3,$H$3,IF(B975=$G$4,$H$4,IF(B975=$G$5,$H$5,IF(B975=$G$6,$H$6,"other")))))</f>
        <v>Off-Network</v>
      </c>
    </row>
    <row r="976" customFormat="false" ht="13.2" hidden="true" customHeight="false" outlineLevel="0" collapsed="false">
      <c r="A976" s="4" t="n">
        <v>41</v>
      </c>
      <c r="B976" s="4" t="n">
        <v>1</v>
      </c>
      <c r="C976" s="4" t="n">
        <v>2</v>
      </c>
      <c r="D976" s="4" t="n">
        <v>15</v>
      </c>
      <c r="E976" s="4" t="n">
        <v>0.0717226</v>
      </c>
      <c r="F976" s="0" t="str">
        <f aca="false">IF(B976=$G$2,$H$2,IF(B976=$G$3,$H$3,IF(B976=$G$4,$H$4,IF(B976=$G$5,$H$5,IF(B976=$G$6,$H$6,"other")))))</f>
        <v>Off-Network</v>
      </c>
    </row>
    <row r="977" customFormat="false" ht="13.2" hidden="true" customHeight="false" outlineLevel="0" collapsed="false">
      <c r="A977" s="4" t="n">
        <v>41</v>
      </c>
      <c r="B977" s="4" t="n">
        <v>1</v>
      </c>
      <c r="C977" s="4" t="n">
        <v>2</v>
      </c>
      <c r="D977" s="4" t="n">
        <v>16</v>
      </c>
      <c r="E977" s="4" t="n">
        <v>0.0720061</v>
      </c>
      <c r="F977" s="0" t="str">
        <f aca="false">IF(B977=$G$2,$H$2,IF(B977=$G$3,$H$3,IF(B977=$G$4,$H$4,IF(B977=$G$5,$H$5,IF(B977=$G$6,$H$6,"other")))))</f>
        <v>Off-Network</v>
      </c>
    </row>
    <row r="978" customFormat="false" ht="13.2" hidden="true" customHeight="false" outlineLevel="0" collapsed="false">
      <c r="A978" s="4" t="n">
        <v>41</v>
      </c>
      <c r="B978" s="4" t="n">
        <v>1</v>
      </c>
      <c r="C978" s="4" t="n">
        <v>2</v>
      </c>
      <c r="D978" s="4" t="n">
        <v>17</v>
      </c>
      <c r="E978" s="4" t="n">
        <v>0.0711487</v>
      </c>
      <c r="F978" s="0" t="str">
        <f aca="false">IF(B978=$G$2,$H$2,IF(B978=$G$3,$H$3,IF(B978=$G$4,$H$4,IF(B978=$G$5,$H$5,IF(B978=$G$6,$H$6,"other")))))</f>
        <v>Off-Network</v>
      </c>
    </row>
    <row r="979" customFormat="false" ht="13.2" hidden="true" customHeight="false" outlineLevel="0" collapsed="false">
      <c r="A979" s="4" t="n">
        <v>41</v>
      </c>
      <c r="B979" s="4" t="n">
        <v>1</v>
      </c>
      <c r="C979" s="4" t="n">
        <v>2</v>
      </c>
      <c r="D979" s="4" t="n">
        <v>18</v>
      </c>
      <c r="E979" s="4" t="n">
        <v>0.0678874</v>
      </c>
      <c r="F979" s="0" t="str">
        <f aca="false">IF(B979=$G$2,$H$2,IF(B979=$G$3,$H$3,IF(B979=$G$4,$H$4,IF(B979=$G$5,$H$5,IF(B979=$G$6,$H$6,"other")))))</f>
        <v>Off-Network</v>
      </c>
    </row>
    <row r="980" customFormat="false" ht="13.2" hidden="true" customHeight="false" outlineLevel="0" collapsed="false">
      <c r="A980" s="4" t="n">
        <v>41</v>
      </c>
      <c r="B980" s="4" t="n">
        <v>1</v>
      </c>
      <c r="C980" s="4" t="n">
        <v>2</v>
      </c>
      <c r="D980" s="4" t="n">
        <v>19</v>
      </c>
      <c r="E980" s="4" t="n">
        <v>0.0617718</v>
      </c>
      <c r="F980" s="0" t="str">
        <f aca="false">IF(B980=$G$2,$H$2,IF(B980=$G$3,$H$3,IF(B980=$G$4,$H$4,IF(B980=$G$5,$H$5,IF(B980=$G$6,$H$6,"other")))))</f>
        <v>Off-Network</v>
      </c>
    </row>
    <row r="981" customFormat="false" ht="13.2" hidden="true" customHeight="false" outlineLevel="0" collapsed="false">
      <c r="A981" s="4" t="n">
        <v>41</v>
      </c>
      <c r="B981" s="4" t="n">
        <v>1</v>
      </c>
      <c r="C981" s="4" t="n">
        <v>2</v>
      </c>
      <c r="D981" s="4" t="n">
        <v>20</v>
      </c>
      <c r="E981" s="4" t="n">
        <v>0.0516882</v>
      </c>
      <c r="F981" s="0" t="str">
        <f aca="false">IF(B981=$G$2,$H$2,IF(B981=$G$3,$H$3,IF(B981=$G$4,$H$4,IF(B981=$G$5,$H$5,IF(B981=$G$6,$H$6,"other")))))</f>
        <v>Off-Network</v>
      </c>
    </row>
    <row r="982" customFormat="false" ht="13.2" hidden="true" customHeight="false" outlineLevel="0" collapsed="false">
      <c r="A982" s="4" t="n">
        <v>41</v>
      </c>
      <c r="B982" s="4" t="n">
        <v>1</v>
      </c>
      <c r="C982" s="4" t="n">
        <v>2</v>
      </c>
      <c r="D982" s="4" t="n">
        <v>21</v>
      </c>
      <c r="E982" s="4" t="n">
        <v>0.0428658</v>
      </c>
      <c r="F982" s="0" t="str">
        <f aca="false">IF(B982=$G$2,$H$2,IF(B982=$G$3,$H$3,IF(B982=$G$4,$H$4,IF(B982=$G$5,$H$5,IF(B982=$G$6,$H$6,"other")))))</f>
        <v>Off-Network</v>
      </c>
    </row>
    <row r="983" customFormat="false" ht="13.2" hidden="true" customHeight="false" outlineLevel="0" collapsed="false">
      <c r="A983" s="4" t="n">
        <v>41</v>
      </c>
      <c r="B983" s="4" t="n">
        <v>1</v>
      </c>
      <c r="C983" s="4" t="n">
        <v>2</v>
      </c>
      <c r="D983" s="4" t="n">
        <v>22</v>
      </c>
      <c r="E983" s="4" t="n">
        <v>0.0380302</v>
      </c>
      <c r="F983" s="0" t="str">
        <f aca="false">IF(B983=$G$2,$H$2,IF(B983=$G$3,$H$3,IF(B983=$G$4,$H$4,IF(B983=$G$5,$H$5,IF(B983=$G$6,$H$6,"other")))))</f>
        <v>Off-Network</v>
      </c>
    </row>
    <row r="984" customFormat="false" ht="13.2" hidden="true" customHeight="false" outlineLevel="0" collapsed="false">
      <c r="A984" s="4" t="n">
        <v>41</v>
      </c>
      <c r="B984" s="4" t="n">
        <v>1</v>
      </c>
      <c r="C984" s="4" t="n">
        <v>2</v>
      </c>
      <c r="D984" s="4" t="n">
        <v>23</v>
      </c>
      <c r="E984" s="4" t="n">
        <v>0.0322072</v>
      </c>
      <c r="F984" s="0" t="str">
        <f aca="false">IF(B984=$G$2,$H$2,IF(B984=$G$3,$H$3,IF(B984=$G$4,$H$4,IF(B984=$G$5,$H$5,IF(B984=$G$6,$H$6,"other")))))</f>
        <v>Off-Network</v>
      </c>
    </row>
    <row r="985" customFormat="false" ht="13.2" hidden="true" customHeight="false" outlineLevel="0" collapsed="false">
      <c r="A985" s="4" t="n">
        <v>41</v>
      </c>
      <c r="B985" s="4" t="n">
        <v>1</v>
      </c>
      <c r="C985" s="4" t="n">
        <v>2</v>
      </c>
      <c r="D985" s="4" t="n">
        <v>24</v>
      </c>
      <c r="E985" s="4" t="n">
        <v>0.0245677</v>
      </c>
      <c r="F985" s="0" t="str">
        <f aca="false">IF(B985=$G$2,$H$2,IF(B985=$G$3,$H$3,IF(B985=$G$4,$H$4,IF(B985=$G$5,$H$5,IF(B985=$G$6,$H$6,"other")))))</f>
        <v>Off-Network</v>
      </c>
    </row>
    <row r="986" customFormat="false" ht="13.2" hidden="true" customHeight="false" outlineLevel="0" collapsed="false">
      <c r="A986" s="4" t="n">
        <v>41</v>
      </c>
      <c r="B986" s="4" t="n">
        <v>1</v>
      </c>
      <c r="C986" s="4" t="n">
        <v>5</v>
      </c>
      <c r="D986" s="4" t="n">
        <v>1</v>
      </c>
      <c r="E986" s="4" t="n">
        <v>0.00986211</v>
      </c>
      <c r="F986" s="0" t="str">
        <f aca="false">IF(B986=$G$2,$H$2,IF(B986=$G$3,$H$3,IF(B986=$G$4,$H$4,IF(B986=$G$5,$H$5,IF(B986=$G$6,$H$6,"other")))))</f>
        <v>Off-Network</v>
      </c>
    </row>
    <row r="987" customFormat="false" ht="13.2" hidden="true" customHeight="false" outlineLevel="0" collapsed="false">
      <c r="A987" s="4" t="n">
        <v>41</v>
      </c>
      <c r="B987" s="4" t="n">
        <v>1</v>
      </c>
      <c r="C987" s="4" t="n">
        <v>5</v>
      </c>
      <c r="D987" s="4" t="n">
        <v>2</v>
      </c>
      <c r="E987" s="4" t="n">
        <v>0.00627248</v>
      </c>
      <c r="F987" s="0" t="str">
        <f aca="false">IF(B987=$G$2,$H$2,IF(B987=$G$3,$H$3,IF(B987=$G$4,$H$4,IF(B987=$G$5,$H$5,IF(B987=$G$6,$H$6,"other")))))</f>
        <v>Off-Network</v>
      </c>
    </row>
    <row r="988" customFormat="false" ht="13.2" hidden="true" customHeight="false" outlineLevel="0" collapsed="false">
      <c r="A988" s="4" t="n">
        <v>41</v>
      </c>
      <c r="B988" s="4" t="n">
        <v>1</v>
      </c>
      <c r="C988" s="4" t="n">
        <v>5</v>
      </c>
      <c r="D988" s="4" t="n">
        <v>3</v>
      </c>
      <c r="E988" s="4" t="n">
        <v>0.00505767</v>
      </c>
      <c r="F988" s="0" t="str">
        <f aca="false">IF(B988=$G$2,$H$2,IF(B988=$G$3,$H$3,IF(B988=$G$4,$H$4,IF(B988=$G$5,$H$5,IF(B988=$G$6,$H$6,"other")))))</f>
        <v>Off-Network</v>
      </c>
    </row>
    <row r="989" customFormat="false" ht="13.2" hidden="true" customHeight="false" outlineLevel="0" collapsed="false">
      <c r="A989" s="4" t="n">
        <v>41</v>
      </c>
      <c r="B989" s="4" t="n">
        <v>1</v>
      </c>
      <c r="C989" s="4" t="n">
        <v>5</v>
      </c>
      <c r="D989" s="4" t="n">
        <v>4</v>
      </c>
      <c r="E989" s="4" t="n">
        <v>0.00466686</v>
      </c>
      <c r="F989" s="0" t="str">
        <f aca="false">IF(B989=$G$2,$H$2,IF(B989=$G$3,$H$3,IF(B989=$G$4,$H$4,IF(B989=$G$5,$H$5,IF(B989=$G$6,$H$6,"other")))))</f>
        <v>Off-Network</v>
      </c>
    </row>
    <row r="990" customFormat="false" ht="13.2" hidden="true" customHeight="false" outlineLevel="0" collapsed="false">
      <c r="A990" s="4" t="n">
        <v>41</v>
      </c>
      <c r="B990" s="4" t="n">
        <v>1</v>
      </c>
      <c r="C990" s="4" t="n">
        <v>5</v>
      </c>
      <c r="D990" s="4" t="n">
        <v>5</v>
      </c>
      <c r="E990" s="4" t="n">
        <v>0.00699469</v>
      </c>
      <c r="F990" s="0" t="str">
        <f aca="false">IF(B990=$G$2,$H$2,IF(B990=$G$3,$H$3,IF(B990=$G$4,$H$4,IF(B990=$G$5,$H$5,IF(B990=$G$6,$H$6,"other")))))</f>
        <v>Off-Network</v>
      </c>
    </row>
    <row r="991" customFormat="false" ht="13.2" hidden="true" customHeight="false" outlineLevel="0" collapsed="false">
      <c r="A991" s="4" t="n">
        <v>41</v>
      </c>
      <c r="B991" s="4" t="n">
        <v>1</v>
      </c>
      <c r="C991" s="4" t="n">
        <v>5</v>
      </c>
      <c r="D991" s="4" t="n">
        <v>6</v>
      </c>
      <c r="E991" s="4" t="n">
        <v>0.018494</v>
      </c>
      <c r="F991" s="0" t="str">
        <f aca="false">IF(B991=$G$2,$H$2,IF(B991=$G$3,$H$3,IF(B991=$G$4,$H$4,IF(B991=$G$5,$H$5,IF(B991=$G$6,$H$6,"other")))))</f>
        <v>Off-Network</v>
      </c>
    </row>
    <row r="992" customFormat="false" ht="13.2" hidden="true" customHeight="false" outlineLevel="0" collapsed="false">
      <c r="A992" s="4" t="n">
        <v>41</v>
      </c>
      <c r="B992" s="4" t="n">
        <v>1</v>
      </c>
      <c r="C992" s="4" t="n">
        <v>5</v>
      </c>
      <c r="D992" s="4" t="n">
        <v>7</v>
      </c>
      <c r="E992" s="4" t="n">
        <v>0.0459565</v>
      </c>
      <c r="F992" s="0" t="str">
        <f aca="false">IF(B992=$G$2,$H$2,IF(B992=$G$3,$H$3,IF(B992=$G$4,$H$4,IF(B992=$G$5,$H$5,IF(B992=$G$6,$H$6,"other")))))</f>
        <v>Off-Network</v>
      </c>
    </row>
    <row r="993" customFormat="false" ht="13.2" hidden="true" customHeight="false" outlineLevel="0" collapsed="false">
      <c r="A993" s="4" t="n">
        <v>41</v>
      </c>
      <c r="B993" s="4" t="n">
        <v>1</v>
      </c>
      <c r="C993" s="4" t="n">
        <v>5</v>
      </c>
      <c r="D993" s="4" t="n">
        <v>8</v>
      </c>
      <c r="E993" s="4" t="n">
        <v>0.0696444</v>
      </c>
      <c r="F993" s="0" t="str">
        <f aca="false">IF(B993=$G$2,$H$2,IF(B993=$G$3,$H$3,IF(B993=$G$4,$H$4,IF(B993=$G$5,$H$5,IF(B993=$G$6,$H$6,"other")))))</f>
        <v>Off-Network</v>
      </c>
    </row>
    <row r="994" customFormat="false" ht="13.2" hidden="true" customHeight="false" outlineLevel="0" collapsed="false">
      <c r="A994" s="4" t="n">
        <v>41</v>
      </c>
      <c r="B994" s="4" t="n">
        <v>1</v>
      </c>
      <c r="C994" s="4" t="n">
        <v>5</v>
      </c>
      <c r="D994" s="4" t="n">
        <v>9</v>
      </c>
      <c r="E994" s="4" t="n">
        <v>0.0608279</v>
      </c>
      <c r="F994" s="0" t="str">
        <f aca="false">IF(B994=$G$2,$H$2,IF(B994=$G$3,$H$3,IF(B994=$G$4,$H$4,IF(B994=$G$5,$H$5,IF(B994=$G$6,$H$6,"other")))))</f>
        <v>Off-Network</v>
      </c>
    </row>
    <row r="995" customFormat="false" ht="13.2" hidden="true" customHeight="false" outlineLevel="0" collapsed="false">
      <c r="A995" s="4" t="n">
        <v>41</v>
      </c>
      <c r="B995" s="4" t="n">
        <v>1</v>
      </c>
      <c r="C995" s="4" t="n">
        <v>5</v>
      </c>
      <c r="D995" s="4" t="n">
        <v>10</v>
      </c>
      <c r="E995" s="4" t="n">
        <v>0.0502862</v>
      </c>
      <c r="F995" s="0" t="str">
        <f aca="false">IF(B995=$G$2,$H$2,IF(B995=$G$3,$H$3,IF(B995=$G$4,$H$4,IF(B995=$G$5,$H$5,IF(B995=$G$6,$H$6,"other")))))</f>
        <v>Off-Network</v>
      </c>
    </row>
    <row r="996" customFormat="false" ht="13.2" hidden="true" customHeight="false" outlineLevel="0" collapsed="false">
      <c r="A996" s="4" t="n">
        <v>41</v>
      </c>
      <c r="B996" s="4" t="n">
        <v>1</v>
      </c>
      <c r="C996" s="4" t="n">
        <v>5</v>
      </c>
      <c r="D996" s="4" t="n">
        <v>11</v>
      </c>
      <c r="E996" s="4" t="n">
        <v>0.0499351</v>
      </c>
      <c r="F996" s="0" t="str">
        <f aca="false">IF(B996=$G$2,$H$2,IF(B996=$G$3,$H$3,IF(B996=$G$4,$H$4,IF(B996=$G$5,$H$5,IF(B996=$G$6,$H$6,"other")))))</f>
        <v>Off-Network</v>
      </c>
    </row>
    <row r="997" customFormat="false" ht="13.2" hidden="true" customHeight="false" outlineLevel="0" collapsed="false">
      <c r="A997" s="4" t="n">
        <v>41</v>
      </c>
      <c r="B997" s="4" t="n">
        <v>1</v>
      </c>
      <c r="C997" s="4" t="n">
        <v>5</v>
      </c>
      <c r="D997" s="4" t="n">
        <v>12</v>
      </c>
      <c r="E997" s="4" t="n">
        <v>0.0543654</v>
      </c>
      <c r="F997" s="0" t="str">
        <f aca="false">IF(B997=$G$2,$H$2,IF(B997=$G$3,$H$3,IF(B997=$G$4,$H$4,IF(B997=$G$5,$H$5,IF(B997=$G$6,$H$6,"other")))))</f>
        <v>Off-Network</v>
      </c>
    </row>
    <row r="998" customFormat="false" ht="13.2" hidden="true" customHeight="false" outlineLevel="0" collapsed="false">
      <c r="A998" s="4" t="n">
        <v>41</v>
      </c>
      <c r="B998" s="4" t="n">
        <v>1</v>
      </c>
      <c r="C998" s="4" t="n">
        <v>5</v>
      </c>
      <c r="D998" s="4" t="n">
        <v>13</v>
      </c>
      <c r="E998" s="4" t="n">
        <v>0.0576462</v>
      </c>
      <c r="F998" s="0" t="str">
        <f aca="false">IF(B998=$G$2,$H$2,IF(B998=$G$3,$H$3,IF(B998=$G$4,$H$4,IF(B998=$G$5,$H$5,IF(B998=$G$6,$H$6,"other")))))</f>
        <v>Off-Network</v>
      </c>
    </row>
    <row r="999" customFormat="false" ht="13.2" hidden="true" customHeight="false" outlineLevel="0" collapsed="false">
      <c r="A999" s="4" t="n">
        <v>41</v>
      </c>
      <c r="B999" s="4" t="n">
        <v>1</v>
      </c>
      <c r="C999" s="4" t="n">
        <v>5</v>
      </c>
      <c r="D999" s="4" t="n">
        <v>14</v>
      </c>
      <c r="E999" s="4" t="n">
        <v>0.0580319</v>
      </c>
      <c r="F999" s="0" t="str">
        <f aca="false">IF(B999=$G$2,$H$2,IF(B999=$G$3,$H$3,IF(B999=$G$4,$H$4,IF(B999=$G$5,$H$5,IF(B999=$G$6,$H$6,"other")))))</f>
        <v>Off-Network</v>
      </c>
    </row>
    <row r="1000" customFormat="false" ht="13.2" hidden="true" customHeight="false" outlineLevel="0" collapsed="false">
      <c r="A1000" s="4" t="n">
        <v>41</v>
      </c>
      <c r="B1000" s="4" t="n">
        <v>1</v>
      </c>
      <c r="C1000" s="4" t="n">
        <v>5</v>
      </c>
      <c r="D1000" s="4" t="n">
        <v>15</v>
      </c>
      <c r="E1000" s="4" t="n">
        <v>0.0622554</v>
      </c>
      <c r="F1000" s="0" t="str">
        <f aca="false">IF(B1000=$G$2,$H$2,IF(B1000=$G$3,$H$3,IF(B1000=$G$4,$H$4,IF(B1000=$G$5,$H$5,IF(B1000=$G$6,$H$6,"other")))))</f>
        <v>Off-Network</v>
      </c>
    </row>
    <row r="1001" customFormat="false" ht="13.2" hidden="true" customHeight="false" outlineLevel="0" collapsed="false">
      <c r="A1001" s="4" t="n">
        <v>41</v>
      </c>
      <c r="B1001" s="4" t="n">
        <v>1</v>
      </c>
      <c r="C1001" s="4" t="n">
        <v>5</v>
      </c>
      <c r="D1001" s="4" t="n">
        <v>16</v>
      </c>
      <c r="E1001" s="4" t="n">
        <v>0.0710049</v>
      </c>
      <c r="F1001" s="0" t="str">
        <f aca="false">IF(B1001=$G$2,$H$2,IF(B1001=$G$3,$H$3,IF(B1001=$G$4,$H$4,IF(B1001=$G$5,$H$5,IF(B1001=$G$6,$H$6,"other")))))</f>
        <v>Off-Network</v>
      </c>
    </row>
    <row r="1002" customFormat="false" ht="13.2" hidden="true" customHeight="false" outlineLevel="0" collapsed="false">
      <c r="A1002" s="4" t="n">
        <v>41</v>
      </c>
      <c r="B1002" s="4" t="n">
        <v>1</v>
      </c>
      <c r="C1002" s="4" t="n">
        <v>5</v>
      </c>
      <c r="D1002" s="4" t="n">
        <v>17</v>
      </c>
      <c r="E1002" s="4" t="n">
        <v>0.0769725</v>
      </c>
      <c r="F1002" s="0" t="str">
        <f aca="false">IF(B1002=$G$2,$H$2,IF(B1002=$G$3,$H$3,IF(B1002=$G$4,$H$4,IF(B1002=$G$5,$H$5,IF(B1002=$G$6,$H$6,"other")))))</f>
        <v>Off-Network</v>
      </c>
    </row>
    <row r="1003" customFormat="false" ht="13.2" hidden="true" customHeight="false" outlineLevel="0" collapsed="false">
      <c r="A1003" s="4" t="n">
        <v>41</v>
      </c>
      <c r="B1003" s="4" t="n">
        <v>1</v>
      </c>
      <c r="C1003" s="4" t="n">
        <v>5</v>
      </c>
      <c r="D1003" s="4" t="n">
        <v>18</v>
      </c>
      <c r="E1003" s="4" t="n">
        <v>0.077432</v>
      </c>
      <c r="F1003" s="0" t="str">
        <f aca="false">IF(B1003=$G$2,$H$2,IF(B1003=$G$3,$H$3,IF(B1003=$G$4,$H$4,IF(B1003=$G$5,$H$5,IF(B1003=$G$6,$H$6,"other")))))</f>
        <v>Off-Network</v>
      </c>
    </row>
    <row r="1004" customFormat="false" ht="13.2" hidden="true" customHeight="false" outlineLevel="0" collapsed="false">
      <c r="A1004" s="4" t="n">
        <v>41</v>
      </c>
      <c r="B1004" s="4" t="n">
        <v>1</v>
      </c>
      <c r="C1004" s="4" t="n">
        <v>5</v>
      </c>
      <c r="D1004" s="4" t="n">
        <v>19</v>
      </c>
      <c r="E1004" s="4" t="n">
        <v>0.059783</v>
      </c>
      <c r="F1004" s="0" t="str">
        <f aca="false">IF(B1004=$G$2,$H$2,IF(B1004=$G$3,$H$3,IF(B1004=$G$4,$H$4,IF(B1004=$G$5,$H$5,IF(B1004=$G$6,$H$6,"other")))))</f>
        <v>Off-Network</v>
      </c>
    </row>
    <row r="1005" customFormat="false" ht="13.2" hidden="true" customHeight="false" outlineLevel="0" collapsed="false">
      <c r="A1005" s="4" t="n">
        <v>41</v>
      </c>
      <c r="B1005" s="4" t="n">
        <v>1</v>
      </c>
      <c r="C1005" s="4" t="n">
        <v>5</v>
      </c>
      <c r="D1005" s="4" t="n">
        <v>20</v>
      </c>
      <c r="E1005" s="4" t="n">
        <v>0.0443923</v>
      </c>
      <c r="F1005" s="0" t="str">
        <f aca="false">IF(B1005=$G$2,$H$2,IF(B1005=$G$3,$H$3,IF(B1005=$G$4,$H$4,IF(B1005=$G$5,$H$5,IF(B1005=$G$6,$H$6,"other")))))</f>
        <v>Off-Network</v>
      </c>
    </row>
    <row r="1006" customFormat="false" ht="13.2" hidden="true" customHeight="false" outlineLevel="0" collapsed="false">
      <c r="A1006" s="4" t="n">
        <v>41</v>
      </c>
      <c r="B1006" s="4" t="n">
        <v>1</v>
      </c>
      <c r="C1006" s="4" t="n">
        <v>5</v>
      </c>
      <c r="D1006" s="4" t="n">
        <v>21</v>
      </c>
      <c r="E1006" s="4" t="n">
        <v>0.0354458</v>
      </c>
      <c r="F1006" s="0" t="str">
        <f aca="false">IF(B1006=$G$2,$H$2,IF(B1006=$G$3,$H$3,IF(B1006=$G$4,$H$4,IF(B1006=$G$5,$H$5,IF(B1006=$G$6,$H$6,"other")))))</f>
        <v>Off-Network</v>
      </c>
    </row>
    <row r="1007" customFormat="false" ht="13.2" hidden="true" customHeight="false" outlineLevel="0" collapsed="false">
      <c r="A1007" s="4" t="n">
        <v>41</v>
      </c>
      <c r="B1007" s="4" t="n">
        <v>1</v>
      </c>
      <c r="C1007" s="4" t="n">
        <v>5</v>
      </c>
      <c r="D1007" s="4" t="n">
        <v>22</v>
      </c>
      <c r="E1007" s="4" t="n">
        <v>0.031824</v>
      </c>
      <c r="F1007" s="0" t="str">
        <f aca="false">IF(B1007=$G$2,$H$2,IF(B1007=$G$3,$H$3,IF(B1007=$G$4,$H$4,IF(B1007=$G$5,$H$5,IF(B1007=$G$6,$H$6,"other")))))</f>
        <v>Off-Network</v>
      </c>
    </row>
    <row r="1008" customFormat="false" ht="13.2" hidden="true" customHeight="false" outlineLevel="0" collapsed="false">
      <c r="A1008" s="4" t="n">
        <v>41</v>
      </c>
      <c r="B1008" s="4" t="n">
        <v>1</v>
      </c>
      <c r="C1008" s="4" t="n">
        <v>5</v>
      </c>
      <c r="D1008" s="4" t="n">
        <v>23</v>
      </c>
      <c r="E1008" s="4" t="n">
        <v>0.0249419</v>
      </c>
      <c r="F1008" s="0" t="str">
        <f aca="false">IF(B1008=$G$2,$H$2,IF(B1008=$G$3,$H$3,IF(B1008=$G$4,$H$4,IF(B1008=$G$5,$H$5,IF(B1008=$G$6,$H$6,"other")))))</f>
        <v>Off-Network</v>
      </c>
    </row>
    <row r="1009" customFormat="false" ht="13.2" hidden="true" customHeight="false" outlineLevel="0" collapsed="false">
      <c r="A1009" s="4" t="n">
        <v>41</v>
      </c>
      <c r="B1009" s="4" t="n">
        <v>1</v>
      </c>
      <c r="C1009" s="4" t="n">
        <v>5</v>
      </c>
      <c r="D1009" s="4" t="n">
        <v>24</v>
      </c>
      <c r="E1009" s="4" t="n">
        <v>0.0179068</v>
      </c>
      <c r="F1009" s="0" t="str">
        <f aca="false">IF(B1009=$G$2,$H$2,IF(B1009=$G$3,$H$3,IF(B1009=$G$4,$H$4,IF(B1009=$G$5,$H$5,IF(B1009=$G$6,$H$6,"other")))))</f>
        <v>Off-Network</v>
      </c>
    </row>
    <row r="1010" customFormat="false" ht="13.2" hidden="true" customHeight="false" outlineLevel="0" collapsed="false">
      <c r="A1010" s="4" t="n">
        <v>41</v>
      </c>
      <c r="B1010" s="4" t="n">
        <v>2</v>
      </c>
      <c r="C1010" s="4" t="n">
        <v>2</v>
      </c>
      <c r="D1010" s="4" t="n">
        <v>1</v>
      </c>
      <c r="E1010" s="4" t="n">
        <v>0.0164213</v>
      </c>
      <c r="F1010" s="0" t="str">
        <f aca="false">IF(B1010=$G$2,$H$2,IF(B1010=$G$3,$H$3,IF(B1010=$G$4,$H$4,IF(B1010=$G$5,$H$5,IF(B1010=$G$6,$H$6,"other")))))</f>
        <v>Rural Restricted Access</v>
      </c>
    </row>
    <row r="1011" customFormat="false" ht="13.2" hidden="true" customHeight="false" outlineLevel="0" collapsed="false">
      <c r="A1011" s="4" t="n">
        <v>41</v>
      </c>
      <c r="B1011" s="4" t="n">
        <v>2</v>
      </c>
      <c r="C1011" s="4" t="n">
        <v>2</v>
      </c>
      <c r="D1011" s="4" t="n">
        <v>2</v>
      </c>
      <c r="E1011" s="4" t="n">
        <v>0.0111921</v>
      </c>
      <c r="F1011" s="0" t="str">
        <f aca="false">IF(B1011=$G$2,$H$2,IF(B1011=$G$3,$H$3,IF(B1011=$G$4,$H$4,IF(B1011=$G$5,$H$5,IF(B1011=$G$6,$H$6,"other")))))</f>
        <v>Rural Restricted Access</v>
      </c>
    </row>
    <row r="1012" customFormat="false" ht="13.2" hidden="true" customHeight="false" outlineLevel="0" collapsed="false">
      <c r="A1012" s="4" t="n">
        <v>41</v>
      </c>
      <c r="B1012" s="4" t="n">
        <v>2</v>
      </c>
      <c r="C1012" s="4" t="n">
        <v>2</v>
      </c>
      <c r="D1012" s="4" t="n">
        <v>3</v>
      </c>
      <c r="E1012" s="4" t="n">
        <v>0.0085415</v>
      </c>
      <c r="F1012" s="0" t="str">
        <f aca="false">IF(B1012=$G$2,$H$2,IF(B1012=$G$3,$H$3,IF(B1012=$G$4,$H$4,IF(B1012=$G$5,$H$5,IF(B1012=$G$6,$H$6,"other")))))</f>
        <v>Rural Restricted Access</v>
      </c>
    </row>
    <row r="1013" customFormat="false" ht="13.2" hidden="true" customHeight="false" outlineLevel="0" collapsed="false">
      <c r="A1013" s="4" t="n">
        <v>41</v>
      </c>
      <c r="B1013" s="4" t="n">
        <v>2</v>
      </c>
      <c r="C1013" s="4" t="n">
        <v>2</v>
      </c>
      <c r="D1013" s="4" t="n">
        <v>4</v>
      </c>
      <c r="E1013" s="4" t="n">
        <v>0.00679328</v>
      </c>
      <c r="F1013" s="0" t="str">
        <f aca="false">IF(B1013=$G$2,$H$2,IF(B1013=$G$3,$H$3,IF(B1013=$G$4,$H$4,IF(B1013=$G$5,$H$5,IF(B1013=$G$6,$H$6,"other")))))</f>
        <v>Rural Restricted Access</v>
      </c>
    </row>
    <row r="1014" customFormat="false" ht="13.2" hidden="true" customHeight="false" outlineLevel="0" collapsed="false">
      <c r="A1014" s="4" t="n">
        <v>41</v>
      </c>
      <c r="B1014" s="4" t="n">
        <v>2</v>
      </c>
      <c r="C1014" s="4" t="n">
        <v>2</v>
      </c>
      <c r="D1014" s="4" t="n">
        <v>5</v>
      </c>
      <c r="E1014" s="4" t="n">
        <v>0.00721894</v>
      </c>
      <c r="F1014" s="0" t="str">
        <f aca="false">IF(B1014=$G$2,$H$2,IF(B1014=$G$3,$H$3,IF(B1014=$G$4,$H$4,IF(B1014=$G$5,$H$5,IF(B1014=$G$6,$H$6,"other")))))</f>
        <v>Rural Restricted Access</v>
      </c>
    </row>
    <row r="1015" customFormat="false" ht="13.2" hidden="true" customHeight="false" outlineLevel="0" collapsed="false">
      <c r="A1015" s="4" t="n">
        <v>41</v>
      </c>
      <c r="B1015" s="4" t="n">
        <v>2</v>
      </c>
      <c r="C1015" s="4" t="n">
        <v>2</v>
      </c>
      <c r="D1015" s="4" t="n">
        <v>6</v>
      </c>
      <c r="E1015" s="4" t="n">
        <v>0.0107619</v>
      </c>
      <c r="F1015" s="0" t="str">
        <f aca="false">IF(B1015=$G$2,$H$2,IF(B1015=$G$3,$H$3,IF(B1015=$G$4,$H$4,IF(B1015=$G$5,$H$5,IF(B1015=$G$6,$H$6,"other")))))</f>
        <v>Rural Restricted Access</v>
      </c>
    </row>
    <row r="1016" customFormat="false" ht="13.2" hidden="true" customHeight="false" outlineLevel="0" collapsed="false">
      <c r="A1016" s="4" t="n">
        <v>41</v>
      </c>
      <c r="B1016" s="4" t="n">
        <v>2</v>
      </c>
      <c r="C1016" s="4" t="n">
        <v>2</v>
      </c>
      <c r="D1016" s="4" t="n">
        <v>7</v>
      </c>
      <c r="E1016" s="4" t="n">
        <v>0.01768</v>
      </c>
      <c r="F1016" s="0" t="str">
        <f aca="false">IF(B1016=$G$2,$H$2,IF(B1016=$G$3,$H$3,IF(B1016=$G$4,$H$4,IF(B1016=$G$5,$H$5,IF(B1016=$G$6,$H$6,"other")))))</f>
        <v>Rural Restricted Access</v>
      </c>
    </row>
    <row r="1017" customFormat="false" ht="13.2" hidden="true" customHeight="false" outlineLevel="0" collapsed="false">
      <c r="A1017" s="4" t="n">
        <v>41</v>
      </c>
      <c r="B1017" s="4" t="n">
        <v>2</v>
      </c>
      <c r="C1017" s="4" t="n">
        <v>2</v>
      </c>
      <c r="D1017" s="4" t="n">
        <v>8</v>
      </c>
      <c r="E1017" s="4" t="n">
        <v>0.0268751</v>
      </c>
      <c r="F1017" s="0" t="str">
        <f aca="false">IF(B1017=$G$2,$H$2,IF(B1017=$G$3,$H$3,IF(B1017=$G$4,$H$4,IF(B1017=$G$5,$H$5,IF(B1017=$G$6,$H$6,"other")))))</f>
        <v>Rural Restricted Access</v>
      </c>
    </row>
    <row r="1018" customFormat="false" ht="13.2" hidden="true" customHeight="false" outlineLevel="0" collapsed="false">
      <c r="A1018" s="4" t="n">
        <v>41</v>
      </c>
      <c r="B1018" s="4" t="n">
        <v>2</v>
      </c>
      <c r="C1018" s="4" t="n">
        <v>2</v>
      </c>
      <c r="D1018" s="4" t="n">
        <v>9</v>
      </c>
      <c r="E1018" s="4" t="n">
        <v>0.0386587</v>
      </c>
      <c r="F1018" s="0" t="str">
        <f aca="false">IF(B1018=$G$2,$H$2,IF(B1018=$G$3,$H$3,IF(B1018=$G$4,$H$4,IF(B1018=$G$5,$H$5,IF(B1018=$G$6,$H$6,"other")))))</f>
        <v>Rural Restricted Access</v>
      </c>
    </row>
    <row r="1019" customFormat="false" ht="13.2" hidden="true" customHeight="false" outlineLevel="0" collapsed="false">
      <c r="A1019" s="4" t="n">
        <v>41</v>
      </c>
      <c r="B1019" s="4" t="n">
        <v>2</v>
      </c>
      <c r="C1019" s="4" t="n">
        <v>2</v>
      </c>
      <c r="D1019" s="4" t="n">
        <v>10</v>
      </c>
      <c r="E1019" s="4" t="n">
        <v>0.0522389</v>
      </c>
      <c r="F1019" s="0" t="str">
        <f aca="false">IF(B1019=$G$2,$H$2,IF(B1019=$G$3,$H$3,IF(B1019=$G$4,$H$4,IF(B1019=$G$5,$H$5,IF(B1019=$G$6,$H$6,"other")))))</f>
        <v>Rural Restricted Access</v>
      </c>
    </row>
    <row r="1020" customFormat="false" ht="13.2" hidden="true" customHeight="false" outlineLevel="0" collapsed="false">
      <c r="A1020" s="4" t="n">
        <v>41</v>
      </c>
      <c r="B1020" s="4" t="n">
        <v>2</v>
      </c>
      <c r="C1020" s="4" t="n">
        <v>2</v>
      </c>
      <c r="D1020" s="4" t="n">
        <v>11</v>
      </c>
      <c r="E1020" s="4" t="n">
        <v>0.0631739</v>
      </c>
      <c r="F1020" s="0" t="str">
        <f aca="false">IF(B1020=$G$2,$H$2,IF(B1020=$G$3,$H$3,IF(B1020=$G$4,$H$4,IF(B1020=$G$5,$H$5,IF(B1020=$G$6,$H$6,"other")))))</f>
        <v>Rural Restricted Access</v>
      </c>
    </row>
    <row r="1021" customFormat="false" ht="13.2" hidden="true" customHeight="false" outlineLevel="0" collapsed="false">
      <c r="A1021" s="4" t="n">
        <v>41</v>
      </c>
      <c r="B1021" s="4" t="n">
        <v>2</v>
      </c>
      <c r="C1021" s="4" t="n">
        <v>2</v>
      </c>
      <c r="D1021" s="4" t="n">
        <v>12</v>
      </c>
      <c r="E1021" s="4" t="n">
        <v>0.0699435</v>
      </c>
      <c r="F1021" s="0" t="str">
        <f aca="false">IF(B1021=$G$2,$H$2,IF(B1021=$G$3,$H$3,IF(B1021=$G$4,$H$4,IF(B1021=$G$5,$H$5,IF(B1021=$G$6,$H$6,"other")))))</f>
        <v>Rural Restricted Access</v>
      </c>
    </row>
    <row r="1022" customFormat="false" ht="13.2" hidden="true" customHeight="false" outlineLevel="0" collapsed="false">
      <c r="A1022" s="4" t="n">
        <v>41</v>
      </c>
      <c r="B1022" s="4" t="n">
        <v>2</v>
      </c>
      <c r="C1022" s="4" t="n">
        <v>2</v>
      </c>
      <c r="D1022" s="4" t="n">
        <v>13</v>
      </c>
      <c r="E1022" s="4" t="n">
        <v>0.0729332</v>
      </c>
      <c r="F1022" s="0" t="str">
        <f aca="false">IF(B1022=$G$2,$H$2,IF(B1022=$G$3,$H$3,IF(B1022=$G$4,$H$4,IF(B1022=$G$5,$H$5,IF(B1022=$G$6,$H$6,"other")))))</f>
        <v>Rural Restricted Access</v>
      </c>
    </row>
    <row r="1023" customFormat="false" ht="13.2" hidden="true" customHeight="false" outlineLevel="0" collapsed="false">
      <c r="A1023" s="4" t="n">
        <v>41</v>
      </c>
      <c r="B1023" s="4" t="n">
        <v>2</v>
      </c>
      <c r="C1023" s="4" t="n">
        <v>2</v>
      </c>
      <c r="D1023" s="4" t="n">
        <v>14</v>
      </c>
      <c r="E1023" s="4" t="n">
        <v>0.0731218</v>
      </c>
      <c r="F1023" s="0" t="str">
        <f aca="false">IF(B1023=$G$2,$H$2,IF(B1023=$G$3,$H$3,IF(B1023=$G$4,$H$4,IF(B1023=$G$5,$H$5,IF(B1023=$G$6,$H$6,"other")))))</f>
        <v>Rural Restricted Access</v>
      </c>
    </row>
    <row r="1024" customFormat="false" ht="13.2" hidden="true" customHeight="false" outlineLevel="0" collapsed="false">
      <c r="A1024" s="4" t="n">
        <v>41</v>
      </c>
      <c r="B1024" s="4" t="n">
        <v>2</v>
      </c>
      <c r="C1024" s="4" t="n">
        <v>2</v>
      </c>
      <c r="D1024" s="4" t="n">
        <v>15</v>
      </c>
      <c r="E1024" s="4" t="n">
        <v>0.0736159</v>
      </c>
      <c r="F1024" s="0" t="str">
        <f aca="false">IF(B1024=$G$2,$H$2,IF(B1024=$G$3,$H$3,IF(B1024=$G$4,$H$4,IF(B1024=$G$5,$H$5,IF(B1024=$G$6,$H$6,"other")))))</f>
        <v>Rural Restricted Access</v>
      </c>
    </row>
    <row r="1025" customFormat="false" ht="13.2" hidden="true" customHeight="false" outlineLevel="0" collapsed="false">
      <c r="A1025" s="4" t="n">
        <v>41</v>
      </c>
      <c r="B1025" s="4" t="n">
        <v>2</v>
      </c>
      <c r="C1025" s="4" t="n">
        <v>2</v>
      </c>
      <c r="D1025" s="4" t="n">
        <v>16</v>
      </c>
      <c r="E1025" s="4" t="n">
        <v>0.0744608</v>
      </c>
      <c r="F1025" s="0" t="str">
        <f aca="false">IF(B1025=$G$2,$H$2,IF(B1025=$G$3,$H$3,IF(B1025=$G$4,$H$4,IF(B1025=$G$5,$H$5,IF(B1025=$G$6,$H$6,"other")))))</f>
        <v>Rural Restricted Access</v>
      </c>
    </row>
    <row r="1026" customFormat="false" ht="13.2" hidden="true" customHeight="false" outlineLevel="0" collapsed="false">
      <c r="A1026" s="4" t="n">
        <v>41</v>
      </c>
      <c r="B1026" s="4" t="n">
        <v>2</v>
      </c>
      <c r="C1026" s="4" t="n">
        <v>2</v>
      </c>
      <c r="D1026" s="4" t="n">
        <v>17</v>
      </c>
      <c r="E1026" s="4" t="n">
        <v>0.0742165</v>
      </c>
      <c r="F1026" s="0" t="str">
        <f aca="false">IF(B1026=$G$2,$H$2,IF(B1026=$G$3,$H$3,IF(B1026=$G$4,$H$4,IF(B1026=$G$5,$H$5,IF(B1026=$G$6,$H$6,"other")))))</f>
        <v>Rural Restricted Access</v>
      </c>
    </row>
    <row r="1027" customFormat="false" ht="13.2" hidden="true" customHeight="false" outlineLevel="0" collapsed="false">
      <c r="A1027" s="4" t="n">
        <v>41</v>
      </c>
      <c r="B1027" s="4" t="n">
        <v>2</v>
      </c>
      <c r="C1027" s="4" t="n">
        <v>2</v>
      </c>
      <c r="D1027" s="4" t="n">
        <v>18</v>
      </c>
      <c r="E1027" s="4" t="n">
        <v>0.0700091</v>
      </c>
      <c r="F1027" s="0" t="str">
        <f aca="false">IF(B1027=$G$2,$H$2,IF(B1027=$G$3,$H$3,IF(B1027=$G$4,$H$4,IF(B1027=$G$5,$H$5,IF(B1027=$G$6,$H$6,"other")))))</f>
        <v>Rural Restricted Access</v>
      </c>
    </row>
    <row r="1028" customFormat="false" ht="13.2" hidden="true" customHeight="false" outlineLevel="0" collapsed="false">
      <c r="A1028" s="4" t="n">
        <v>41</v>
      </c>
      <c r="B1028" s="4" t="n">
        <v>2</v>
      </c>
      <c r="C1028" s="4" t="n">
        <v>2</v>
      </c>
      <c r="D1028" s="4" t="n">
        <v>19</v>
      </c>
      <c r="E1028" s="4" t="n">
        <v>0.0614038</v>
      </c>
      <c r="F1028" s="0" t="str">
        <f aca="false">IF(B1028=$G$2,$H$2,IF(B1028=$G$3,$H$3,IF(B1028=$G$4,$H$4,IF(B1028=$G$5,$H$5,IF(B1028=$G$6,$H$6,"other")))))</f>
        <v>Rural Restricted Access</v>
      </c>
    </row>
    <row r="1029" customFormat="false" ht="13.2" hidden="true" customHeight="false" outlineLevel="0" collapsed="false">
      <c r="A1029" s="4" t="n">
        <v>41</v>
      </c>
      <c r="B1029" s="4" t="n">
        <v>2</v>
      </c>
      <c r="C1029" s="4" t="n">
        <v>2</v>
      </c>
      <c r="D1029" s="4" t="n">
        <v>20</v>
      </c>
      <c r="E1029" s="4" t="n">
        <v>0.0505043</v>
      </c>
      <c r="F1029" s="0" t="str">
        <f aca="false">IF(B1029=$G$2,$H$2,IF(B1029=$G$3,$H$3,IF(B1029=$G$4,$H$4,IF(B1029=$G$5,$H$5,IF(B1029=$G$6,$H$6,"other")))))</f>
        <v>Rural Restricted Access</v>
      </c>
    </row>
    <row r="1030" customFormat="false" ht="13.2" hidden="true" customHeight="false" outlineLevel="0" collapsed="false">
      <c r="A1030" s="4" t="n">
        <v>41</v>
      </c>
      <c r="B1030" s="4" t="n">
        <v>2</v>
      </c>
      <c r="C1030" s="4" t="n">
        <v>2</v>
      </c>
      <c r="D1030" s="4" t="n">
        <v>21</v>
      </c>
      <c r="E1030" s="4" t="n">
        <v>0.0412072</v>
      </c>
      <c r="F1030" s="0" t="str">
        <f aca="false">IF(B1030=$G$2,$H$2,IF(B1030=$G$3,$H$3,IF(B1030=$G$4,$H$4,IF(B1030=$G$5,$H$5,IF(B1030=$G$6,$H$6,"other")))))</f>
        <v>Rural Restricted Access</v>
      </c>
    </row>
    <row r="1031" customFormat="false" ht="13.2" hidden="true" customHeight="false" outlineLevel="0" collapsed="false">
      <c r="A1031" s="4" t="n">
        <v>41</v>
      </c>
      <c r="B1031" s="4" t="n">
        <v>2</v>
      </c>
      <c r="C1031" s="4" t="n">
        <v>2</v>
      </c>
      <c r="D1031" s="4" t="n">
        <v>22</v>
      </c>
      <c r="E1031" s="4" t="n">
        <v>0.0336373</v>
      </c>
      <c r="F1031" s="0" t="str">
        <f aca="false">IF(B1031=$G$2,$H$2,IF(B1031=$G$3,$H$3,IF(B1031=$G$4,$H$4,IF(B1031=$G$5,$H$5,IF(B1031=$G$6,$H$6,"other")))))</f>
        <v>Rural Restricted Access</v>
      </c>
    </row>
    <row r="1032" customFormat="false" ht="13.2" hidden="true" customHeight="false" outlineLevel="0" collapsed="false">
      <c r="A1032" s="4" t="n">
        <v>41</v>
      </c>
      <c r="B1032" s="4" t="n">
        <v>2</v>
      </c>
      <c r="C1032" s="4" t="n">
        <v>2</v>
      </c>
      <c r="D1032" s="4" t="n">
        <v>23</v>
      </c>
      <c r="E1032" s="4" t="n">
        <v>0.0262243</v>
      </c>
      <c r="F1032" s="0" t="str">
        <f aca="false">IF(B1032=$G$2,$H$2,IF(B1032=$G$3,$H$3,IF(B1032=$G$4,$H$4,IF(B1032=$G$5,$H$5,IF(B1032=$G$6,$H$6,"other")))))</f>
        <v>Rural Restricted Access</v>
      </c>
    </row>
    <row r="1033" customFormat="false" ht="13.2" hidden="true" customHeight="false" outlineLevel="0" collapsed="false">
      <c r="A1033" s="4" t="n">
        <v>41</v>
      </c>
      <c r="B1033" s="4" t="n">
        <v>2</v>
      </c>
      <c r="C1033" s="4" t="n">
        <v>2</v>
      </c>
      <c r="D1033" s="4" t="n">
        <v>24</v>
      </c>
      <c r="E1033" s="4" t="n">
        <v>0.0191666</v>
      </c>
      <c r="F1033" s="0" t="str">
        <f aca="false">IF(B1033=$G$2,$H$2,IF(B1033=$G$3,$H$3,IF(B1033=$G$4,$H$4,IF(B1033=$G$5,$H$5,IF(B1033=$G$6,$H$6,"other")))))</f>
        <v>Rural Restricted Access</v>
      </c>
    </row>
    <row r="1034" customFormat="false" ht="13.2" hidden="true" customHeight="false" outlineLevel="0" collapsed="false">
      <c r="A1034" s="4" t="n">
        <v>41</v>
      </c>
      <c r="B1034" s="4" t="n">
        <v>2</v>
      </c>
      <c r="C1034" s="4" t="n">
        <v>5</v>
      </c>
      <c r="D1034" s="4" t="n">
        <v>1</v>
      </c>
      <c r="E1034" s="4" t="n">
        <v>0.0107741</v>
      </c>
      <c r="F1034" s="0" t="str">
        <f aca="false">IF(B1034=$G$2,$H$2,IF(B1034=$G$3,$H$3,IF(B1034=$G$4,$H$4,IF(B1034=$G$5,$H$5,IF(B1034=$G$6,$H$6,"other")))))</f>
        <v>Rural Restricted Access</v>
      </c>
    </row>
    <row r="1035" customFormat="false" ht="13.2" hidden="true" customHeight="false" outlineLevel="0" collapsed="false">
      <c r="A1035" s="4" t="n">
        <v>41</v>
      </c>
      <c r="B1035" s="4" t="n">
        <v>2</v>
      </c>
      <c r="C1035" s="4" t="n">
        <v>5</v>
      </c>
      <c r="D1035" s="4" t="n">
        <v>2</v>
      </c>
      <c r="E1035" s="4" t="n">
        <v>0.00764376</v>
      </c>
      <c r="F1035" s="0" t="str">
        <f aca="false">IF(B1035=$G$2,$H$2,IF(B1035=$G$3,$H$3,IF(B1035=$G$4,$H$4,IF(B1035=$G$5,$H$5,IF(B1035=$G$6,$H$6,"other")))))</f>
        <v>Rural Restricted Access</v>
      </c>
    </row>
    <row r="1036" customFormat="false" ht="13.2" hidden="true" customHeight="false" outlineLevel="0" collapsed="false">
      <c r="A1036" s="4" t="n">
        <v>41</v>
      </c>
      <c r="B1036" s="4" t="n">
        <v>2</v>
      </c>
      <c r="C1036" s="4" t="n">
        <v>5</v>
      </c>
      <c r="D1036" s="4" t="n">
        <v>3</v>
      </c>
      <c r="E1036" s="4" t="n">
        <v>0.00654641</v>
      </c>
      <c r="F1036" s="0" t="str">
        <f aca="false">IF(B1036=$G$2,$H$2,IF(B1036=$G$3,$H$3,IF(B1036=$G$4,$H$4,IF(B1036=$G$5,$H$5,IF(B1036=$G$6,$H$6,"other")))))</f>
        <v>Rural Restricted Access</v>
      </c>
    </row>
    <row r="1037" customFormat="false" ht="13.2" hidden="true" customHeight="false" outlineLevel="0" collapsed="false">
      <c r="A1037" s="4" t="n">
        <v>41</v>
      </c>
      <c r="B1037" s="4" t="n">
        <v>2</v>
      </c>
      <c r="C1037" s="4" t="n">
        <v>5</v>
      </c>
      <c r="D1037" s="4" t="n">
        <v>4</v>
      </c>
      <c r="E1037" s="4" t="n">
        <v>0.00663486</v>
      </c>
      <c r="F1037" s="0" t="str">
        <f aca="false">IF(B1037=$G$2,$H$2,IF(B1037=$G$3,$H$3,IF(B1037=$G$4,$H$4,IF(B1037=$G$5,$H$5,IF(B1037=$G$6,$H$6,"other")))))</f>
        <v>Rural Restricted Access</v>
      </c>
    </row>
    <row r="1038" customFormat="false" ht="13.2" hidden="true" customHeight="false" outlineLevel="0" collapsed="false">
      <c r="A1038" s="4" t="n">
        <v>41</v>
      </c>
      <c r="B1038" s="4" t="n">
        <v>2</v>
      </c>
      <c r="C1038" s="4" t="n">
        <v>5</v>
      </c>
      <c r="D1038" s="4" t="n">
        <v>5</v>
      </c>
      <c r="E1038" s="4" t="n">
        <v>0.00953999</v>
      </c>
      <c r="F1038" s="0" t="str">
        <f aca="false">IF(B1038=$G$2,$H$2,IF(B1038=$G$3,$H$3,IF(B1038=$G$4,$H$4,IF(B1038=$G$5,$H$5,IF(B1038=$G$6,$H$6,"other")))))</f>
        <v>Rural Restricted Access</v>
      </c>
    </row>
    <row r="1039" customFormat="false" ht="13.2" hidden="true" customHeight="false" outlineLevel="0" collapsed="false">
      <c r="A1039" s="4" t="n">
        <v>41</v>
      </c>
      <c r="B1039" s="4" t="n">
        <v>2</v>
      </c>
      <c r="C1039" s="4" t="n">
        <v>5</v>
      </c>
      <c r="D1039" s="4" t="n">
        <v>6</v>
      </c>
      <c r="E1039" s="4" t="n">
        <v>0.0200551</v>
      </c>
      <c r="F1039" s="0" t="str">
        <f aca="false">IF(B1039=$G$2,$H$2,IF(B1039=$G$3,$H$3,IF(B1039=$G$4,$H$4,IF(B1039=$G$5,$H$5,IF(B1039=$G$6,$H$6,"other")))))</f>
        <v>Rural Restricted Access</v>
      </c>
    </row>
    <row r="1040" customFormat="false" ht="13.2" hidden="true" customHeight="false" outlineLevel="0" collapsed="false">
      <c r="A1040" s="4" t="n">
        <v>41</v>
      </c>
      <c r="B1040" s="4" t="n">
        <v>2</v>
      </c>
      <c r="C1040" s="4" t="n">
        <v>5</v>
      </c>
      <c r="D1040" s="4" t="n">
        <v>7</v>
      </c>
      <c r="E1040" s="4" t="n">
        <v>0.0410295</v>
      </c>
      <c r="F1040" s="0" t="str">
        <f aca="false">IF(B1040=$G$2,$H$2,IF(B1040=$G$3,$H$3,IF(B1040=$G$4,$H$4,IF(B1040=$G$5,$H$5,IF(B1040=$G$6,$H$6,"other")))))</f>
        <v>Rural Restricted Access</v>
      </c>
    </row>
    <row r="1041" customFormat="false" ht="13.2" hidden="true" customHeight="false" outlineLevel="0" collapsed="false">
      <c r="A1041" s="4" t="n">
        <v>41</v>
      </c>
      <c r="B1041" s="4" t="n">
        <v>2</v>
      </c>
      <c r="C1041" s="4" t="n">
        <v>5</v>
      </c>
      <c r="D1041" s="4" t="n">
        <v>8</v>
      </c>
      <c r="E1041" s="4" t="n">
        <v>0.0579722</v>
      </c>
      <c r="F1041" s="0" t="str">
        <f aca="false">IF(B1041=$G$2,$H$2,IF(B1041=$G$3,$H$3,IF(B1041=$G$4,$H$4,IF(B1041=$G$5,$H$5,IF(B1041=$G$6,$H$6,"other")))))</f>
        <v>Rural Restricted Access</v>
      </c>
    </row>
    <row r="1042" customFormat="false" ht="13.2" hidden="true" customHeight="false" outlineLevel="0" collapsed="false">
      <c r="A1042" s="4" t="n">
        <v>41</v>
      </c>
      <c r="B1042" s="4" t="n">
        <v>2</v>
      </c>
      <c r="C1042" s="4" t="n">
        <v>5</v>
      </c>
      <c r="D1042" s="4" t="n">
        <v>9</v>
      </c>
      <c r="E1042" s="4" t="n">
        <v>0.0534711</v>
      </c>
      <c r="F1042" s="0" t="str">
        <f aca="false">IF(B1042=$G$2,$H$2,IF(B1042=$G$3,$H$3,IF(B1042=$G$4,$H$4,IF(B1042=$G$5,$H$5,IF(B1042=$G$6,$H$6,"other")))))</f>
        <v>Rural Restricted Access</v>
      </c>
    </row>
    <row r="1043" customFormat="false" ht="13.2" hidden="true" customHeight="false" outlineLevel="0" collapsed="false">
      <c r="A1043" s="4" t="n">
        <v>41</v>
      </c>
      <c r="B1043" s="4" t="n">
        <v>2</v>
      </c>
      <c r="C1043" s="4" t="n">
        <v>5</v>
      </c>
      <c r="D1043" s="4" t="n">
        <v>10</v>
      </c>
      <c r="E1043" s="4" t="n">
        <v>0.0525478</v>
      </c>
      <c r="F1043" s="0" t="str">
        <f aca="false">IF(B1043=$G$2,$H$2,IF(B1043=$G$3,$H$3,IF(B1043=$G$4,$H$4,IF(B1043=$G$5,$H$5,IF(B1043=$G$6,$H$6,"other")))))</f>
        <v>Rural Restricted Access</v>
      </c>
    </row>
    <row r="1044" customFormat="false" ht="13.2" hidden="true" customHeight="false" outlineLevel="0" collapsed="false">
      <c r="A1044" s="4" t="n">
        <v>41</v>
      </c>
      <c r="B1044" s="4" t="n">
        <v>2</v>
      </c>
      <c r="C1044" s="4" t="n">
        <v>5</v>
      </c>
      <c r="D1044" s="4" t="n">
        <v>11</v>
      </c>
      <c r="E1044" s="4" t="n">
        <v>0.0550607</v>
      </c>
      <c r="F1044" s="0" t="str">
        <f aca="false">IF(B1044=$G$2,$H$2,IF(B1044=$G$3,$H$3,IF(B1044=$G$4,$H$4,IF(B1044=$G$5,$H$5,IF(B1044=$G$6,$H$6,"other")))))</f>
        <v>Rural Restricted Access</v>
      </c>
    </row>
    <row r="1045" customFormat="false" ht="13.2" hidden="true" customHeight="false" outlineLevel="0" collapsed="false">
      <c r="A1045" s="4" t="n">
        <v>41</v>
      </c>
      <c r="B1045" s="4" t="n">
        <v>2</v>
      </c>
      <c r="C1045" s="4" t="n">
        <v>5</v>
      </c>
      <c r="D1045" s="4" t="n">
        <v>12</v>
      </c>
      <c r="E1045" s="4" t="n">
        <v>0.0576741</v>
      </c>
      <c r="F1045" s="0" t="str">
        <f aca="false">IF(B1045=$G$2,$H$2,IF(B1045=$G$3,$H$3,IF(B1045=$G$4,$H$4,IF(B1045=$G$5,$H$5,IF(B1045=$G$6,$H$6,"other")))))</f>
        <v>Rural Restricted Access</v>
      </c>
    </row>
    <row r="1046" customFormat="false" ht="13.2" hidden="true" customHeight="false" outlineLevel="0" collapsed="false">
      <c r="A1046" s="4" t="n">
        <v>41</v>
      </c>
      <c r="B1046" s="4" t="n">
        <v>2</v>
      </c>
      <c r="C1046" s="4" t="n">
        <v>5</v>
      </c>
      <c r="D1046" s="4" t="n">
        <v>13</v>
      </c>
      <c r="E1046" s="4" t="n">
        <v>0.0591429</v>
      </c>
      <c r="F1046" s="0" t="str">
        <f aca="false">IF(B1046=$G$2,$H$2,IF(B1046=$G$3,$H$3,IF(B1046=$G$4,$H$4,IF(B1046=$G$5,$H$5,IF(B1046=$G$6,$H$6,"other")))))</f>
        <v>Rural Restricted Access</v>
      </c>
    </row>
    <row r="1047" customFormat="false" ht="13.2" hidden="true" customHeight="false" outlineLevel="0" collapsed="false">
      <c r="A1047" s="4" t="n">
        <v>41</v>
      </c>
      <c r="B1047" s="4" t="n">
        <v>2</v>
      </c>
      <c r="C1047" s="4" t="n">
        <v>5</v>
      </c>
      <c r="D1047" s="4" t="n">
        <v>14</v>
      </c>
      <c r="E1047" s="4" t="n">
        <v>0.0608019</v>
      </c>
      <c r="F1047" s="0" t="str">
        <f aca="false">IF(B1047=$G$2,$H$2,IF(B1047=$G$3,$H$3,IF(B1047=$G$4,$H$4,IF(B1047=$G$5,$H$5,IF(B1047=$G$6,$H$6,"other")))))</f>
        <v>Rural Restricted Access</v>
      </c>
    </row>
    <row r="1048" customFormat="false" ht="13.2" hidden="true" customHeight="false" outlineLevel="0" collapsed="false">
      <c r="A1048" s="4" t="n">
        <v>41</v>
      </c>
      <c r="B1048" s="4" t="n">
        <v>2</v>
      </c>
      <c r="C1048" s="4" t="n">
        <v>5</v>
      </c>
      <c r="D1048" s="4" t="n">
        <v>15</v>
      </c>
      <c r="E1048" s="4" t="n">
        <v>0.0652985</v>
      </c>
      <c r="F1048" s="0" t="str">
        <f aca="false">IF(B1048=$G$2,$H$2,IF(B1048=$G$3,$H$3,IF(B1048=$G$4,$H$4,IF(B1048=$G$5,$H$5,IF(B1048=$G$6,$H$6,"other")))))</f>
        <v>Rural Restricted Access</v>
      </c>
    </row>
    <row r="1049" customFormat="false" ht="13.2" hidden="true" customHeight="false" outlineLevel="0" collapsed="false">
      <c r="A1049" s="4" t="n">
        <v>41</v>
      </c>
      <c r="B1049" s="4" t="n">
        <v>2</v>
      </c>
      <c r="C1049" s="4" t="n">
        <v>5</v>
      </c>
      <c r="D1049" s="4" t="n">
        <v>16</v>
      </c>
      <c r="E1049" s="4" t="n">
        <v>0.0726082</v>
      </c>
      <c r="F1049" s="0" t="str">
        <f aca="false">IF(B1049=$G$2,$H$2,IF(B1049=$G$3,$H$3,IF(B1049=$G$4,$H$4,IF(B1049=$G$5,$H$5,IF(B1049=$G$6,$H$6,"other")))))</f>
        <v>Rural Restricted Access</v>
      </c>
    </row>
    <row r="1050" customFormat="false" ht="13.2" hidden="true" customHeight="false" outlineLevel="0" collapsed="false">
      <c r="A1050" s="4" t="n">
        <v>41</v>
      </c>
      <c r="B1050" s="4" t="n">
        <v>2</v>
      </c>
      <c r="C1050" s="4" t="n">
        <v>5</v>
      </c>
      <c r="D1050" s="4" t="n">
        <v>17</v>
      </c>
      <c r="E1050" s="4" t="n">
        <v>0.0773817</v>
      </c>
      <c r="F1050" s="0" t="str">
        <f aca="false">IF(B1050=$G$2,$H$2,IF(B1050=$G$3,$H$3,IF(B1050=$G$4,$H$4,IF(B1050=$G$5,$H$5,IF(B1050=$G$6,$H$6,"other")))))</f>
        <v>Rural Restricted Access</v>
      </c>
    </row>
    <row r="1051" customFormat="false" ht="13.2" hidden="true" customHeight="false" outlineLevel="0" collapsed="false">
      <c r="A1051" s="4" t="n">
        <v>41</v>
      </c>
      <c r="B1051" s="4" t="n">
        <v>2</v>
      </c>
      <c r="C1051" s="4" t="n">
        <v>5</v>
      </c>
      <c r="D1051" s="4" t="n">
        <v>18</v>
      </c>
      <c r="E1051" s="4" t="n">
        <v>0.0754816</v>
      </c>
      <c r="F1051" s="0" t="str">
        <f aca="false">IF(B1051=$G$2,$H$2,IF(B1051=$G$3,$H$3,IF(B1051=$G$4,$H$4,IF(B1051=$G$5,$H$5,IF(B1051=$G$6,$H$6,"other")))))</f>
        <v>Rural Restricted Access</v>
      </c>
    </row>
    <row r="1052" customFormat="false" ht="13.2" hidden="true" customHeight="false" outlineLevel="0" collapsed="false">
      <c r="A1052" s="4" t="n">
        <v>41</v>
      </c>
      <c r="B1052" s="4" t="n">
        <v>2</v>
      </c>
      <c r="C1052" s="4" t="n">
        <v>5</v>
      </c>
      <c r="D1052" s="4" t="n">
        <v>19</v>
      </c>
      <c r="E1052" s="4" t="n">
        <v>0.0587059</v>
      </c>
      <c r="F1052" s="0" t="str">
        <f aca="false">IF(B1052=$G$2,$H$2,IF(B1052=$G$3,$H$3,IF(B1052=$G$4,$H$4,IF(B1052=$G$5,$H$5,IF(B1052=$G$6,$H$6,"other")))))</f>
        <v>Rural Restricted Access</v>
      </c>
    </row>
    <row r="1053" customFormat="false" ht="13.2" hidden="true" customHeight="false" outlineLevel="0" collapsed="false">
      <c r="A1053" s="4" t="n">
        <v>41</v>
      </c>
      <c r="B1053" s="4" t="n">
        <v>2</v>
      </c>
      <c r="C1053" s="4" t="n">
        <v>5</v>
      </c>
      <c r="D1053" s="4" t="n">
        <v>20</v>
      </c>
      <c r="E1053" s="4" t="n">
        <v>0.0439864</v>
      </c>
      <c r="F1053" s="0" t="str">
        <f aca="false">IF(B1053=$G$2,$H$2,IF(B1053=$G$3,$H$3,IF(B1053=$G$4,$H$4,IF(B1053=$G$5,$H$5,IF(B1053=$G$6,$H$6,"other")))))</f>
        <v>Rural Restricted Access</v>
      </c>
    </row>
    <row r="1054" customFormat="false" ht="13.2" hidden="true" customHeight="false" outlineLevel="0" collapsed="false">
      <c r="A1054" s="4" t="n">
        <v>41</v>
      </c>
      <c r="B1054" s="4" t="n">
        <v>2</v>
      </c>
      <c r="C1054" s="4" t="n">
        <v>5</v>
      </c>
      <c r="D1054" s="4" t="n">
        <v>21</v>
      </c>
      <c r="E1054" s="4" t="n">
        <v>0.0357309</v>
      </c>
      <c r="F1054" s="0" t="str">
        <f aca="false">IF(B1054=$G$2,$H$2,IF(B1054=$G$3,$H$3,IF(B1054=$G$4,$H$4,IF(B1054=$G$5,$H$5,IF(B1054=$G$6,$H$6,"other")))))</f>
        <v>Rural Restricted Access</v>
      </c>
    </row>
    <row r="1055" customFormat="false" ht="13.2" hidden="true" customHeight="false" outlineLevel="0" collapsed="false">
      <c r="A1055" s="4" t="n">
        <v>41</v>
      </c>
      <c r="B1055" s="4" t="n">
        <v>2</v>
      </c>
      <c r="C1055" s="4" t="n">
        <v>5</v>
      </c>
      <c r="D1055" s="4" t="n">
        <v>22</v>
      </c>
      <c r="E1055" s="4" t="n">
        <v>0.0307428</v>
      </c>
      <c r="F1055" s="0" t="str">
        <f aca="false">IF(B1055=$G$2,$H$2,IF(B1055=$G$3,$H$3,IF(B1055=$G$4,$H$4,IF(B1055=$G$5,$H$5,IF(B1055=$G$6,$H$6,"other")))))</f>
        <v>Rural Restricted Access</v>
      </c>
    </row>
    <row r="1056" customFormat="false" ht="13.2" hidden="true" customHeight="false" outlineLevel="0" collapsed="false">
      <c r="A1056" s="4" t="n">
        <v>41</v>
      </c>
      <c r="B1056" s="4" t="n">
        <v>2</v>
      </c>
      <c r="C1056" s="4" t="n">
        <v>5</v>
      </c>
      <c r="D1056" s="4" t="n">
        <v>23</v>
      </c>
      <c r="E1056" s="4" t="n">
        <v>0.0238521</v>
      </c>
      <c r="F1056" s="0" t="str">
        <f aca="false">IF(B1056=$G$2,$H$2,IF(B1056=$G$3,$H$3,IF(B1056=$G$4,$H$4,IF(B1056=$G$5,$H$5,IF(B1056=$G$6,$H$6,"other")))))</f>
        <v>Rural Restricted Access</v>
      </c>
    </row>
    <row r="1057" customFormat="false" ht="13.2" hidden="true" customHeight="false" outlineLevel="0" collapsed="false">
      <c r="A1057" s="4" t="n">
        <v>41</v>
      </c>
      <c r="B1057" s="4" t="n">
        <v>2</v>
      </c>
      <c r="C1057" s="4" t="n">
        <v>5</v>
      </c>
      <c r="D1057" s="4" t="n">
        <v>24</v>
      </c>
      <c r="E1057" s="4" t="n">
        <v>0.0173177</v>
      </c>
      <c r="F1057" s="0" t="str">
        <f aca="false">IF(B1057=$G$2,$H$2,IF(B1057=$G$3,$H$3,IF(B1057=$G$4,$H$4,IF(B1057=$G$5,$H$5,IF(B1057=$G$6,$H$6,"other")))))</f>
        <v>Rural Restricted Access</v>
      </c>
    </row>
    <row r="1058" customFormat="false" ht="13.2" hidden="true" customHeight="false" outlineLevel="0" collapsed="false">
      <c r="A1058" s="4" t="n">
        <v>41</v>
      </c>
      <c r="B1058" s="4" t="n">
        <v>3</v>
      </c>
      <c r="C1058" s="4" t="n">
        <v>2</v>
      </c>
      <c r="D1058" s="4" t="n">
        <v>1</v>
      </c>
      <c r="E1058" s="4" t="n">
        <v>0.0164213</v>
      </c>
      <c r="F1058" s="0" t="str">
        <f aca="false">IF(B1058=$G$2,$H$2,IF(B1058=$G$3,$H$3,IF(B1058=$G$4,$H$4,IF(B1058=$G$5,$H$5,IF(B1058=$G$6,$H$6,"other")))))</f>
        <v>Rural Unrestricted Access</v>
      </c>
    </row>
    <row r="1059" customFormat="false" ht="13.2" hidden="true" customHeight="false" outlineLevel="0" collapsed="false">
      <c r="A1059" s="4" t="n">
        <v>41</v>
      </c>
      <c r="B1059" s="4" t="n">
        <v>3</v>
      </c>
      <c r="C1059" s="4" t="n">
        <v>2</v>
      </c>
      <c r="D1059" s="4" t="n">
        <v>2</v>
      </c>
      <c r="E1059" s="4" t="n">
        <v>0.0111921</v>
      </c>
      <c r="F1059" s="0" t="str">
        <f aca="false">IF(B1059=$G$2,$H$2,IF(B1059=$G$3,$H$3,IF(B1059=$G$4,$H$4,IF(B1059=$G$5,$H$5,IF(B1059=$G$6,$H$6,"other")))))</f>
        <v>Rural Unrestricted Access</v>
      </c>
    </row>
    <row r="1060" customFormat="false" ht="13.2" hidden="true" customHeight="false" outlineLevel="0" collapsed="false">
      <c r="A1060" s="4" t="n">
        <v>41</v>
      </c>
      <c r="B1060" s="4" t="n">
        <v>3</v>
      </c>
      <c r="C1060" s="4" t="n">
        <v>2</v>
      </c>
      <c r="D1060" s="4" t="n">
        <v>3</v>
      </c>
      <c r="E1060" s="4" t="n">
        <v>0.0085415</v>
      </c>
      <c r="F1060" s="0" t="str">
        <f aca="false">IF(B1060=$G$2,$H$2,IF(B1060=$G$3,$H$3,IF(B1060=$G$4,$H$4,IF(B1060=$G$5,$H$5,IF(B1060=$G$6,$H$6,"other")))))</f>
        <v>Rural Unrestricted Access</v>
      </c>
    </row>
    <row r="1061" customFormat="false" ht="13.2" hidden="true" customHeight="false" outlineLevel="0" collapsed="false">
      <c r="A1061" s="4" t="n">
        <v>41</v>
      </c>
      <c r="B1061" s="4" t="n">
        <v>3</v>
      </c>
      <c r="C1061" s="4" t="n">
        <v>2</v>
      </c>
      <c r="D1061" s="4" t="n">
        <v>4</v>
      </c>
      <c r="E1061" s="4" t="n">
        <v>0.00679328</v>
      </c>
      <c r="F1061" s="0" t="str">
        <f aca="false">IF(B1061=$G$2,$H$2,IF(B1061=$G$3,$H$3,IF(B1061=$G$4,$H$4,IF(B1061=$G$5,$H$5,IF(B1061=$G$6,$H$6,"other")))))</f>
        <v>Rural Unrestricted Access</v>
      </c>
    </row>
    <row r="1062" customFormat="false" ht="13.2" hidden="true" customHeight="false" outlineLevel="0" collapsed="false">
      <c r="A1062" s="4" t="n">
        <v>41</v>
      </c>
      <c r="B1062" s="4" t="n">
        <v>3</v>
      </c>
      <c r="C1062" s="4" t="n">
        <v>2</v>
      </c>
      <c r="D1062" s="4" t="n">
        <v>5</v>
      </c>
      <c r="E1062" s="4" t="n">
        <v>0.00721894</v>
      </c>
      <c r="F1062" s="0" t="str">
        <f aca="false">IF(B1062=$G$2,$H$2,IF(B1062=$G$3,$H$3,IF(B1062=$G$4,$H$4,IF(B1062=$G$5,$H$5,IF(B1062=$G$6,$H$6,"other")))))</f>
        <v>Rural Unrestricted Access</v>
      </c>
    </row>
    <row r="1063" customFormat="false" ht="13.2" hidden="true" customHeight="false" outlineLevel="0" collapsed="false">
      <c r="A1063" s="4" t="n">
        <v>41</v>
      </c>
      <c r="B1063" s="4" t="n">
        <v>3</v>
      </c>
      <c r="C1063" s="4" t="n">
        <v>2</v>
      </c>
      <c r="D1063" s="4" t="n">
        <v>6</v>
      </c>
      <c r="E1063" s="4" t="n">
        <v>0.0107619</v>
      </c>
      <c r="F1063" s="0" t="str">
        <f aca="false">IF(B1063=$G$2,$H$2,IF(B1063=$G$3,$H$3,IF(B1063=$G$4,$H$4,IF(B1063=$G$5,$H$5,IF(B1063=$G$6,$H$6,"other")))))</f>
        <v>Rural Unrestricted Access</v>
      </c>
    </row>
    <row r="1064" customFormat="false" ht="13.2" hidden="true" customHeight="false" outlineLevel="0" collapsed="false">
      <c r="A1064" s="4" t="n">
        <v>41</v>
      </c>
      <c r="B1064" s="4" t="n">
        <v>3</v>
      </c>
      <c r="C1064" s="4" t="n">
        <v>2</v>
      </c>
      <c r="D1064" s="4" t="n">
        <v>7</v>
      </c>
      <c r="E1064" s="4" t="n">
        <v>0.01768</v>
      </c>
      <c r="F1064" s="0" t="str">
        <f aca="false">IF(B1064=$G$2,$H$2,IF(B1064=$G$3,$H$3,IF(B1064=$G$4,$H$4,IF(B1064=$G$5,$H$5,IF(B1064=$G$6,$H$6,"other")))))</f>
        <v>Rural Unrestricted Access</v>
      </c>
    </row>
    <row r="1065" customFormat="false" ht="13.2" hidden="true" customHeight="false" outlineLevel="0" collapsed="false">
      <c r="A1065" s="4" t="n">
        <v>41</v>
      </c>
      <c r="B1065" s="4" t="n">
        <v>3</v>
      </c>
      <c r="C1065" s="4" t="n">
        <v>2</v>
      </c>
      <c r="D1065" s="4" t="n">
        <v>8</v>
      </c>
      <c r="E1065" s="4" t="n">
        <v>0.0268751</v>
      </c>
      <c r="F1065" s="0" t="str">
        <f aca="false">IF(B1065=$G$2,$H$2,IF(B1065=$G$3,$H$3,IF(B1065=$G$4,$H$4,IF(B1065=$G$5,$H$5,IF(B1065=$G$6,$H$6,"other")))))</f>
        <v>Rural Unrestricted Access</v>
      </c>
    </row>
    <row r="1066" customFormat="false" ht="13.2" hidden="true" customHeight="false" outlineLevel="0" collapsed="false">
      <c r="A1066" s="4" t="n">
        <v>41</v>
      </c>
      <c r="B1066" s="4" t="n">
        <v>3</v>
      </c>
      <c r="C1066" s="4" t="n">
        <v>2</v>
      </c>
      <c r="D1066" s="4" t="n">
        <v>9</v>
      </c>
      <c r="E1066" s="4" t="n">
        <v>0.0386587</v>
      </c>
      <c r="F1066" s="0" t="str">
        <f aca="false">IF(B1066=$G$2,$H$2,IF(B1066=$G$3,$H$3,IF(B1066=$G$4,$H$4,IF(B1066=$G$5,$H$5,IF(B1066=$G$6,$H$6,"other")))))</f>
        <v>Rural Unrestricted Access</v>
      </c>
    </row>
    <row r="1067" customFormat="false" ht="13.2" hidden="true" customHeight="false" outlineLevel="0" collapsed="false">
      <c r="A1067" s="4" t="n">
        <v>41</v>
      </c>
      <c r="B1067" s="4" t="n">
        <v>3</v>
      </c>
      <c r="C1067" s="4" t="n">
        <v>2</v>
      </c>
      <c r="D1067" s="4" t="n">
        <v>10</v>
      </c>
      <c r="E1067" s="4" t="n">
        <v>0.0522389</v>
      </c>
      <c r="F1067" s="0" t="str">
        <f aca="false">IF(B1067=$G$2,$H$2,IF(B1067=$G$3,$H$3,IF(B1067=$G$4,$H$4,IF(B1067=$G$5,$H$5,IF(B1067=$G$6,$H$6,"other")))))</f>
        <v>Rural Unrestricted Access</v>
      </c>
    </row>
    <row r="1068" customFormat="false" ht="13.2" hidden="true" customHeight="false" outlineLevel="0" collapsed="false">
      <c r="A1068" s="4" t="n">
        <v>41</v>
      </c>
      <c r="B1068" s="4" t="n">
        <v>3</v>
      </c>
      <c r="C1068" s="4" t="n">
        <v>2</v>
      </c>
      <c r="D1068" s="4" t="n">
        <v>11</v>
      </c>
      <c r="E1068" s="4" t="n">
        <v>0.0631739</v>
      </c>
      <c r="F1068" s="0" t="str">
        <f aca="false">IF(B1068=$G$2,$H$2,IF(B1068=$G$3,$H$3,IF(B1068=$G$4,$H$4,IF(B1068=$G$5,$H$5,IF(B1068=$G$6,$H$6,"other")))))</f>
        <v>Rural Unrestricted Access</v>
      </c>
    </row>
    <row r="1069" customFormat="false" ht="13.2" hidden="true" customHeight="false" outlineLevel="0" collapsed="false">
      <c r="A1069" s="4" t="n">
        <v>41</v>
      </c>
      <c r="B1069" s="4" t="n">
        <v>3</v>
      </c>
      <c r="C1069" s="4" t="n">
        <v>2</v>
      </c>
      <c r="D1069" s="4" t="n">
        <v>12</v>
      </c>
      <c r="E1069" s="4" t="n">
        <v>0.0699435</v>
      </c>
      <c r="F1069" s="0" t="str">
        <f aca="false">IF(B1069=$G$2,$H$2,IF(B1069=$G$3,$H$3,IF(B1069=$G$4,$H$4,IF(B1069=$G$5,$H$5,IF(B1069=$G$6,$H$6,"other")))))</f>
        <v>Rural Unrestricted Access</v>
      </c>
    </row>
    <row r="1070" customFormat="false" ht="13.2" hidden="true" customHeight="false" outlineLevel="0" collapsed="false">
      <c r="A1070" s="4" t="n">
        <v>41</v>
      </c>
      <c r="B1070" s="4" t="n">
        <v>3</v>
      </c>
      <c r="C1070" s="4" t="n">
        <v>2</v>
      </c>
      <c r="D1070" s="4" t="n">
        <v>13</v>
      </c>
      <c r="E1070" s="4" t="n">
        <v>0.0729332</v>
      </c>
      <c r="F1070" s="0" t="str">
        <f aca="false">IF(B1070=$G$2,$H$2,IF(B1070=$G$3,$H$3,IF(B1070=$G$4,$H$4,IF(B1070=$G$5,$H$5,IF(B1070=$G$6,$H$6,"other")))))</f>
        <v>Rural Unrestricted Access</v>
      </c>
    </row>
    <row r="1071" customFormat="false" ht="13.2" hidden="true" customHeight="false" outlineLevel="0" collapsed="false">
      <c r="A1071" s="4" t="n">
        <v>41</v>
      </c>
      <c r="B1071" s="4" t="n">
        <v>3</v>
      </c>
      <c r="C1071" s="4" t="n">
        <v>2</v>
      </c>
      <c r="D1071" s="4" t="n">
        <v>14</v>
      </c>
      <c r="E1071" s="4" t="n">
        <v>0.0731218</v>
      </c>
      <c r="F1071" s="0" t="str">
        <f aca="false">IF(B1071=$G$2,$H$2,IF(B1071=$G$3,$H$3,IF(B1071=$G$4,$H$4,IF(B1071=$G$5,$H$5,IF(B1071=$G$6,$H$6,"other")))))</f>
        <v>Rural Unrestricted Access</v>
      </c>
    </row>
    <row r="1072" customFormat="false" ht="13.2" hidden="true" customHeight="false" outlineLevel="0" collapsed="false">
      <c r="A1072" s="4" t="n">
        <v>41</v>
      </c>
      <c r="B1072" s="4" t="n">
        <v>3</v>
      </c>
      <c r="C1072" s="4" t="n">
        <v>2</v>
      </c>
      <c r="D1072" s="4" t="n">
        <v>15</v>
      </c>
      <c r="E1072" s="4" t="n">
        <v>0.0736159</v>
      </c>
      <c r="F1072" s="0" t="str">
        <f aca="false">IF(B1072=$G$2,$H$2,IF(B1072=$G$3,$H$3,IF(B1072=$G$4,$H$4,IF(B1072=$G$5,$H$5,IF(B1072=$G$6,$H$6,"other")))))</f>
        <v>Rural Unrestricted Access</v>
      </c>
    </row>
    <row r="1073" customFormat="false" ht="13.2" hidden="true" customHeight="false" outlineLevel="0" collapsed="false">
      <c r="A1073" s="4" t="n">
        <v>41</v>
      </c>
      <c r="B1073" s="4" t="n">
        <v>3</v>
      </c>
      <c r="C1073" s="4" t="n">
        <v>2</v>
      </c>
      <c r="D1073" s="4" t="n">
        <v>16</v>
      </c>
      <c r="E1073" s="4" t="n">
        <v>0.0744608</v>
      </c>
      <c r="F1073" s="0" t="str">
        <f aca="false">IF(B1073=$G$2,$H$2,IF(B1073=$G$3,$H$3,IF(B1073=$G$4,$H$4,IF(B1073=$G$5,$H$5,IF(B1073=$G$6,$H$6,"other")))))</f>
        <v>Rural Unrestricted Access</v>
      </c>
    </row>
    <row r="1074" customFormat="false" ht="13.2" hidden="true" customHeight="false" outlineLevel="0" collapsed="false">
      <c r="A1074" s="4" t="n">
        <v>41</v>
      </c>
      <c r="B1074" s="4" t="n">
        <v>3</v>
      </c>
      <c r="C1074" s="4" t="n">
        <v>2</v>
      </c>
      <c r="D1074" s="4" t="n">
        <v>17</v>
      </c>
      <c r="E1074" s="4" t="n">
        <v>0.0742165</v>
      </c>
      <c r="F1074" s="0" t="str">
        <f aca="false">IF(B1074=$G$2,$H$2,IF(B1074=$G$3,$H$3,IF(B1074=$G$4,$H$4,IF(B1074=$G$5,$H$5,IF(B1074=$G$6,$H$6,"other")))))</f>
        <v>Rural Unrestricted Access</v>
      </c>
    </row>
    <row r="1075" customFormat="false" ht="13.2" hidden="true" customHeight="false" outlineLevel="0" collapsed="false">
      <c r="A1075" s="4" t="n">
        <v>41</v>
      </c>
      <c r="B1075" s="4" t="n">
        <v>3</v>
      </c>
      <c r="C1075" s="4" t="n">
        <v>2</v>
      </c>
      <c r="D1075" s="4" t="n">
        <v>18</v>
      </c>
      <c r="E1075" s="4" t="n">
        <v>0.0700091</v>
      </c>
      <c r="F1075" s="0" t="str">
        <f aca="false">IF(B1075=$G$2,$H$2,IF(B1075=$G$3,$H$3,IF(B1075=$G$4,$H$4,IF(B1075=$G$5,$H$5,IF(B1075=$G$6,$H$6,"other")))))</f>
        <v>Rural Unrestricted Access</v>
      </c>
    </row>
    <row r="1076" customFormat="false" ht="13.2" hidden="true" customHeight="false" outlineLevel="0" collapsed="false">
      <c r="A1076" s="4" t="n">
        <v>41</v>
      </c>
      <c r="B1076" s="4" t="n">
        <v>3</v>
      </c>
      <c r="C1076" s="4" t="n">
        <v>2</v>
      </c>
      <c r="D1076" s="4" t="n">
        <v>19</v>
      </c>
      <c r="E1076" s="4" t="n">
        <v>0.0614038</v>
      </c>
      <c r="F1076" s="0" t="str">
        <f aca="false">IF(B1076=$G$2,$H$2,IF(B1076=$G$3,$H$3,IF(B1076=$G$4,$H$4,IF(B1076=$G$5,$H$5,IF(B1076=$G$6,$H$6,"other")))))</f>
        <v>Rural Unrestricted Access</v>
      </c>
    </row>
    <row r="1077" customFormat="false" ht="13.2" hidden="true" customHeight="false" outlineLevel="0" collapsed="false">
      <c r="A1077" s="4" t="n">
        <v>41</v>
      </c>
      <c r="B1077" s="4" t="n">
        <v>3</v>
      </c>
      <c r="C1077" s="4" t="n">
        <v>2</v>
      </c>
      <c r="D1077" s="4" t="n">
        <v>20</v>
      </c>
      <c r="E1077" s="4" t="n">
        <v>0.0505043</v>
      </c>
      <c r="F1077" s="0" t="str">
        <f aca="false">IF(B1077=$G$2,$H$2,IF(B1077=$G$3,$H$3,IF(B1077=$G$4,$H$4,IF(B1077=$G$5,$H$5,IF(B1077=$G$6,$H$6,"other")))))</f>
        <v>Rural Unrestricted Access</v>
      </c>
    </row>
    <row r="1078" customFormat="false" ht="13.2" hidden="true" customHeight="false" outlineLevel="0" collapsed="false">
      <c r="A1078" s="4" t="n">
        <v>41</v>
      </c>
      <c r="B1078" s="4" t="n">
        <v>3</v>
      </c>
      <c r="C1078" s="4" t="n">
        <v>2</v>
      </c>
      <c r="D1078" s="4" t="n">
        <v>21</v>
      </c>
      <c r="E1078" s="4" t="n">
        <v>0.0412072</v>
      </c>
      <c r="F1078" s="0" t="str">
        <f aca="false">IF(B1078=$G$2,$H$2,IF(B1078=$G$3,$H$3,IF(B1078=$G$4,$H$4,IF(B1078=$G$5,$H$5,IF(B1078=$G$6,$H$6,"other")))))</f>
        <v>Rural Unrestricted Access</v>
      </c>
    </row>
    <row r="1079" customFormat="false" ht="13.2" hidden="true" customHeight="false" outlineLevel="0" collapsed="false">
      <c r="A1079" s="4" t="n">
        <v>41</v>
      </c>
      <c r="B1079" s="4" t="n">
        <v>3</v>
      </c>
      <c r="C1079" s="4" t="n">
        <v>2</v>
      </c>
      <c r="D1079" s="4" t="n">
        <v>22</v>
      </c>
      <c r="E1079" s="4" t="n">
        <v>0.0336373</v>
      </c>
      <c r="F1079" s="0" t="str">
        <f aca="false">IF(B1079=$G$2,$H$2,IF(B1079=$G$3,$H$3,IF(B1079=$G$4,$H$4,IF(B1079=$G$5,$H$5,IF(B1079=$G$6,$H$6,"other")))))</f>
        <v>Rural Unrestricted Access</v>
      </c>
    </row>
    <row r="1080" customFormat="false" ht="13.2" hidden="true" customHeight="false" outlineLevel="0" collapsed="false">
      <c r="A1080" s="4" t="n">
        <v>41</v>
      </c>
      <c r="B1080" s="4" t="n">
        <v>3</v>
      </c>
      <c r="C1080" s="4" t="n">
        <v>2</v>
      </c>
      <c r="D1080" s="4" t="n">
        <v>23</v>
      </c>
      <c r="E1080" s="4" t="n">
        <v>0.0262243</v>
      </c>
      <c r="F1080" s="0" t="str">
        <f aca="false">IF(B1080=$G$2,$H$2,IF(B1080=$G$3,$H$3,IF(B1080=$G$4,$H$4,IF(B1080=$G$5,$H$5,IF(B1080=$G$6,$H$6,"other")))))</f>
        <v>Rural Unrestricted Access</v>
      </c>
    </row>
    <row r="1081" customFormat="false" ht="13.2" hidden="true" customHeight="false" outlineLevel="0" collapsed="false">
      <c r="A1081" s="4" t="n">
        <v>41</v>
      </c>
      <c r="B1081" s="4" t="n">
        <v>3</v>
      </c>
      <c r="C1081" s="4" t="n">
        <v>2</v>
      </c>
      <c r="D1081" s="4" t="n">
        <v>24</v>
      </c>
      <c r="E1081" s="4" t="n">
        <v>0.0191666</v>
      </c>
      <c r="F1081" s="0" t="str">
        <f aca="false">IF(B1081=$G$2,$H$2,IF(B1081=$G$3,$H$3,IF(B1081=$G$4,$H$4,IF(B1081=$G$5,$H$5,IF(B1081=$G$6,$H$6,"other")))))</f>
        <v>Rural Unrestricted Access</v>
      </c>
    </row>
    <row r="1082" customFormat="false" ht="13.2" hidden="true" customHeight="false" outlineLevel="0" collapsed="false">
      <c r="A1082" s="4" t="n">
        <v>41</v>
      </c>
      <c r="B1082" s="4" t="n">
        <v>3</v>
      </c>
      <c r="C1082" s="4" t="n">
        <v>5</v>
      </c>
      <c r="D1082" s="4" t="n">
        <v>1</v>
      </c>
      <c r="E1082" s="4" t="n">
        <v>0.0107741</v>
      </c>
      <c r="F1082" s="0" t="str">
        <f aca="false">IF(B1082=$G$2,$H$2,IF(B1082=$G$3,$H$3,IF(B1082=$G$4,$H$4,IF(B1082=$G$5,$H$5,IF(B1082=$G$6,$H$6,"other")))))</f>
        <v>Rural Unrestricted Access</v>
      </c>
    </row>
    <row r="1083" customFormat="false" ht="13.2" hidden="true" customHeight="false" outlineLevel="0" collapsed="false">
      <c r="A1083" s="4" t="n">
        <v>41</v>
      </c>
      <c r="B1083" s="4" t="n">
        <v>3</v>
      </c>
      <c r="C1083" s="4" t="n">
        <v>5</v>
      </c>
      <c r="D1083" s="4" t="n">
        <v>2</v>
      </c>
      <c r="E1083" s="4" t="n">
        <v>0.00764376</v>
      </c>
      <c r="F1083" s="0" t="str">
        <f aca="false">IF(B1083=$G$2,$H$2,IF(B1083=$G$3,$H$3,IF(B1083=$G$4,$H$4,IF(B1083=$G$5,$H$5,IF(B1083=$G$6,$H$6,"other")))))</f>
        <v>Rural Unrestricted Access</v>
      </c>
    </row>
    <row r="1084" customFormat="false" ht="13.2" hidden="true" customHeight="false" outlineLevel="0" collapsed="false">
      <c r="A1084" s="4" t="n">
        <v>41</v>
      </c>
      <c r="B1084" s="4" t="n">
        <v>3</v>
      </c>
      <c r="C1084" s="4" t="n">
        <v>5</v>
      </c>
      <c r="D1084" s="4" t="n">
        <v>3</v>
      </c>
      <c r="E1084" s="4" t="n">
        <v>0.00654641</v>
      </c>
      <c r="F1084" s="0" t="str">
        <f aca="false">IF(B1084=$G$2,$H$2,IF(B1084=$G$3,$H$3,IF(B1084=$G$4,$H$4,IF(B1084=$G$5,$H$5,IF(B1084=$G$6,$H$6,"other")))))</f>
        <v>Rural Unrestricted Access</v>
      </c>
    </row>
    <row r="1085" customFormat="false" ht="13.2" hidden="true" customHeight="false" outlineLevel="0" collapsed="false">
      <c r="A1085" s="4" t="n">
        <v>41</v>
      </c>
      <c r="B1085" s="4" t="n">
        <v>3</v>
      </c>
      <c r="C1085" s="4" t="n">
        <v>5</v>
      </c>
      <c r="D1085" s="4" t="n">
        <v>4</v>
      </c>
      <c r="E1085" s="4" t="n">
        <v>0.00663486</v>
      </c>
      <c r="F1085" s="0" t="str">
        <f aca="false">IF(B1085=$G$2,$H$2,IF(B1085=$G$3,$H$3,IF(B1085=$G$4,$H$4,IF(B1085=$G$5,$H$5,IF(B1085=$G$6,$H$6,"other")))))</f>
        <v>Rural Unrestricted Access</v>
      </c>
    </row>
    <row r="1086" customFormat="false" ht="13.2" hidden="true" customHeight="false" outlineLevel="0" collapsed="false">
      <c r="A1086" s="4" t="n">
        <v>41</v>
      </c>
      <c r="B1086" s="4" t="n">
        <v>3</v>
      </c>
      <c r="C1086" s="4" t="n">
        <v>5</v>
      </c>
      <c r="D1086" s="4" t="n">
        <v>5</v>
      </c>
      <c r="E1086" s="4" t="n">
        <v>0.00953999</v>
      </c>
      <c r="F1086" s="0" t="str">
        <f aca="false">IF(B1086=$G$2,$H$2,IF(B1086=$G$3,$H$3,IF(B1086=$G$4,$H$4,IF(B1086=$G$5,$H$5,IF(B1086=$G$6,$H$6,"other")))))</f>
        <v>Rural Unrestricted Access</v>
      </c>
    </row>
    <row r="1087" customFormat="false" ht="13.2" hidden="true" customHeight="false" outlineLevel="0" collapsed="false">
      <c r="A1087" s="4" t="n">
        <v>41</v>
      </c>
      <c r="B1087" s="4" t="n">
        <v>3</v>
      </c>
      <c r="C1087" s="4" t="n">
        <v>5</v>
      </c>
      <c r="D1087" s="4" t="n">
        <v>6</v>
      </c>
      <c r="E1087" s="4" t="n">
        <v>0.0200551</v>
      </c>
      <c r="F1087" s="0" t="str">
        <f aca="false">IF(B1087=$G$2,$H$2,IF(B1087=$G$3,$H$3,IF(B1087=$G$4,$H$4,IF(B1087=$G$5,$H$5,IF(B1087=$G$6,$H$6,"other")))))</f>
        <v>Rural Unrestricted Access</v>
      </c>
    </row>
    <row r="1088" customFormat="false" ht="13.2" hidden="true" customHeight="false" outlineLevel="0" collapsed="false">
      <c r="A1088" s="4" t="n">
        <v>41</v>
      </c>
      <c r="B1088" s="4" t="n">
        <v>3</v>
      </c>
      <c r="C1088" s="4" t="n">
        <v>5</v>
      </c>
      <c r="D1088" s="4" t="n">
        <v>7</v>
      </c>
      <c r="E1088" s="4" t="n">
        <v>0.0410295</v>
      </c>
      <c r="F1088" s="0" t="str">
        <f aca="false">IF(B1088=$G$2,$H$2,IF(B1088=$G$3,$H$3,IF(B1088=$G$4,$H$4,IF(B1088=$G$5,$H$5,IF(B1088=$G$6,$H$6,"other")))))</f>
        <v>Rural Unrestricted Access</v>
      </c>
    </row>
    <row r="1089" customFormat="false" ht="13.2" hidden="true" customHeight="false" outlineLevel="0" collapsed="false">
      <c r="A1089" s="4" t="n">
        <v>41</v>
      </c>
      <c r="B1089" s="4" t="n">
        <v>3</v>
      </c>
      <c r="C1089" s="4" t="n">
        <v>5</v>
      </c>
      <c r="D1089" s="4" t="n">
        <v>8</v>
      </c>
      <c r="E1089" s="4" t="n">
        <v>0.0579722</v>
      </c>
      <c r="F1089" s="0" t="str">
        <f aca="false">IF(B1089=$G$2,$H$2,IF(B1089=$G$3,$H$3,IF(B1089=$G$4,$H$4,IF(B1089=$G$5,$H$5,IF(B1089=$G$6,$H$6,"other")))))</f>
        <v>Rural Unrestricted Access</v>
      </c>
    </row>
    <row r="1090" customFormat="false" ht="13.2" hidden="true" customHeight="false" outlineLevel="0" collapsed="false">
      <c r="A1090" s="4" t="n">
        <v>41</v>
      </c>
      <c r="B1090" s="4" t="n">
        <v>3</v>
      </c>
      <c r="C1090" s="4" t="n">
        <v>5</v>
      </c>
      <c r="D1090" s="4" t="n">
        <v>9</v>
      </c>
      <c r="E1090" s="4" t="n">
        <v>0.0534711</v>
      </c>
      <c r="F1090" s="0" t="str">
        <f aca="false">IF(B1090=$G$2,$H$2,IF(B1090=$G$3,$H$3,IF(B1090=$G$4,$H$4,IF(B1090=$G$5,$H$5,IF(B1090=$G$6,$H$6,"other")))))</f>
        <v>Rural Unrestricted Access</v>
      </c>
    </row>
    <row r="1091" customFormat="false" ht="13.2" hidden="true" customHeight="false" outlineLevel="0" collapsed="false">
      <c r="A1091" s="4" t="n">
        <v>41</v>
      </c>
      <c r="B1091" s="4" t="n">
        <v>3</v>
      </c>
      <c r="C1091" s="4" t="n">
        <v>5</v>
      </c>
      <c r="D1091" s="4" t="n">
        <v>10</v>
      </c>
      <c r="E1091" s="4" t="n">
        <v>0.0525478</v>
      </c>
      <c r="F1091" s="0" t="str">
        <f aca="false">IF(B1091=$G$2,$H$2,IF(B1091=$G$3,$H$3,IF(B1091=$G$4,$H$4,IF(B1091=$G$5,$H$5,IF(B1091=$G$6,$H$6,"other")))))</f>
        <v>Rural Unrestricted Access</v>
      </c>
    </row>
    <row r="1092" customFormat="false" ht="13.2" hidden="true" customHeight="false" outlineLevel="0" collapsed="false">
      <c r="A1092" s="4" t="n">
        <v>41</v>
      </c>
      <c r="B1092" s="4" t="n">
        <v>3</v>
      </c>
      <c r="C1092" s="4" t="n">
        <v>5</v>
      </c>
      <c r="D1092" s="4" t="n">
        <v>11</v>
      </c>
      <c r="E1092" s="4" t="n">
        <v>0.0550607</v>
      </c>
      <c r="F1092" s="0" t="str">
        <f aca="false">IF(B1092=$G$2,$H$2,IF(B1092=$G$3,$H$3,IF(B1092=$G$4,$H$4,IF(B1092=$G$5,$H$5,IF(B1092=$G$6,$H$6,"other")))))</f>
        <v>Rural Unrestricted Access</v>
      </c>
    </row>
    <row r="1093" customFormat="false" ht="13.2" hidden="true" customHeight="false" outlineLevel="0" collapsed="false">
      <c r="A1093" s="4" t="n">
        <v>41</v>
      </c>
      <c r="B1093" s="4" t="n">
        <v>3</v>
      </c>
      <c r="C1093" s="4" t="n">
        <v>5</v>
      </c>
      <c r="D1093" s="4" t="n">
        <v>12</v>
      </c>
      <c r="E1093" s="4" t="n">
        <v>0.0576741</v>
      </c>
      <c r="F1093" s="0" t="str">
        <f aca="false">IF(B1093=$G$2,$H$2,IF(B1093=$G$3,$H$3,IF(B1093=$G$4,$H$4,IF(B1093=$G$5,$H$5,IF(B1093=$G$6,$H$6,"other")))))</f>
        <v>Rural Unrestricted Access</v>
      </c>
    </row>
    <row r="1094" customFormat="false" ht="13.2" hidden="true" customHeight="false" outlineLevel="0" collapsed="false">
      <c r="A1094" s="4" t="n">
        <v>41</v>
      </c>
      <c r="B1094" s="4" t="n">
        <v>3</v>
      </c>
      <c r="C1094" s="4" t="n">
        <v>5</v>
      </c>
      <c r="D1094" s="4" t="n">
        <v>13</v>
      </c>
      <c r="E1094" s="4" t="n">
        <v>0.0591429</v>
      </c>
      <c r="F1094" s="0" t="str">
        <f aca="false">IF(B1094=$G$2,$H$2,IF(B1094=$G$3,$H$3,IF(B1094=$G$4,$H$4,IF(B1094=$G$5,$H$5,IF(B1094=$G$6,$H$6,"other")))))</f>
        <v>Rural Unrestricted Access</v>
      </c>
    </row>
    <row r="1095" customFormat="false" ht="13.2" hidden="true" customHeight="false" outlineLevel="0" collapsed="false">
      <c r="A1095" s="4" t="n">
        <v>41</v>
      </c>
      <c r="B1095" s="4" t="n">
        <v>3</v>
      </c>
      <c r="C1095" s="4" t="n">
        <v>5</v>
      </c>
      <c r="D1095" s="4" t="n">
        <v>14</v>
      </c>
      <c r="E1095" s="4" t="n">
        <v>0.0608019</v>
      </c>
      <c r="F1095" s="0" t="str">
        <f aca="false">IF(B1095=$G$2,$H$2,IF(B1095=$G$3,$H$3,IF(B1095=$G$4,$H$4,IF(B1095=$G$5,$H$5,IF(B1095=$G$6,$H$6,"other")))))</f>
        <v>Rural Unrestricted Access</v>
      </c>
    </row>
    <row r="1096" customFormat="false" ht="13.2" hidden="true" customHeight="false" outlineLevel="0" collapsed="false">
      <c r="A1096" s="4" t="n">
        <v>41</v>
      </c>
      <c r="B1096" s="4" t="n">
        <v>3</v>
      </c>
      <c r="C1096" s="4" t="n">
        <v>5</v>
      </c>
      <c r="D1096" s="4" t="n">
        <v>15</v>
      </c>
      <c r="E1096" s="4" t="n">
        <v>0.0652985</v>
      </c>
      <c r="F1096" s="0" t="str">
        <f aca="false">IF(B1096=$G$2,$H$2,IF(B1096=$G$3,$H$3,IF(B1096=$G$4,$H$4,IF(B1096=$G$5,$H$5,IF(B1096=$G$6,$H$6,"other")))))</f>
        <v>Rural Unrestricted Access</v>
      </c>
    </row>
    <row r="1097" customFormat="false" ht="13.2" hidden="true" customHeight="false" outlineLevel="0" collapsed="false">
      <c r="A1097" s="4" t="n">
        <v>41</v>
      </c>
      <c r="B1097" s="4" t="n">
        <v>3</v>
      </c>
      <c r="C1097" s="4" t="n">
        <v>5</v>
      </c>
      <c r="D1097" s="4" t="n">
        <v>16</v>
      </c>
      <c r="E1097" s="4" t="n">
        <v>0.0726082</v>
      </c>
      <c r="F1097" s="0" t="str">
        <f aca="false">IF(B1097=$G$2,$H$2,IF(B1097=$G$3,$H$3,IF(B1097=$G$4,$H$4,IF(B1097=$G$5,$H$5,IF(B1097=$G$6,$H$6,"other")))))</f>
        <v>Rural Unrestricted Access</v>
      </c>
    </row>
    <row r="1098" customFormat="false" ht="13.2" hidden="true" customHeight="false" outlineLevel="0" collapsed="false">
      <c r="A1098" s="4" t="n">
        <v>41</v>
      </c>
      <c r="B1098" s="4" t="n">
        <v>3</v>
      </c>
      <c r="C1098" s="4" t="n">
        <v>5</v>
      </c>
      <c r="D1098" s="4" t="n">
        <v>17</v>
      </c>
      <c r="E1098" s="4" t="n">
        <v>0.0773817</v>
      </c>
      <c r="F1098" s="0" t="str">
        <f aca="false">IF(B1098=$G$2,$H$2,IF(B1098=$G$3,$H$3,IF(B1098=$G$4,$H$4,IF(B1098=$G$5,$H$5,IF(B1098=$G$6,$H$6,"other")))))</f>
        <v>Rural Unrestricted Access</v>
      </c>
    </row>
    <row r="1099" customFormat="false" ht="13.2" hidden="true" customHeight="false" outlineLevel="0" collapsed="false">
      <c r="A1099" s="4" t="n">
        <v>41</v>
      </c>
      <c r="B1099" s="4" t="n">
        <v>3</v>
      </c>
      <c r="C1099" s="4" t="n">
        <v>5</v>
      </c>
      <c r="D1099" s="4" t="n">
        <v>18</v>
      </c>
      <c r="E1099" s="4" t="n">
        <v>0.0754816</v>
      </c>
      <c r="F1099" s="0" t="str">
        <f aca="false">IF(B1099=$G$2,$H$2,IF(B1099=$G$3,$H$3,IF(B1099=$G$4,$H$4,IF(B1099=$G$5,$H$5,IF(B1099=$G$6,$H$6,"other")))))</f>
        <v>Rural Unrestricted Access</v>
      </c>
    </row>
    <row r="1100" customFormat="false" ht="13.2" hidden="true" customHeight="false" outlineLevel="0" collapsed="false">
      <c r="A1100" s="4" t="n">
        <v>41</v>
      </c>
      <c r="B1100" s="4" t="n">
        <v>3</v>
      </c>
      <c r="C1100" s="4" t="n">
        <v>5</v>
      </c>
      <c r="D1100" s="4" t="n">
        <v>19</v>
      </c>
      <c r="E1100" s="4" t="n">
        <v>0.0587059</v>
      </c>
      <c r="F1100" s="0" t="str">
        <f aca="false">IF(B1100=$G$2,$H$2,IF(B1100=$G$3,$H$3,IF(B1100=$G$4,$H$4,IF(B1100=$G$5,$H$5,IF(B1100=$G$6,$H$6,"other")))))</f>
        <v>Rural Unrestricted Access</v>
      </c>
    </row>
    <row r="1101" customFormat="false" ht="13.2" hidden="true" customHeight="false" outlineLevel="0" collapsed="false">
      <c r="A1101" s="4" t="n">
        <v>41</v>
      </c>
      <c r="B1101" s="4" t="n">
        <v>3</v>
      </c>
      <c r="C1101" s="4" t="n">
        <v>5</v>
      </c>
      <c r="D1101" s="4" t="n">
        <v>20</v>
      </c>
      <c r="E1101" s="4" t="n">
        <v>0.0439864</v>
      </c>
      <c r="F1101" s="0" t="str">
        <f aca="false">IF(B1101=$G$2,$H$2,IF(B1101=$G$3,$H$3,IF(B1101=$G$4,$H$4,IF(B1101=$G$5,$H$5,IF(B1101=$G$6,$H$6,"other")))))</f>
        <v>Rural Unrestricted Access</v>
      </c>
    </row>
    <row r="1102" customFormat="false" ht="13.2" hidden="true" customHeight="false" outlineLevel="0" collapsed="false">
      <c r="A1102" s="4" t="n">
        <v>41</v>
      </c>
      <c r="B1102" s="4" t="n">
        <v>3</v>
      </c>
      <c r="C1102" s="4" t="n">
        <v>5</v>
      </c>
      <c r="D1102" s="4" t="n">
        <v>21</v>
      </c>
      <c r="E1102" s="4" t="n">
        <v>0.0357309</v>
      </c>
      <c r="F1102" s="0" t="str">
        <f aca="false">IF(B1102=$G$2,$H$2,IF(B1102=$G$3,$H$3,IF(B1102=$G$4,$H$4,IF(B1102=$G$5,$H$5,IF(B1102=$G$6,$H$6,"other")))))</f>
        <v>Rural Unrestricted Access</v>
      </c>
    </row>
    <row r="1103" customFormat="false" ht="13.2" hidden="true" customHeight="false" outlineLevel="0" collapsed="false">
      <c r="A1103" s="4" t="n">
        <v>41</v>
      </c>
      <c r="B1103" s="4" t="n">
        <v>3</v>
      </c>
      <c r="C1103" s="4" t="n">
        <v>5</v>
      </c>
      <c r="D1103" s="4" t="n">
        <v>22</v>
      </c>
      <c r="E1103" s="4" t="n">
        <v>0.0307428</v>
      </c>
      <c r="F1103" s="0" t="str">
        <f aca="false">IF(B1103=$G$2,$H$2,IF(B1103=$G$3,$H$3,IF(B1103=$G$4,$H$4,IF(B1103=$G$5,$H$5,IF(B1103=$G$6,$H$6,"other")))))</f>
        <v>Rural Unrestricted Access</v>
      </c>
    </row>
    <row r="1104" customFormat="false" ht="13.2" hidden="true" customHeight="false" outlineLevel="0" collapsed="false">
      <c r="A1104" s="4" t="n">
        <v>41</v>
      </c>
      <c r="B1104" s="4" t="n">
        <v>3</v>
      </c>
      <c r="C1104" s="4" t="n">
        <v>5</v>
      </c>
      <c r="D1104" s="4" t="n">
        <v>23</v>
      </c>
      <c r="E1104" s="4" t="n">
        <v>0.0238521</v>
      </c>
      <c r="F1104" s="0" t="str">
        <f aca="false">IF(B1104=$G$2,$H$2,IF(B1104=$G$3,$H$3,IF(B1104=$G$4,$H$4,IF(B1104=$G$5,$H$5,IF(B1104=$G$6,$H$6,"other")))))</f>
        <v>Rural Unrestricted Access</v>
      </c>
    </row>
    <row r="1105" customFormat="false" ht="13.2" hidden="true" customHeight="false" outlineLevel="0" collapsed="false">
      <c r="A1105" s="4" t="n">
        <v>41</v>
      </c>
      <c r="B1105" s="4" t="n">
        <v>3</v>
      </c>
      <c r="C1105" s="4" t="n">
        <v>5</v>
      </c>
      <c r="D1105" s="4" t="n">
        <v>24</v>
      </c>
      <c r="E1105" s="4" t="n">
        <v>0.0173177</v>
      </c>
      <c r="F1105" s="0" t="str">
        <f aca="false">IF(B1105=$G$2,$H$2,IF(B1105=$G$3,$H$3,IF(B1105=$G$4,$H$4,IF(B1105=$G$5,$H$5,IF(B1105=$G$6,$H$6,"other")))))</f>
        <v>Rural Unrestricted Access</v>
      </c>
    </row>
    <row r="1106" customFormat="false" ht="13.2" hidden="true" customHeight="false" outlineLevel="0" collapsed="false">
      <c r="A1106" s="4" t="n">
        <v>41</v>
      </c>
      <c r="B1106" s="4" t="n">
        <v>4</v>
      </c>
      <c r="C1106" s="4" t="n">
        <v>2</v>
      </c>
      <c r="D1106" s="4" t="n">
        <v>1</v>
      </c>
      <c r="E1106" s="4" t="n">
        <v>0.0214739</v>
      </c>
      <c r="F1106" s="0" t="str">
        <f aca="false">IF(B1106=$G$2,$H$2,IF(B1106=$G$3,$H$3,IF(B1106=$G$4,$H$4,IF(B1106=$G$5,$H$5,IF(B1106=$G$6,$H$6,"other")))))</f>
        <v>Urban Restricted Access</v>
      </c>
    </row>
    <row r="1107" customFormat="false" ht="13.2" hidden="true" customHeight="false" outlineLevel="0" collapsed="false">
      <c r="A1107" s="4" t="n">
        <v>41</v>
      </c>
      <c r="B1107" s="4" t="n">
        <v>4</v>
      </c>
      <c r="C1107" s="4" t="n">
        <v>2</v>
      </c>
      <c r="D1107" s="4" t="n">
        <v>2</v>
      </c>
      <c r="E1107" s="4" t="n">
        <v>0.0144428</v>
      </c>
      <c r="F1107" s="0" t="str">
        <f aca="false">IF(B1107=$G$2,$H$2,IF(B1107=$G$3,$H$3,IF(B1107=$G$4,$H$4,IF(B1107=$G$5,$H$5,IF(B1107=$G$6,$H$6,"other")))))</f>
        <v>Urban Restricted Access</v>
      </c>
    </row>
    <row r="1108" customFormat="false" ht="13.2" hidden="true" customHeight="false" outlineLevel="0" collapsed="false">
      <c r="A1108" s="4" t="n">
        <v>41</v>
      </c>
      <c r="B1108" s="4" t="n">
        <v>4</v>
      </c>
      <c r="C1108" s="4" t="n">
        <v>2</v>
      </c>
      <c r="D1108" s="4" t="n">
        <v>3</v>
      </c>
      <c r="E1108" s="4" t="n">
        <v>0.0109684</v>
      </c>
      <c r="F1108" s="0" t="str">
        <f aca="false">IF(B1108=$G$2,$H$2,IF(B1108=$G$3,$H$3,IF(B1108=$G$4,$H$4,IF(B1108=$G$5,$H$5,IF(B1108=$G$6,$H$6,"other")))))</f>
        <v>Urban Restricted Access</v>
      </c>
    </row>
    <row r="1109" customFormat="false" ht="13.2" hidden="true" customHeight="false" outlineLevel="0" collapsed="false">
      <c r="A1109" s="4" t="n">
        <v>41</v>
      </c>
      <c r="B1109" s="4" t="n">
        <v>4</v>
      </c>
      <c r="C1109" s="4" t="n">
        <v>2</v>
      </c>
      <c r="D1109" s="4" t="n">
        <v>4</v>
      </c>
      <c r="E1109" s="4" t="n">
        <v>0.00749451</v>
      </c>
      <c r="F1109" s="0" t="str">
        <f aca="false">IF(B1109=$G$2,$H$2,IF(B1109=$G$3,$H$3,IF(B1109=$G$4,$H$4,IF(B1109=$G$5,$H$5,IF(B1109=$G$6,$H$6,"other")))))</f>
        <v>Urban Restricted Access</v>
      </c>
    </row>
    <row r="1110" customFormat="false" ht="13.2" hidden="true" customHeight="false" outlineLevel="0" collapsed="false">
      <c r="A1110" s="4" t="n">
        <v>41</v>
      </c>
      <c r="B1110" s="4" t="n">
        <v>4</v>
      </c>
      <c r="C1110" s="4" t="n">
        <v>2</v>
      </c>
      <c r="D1110" s="4" t="n">
        <v>5</v>
      </c>
      <c r="E1110" s="4" t="n">
        <v>0.00683855</v>
      </c>
      <c r="F1110" s="0" t="str">
        <f aca="false">IF(B1110=$G$2,$H$2,IF(B1110=$G$3,$H$3,IF(B1110=$G$4,$H$4,IF(B1110=$G$5,$H$5,IF(B1110=$G$6,$H$6,"other")))))</f>
        <v>Urban Restricted Access</v>
      </c>
    </row>
    <row r="1111" customFormat="false" ht="13.2" hidden="true" customHeight="false" outlineLevel="0" collapsed="false">
      <c r="A1111" s="4" t="n">
        <v>41</v>
      </c>
      <c r="B1111" s="4" t="n">
        <v>4</v>
      </c>
      <c r="C1111" s="4" t="n">
        <v>2</v>
      </c>
      <c r="D1111" s="4" t="n">
        <v>6</v>
      </c>
      <c r="E1111" s="4" t="n">
        <v>0.0103588</v>
      </c>
      <c r="F1111" s="0" t="str">
        <f aca="false">IF(B1111=$G$2,$H$2,IF(B1111=$G$3,$H$3,IF(B1111=$G$4,$H$4,IF(B1111=$G$5,$H$5,IF(B1111=$G$6,$H$6,"other")))))</f>
        <v>Urban Restricted Access</v>
      </c>
    </row>
    <row r="1112" customFormat="false" ht="13.2" hidden="true" customHeight="false" outlineLevel="0" collapsed="false">
      <c r="A1112" s="4" t="n">
        <v>41</v>
      </c>
      <c r="B1112" s="4" t="n">
        <v>4</v>
      </c>
      <c r="C1112" s="4" t="n">
        <v>2</v>
      </c>
      <c r="D1112" s="4" t="n">
        <v>7</v>
      </c>
      <c r="E1112" s="4" t="n">
        <v>0.0184304</v>
      </c>
      <c r="F1112" s="0" t="str">
        <f aca="false">IF(B1112=$G$2,$H$2,IF(B1112=$G$3,$H$3,IF(B1112=$G$4,$H$4,IF(B1112=$G$5,$H$5,IF(B1112=$G$6,$H$6,"other")))))</f>
        <v>Urban Restricted Access</v>
      </c>
    </row>
    <row r="1113" customFormat="false" ht="13.2" hidden="true" customHeight="false" outlineLevel="0" collapsed="false">
      <c r="A1113" s="4" t="n">
        <v>41</v>
      </c>
      <c r="B1113" s="4" t="n">
        <v>4</v>
      </c>
      <c r="C1113" s="4" t="n">
        <v>2</v>
      </c>
      <c r="D1113" s="4" t="n">
        <v>8</v>
      </c>
      <c r="E1113" s="4" t="n">
        <v>0.0268117</v>
      </c>
      <c r="F1113" s="0" t="str">
        <f aca="false">IF(B1113=$G$2,$H$2,IF(B1113=$G$3,$H$3,IF(B1113=$G$4,$H$4,IF(B1113=$G$5,$H$5,IF(B1113=$G$6,$H$6,"other")))))</f>
        <v>Urban Restricted Access</v>
      </c>
    </row>
    <row r="1114" customFormat="false" ht="13.2" hidden="true" customHeight="false" outlineLevel="0" collapsed="false">
      <c r="A1114" s="4" t="n">
        <v>41</v>
      </c>
      <c r="B1114" s="4" t="n">
        <v>4</v>
      </c>
      <c r="C1114" s="4" t="n">
        <v>2</v>
      </c>
      <c r="D1114" s="4" t="n">
        <v>9</v>
      </c>
      <c r="E1114" s="4" t="n">
        <v>0.0363852</v>
      </c>
      <c r="F1114" s="0" t="str">
        <f aca="false">IF(B1114=$G$2,$H$2,IF(B1114=$G$3,$H$3,IF(B1114=$G$4,$H$4,IF(B1114=$G$5,$H$5,IF(B1114=$G$6,$H$6,"other")))))</f>
        <v>Urban Restricted Access</v>
      </c>
    </row>
    <row r="1115" customFormat="false" ht="13.2" hidden="true" customHeight="false" outlineLevel="0" collapsed="false">
      <c r="A1115" s="4" t="n">
        <v>41</v>
      </c>
      <c r="B1115" s="4" t="n">
        <v>4</v>
      </c>
      <c r="C1115" s="4" t="n">
        <v>2</v>
      </c>
      <c r="D1115" s="4" t="n">
        <v>10</v>
      </c>
      <c r="E1115" s="4" t="n">
        <v>0.0475407</v>
      </c>
      <c r="F1115" s="0" t="str">
        <f aca="false">IF(B1115=$G$2,$H$2,IF(B1115=$G$3,$H$3,IF(B1115=$G$4,$H$4,IF(B1115=$G$5,$H$5,IF(B1115=$G$6,$H$6,"other")))))</f>
        <v>Urban Restricted Access</v>
      </c>
    </row>
    <row r="1116" customFormat="false" ht="13.2" hidden="true" customHeight="false" outlineLevel="0" collapsed="false">
      <c r="A1116" s="4" t="n">
        <v>41</v>
      </c>
      <c r="B1116" s="4" t="n">
        <v>4</v>
      </c>
      <c r="C1116" s="4" t="n">
        <v>2</v>
      </c>
      <c r="D1116" s="4" t="n">
        <v>11</v>
      </c>
      <c r="E1116" s="4" t="n">
        <v>0.0574664</v>
      </c>
      <c r="F1116" s="0" t="str">
        <f aca="false">IF(B1116=$G$2,$H$2,IF(B1116=$G$3,$H$3,IF(B1116=$G$4,$H$4,IF(B1116=$G$5,$H$5,IF(B1116=$G$6,$H$6,"other")))))</f>
        <v>Urban Restricted Access</v>
      </c>
    </row>
    <row r="1117" customFormat="false" ht="13.2" hidden="true" customHeight="false" outlineLevel="0" collapsed="false">
      <c r="A1117" s="4" t="n">
        <v>41</v>
      </c>
      <c r="B1117" s="4" t="n">
        <v>4</v>
      </c>
      <c r="C1117" s="4" t="n">
        <v>2</v>
      </c>
      <c r="D1117" s="4" t="n">
        <v>12</v>
      </c>
      <c r="E1117" s="4" t="n">
        <v>0.0650786</v>
      </c>
      <c r="F1117" s="0" t="str">
        <f aca="false">IF(B1117=$G$2,$H$2,IF(B1117=$G$3,$H$3,IF(B1117=$G$4,$H$4,IF(B1117=$G$5,$H$5,IF(B1117=$G$6,$H$6,"other")))))</f>
        <v>Urban Restricted Access</v>
      </c>
    </row>
    <row r="1118" customFormat="false" ht="13.2" hidden="true" customHeight="false" outlineLevel="0" collapsed="false">
      <c r="A1118" s="4" t="n">
        <v>41</v>
      </c>
      <c r="B1118" s="4" t="n">
        <v>4</v>
      </c>
      <c r="C1118" s="4" t="n">
        <v>2</v>
      </c>
      <c r="D1118" s="4" t="n">
        <v>13</v>
      </c>
      <c r="E1118" s="4" t="n">
        <v>0.0713228</v>
      </c>
      <c r="F1118" s="0" t="str">
        <f aca="false">IF(B1118=$G$2,$H$2,IF(B1118=$G$3,$H$3,IF(B1118=$G$4,$H$4,IF(B1118=$G$5,$H$5,IF(B1118=$G$6,$H$6,"other")))))</f>
        <v>Urban Restricted Access</v>
      </c>
    </row>
    <row r="1119" customFormat="false" ht="13.2" hidden="true" customHeight="false" outlineLevel="0" collapsed="false">
      <c r="A1119" s="4" t="n">
        <v>41</v>
      </c>
      <c r="B1119" s="4" t="n">
        <v>4</v>
      </c>
      <c r="C1119" s="4" t="n">
        <v>2</v>
      </c>
      <c r="D1119" s="4" t="n">
        <v>14</v>
      </c>
      <c r="E1119" s="4" t="n">
        <v>0.0714917</v>
      </c>
      <c r="F1119" s="0" t="str">
        <f aca="false">IF(B1119=$G$2,$H$2,IF(B1119=$G$3,$H$3,IF(B1119=$G$4,$H$4,IF(B1119=$G$5,$H$5,IF(B1119=$G$6,$H$6,"other")))))</f>
        <v>Urban Restricted Access</v>
      </c>
    </row>
    <row r="1120" customFormat="false" ht="13.2" hidden="true" customHeight="false" outlineLevel="0" collapsed="false">
      <c r="A1120" s="4" t="n">
        <v>41</v>
      </c>
      <c r="B1120" s="4" t="n">
        <v>4</v>
      </c>
      <c r="C1120" s="4" t="n">
        <v>2</v>
      </c>
      <c r="D1120" s="4" t="n">
        <v>15</v>
      </c>
      <c r="E1120" s="4" t="n">
        <v>0.0717226</v>
      </c>
      <c r="F1120" s="0" t="str">
        <f aca="false">IF(B1120=$G$2,$H$2,IF(B1120=$G$3,$H$3,IF(B1120=$G$4,$H$4,IF(B1120=$G$5,$H$5,IF(B1120=$G$6,$H$6,"other")))))</f>
        <v>Urban Restricted Access</v>
      </c>
    </row>
    <row r="1121" customFormat="false" ht="13.2" hidden="true" customHeight="false" outlineLevel="0" collapsed="false">
      <c r="A1121" s="4" t="n">
        <v>41</v>
      </c>
      <c r="B1121" s="4" t="n">
        <v>4</v>
      </c>
      <c r="C1121" s="4" t="n">
        <v>2</v>
      </c>
      <c r="D1121" s="4" t="n">
        <v>16</v>
      </c>
      <c r="E1121" s="4" t="n">
        <v>0.0720061</v>
      </c>
      <c r="F1121" s="0" t="str">
        <f aca="false">IF(B1121=$G$2,$H$2,IF(B1121=$G$3,$H$3,IF(B1121=$G$4,$H$4,IF(B1121=$G$5,$H$5,IF(B1121=$G$6,$H$6,"other")))))</f>
        <v>Urban Restricted Access</v>
      </c>
    </row>
    <row r="1122" customFormat="false" ht="13.2" hidden="true" customHeight="false" outlineLevel="0" collapsed="false">
      <c r="A1122" s="4" t="n">
        <v>41</v>
      </c>
      <c r="B1122" s="4" t="n">
        <v>4</v>
      </c>
      <c r="C1122" s="4" t="n">
        <v>2</v>
      </c>
      <c r="D1122" s="4" t="n">
        <v>17</v>
      </c>
      <c r="E1122" s="4" t="n">
        <v>0.0711487</v>
      </c>
      <c r="F1122" s="0" t="str">
        <f aca="false">IF(B1122=$G$2,$H$2,IF(B1122=$G$3,$H$3,IF(B1122=$G$4,$H$4,IF(B1122=$G$5,$H$5,IF(B1122=$G$6,$H$6,"other")))))</f>
        <v>Urban Restricted Access</v>
      </c>
    </row>
    <row r="1123" customFormat="false" ht="13.2" hidden="true" customHeight="false" outlineLevel="0" collapsed="false">
      <c r="A1123" s="4" t="n">
        <v>41</v>
      </c>
      <c r="B1123" s="4" t="n">
        <v>4</v>
      </c>
      <c r="C1123" s="4" t="n">
        <v>2</v>
      </c>
      <c r="D1123" s="4" t="n">
        <v>18</v>
      </c>
      <c r="E1123" s="4" t="n">
        <v>0.0678874</v>
      </c>
      <c r="F1123" s="0" t="str">
        <f aca="false">IF(B1123=$G$2,$H$2,IF(B1123=$G$3,$H$3,IF(B1123=$G$4,$H$4,IF(B1123=$G$5,$H$5,IF(B1123=$G$6,$H$6,"other")))))</f>
        <v>Urban Restricted Access</v>
      </c>
    </row>
    <row r="1124" customFormat="false" ht="13.2" hidden="true" customHeight="false" outlineLevel="0" collapsed="false">
      <c r="A1124" s="4" t="n">
        <v>41</v>
      </c>
      <c r="B1124" s="4" t="n">
        <v>4</v>
      </c>
      <c r="C1124" s="4" t="n">
        <v>2</v>
      </c>
      <c r="D1124" s="4" t="n">
        <v>19</v>
      </c>
      <c r="E1124" s="4" t="n">
        <v>0.0617718</v>
      </c>
      <c r="F1124" s="0" t="str">
        <f aca="false">IF(B1124=$G$2,$H$2,IF(B1124=$G$3,$H$3,IF(B1124=$G$4,$H$4,IF(B1124=$G$5,$H$5,IF(B1124=$G$6,$H$6,"other")))))</f>
        <v>Urban Restricted Access</v>
      </c>
    </row>
    <row r="1125" customFormat="false" ht="13.2" hidden="true" customHeight="false" outlineLevel="0" collapsed="false">
      <c r="A1125" s="4" t="n">
        <v>41</v>
      </c>
      <c r="B1125" s="4" t="n">
        <v>4</v>
      </c>
      <c r="C1125" s="4" t="n">
        <v>2</v>
      </c>
      <c r="D1125" s="4" t="n">
        <v>20</v>
      </c>
      <c r="E1125" s="4" t="n">
        <v>0.0516882</v>
      </c>
      <c r="F1125" s="0" t="str">
        <f aca="false">IF(B1125=$G$2,$H$2,IF(B1125=$G$3,$H$3,IF(B1125=$G$4,$H$4,IF(B1125=$G$5,$H$5,IF(B1125=$G$6,$H$6,"other")))))</f>
        <v>Urban Restricted Access</v>
      </c>
    </row>
    <row r="1126" customFormat="false" ht="13.2" hidden="true" customHeight="false" outlineLevel="0" collapsed="false">
      <c r="A1126" s="4" t="n">
        <v>41</v>
      </c>
      <c r="B1126" s="4" t="n">
        <v>4</v>
      </c>
      <c r="C1126" s="4" t="n">
        <v>2</v>
      </c>
      <c r="D1126" s="4" t="n">
        <v>21</v>
      </c>
      <c r="E1126" s="4" t="n">
        <v>0.0428658</v>
      </c>
      <c r="F1126" s="0" t="str">
        <f aca="false">IF(B1126=$G$2,$H$2,IF(B1126=$G$3,$H$3,IF(B1126=$G$4,$H$4,IF(B1126=$G$5,$H$5,IF(B1126=$G$6,$H$6,"other")))))</f>
        <v>Urban Restricted Access</v>
      </c>
    </row>
    <row r="1127" customFormat="false" ht="13.2" hidden="true" customHeight="false" outlineLevel="0" collapsed="false">
      <c r="A1127" s="4" t="n">
        <v>41</v>
      </c>
      <c r="B1127" s="4" t="n">
        <v>4</v>
      </c>
      <c r="C1127" s="4" t="n">
        <v>2</v>
      </c>
      <c r="D1127" s="4" t="n">
        <v>22</v>
      </c>
      <c r="E1127" s="4" t="n">
        <v>0.0380302</v>
      </c>
      <c r="F1127" s="0" t="str">
        <f aca="false">IF(B1127=$G$2,$H$2,IF(B1127=$G$3,$H$3,IF(B1127=$G$4,$H$4,IF(B1127=$G$5,$H$5,IF(B1127=$G$6,$H$6,"other")))))</f>
        <v>Urban Restricted Access</v>
      </c>
    </row>
    <row r="1128" customFormat="false" ht="13.2" hidden="true" customHeight="false" outlineLevel="0" collapsed="false">
      <c r="A1128" s="4" t="n">
        <v>41</v>
      </c>
      <c r="B1128" s="4" t="n">
        <v>4</v>
      </c>
      <c r="C1128" s="4" t="n">
        <v>2</v>
      </c>
      <c r="D1128" s="4" t="n">
        <v>23</v>
      </c>
      <c r="E1128" s="4" t="n">
        <v>0.0322072</v>
      </c>
      <c r="F1128" s="0" t="str">
        <f aca="false">IF(B1128=$G$2,$H$2,IF(B1128=$G$3,$H$3,IF(B1128=$G$4,$H$4,IF(B1128=$G$5,$H$5,IF(B1128=$G$6,$H$6,"other")))))</f>
        <v>Urban Restricted Access</v>
      </c>
    </row>
    <row r="1129" customFormat="false" ht="13.2" hidden="true" customHeight="false" outlineLevel="0" collapsed="false">
      <c r="A1129" s="4" t="n">
        <v>41</v>
      </c>
      <c r="B1129" s="4" t="n">
        <v>4</v>
      </c>
      <c r="C1129" s="4" t="n">
        <v>2</v>
      </c>
      <c r="D1129" s="4" t="n">
        <v>24</v>
      </c>
      <c r="E1129" s="4" t="n">
        <v>0.0245677</v>
      </c>
      <c r="F1129" s="0" t="str">
        <f aca="false">IF(B1129=$G$2,$H$2,IF(B1129=$G$3,$H$3,IF(B1129=$G$4,$H$4,IF(B1129=$G$5,$H$5,IF(B1129=$G$6,$H$6,"other")))))</f>
        <v>Urban Restricted Access</v>
      </c>
    </row>
    <row r="1130" customFormat="false" ht="13.2" hidden="true" customHeight="false" outlineLevel="0" collapsed="false">
      <c r="A1130" s="4" t="n">
        <v>41</v>
      </c>
      <c r="B1130" s="4" t="n">
        <v>4</v>
      </c>
      <c r="C1130" s="4" t="n">
        <v>5</v>
      </c>
      <c r="D1130" s="4" t="n">
        <v>1</v>
      </c>
      <c r="E1130" s="4" t="n">
        <v>0.00986211</v>
      </c>
      <c r="F1130" s="0" t="str">
        <f aca="false">IF(B1130=$G$2,$H$2,IF(B1130=$G$3,$H$3,IF(B1130=$G$4,$H$4,IF(B1130=$G$5,$H$5,IF(B1130=$G$6,$H$6,"other")))))</f>
        <v>Urban Restricted Access</v>
      </c>
    </row>
    <row r="1131" customFormat="false" ht="13.2" hidden="true" customHeight="false" outlineLevel="0" collapsed="false">
      <c r="A1131" s="4" t="n">
        <v>41</v>
      </c>
      <c r="B1131" s="4" t="n">
        <v>4</v>
      </c>
      <c r="C1131" s="4" t="n">
        <v>5</v>
      </c>
      <c r="D1131" s="4" t="n">
        <v>2</v>
      </c>
      <c r="E1131" s="4" t="n">
        <v>0.00627248</v>
      </c>
      <c r="F1131" s="0" t="str">
        <f aca="false">IF(B1131=$G$2,$H$2,IF(B1131=$G$3,$H$3,IF(B1131=$G$4,$H$4,IF(B1131=$G$5,$H$5,IF(B1131=$G$6,$H$6,"other")))))</f>
        <v>Urban Restricted Access</v>
      </c>
    </row>
    <row r="1132" customFormat="false" ht="13.2" hidden="true" customHeight="false" outlineLevel="0" collapsed="false">
      <c r="A1132" s="4" t="n">
        <v>41</v>
      </c>
      <c r="B1132" s="4" t="n">
        <v>4</v>
      </c>
      <c r="C1132" s="4" t="n">
        <v>5</v>
      </c>
      <c r="D1132" s="4" t="n">
        <v>3</v>
      </c>
      <c r="E1132" s="4" t="n">
        <v>0.00505767</v>
      </c>
      <c r="F1132" s="0" t="str">
        <f aca="false">IF(B1132=$G$2,$H$2,IF(B1132=$G$3,$H$3,IF(B1132=$G$4,$H$4,IF(B1132=$G$5,$H$5,IF(B1132=$G$6,$H$6,"other")))))</f>
        <v>Urban Restricted Access</v>
      </c>
    </row>
    <row r="1133" customFormat="false" ht="13.2" hidden="true" customHeight="false" outlineLevel="0" collapsed="false">
      <c r="A1133" s="4" t="n">
        <v>41</v>
      </c>
      <c r="B1133" s="4" t="n">
        <v>4</v>
      </c>
      <c r="C1133" s="4" t="n">
        <v>5</v>
      </c>
      <c r="D1133" s="4" t="n">
        <v>4</v>
      </c>
      <c r="E1133" s="4" t="n">
        <v>0.00466686</v>
      </c>
      <c r="F1133" s="0" t="str">
        <f aca="false">IF(B1133=$G$2,$H$2,IF(B1133=$G$3,$H$3,IF(B1133=$G$4,$H$4,IF(B1133=$G$5,$H$5,IF(B1133=$G$6,$H$6,"other")))))</f>
        <v>Urban Restricted Access</v>
      </c>
    </row>
    <row r="1134" customFormat="false" ht="13.2" hidden="true" customHeight="false" outlineLevel="0" collapsed="false">
      <c r="A1134" s="4" t="n">
        <v>41</v>
      </c>
      <c r="B1134" s="4" t="n">
        <v>4</v>
      </c>
      <c r="C1134" s="4" t="n">
        <v>5</v>
      </c>
      <c r="D1134" s="4" t="n">
        <v>5</v>
      </c>
      <c r="E1134" s="4" t="n">
        <v>0.00699469</v>
      </c>
      <c r="F1134" s="0" t="str">
        <f aca="false">IF(B1134=$G$2,$H$2,IF(B1134=$G$3,$H$3,IF(B1134=$G$4,$H$4,IF(B1134=$G$5,$H$5,IF(B1134=$G$6,$H$6,"other")))))</f>
        <v>Urban Restricted Access</v>
      </c>
    </row>
    <row r="1135" customFormat="false" ht="13.2" hidden="true" customHeight="false" outlineLevel="0" collapsed="false">
      <c r="A1135" s="4" t="n">
        <v>41</v>
      </c>
      <c r="B1135" s="4" t="n">
        <v>4</v>
      </c>
      <c r="C1135" s="4" t="n">
        <v>5</v>
      </c>
      <c r="D1135" s="4" t="n">
        <v>6</v>
      </c>
      <c r="E1135" s="4" t="n">
        <v>0.018494</v>
      </c>
      <c r="F1135" s="0" t="str">
        <f aca="false">IF(B1135=$G$2,$H$2,IF(B1135=$G$3,$H$3,IF(B1135=$G$4,$H$4,IF(B1135=$G$5,$H$5,IF(B1135=$G$6,$H$6,"other")))))</f>
        <v>Urban Restricted Access</v>
      </c>
    </row>
    <row r="1136" customFormat="false" ht="13.2" hidden="true" customHeight="false" outlineLevel="0" collapsed="false">
      <c r="A1136" s="4" t="n">
        <v>41</v>
      </c>
      <c r="B1136" s="4" t="n">
        <v>4</v>
      </c>
      <c r="C1136" s="4" t="n">
        <v>5</v>
      </c>
      <c r="D1136" s="4" t="n">
        <v>7</v>
      </c>
      <c r="E1136" s="4" t="n">
        <v>0.0459565</v>
      </c>
      <c r="F1136" s="0" t="str">
        <f aca="false">IF(B1136=$G$2,$H$2,IF(B1136=$G$3,$H$3,IF(B1136=$G$4,$H$4,IF(B1136=$G$5,$H$5,IF(B1136=$G$6,$H$6,"other")))))</f>
        <v>Urban Restricted Access</v>
      </c>
    </row>
    <row r="1137" customFormat="false" ht="13.2" hidden="true" customHeight="false" outlineLevel="0" collapsed="false">
      <c r="A1137" s="4" t="n">
        <v>41</v>
      </c>
      <c r="B1137" s="4" t="n">
        <v>4</v>
      </c>
      <c r="C1137" s="4" t="n">
        <v>5</v>
      </c>
      <c r="D1137" s="4" t="n">
        <v>8</v>
      </c>
      <c r="E1137" s="4" t="n">
        <v>0.0696444</v>
      </c>
      <c r="F1137" s="0" t="str">
        <f aca="false">IF(B1137=$G$2,$H$2,IF(B1137=$G$3,$H$3,IF(B1137=$G$4,$H$4,IF(B1137=$G$5,$H$5,IF(B1137=$G$6,$H$6,"other")))))</f>
        <v>Urban Restricted Access</v>
      </c>
    </row>
    <row r="1138" customFormat="false" ht="13.2" hidden="true" customHeight="false" outlineLevel="0" collapsed="false">
      <c r="A1138" s="4" t="n">
        <v>41</v>
      </c>
      <c r="B1138" s="4" t="n">
        <v>4</v>
      </c>
      <c r="C1138" s="4" t="n">
        <v>5</v>
      </c>
      <c r="D1138" s="4" t="n">
        <v>9</v>
      </c>
      <c r="E1138" s="4" t="n">
        <v>0.0608279</v>
      </c>
      <c r="F1138" s="0" t="str">
        <f aca="false">IF(B1138=$G$2,$H$2,IF(B1138=$G$3,$H$3,IF(B1138=$G$4,$H$4,IF(B1138=$G$5,$H$5,IF(B1138=$G$6,$H$6,"other")))))</f>
        <v>Urban Restricted Access</v>
      </c>
    </row>
    <row r="1139" customFormat="false" ht="13.2" hidden="true" customHeight="false" outlineLevel="0" collapsed="false">
      <c r="A1139" s="4" t="n">
        <v>41</v>
      </c>
      <c r="B1139" s="4" t="n">
        <v>4</v>
      </c>
      <c r="C1139" s="4" t="n">
        <v>5</v>
      </c>
      <c r="D1139" s="4" t="n">
        <v>10</v>
      </c>
      <c r="E1139" s="4" t="n">
        <v>0.0502862</v>
      </c>
      <c r="F1139" s="0" t="str">
        <f aca="false">IF(B1139=$G$2,$H$2,IF(B1139=$G$3,$H$3,IF(B1139=$G$4,$H$4,IF(B1139=$G$5,$H$5,IF(B1139=$G$6,$H$6,"other")))))</f>
        <v>Urban Restricted Access</v>
      </c>
    </row>
    <row r="1140" customFormat="false" ht="13.2" hidden="true" customHeight="false" outlineLevel="0" collapsed="false">
      <c r="A1140" s="4" t="n">
        <v>41</v>
      </c>
      <c r="B1140" s="4" t="n">
        <v>4</v>
      </c>
      <c r="C1140" s="4" t="n">
        <v>5</v>
      </c>
      <c r="D1140" s="4" t="n">
        <v>11</v>
      </c>
      <c r="E1140" s="4" t="n">
        <v>0.0499351</v>
      </c>
      <c r="F1140" s="0" t="str">
        <f aca="false">IF(B1140=$G$2,$H$2,IF(B1140=$G$3,$H$3,IF(B1140=$G$4,$H$4,IF(B1140=$G$5,$H$5,IF(B1140=$G$6,$H$6,"other")))))</f>
        <v>Urban Restricted Access</v>
      </c>
    </row>
    <row r="1141" customFormat="false" ht="13.2" hidden="true" customHeight="false" outlineLevel="0" collapsed="false">
      <c r="A1141" s="4" t="n">
        <v>41</v>
      </c>
      <c r="B1141" s="4" t="n">
        <v>4</v>
      </c>
      <c r="C1141" s="4" t="n">
        <v>5</v>
      </c>
      <c r="D1141" s="4" t="n">
        <v>12</v>
      </c>
      <c r="E1141" s="4" t="n">
        <v>0.0543654</v>
      </c>
      <c r="F1141" s="0" t="str">
        <f aca="false">IF(B1141=$G$2,$H$2,IF(B1141=$G$3,$H$3,IF(B1141=$G$4,$H$4,IF(B1141=$G$5,$H$5,IF(B1141=$G$6,$H$6,"other")))))</f>
        <v>Urban Restricted Access</v>
      </c>
    </row>
    <row r="1142" customFormat="false" ht="13.2" hidden="true" customHeight="false" outlineLevel="0" collapsed="false">
      <c r="A1142" s="4" t="n">
        <v>41</v>
      </c>
      <c r="B1142" s="4" t="n">
        <v>4</v>
      </c>
      <c r="C1142" s="4" t="n">
        <v>5</v>
      </c>
      <c r="D1142" s="4" t="n">
        <v>13</v>
      </c>
      <c r="E1142" s="4" t="n">
        <v>0.0576462</v>
      </c>
      <c r="F1142" s="0" t="str">
        <f aca="false">IF(B1142=$G$2,$H$2,IF(B1142=$G$3,$H$3,IF(B1142=$G$4,$H$4,IF(B1142=$G$5,$H$5,IF(B1142=$G$6,$H$6,"other")))))</f>
        <v>Urban Restricted Access</v>
      </c>
    </row>
    <row r="1143" customFormat="false" ht="13.2" hidden="true" customHeight="false" outlineLevel="0" collapsed="false">
      <c r="A1143" s="4" t="n">
        <v>41</v>
      </c>
      <c r="B1143" s="4" t="n">
        <v>4</v>
      </c>
      <c r="C1143" s="4" t="n">
        <v>5</v>
      </c>
      <c r="D1143" s="4" t="n">
        <v>14</v>
      </c>
      <c r="E1143" s="4" t="n">
        <v>0.0580319</v>
      </c>
      <c r="F1143" s="0" t="str">
        <f aca="false">IF(B1143=$G$2,$H$2,IF(B1143=$G$3,$H$3,IF(B1143=$G$4,$H$4,IF(B1143=$G$5,$H$5,IF(B1143=$G$6,$H$6,"other")))))</f>
        <v>Urban Restricted Access</v>
      </c>
    </row>
    <row r="1144" customFormat="false" ht="13.2" hidden="true" customHeight="false" outlineLevel="0" collapsed="false">
      <c r="A1144" s="4" t="n">
        <v>41</v>
      </c>
      <c r="B1144" s="4" t="n">
        <v>4</v>
      </c>
      <c r="C1144" s="4" t="n">
        <v>5</v>
      </c>
      <c r="D1144" s="4" t="n">
        <v>15</v>
      </c>
      <c r="E1144" s="4" t="n">
        <v>0.0622554</v>
      </c>
      <c r="F1144" s="0" t="str">
        <f aca="false">IF(B1144=$G$2,$H$2,IF(B1144=$G$3,$H$3,IF(B1144=$G$4,$H$4,IF(B1144=$G$5,$H$5,IF(B1144=$G$6,$H$6,"other")))))</f>
        <v>Urban Restricted Access</v>
      </c>
    </row>
    <row r="1145" customFormat="false" ht="13.2" hidden="true" customHeight="false" outlineLevel="0" collapsed="false">
      <c r="A1145" s="4" t="n">
        <v>41</v>
      </c>
      <c r="B1145" s="4" t="n">
        <v>4</v>
      </c>
      <c r="C1145" s="4" t="n">
        <v>5</v>
      </c>
      <c r="D1145" s="4" t="n">
        <v>16</v>
      </c>
      <c r="E1145" s="4" t="n">
        <v>0.0710049</v>
      </c>
      <c r="F1145" s="0" t="str">
        <f aca="false">IF(B1145=$G$2,$H$2,IF(B1145=$G$3,$H$3,IF(B1145=$G$4,$H$4,IF(B1145=$G$5,$H$5,IF(B1145=$G$6,$H$6,"other")))))</f>
        <v>Urban Restricted Access</v>
      </c>
    </row>
    <row r="1146" customFormat="false" ht="13.2" hidden="true" customHeight="false" outlineLevel="0" collapsed="false">
      <c r="A1146" s="4" t="n">
        <v>41</v>
      </c>
      <c r="B1146" s="4" t="n">
        <v>4</v>
      </c>
      <c r="C1146" s="4" t="n">
        <v>5</v>
      </c>
      <c r="D1146" s="4" t="n">
        <v>17</v>
      </c>
      <c r="E1146" s="4" t="n">
        <v>0.0769725</v>
      </c>
      <c r="F1146" s="0" t="str">
        <f aca="false">IF(B1146=$G$2,$H$2,IF(B1146=$G$3,$H$3,IF(B1146=$G$4,$H$4,IF(B1146=$G$5,$H$5,IF(B1146=$G$6,$H$6,"other")))))</f>
        <v>Urban Restricted Access</v>
      </c>
    </row>
    <row r="1147" customFormat="false" ht="13.2" hidden="true" customHeight="false" outlineLevel="0" collapsed="false">
      <c r="A1147" s="4" t="n">
        <v>41</v>
      </c>
      <c r="B1147" s="4" t="n">
        <v>4</v>
      </c>
      <c r="C1147" s="4" t="n">
        <v>5</v>
      </c>
      <c r="D1147" s="4" t="n">
        <v>18</v>
      </c>
      <c r="E1147" s="4" t="n">
        <v>0.077432</v>
      </c>
      <c r="F1147" s="0" t="str">
        <f aca="false">IF(B1147=$G$2,$H$2,IF(B1147=$G$3,$H$3,IF(B1147=$G$4,$H$4,IF(B1147=$G$5,$H$5,IF(B1147=$G$6,$H$6,"other")))))</f>
        <v>Urban Restricted Access</v>
      </c>
    </row>
    <row r="1148" customFormat="false" ht="13.2" hidden="true" customHeight="false" outlineLevel="0" collapsed="false">
      <c r="A1148" s="4" t="n">
        <v>41</v>
      </c>
      <c r="B1148" s="4" t="n">
        <v>4</v>
      </c>
      <c r="C1148" s="4" t="n">
        <v>5</v>
      </c>
      <c r="D1148" s="4" t="n">
        <v>19</v>
      </c>
      <c r="E1148" s="4" t="n">
        <v>0.059783</v>
      </c>
      <c r="F1148" s="0" t="str">
        <f aca="false">IF(B1148=$G$2,$H$2,IF(B1148=$G$3,$H$3,IF(B1148=$G$4,$H$4,IF(B1148=$G$5,$H$5,IF(B1148=$G$6,$H$6,"other")))))</f>
        <v>Urban Restricted Access</v>
      </c>
    </row>
    <row r="1149" customFormat="false" ht="13.2" hidden="true" customHeight="false" outlineLevel="0" collapsed="false">
      <c r="A1149" s="4" t="n">
        <v>41</v>
      </c>
      <c r="B1149" s="4" t="n">
        <v>4</v>
      </c>
      <c r="C1149" s="4" t="n">
        <v>5</v>
      </c>
      <c r="D1149" s="4" t="n">
        <v>20</v>
      </c>
      <c r="E1149" s="4" t="n">
        <v>0.0443923</v>
      </c>
      <c r="F1149" s="0" t="str">
        <f aca="false">IF(B1149=$G$2,$H$2,IF(B1149=$G$3,$H$3,IF(B1149=$G$4,$H$4,IF(B1149=$G$5,$H$5,IF(B1149=$G$6,$H$6,"other")))))</f>
        <v>Urban Restricted Access</v>
      </c>
    </row>
    <row r="1150" customFormat="false" ht="13.2" hidden="true" customHeight="false" outlineLevel="0" collapsed="false">
      <c r="A1150" s="4" t="n">
        <v>41</v>
      </c>
      <c r="B1150" s="4" t="n">
        <v>4</v>
      </c>
      <c r="C1150" s="4" t="n">
        <v>5</v>
      </c>
      <c r="D1150" s="4" t="n">
        <v>21</v>
      </c>
      <c r="E1150" s="4" t="n">
        <v>0.0354458</v>
      </c>
      <c r="F1150" s="0" t="str">
        <f aca="false">IF(B1150=$G$2,$H$2,IF(B1150=$G$3,$H$3,IF(B1150=$G$4,$H$4,IF(B1150=$G$5,$H$5,IF(B1150=$G$6,$H$6,"other")))))</f>
        <v>Urban Restricted Access</v>
      </c>
    </row>
    <row r="1151" customFormat="false" ht="13.2" hidden="true" customHeight="false" outlineLevel="0" collapsed="false">
      <c r="A1151" s="4" t="n">
        <v>41</v>
      </c>
      <c r="B1151" s="4" t="n">
        <v>4</v>
      </c>
      <c r="C1151" s="4" t="n">
        <v>5</v>
      </c>
      <c r="D1151" s="4" t="n">
        <v>22</v>
      </c>
      <c r="E1151" s="4" t="n">
        <v>0.031824</v>
      </c>
      <c r="F1151" s="0" t="str">
        <f aca="false">IF(B1151=$G$2,$H$2,IF(B1151=$G$3,$H$3,IF(B1151=$G$4,$H$4,IF(B1151=$G$5,$H$5,IF(B1151=$G$6,$H$6,"other")))))</f>
        <v>Urban Restricted Access</v>
      </c>
    </row>
    <row r="1152" customFormat="false" ht="13.2" hidden="true" customHeight="false" outlineLevel="0" collapsed="false">
      <c r="A1152" s="4" t="n">
        <v>41</v>
      </c>
      <c r="B1152" s="4" t="n">
        <v>4</v>
      </c>
      <c r="C1152" s="4" t="n">
        <v>5</v>
      </c>
      <c r="D1152" s="4" t="n">
        <v>23</v>
      </c>
      <c r="E1152" s="4" t="n">
        <v>0.0249419</v>
      </c>
      <c r="F1152" s="0" t="str">
        <f aca="false">IF(B1152=$G$2,$H$2,IF(B1152=$G$3,$H$3,IF(B1152=$G$4,$H$4,IF(B1152=$G$5,$H$5,IF(B1152=$G$6,$H$6,"other")))))</f>
        <v>Urban Restricted Access</v>
      </c>
    </row>
    <row r="1153" customFormat="false" ht="13.2" hidden="true" customHeight="false" outlineLevel="0" collapsed="false">
      <c r="A1153" s="4" t="n">
        <v>41</v>
      </c>
      <c r="B1153" s="4" t="n">
        <v>4</v>
      </c>
      <c r="C1153" s="4" t="n">
        <v>5</v>
      </c>
      <c r="D1153" s="4" t="n">
        <v>24</v>
      </c>
      <c r="E1153" s="4" t="n">
        <v>0.0179068</v>
      </c>
      <c r="F1153" s="0" t="str">
        <f aca="false">IF(B1153=$G$2,$H$2,IF(B1153=$G$3,$H$3,IF(B1153=$G$4,$H$4,IF(B1153=$G$5,$H$5,IF(B1153=$G$6,$H$6,"other")))))</f>
        <v>Urban Restricted Access</v>
      </c>
    </row>
    <row r="1154" customFormat="false" ht="13.2" hidden="true" customHeight="false" outlineLevel="0" collapsed="false">
      <c r="A1154" s="4" t="n">
        <v>41</v>
      </c>
      <c r="B1154" s="4" t="n">
        <v>5</v>
      </c>
      <c r="C1154" s="4" t="n">
        <v>2</v>
      </c>
      <c r="D1154" s="4" t="n">
        <v>1</v>
      </c>
      <c r="E1154" s="4" t="n">
        <v>0.0214739</v>
      </c>
      <c r="F1154" s="0" t="str">
        <f aca="false">IF(B1154=$G$2,$H$2,IF(B1154=$G$3,$H$3,IF(B1154=$G$4,$H$4,IF(B1154=$G$5,$H$5,IF(B1154=$G$6,$H$6,"other")))))</f>
        <v>Urban Unrestricted Access</v>
      </c>
    </row>
    <row r="1155" customFormat="false" ht="13.2" hidden="true" customHeight="false" outlineLevel="0" collapsed="false">
      <c r="A1155" s="4" t="n">
        <v>41</v>
      </c>
      <c r="B1155" s="4" t="n">
        <v>5</v>
      </c>
      <c r="C1155" s="4" t="n">
        <v>2</v>
      </c>
      <c r="D1155" s="4" t="n">
        <v>2</v>
      </c>
      <c r="E1155" s="4" t="n">
        <v>0.0144428</v>
      </c>
      <c r="F1155" s="0" t="str">
        <f aca="false">IF(B1155=$G$2,$H$2,IF(B1155=$G$3,$H$3,IF(B1155=$G$4,$H$4,IF(B1155=$G$5,$H$5,IF(B1155=$G$6,$H$6,"other")))))</f>
        <v>Urban Unrestricted Access</v>
      </c>
    </row>
    <row r="1156" customFormat="false" ht="13.2" hidden="true" customHeight="false" outlineLevel="0" collapsed="false">
      <c r="A1156" s="4" t="n">
        <v>41</v>
      </c>
      <c r="B1156" s="4" t="n">
        <v>5</v>
      </c>
      <c r="C1156" s="4" t="n">
        <v>2</v>
      </c>
      <c r="D1156" s="4" t="n">
        <v>3</v>
      </c>
      <c r="E1156" s="4" t="n">
        <v>0.0109684</v>
      </c>
      <c r="F1156" s="0" t="str">
        <f aca="false">IF(B1156=$G$2,$H$2,IF(B1156=$G$3,$H$3,IF(B1156=$G$4,$H$4,IF(B1156=$G$5,$H$5,IF(B1156=$G$6,$H$6,"other")))))</f>
        <v>Urban Unrestricted Access</v>
      </c>
    </row>
    <row r="1157" customFormat="false" ht="13.2" hidden="true" customHeight="false" outlineLevel="0" collapsed="false">
      <c r="A1157" s="4" t="n">
        <v>41</v>
      </c>
      <c r="B1157" s="4" t="n">
        <v>5</v>
      </c>
      <c r="C1157" s="4" t="n">
        <v>2</v>
      </c>
      <c r="D1157" s="4" t="n">
        <v>4</v>
      </c>
      <c r="E1157" s="4" t="n">
        <v>0.00749451</v>
      </c>
      <c r="F1157" s="0" t="str">
        <f aca="false">IF(B1157=$G$2,$H$2,IF(B1157=$G$3,$H$3,IF(B1157=$G$4,$H$4,IF(B1157=$G$5,$H$5,IF(B1157=$G$6,$H$6,"other")))))</f>
        <v>Urban Unrestricted Access</v>
      </c>
    </row>
    <row r="1158" customFormat="false" ht="13.2" hidden="true" customHeight="false" outlineLevel="0" collapsed="false">
      <c r="A1158" s="4" t="n">
        <v>41</v>
      </c>
      <c r="B1158" s="4" t="n">
        <v>5</v>
      </c>
      <c r="C1158" s="4" t="n">
        <v>2</v>
      </c>
      <c r="D1158" s="4" t="n">
        <v>5</v>
      </c>
      <c r="E1158" s="4" t="n">
        <v>0.00683855</v>
      </c>
      <c r="F1158" s="0" t="str">
        <f aca="false">IF(B1158=$G$2,$H$2,IF(B1158=$G$3,$H$3,IF(B1158=$G$4,$H$4,IF(B1158=$G$5,$H$5,IF(B1158=$G$6,$H$6,"other")))))</f>
        <v>Urban Unrestricted Access</v>
      </c>
    </row>
    <row r="1159" customFormat="false" ht="13.2" hidden="true" customHeight="false" outlineLevel="0" collapsed="false">
      <c r="A1159" s="4" t="n">
        <v>41</v>
      </c>
      <c r="B1159" s="4" t="n">
        <v>5</v>
      </c>
      <c r="C1159" s="4" t="n">
        <v>2</v>
      </c>
      <c r="D1159" s="4" t="n">
        <v>6</v>
      </c>
      <c r="E1159" s="4" t="n">
        <v>0.0103588</v>
      </c>
      <c r="F1159" s="0" t="str">
        <f aca="false">IF(B1159=$G$2,$H$2,IF(B1159=$G$3,$H$3,IF(B1159=$G$4,$H$4,IF(B1159=$G$5,$H$5,IF(B1159=$G$6,$H$6,"other")))))</f>
        <v>Urban Unrestricted Access</v>
      </c>
    </row>
    <row r="1160" customFormat="false" ht="13.2" hidden="true" customHeight="false" outlineLevel="0" collapsed="false">
      <c r="A1160" s="4" t="n">
        <v>41</v>
      </c>
      <c r="B1160" s="4" t="n">
        <v>5</v>
      </c>
      <c r="C1160" s="4" t="n">
        <v>2</v>
      </c>
      <c r="D1160" s="4" t="n">
        <v>7</v>
      </c>
      <c r="E1160" s="4" t="n">
        <v>0.0184304</v>
      </c>
      <c r="F1160" s="0" t="str">
        <f aca="false">IF(B1160=$G$2,$H$2,IF(B1160=$G$3,$H$3,IF(B1160=$G$4,$H$4,IF(B1160=$G$5,$H$5,IF(B1160=$G$6,$H$6,"other")))))</f>
        <v>Urban Unrestricted Access</v>
      </c>
    </row>
    <row r="1161" customFormat="false" ht="13.2" hidden="true" customHeight="false" outlineLevel="0" collapsed="false">
      <c r="A1161" s="4" t="n">
        <v>41</v>
      </c>
      <c r="B1161" s="4" t="n">
        <v>5</v>
      </c>
      <c r="C1161" s="4" t="n">
        <v>2</v>
      </c>
      <c r="D1161" s="4" t="n">
        <v>8</v>
      </c>
      <c r="E1161" s="4" t="n">
        <v>0.0268117</v>
      </c>
      <c r="F1161" s="0" t="str">
        <f aca="false">IF(B1161=$G$2,$H$2,IF(B1161=$G$3,$H$3,IF(B1161=$G$4,$H$4,IF(B1161=$G$5,$H$5,IF(B1161=$G$6,$H$6,"other")))))</f>
        <v>Urban Unrestricted Access</v>
      </c>
    </row>
    <row r="1162" customFormat="false" ht="13.2" hidden="true" customHeight="false" outlineLevel="0" collapsed="false">
      <c r="A1162" s="4" t="n">
        <v>41</v>
      </c>
      <c r="B1162" s="4" t="n">
        <v>5</v>
      </c>
      <c r="C1162" s="4" t="n">
        <v>2</v>
      </c>
      <c r="D1162" s="4" t="n">
        <v>9</v>
      </c>
      <c r="E1162" s="4" t="n">
        <v>0.0363852</v>
      </c>
      <c r="F1162" s="0" t="str">
        <f aca="false">IF(B1162=$G$2,$H$2,IF(B1162=$G$3,$H$3,IF(B1162=$G$4,$H$4,IF(B1162=$G$5,$H$5,IF(B1162=$G$6,$H$6,"other")))))</f>
        <v>Urban Unrestricted Access</v>
      </c>
    </row>
    <row r="1163" customFormat="false" ht="13.2" hidden="true" customHeight="false" outlineLevel="0" collapsed="false">
      <c r="A1163" s="4" t="n">
        <v>41</v>
      </c>
      <c r="B1163" s="4" t="n">
        <v>5</v>
      </c>
      <c r="C1163" s="4" t="n">
        <v>2</v>
      </c>
      <c r="D1163" s="4" t="n">
        <v>10</v>
      </c>
      <c r="E1163" s="4" t="n">
        <v>0.0475407</v>
      </c>
      <c r="F1163" s="0" t="str">
        <f aca="false">IF(B1163=$G$2,$H$2,IF(B1163=$G$3,$H$3,IF(B1163=$G$4,$H$4,IF(B1163=$G$5,$H$5,IF(B1163=$G$6,$H$6,"other")))))</f>
        <v>Urban Unrestricted Access</v>
      </c>
    </row>
    <row r="1164" customFormat="false" ht="13.2" hidden="true" customHeight="false" outlineLevel="0" collapsed="false">
      <c r="A1164" s="4" t="n">
        <v>41</v>
      </c>
      <c r="B1164" s="4" t="n">
        <v>5</v>
      </c>
      <c r="C1164" s="4" t="n">
        <v>2</v>
      </c>
      <c r="D1164" s="4" t="n">
        <v>11</v>
      </c>
      <c r="E1164" s="4" t="n">
        <v>0.0574664</v>
      </c>
      <c r="F1164" s="0" t="str">
        <f aca="false">IF(B1164=$G$2,$H$2,IF(B1164=$G$3,$H$3,IF(B1164=$G$4,$H$4,IF(B1164=$G$5,$H$5,IF(B1164=$G$6,$H$6,"other")))))</f>
        <v>Urban Unrestricted Access</v>
      </c>
    </row>
    <row r="1165" customFormat="false" ht="13.2" hidden="true" customHeight="false" outlineLevel="0" collapsed="false">
      <c r="A1165" s="4" t="n">
        <v>41</v>
      </c>
      <c r="B1165" s="4" t="n">
        <v>5</v>
      </c>
      <c r="C1165" s="4" t="n">
        <v>2</v>
      </c>
      <c r="D1165" s="4" t="n">
        <v>12</v>
      </c>
      <c r="E1165" s="4" t="n">
        <v>0.0650786</v>
      </c>
      <c r="F1165" s="0" t="str">
        <f aca="false">IF(B1165=$G$2,$H$2,IF(B1165=$G$3,$H$3,IF(B1165=$G$4,$H$4,IF(B1165=$G$5,$H$5,IF(B1165=$G$6,$H$6,"other")))))</f>
        <v>Urban Unrestricted Access</v>
      </c>
    </row>
    <row r="1166" customFormat="false" ht="13.2" hidden="true" customHeight="false" outlineLevel="0" collapsed="false">
      <c r="A1166" s="4" t="n">
        <v>41</v>
      </c>
      <c r="B1166" s="4" t="n">
        <v>5</v>
      </c>
      <c r="C1166" s="4" t="n">
        <v>2</v>
      </c>
      <c r="D1166" s="4" t="n">
        <v>13</v>
      </c>
      <c r="E1166" s="4" t="n">
        <v>0.0713228</v>
      </c>
      <c r="F1166" s="0" t="str">
        <f aca="false">IF(B1166=$G$2,$H$2,IF(B1166=$G$3,$H$3,IF(B1166=$G$4,$H$4,IF(B1166=$G$5,$H$5,IF(B1166=$G$6,$H$6,"other")))))</f>
        <v>Urban Unrestricted Access</v>
      </c>
    </row>
    <row r="1167" customFormat="false" ht="13.2" hidden="true" customHeight="false" outlineLevel="0" collapsed="false">
      <c r="A1167" s="4" t="n">
        <v>41</v>
      </c>
      <c r="B1167" s="4" t="n">
        <v>5</v>
      </c>
      <c r="C1167" s="4" t="n">
        <v>2</v>
      </c>
      <c r="D1167" s="4" t="n">
        <v>14</v>
      </c>
      <c r="E1167" s="4" t="n">
        <v>0.0714917</v>
      </c>
      <c r="F1167" s="0" t="str">
        <f aca="false">IF(B1167=$G$2,$H$2,IF(B1167=$G$3,$H$3,IF(B1167=$G$4,$H$4,IF(B1167=$G$5,$H$5,IF(B1167=$G$6,$H$6,"other")))))</f>
        <v>Urban Unrestricted Access</v>
      </c>
    </row>
    <row r="1168" customFormat="false" ht="13.2" hidden="true" customHeight="false" outlineLevel="0" collapsed="false">
      <c r="A1168" s="4" t="n">
        <v>41</v>
      </c>
      <c r="B1168" s="4" t="n">
        <v>5</v>
      </c>
      <c r="C1168" s="4" t="n">
        <v>2</v>
      </c>
      <c r="D1168" s="4" t="n">
        <v>15</v>
      </c>
      <c r="E1168" s="4" t="n">
        <v>0.0717226</v>
      </c>
      <c r="F1168" s="0" t="str">
        <f aca="false">IF(B1168=$G$2,$H$2,IF(B1168=$G$3,$H$3,IF(B1168=$G$4,$H$4,IF(B1168=$G$5,$H$5,IF(B1168=$G$6,$H$6,"other")))))</f>
        <v>Urban Unrestricted Access</v>
      </c>
    </row>
    <row r="1169" customFormat="false" ht="13.2" hidden="true" customHeight="false" outlineLevel="0" collapsed="false">
      <c r="A1169" s="4" t="n">
        <v>41</v>
      </c>
      <c r="B1169" s="4" t="n">
        <v>5</v>
      </c>
      <c r="C1169" s="4" t="n">
        <v>2</v>
      </c>
      <c r="D1169" s="4" t="n">
        <v>16</v>
      </c>
      <c r="E1169" s="4" t="n">
        <v>0.0720061</v>
      </c>
      <c r="F1169" s="0" t="str">
        <f aca="false">IF(B1169=$G$2,$H$2,IF(B1169=$G$3,$H$3,IF(B1169=$G$4,$H$4,IF(B1169=$G$5,$H$5,IF(B1169=$G$6,$H$6,"other")))))</f>
        <v>Urban Unrestricted Access</v>
      </c>
    </row>
    <row r="1170" customFormat="false" ht="13.2" hidden="true" customHeight="false" outlineLevel="0" collapsed="false">
      <c r="A1170" s="4" t="n">
        <v>41</v>
      </c>
      <c r="B1170" s="4" t="n">
        <v>5</v>
      </c>
      <c r="C1170" s="4" t="n">
        <v>2</v>
      </c>
      <c r="D1170" s="4" t="n">
        <v>17</v>
      </c>
      <c r="E1170" s="4" t="n">
        <v>0.0711487</v>
      </c>
      <c r="F1170" s="0" t="str">
        <f aca="false">IF(B1170=$G$2,$H$2,IF(B1170=$G$3,$H$3,IF(B1170=$G$4,$H$4,IF(B1170=$G$5,$H$5,IF(B1170=$G$6,$H$6,"other")))))</f>
        <v>Urban Unrestricted Access</v>
      </c>
    </row>
    <row r="1171" customFormat="false" ht="13.2" hidden="true" customHeight="false" outlineLevel="0" collapsed="false">
      <c r="A1171" s="4" t="n">
        <v>41</v>
      </c>
      <c r="B1171" s="4" t="n">
        <v>5</v>
      </c>
      <c r="C1171" s="4" t="n">
        <v>2</v>
      </c>
      <c r="D1171" s="4" t="n">
        <v>18</v>
      </c>
      <c r="E1171" s="4" t="n">
        <v>0.0678874</v>
      </c>
      <c r="F1171" s="0" t="str">
        <f aca="false">IF(B1171=$G$2,$H$2,IF(B1171=$G$3,$H$3,IF(B1171=$G$4,$H$4,IF(B1171=$G$5,$H$5,IF(B1171=$G$6,$H$6,"other")))))</f>
        <v>Urban Unrestricted Access</v>
      </c>
    </row>
    <row r="1172" customFormat="false" ht="13.2" hidden="true" customHeight="false" outlineLevel="0" collapsed="false">
      <c r="A1172" s="4" t="n">
        <v>41</v>
      </c>
      <c r="B1172" s="4" t="n">
        <v>5</v>
      </c>
      <c r="C1172" s="4" t="n">
        <v>2</v>
      </c>
      <c r="D1172" s="4" t="n">
        <v>19</v>
      </c>
      <c r="E1172" s="4" t="n">
        <v>0.0617718</v>
      </c>
      <c r="F1172" s="0" t="str">
        <f aca="false">IF(B1172=$G$2,$H$2,IF(B1172=$G$3,$H$3,IF(B1172=$G$4,$H$4,IF(B1172=$G$5,$H$5,IF(B1172=$G$6,$H$6,"other")))))</f>
        <v>Urban Unrestricted Access</v>
      </c>
    </row>
    <row r="1173" customFormat="false" ht="13.2" hidden="true" customHeight="false" outlineLevel="0" collapsed="false">
      <c r="A1173" s="4" t="n">
        <v>41</v>
      </c>
      <c r="B1173" s="4" t="n">
        <v>5</v>
      </c>
      <c r="C1173" s="4" t="n">
        <v>2</v>
      </c>
      <c r="D1173" s="4" t="n">
        <v>20</v>
      </c>
      <c r="E1173" s="4" t="n">
        <v>0.0516882</v>
      </c>
      <c r="F1173" s="0" t="str">
        <f aca="false">IF(B1173=$G$2,$H$2,IF(B1173=$G$3,$H$3,IF(B1173=$G$4,$H$4,IF(B1173=$G$5,$H$5,IF(B1173=$G$6,$H$6,"other")))))</f>
        <v>Urban Unrestricted Access</v>
      </c>
    </row>
    <row r="1174" customFormat="false" ht="13.2" hidden="true" customHeight="false" outlineLevel="0" collapsed="false">
      <c r="A1174" s="4" t="n">
        <v>41</v>
      </c>
      <c r="B1174" s="4" t="n">
        <v>5</v>
      </c>
      <c r="C1174" s="4" t="n">
        <v>2</v>
      </c>
      <c r="D1174" s="4" t="n">
        <v>21</v>
      </c>
      <c r="E1174" s="4" t="n">
        <v>0.0428658</v>
      </c>
      <c r="F1174" s="0" t="str">
        <f aca="false">IF(B1174=$G$2,$H$2,IF(B1174=$G$3,$H$3,IF(B1174=$G$4,$H$4,IF(B1174=$G$5,$H$5,IF(B1174=$G$6,$H$6,"other")))))</f>
        <v>Urban Unrestricted Access</v>
      </c>
    </row>
    <row r="1175" customFormat="false" ht="13.2" hidden="true" customHeight="false" outlineLevel="0" collapsed="false">
      <c r="A1175" s="4" t="n">
        <v>41</v>
      </c>
      <c r="B1175" s="4" t="n">
        <v>5</v>
      </c>
      <c r="C1175" s="4" t="n">
        <v>2</v>
      </c>
      <c r="D1175" s="4" t="n">
        <v>22</v>
      </c>
      <c r="E1175" s="4" t="n">
        <v>0.0380302</v>
      </c>
      <c r="F1175" s="0" t="str">
        <f aca="false">IF(B1175=$G$2,$H$2,IF(B1175=$G$3,$H$3,IF(B1175=$G$4,$H$4,IF(B1175=$G$5,$H$5,IF(B1175=$G$6,$H$6,"other")))))</f>
        <v>Urban Unrestricted Access</v>
      </c>
    </row>
    <row r="1176" customFormat="false" ht="13.2" hidden="true" customHeight="false" outlineLevel="0" collapsed="false">
      <c r="A1176" s="4" t="n">
        <v>41</v>
      </c>
      <c r="B1176" s="4" t="n">
        <v>5</v>
      </c>
      <c r="C1176" s="4" t="n">
        <v>2</v>
      </c>
      <c r="D1176" s="4" t="n">
        <v>23</v>
      </c>
      <c r="E1176" s="4" t="n">
        <v>0.0322072</v>
      </c>
      <c r="F1176" s="0" t="str">
        <f aca="false">IF(B1176=$G$2,$H$2,IF(B1176=$G$3,$H$3,IF(B1176=$G$4,$H$4,IF(B1176=$G$5,$H$5,IF(B1176=$G$6,$H$6,"other")))))</f>
        <v>Urban Unrestricted Access</v>
      </c>
    </row>
    <row r="1177" customFormat="false" ht="13.2" hidden="true" customHeight="false" outlineLevel="0" collapsed="false">
      <c r="A1177" s="4" t="n">
        <v>41</v>
      </c>
      <c r="B1177" s="4" t="n">
        <v>5</v>
      </c>
      <c r="C1177" s="4" t="n">
        <v>2</v>
      </c>
      <c r="D1177" s="4" t="n">
        <v>24</v>
      </c>
      <c r="E1177" s="4" t="n">
        <v>0.0245677</v>
      </c>
      <c r="F1177" s="0" t="str">
        <f aca="false">IF(B1177=$G$2,$H$2,IF(B1177=$G$3,$H$3,IF(B1177=$G$4,$H$4,IF(B1177=$G$5,$H$5,IF(B1177=$G$6,$H$6,"other")))))</f>
        <v>Urban Unrestricted Access</v>
      </c>
    </row>
    <row r="1178" customFormat="false" ht="13.2" hidden="false" customHeight="false" outlineLevel="0" collapsed="false">
      <c r="A1178" s="4" t="n">
        <v>41</v>
      </c>
      <c r="B1178" s="4" t="n">
        <v>5</v>
      </c>
      <c r="C1178" s="4" t="n">
        <v>5</v>
      </c>
      <c r="D1178" s="4" t="n">
        <v>1</v>
      </c>
      <c r="E1178" s="4" t="n">
        <v>0.00986211</v>
      </c>
      <c r="F1178" s="0" t="str">
        <f aca="false">IF(B1178=$G$2,$H$2,IF(B1178=$G$3,$H$3,IF(B1178=$G$4,$H$4,IF(B1178=$G$5,$H$5,IF(B1178=$G$6,$H$6,"other")))))</f>
        <v>Urban Unrestricted Access</v>
      </c>
    </row>
    <row r="1179" customFormat="false" ht="13.2" hidden="false" customHeight="false" outlineLevel="0" collapsed="false">
      <c r="A1179" s="4" t="n">
        <v>41</v>
      </c>
      <c r="B1179" s="4" t="n">
        <v>5</v>
      </c>
      <c r="C1179" s="4" t="n">
        <v>5</v>
      </c>
      <c r="D1179" s="4" t="n">
        <v>2</v>
      </c>
      <c r="E1179" s="4" t="n">
        <v>0.00627248</v>
      </c>
      <c r="F1179" s="0" t="str">
        <f aca="false">IF(B1179=$G$2,$H$2,IF(B1179=$G$3,$H$3,IF(B1179=$G$4,$H$4,IF(B1179=$G$5,$H$5,IF(B1179=$G$6,$H$6,"other")))))</f>
        <v>Urban Unrestricted Access</v>
      </c>
    </row>
    <row r="1180" customFormat="false" ht="13.2" hidden="false" customHeight="false" outlineLevel="0" collapsed="false">
      <c r="A1180" s="4" t="n">
        <v>41</v>
      </c>
      <c r="B1180" s="4" t="n">
        <v>5</v>
      </c>
      <c r="C1180" s="4" t="n">
        <v>5</v>
      </c>
      <c r="D1180" s="4" t="n">
        <v>3</v>
      </c>
      <c r="E1180" s="4" t="n">
        <v>0.00505767</v>
      </c>
      <c r="F1180" s="0" t="str">
        <f aca="false">IF(B1180=$G$2,$H$2,IF(B1180=$G$3,$H$3,IF(B1180=$G$4,$H$4,IF(B1180=$G$5,$H$5,IF(B1180=$G$6,$H$6,"other")))))</f>
        <v>Urban Unrestricted Access</v>
      </c>
    </row>
    <row r="1181" customFormat="false" ht="13.2" hidden="false" customHeight="false" outlineLevel="0" collapsed="false">
      <c r="A1181" s="4" t="n">
        <v>41</v>
      </c>
      <c r="B1181" s="4" t="n">
        <v>5</v>
      </c>
      <c r="C1181" s="4" t="n">
        <v>5</v>
      </c>
      <c r="D1181" s="4" t="n">
        <v>4</v>
      </c>
      <c r="E1181" s="4" t="n">
        <v>0.00466686</v>
      </c>
      <c r="F1181" s="0" t="str">
        <f aca="false">IF(B1181=$G$2,$H$2,IF(B1181=$G$3,$H$3,IF(B1181=$G$4,$H$4,IF(B1181=$G$5,$H$5,IF(B1181=$G$6,$H$6,"other")))))</f>
        <v>Urban Unrestricted Access</v>
      </c>
    </row>
    <row r="1182" customFormat="false" ht="13.2" hidden="false" customHeight="false" outlineLevel="0" collapsed="false">
      <c r="A1182" s="4" t="n">
        <v>41</v>
      </c>
      <c r="B1182" s="4" t="n">
        <v>5</v>
      </c>
      <c r="C1182" s="4" t="n">
        <v>5</v>
      </c>
      <c r="D1182" s="4" t="n">
        <v>5</v>
      </c>
      <c r="E1182" s="4" t="n">
        <v>0.00699469</v>
      </c>
      <c r="F1182" s="0" t="str">
        <f aca="false">IF(B1182=$G$2,$H$2,IF(B1182=$G$3,$H$3,IF(B1182=$G$4,$H$4,IF(B1182=$G$5,$H$5,IF(B1182=$G$6,$H$6,"other")))))</f>
        <v>Urban Unrestricted Access</v>
      </c>
    </row>
    <row r="1183" customFormat="false" ht="13.2" hidden="false" customHeight="false" outlineLevel="0" collapsed="false">
      <c r="A1183" s="4" t="n">
        <v>41</v>
      </c>
      <c r="B1183" s="4" t="n">
        <v>5</v>
      </c>
      <c r="C1183" s="4" t="n">
        <v>5</v>
      </c>
      <c r="D1183" s="4" t="n">
        <v>6</v>
      </c>
      <c r="E1183" s="4" t="n">
        <v>0.018494</v>
      </c>
      <c r="F1183" s="0" t="str">
        <f aca="false">IF(B1183=$G$2,$H$2,IF(B1183=$G$3,$H$3,IF(B1183=$G$4,$H$4,IF(B1183=$G$5,$H$5,IF(B1183=$G$6,$H$6,"other")))))</f>
        <v>Urban Unrestricted Access</v>
      </c>
    </row>
    <row r="1184" customFormat="false" ht="13.2" hidden="false" customHeight="false" outlineLevel="0" collapsed="false">
      <c r="A1184" s="4" t="n">
        <v>41</v>
      </c>
      <c r="B1184" s="4" t="n">
        <v>5</v>
      </c>
      <c r="C1184" s="4" t="n">
        <v>5</v>
      </c>
      <c r="D1184" s="4" t="n">
        <v>7</v>
      </c>
      <c r="E1184" s="4" t="n">
        <v>0.0459565</v>
      </c>
      <c r="F1184" s="0" t="str">
        <f aca="false">IF(B1184=$G$2,$H$2,IF(B1184=$G$3,$H$3,IF(B1184=$G$4,$H$4,IF(B1184=$G$5,$H$5,IF(B1184=$G$6,$H$6,"other")))))</f>
        <v>Urban Unrestricted Access</v>
      </c>
    </row>
    <row r="1185" customFormat="false" ht="13.2" hidden="false" customHeight="false" outlineLevel="0" collapsed="false">
      <c r="A1185" s="4" t="n">
        <v>41</v>
      </c>
      <c r="B1185" s="4" t="n">
        <v>5</v>
      </c>
      <c r="C1185" s="4" t="n">
        <v>5</v>
      </c>
      <c r="D1185" s="4" t="n">
        <v>8</v>
      </c>
      <c r="E1185" s="4" t="n">
        <v>0.0696444</v>
      </c>
      <c r="F1185" s="0" t="str">
        <f aca="false">IF(B1185=$G$2,$H$2,IF(B1185=$G$3,$H$3,IF(B1185=$G$4,$H$4,IF(B1185=$G$5,$H$5,IF(B1185=$G$6,$H$6,"other")))))</f>
        <v>Urban Unrestricted Access</v>
      </c>
    </row>
    <row r="1186" customFormat="false" ht="13.2" hidden="false" customHeight="false" outlineLevel="0" collapsed="false">
      <c r="A1186" s="4" t="n">
        <v>41</v>
      </c>
      <c r="B1186" s="4" t="n">
        <v>5</v>
      </c>
      <c r="C1186" s="4" t="n">
        <v>5</v>
      </c>
      <c r="D1186" s="4" t="n">
        <v>9</v>
      </c>
      <c r="E1186" s="4" t="n">
        <v>0.0608279</v>
      </c>
      <c r="F1186" s="0" t="str">
        <f aca="false">IF(B1186=$G$2,$H$2,IF(B1186=$G$3,$H$3,IF(B1186=$G$4,$H$4,IF(B1186=$G$5,$H$5,IF(B1186=$G$6,$H$6,"other")))))</f>
        <v>Urban Unrestricted Access</v>
      </c>
    </row>
    <row r="1187" customFormat="false" ht="13.2" hidden="false" customHeight="false" outlineLevel="0" collapsed="false">
      <c r="A1187" s="4" t="n">
        <v>41</v>
      </c>
      <c r="B1187" s="4" t="n">
        <v>5</v>
      </c>
      <c r="C1187" s="4" t="n">
        <v>5</v>
      </c>
      <c r="D1187" s="4" t="n">
        <v>10</v>
      </c>
      <c r="E1187" s="4" t="n">
        <v>0.0502862</v>
      </c>
      <c r="F1187" s="0" t="str">
        <f aca="false">IF(B1187=$G$2,$H$2,IF(B1187=$G$3,$H$3,IF(B1187=$G$4,$H$4,IF(B1187=$G$5,$H$5,IF(B1187=$G$6,$H$6,"other")))))</f>
        <v>Urban Unrestricted Access</v>
      </c>
    </row>
    <row r="1188" customFormat="false" ht="13.2" hidden="false" customHeight="false" outlineLevel="0" collapsed="false">
      <c r="A1188" s="4" t="n">
        <v>41</v>
      </c>
      <c r="B1188" s="4" t="n">
        <v>5</v>
      </c>
      <c r="C1188" s="4" t="n">
        <v>5</v>
      </c>
      <c r="D1188" s="4" t="n">
        <v>11</v>
      </c>
      <c r="E1188" s="4" t="n">
        <v>0.0499351</v>
      </c>
      <c r="F1188" s="0" t="str">
        <f aca="false">IF(B1188=$G$2,$H$2,IF(B1188=$G$3,$H$3,IF(B1188=$G$4,$H$4,IF(B1188=$G$5,$H$5,IF(B1188=$G$6,$H$6,"other")))))</f>
        <v>Urban Unrestricted Access</v>
      </c>
    </row>
    <row r="1189" customFormat="false" ht="13.2" hidden="false" customHeight="false" outlineLevel="0" collapsed="false">
      <c r="A1189" s="4" t="n">
        <v>41</v>
      </c>
      <c r="B1189" s="4" t="n">
        <v>5</v>
      </c>
      <c r="C1189" s="4" t="n">
        <v>5</v>
      </c>
      <c r="D1189" s="4" t="n">
        <v>12</v>
      </c>
      <c r="E1189" s="4" t="n">
        <v>0.0543654</v>
      </c>
      <c r="F1189" s="0" t="str">
        <f aca="false">IF(B1189=$G$2,$H$2,IF(B1189=$G$3,$H$3,IF(B1189=$G$4,$H$4,IF(B1189=$G$5,$H$5,IF(B1189=$G$6,$H$6,"other")))))</f>
        <v>Urban Unrestricted Access</v>
      </c>
    </row>
    <row r="1190" customFormat="false" ht="13.2" hidden="false" customHeight="false" outlineLevel="0" collapsed="false">
      <c r="A1190" s="4" t="n">
        <v>41</v>
      </c>
      <c r="B1190" s="4" t="n">
        <v>5</v>
      </c>
      <c r="C1190" s="4" t="n">
        <v>5</v>
      </c>
      <c r="D1190" s="4" t="n">
        <v>13</v>
      </c>
      <c r="E1190" s="4" t="n">
        <v>0.0576462</v>
      </c>
      <c r="F1190" s="0" t="str">
        <f aca="false">IF(B1190=$G$2,$H$2,IF(B1190=$G$3,$H$3,IF(B1190=$G$4,$H$4,IF(B1190=$G$5,$H$5,IF(B1190=$G$6,$H$6,"other")))))</f>
        <v>Urban Unrestricted Access</v>
      </c>
    </row>
    <row r="1191" customFormat="false" ht="13.2" hidden="false" customHeight="false" outlineLevel="0" collapsed="false">
      <c r="A1191" s="4" t="n">
        <v>41</v>
      </c>
      <c r="B1191" s="4" t="n">
        <v>5</v>
      </c>
      <c r="C1191" s="4" t="n">
        <v>5</v>
      </c>
      <c r="D1191" s="4" t="n">
        <v>14</v>
      </c>
      <c r="E1191" s="4" t="n">
        <v>0.0580319</v>
      </c>
      <c r="F1191" s="0" t="str">
        <f aca="false">IF(B1191=$G$2,$H$2,IF(B1191=$G$3,$H$3,IF(B1191=$G$4,$H$4,IF(B1191=$G$5,$H$5,IF(B1191=$G$6,$H$6,"other")))))</f>
        <v>Urban Unrestricted Access</v>
      </c>
    </row>
    <row r="1192" customFormat="false" ht="13.2" hidden="false" customHeight="false" outlineLevel="0" collapsed="false">
      <c r="A1192" s="4" t="n">
        <v>41</v>
      </c>
      <c r="B1192" s="4" t="n">
        <v>5</v>
      </c>
      <c r="C1192" s="4" t="n">
        <v>5</v>
      </c>
      <c r="D1192" s="4" t="n">
        <v>15</v>
      </c>
      <c r="E1192" s="4" t="n">
        <v>0.0622554</v>
      </c>
      <c r="F1192" s="0" t="str">
        <f aca="false">IF(B1192=$G$2,$H$2,IF(B1192=$G$3,$H$3,IF(B1192=$G$4,$H$4,IF(B1192=$G$5,$H$5,IF(B1192=$G$6,$H$6,"other")))))</f>
        <v>Urban Unrestricted Access</v>
      </c>
    </row>
    <row r="1193" customFormat="false" ht="13.2" hidden="false" customHeight="false" outlineLevel="0" collapsed="false">
      <c r="A1193" s="4" t="n">
        <v>41</v>
      </c>
      <c r="B1193" s="4" t="n">
        <v>5</v>
      </c>
      <c r="C1193" s="4" t="n">
        <v>5</v>
      </c>
      <c r="D1193" s="4" t="n">
        <v>16</v>
      </c>
      <c r="E1193" s="4" t="n">
        <v>0.0710049</v>
      </c>
      <c r="F1193" s="0" t="str">
        <f aca="false">IF(B1193=$G$2,$H$2,IF(B1193=$G$3,$H$3,IF(B1193=$G$4,$H$4,IF(B1193=$G$5,$H$5,IF(B1193=$G$6,$H$6,"other")))))</f>
        <v>Urban Unrestricted Access</v>
      </c>
    </row>
    <row r="1194" customFormat="false" ht="13.2" hidden="false" customHeight="false" outlineLevel="0" collapsed="false">
      <c r="A1194" s="4" t="n">
        <v>41</v>
      </c>
      <c r="B1194" s="4" t="n">
        <v>5</v>
      </c>
      <c r="C1194" s="4" t="n">
        <v>5</v>
      </c>
      <c r="D1194" s="4" t="n">
        <v>17</v>
      </c>
      <c r="E1194" s="4" t="n">
        <v>0.0769725</v>
      </c>
      <c r="F1194" s="0" t="str">
        <f aca="false">IF(B1194=$G$2,$H$2,IF(B1194=$G$3,$H$3,IF(B1194=$G$4,$H$4,IF(B1194=$G$5,$H$5,IF(B1194=$G$6,$H$6,"other")))))</f>
        <v>Urban Unrestricted Access</v>
      </c>
    </row>
    <row r="1195" customFormat="false" ht="13.2" hidden="false" customHeight="false" outlineLevel="0" collapsed="false">
      <c r="A1195" s="4" t="n">
        <v>41</v>
      </c>
      <c r="B1195" s="4" t="n">
        <v>5</v>
      </c>
      <c r="C1195" s="4" t="n">
        <v>5</v>
      </c>
      <c r="D1195" s="4" t="n">
        <v>18</v>
      </c>
      <c r="E1195" s="4" t="n">
        <v>0.077432</v>
      </c>
      <c r="F1195" s="0" t="str">
        <f aca="false">IF(B1195=$G$2,$H$2,IF(B1195=$G$3,$H$3,IF(B1195=$G$4,$H$4,IF(B1195=$G$5,$H$5,IF(B1195=$G$6,$H$6,"other")))))</f>
        <v>Urban Unrestricted Access</v>
      </c>
    </row>
    <row r="1196" customFormat="false" ht="13.2" hidden="false" customHeight="false" outlineLevel="0" collapsed="false">
      <c r="A1196" s="4" t="n">
        <v>41</v>
      </c>
      <c r="B1196" s="4" t="n">
        <v>5</v>
      </c>
      <c r="C1196" s="4" t="n">
        <v>5</v>
      </c>
      <c r="D1196" s="4" t="n">
        <v>19</v>
      </c>
      <c r="E1196" s="4" t="n">
        <v>0.059783</v>
      </c>
      <c r="F1196" s="0" t="str">
        <f aca="false">IF(B1196=$G$2,$H$2,IF(B1196=$G$3,$H$3,IF(B1196=$G$4,$H$4,IF(B1196=$G$5,$H$5,IF(B1196=$G$6,$H$6,"other")))))</f>
        <v>Urban Unrestricted Access</v>
      </c>
    </row>
    <row r="1197" customFormat="false" ht="13.2" hidden="false" customHeight="false" outlineLevel="0" collapsed="false">
      <c r="A1197" s="4" t="n">
        <v>41</v>
      </c>
      <c r="B1197" s="4" t="n">
        <v>5</v>
      </c>
      <c r="C1197" s="4" t="n">
        <v>5</v>
      </c>
      <c r="D1197" s="4" t="n">
        <v>20</v>
      </c>
      <c r="E1197" s="4" t="n">
        <v>0.0443923</v>
      </c>
      <c r="F1197" s="0" t="str">
        <f aca="false">IF(B1197=$G$2,$H$2,IF(B1197=$G$3,$H$3,IF(B1197=$G$4,$H$4,IF(B1197=$G$5,$H$5,IF(B1197=$G$6,$H$6,"other")))))</f>
        <v>Urban Unrestricted Access</v>
      </c>
    </row>
    <row r="1198" customFormat="false" ht="13.2" hidden="false" customHeight="false" outlineLevel="0" collapsed="false">
      <c r="A1198" s="4" t="n">
        <v>41</v>
      </c>
      <c r="B1198" s="4" t="n">
        <v>5</v>
      </c>
      <c r="C1198" s="4" t="n">
        <v>5</v>
      </c>
      <c r="D1198" s="4" t="n">
        <v>21</v>
      </c>
      <c r="E1198" s="4" t="n">
        <v>0.0354458</v>
      </c>
      <c r="F1198" s="0" t="str">
        <f aca="false">IF(B1198=$G$2,$H$2,IF(B1198=$G$3,$H$3,IF(B1198=$G$4,$H$4,IF(B1198=$G$5,$H$5,IF(B1198=$G$6,$H$6,"other")))))</f>
        <v>Urban Unrestricted Access</v>
      </c>
    </row>
    <row r="1199" customFormat="false" ht="13.2" hidden="false" customHeight="false" outlineLevel="0" collapsed="false">
      <c r="A1199" s="4" t="n">
        <v>41</v>
      </c>
      <c r="B1199" s="4" t="n">
        <v>5</v>
      </c>
      <c r="C1199" s="4" t="n">
        <v>5</v>
      </c>
      <c r="D1199" s="4" t="n">
        <v>22</v>
      </c>
      <c r="E1199" s="4" t="n">
        <v>0.031824</v>
      </c>
      <c r="F1199" s="0" t="str">
        <f aca="false">IF(B1199=$G$2,$H$2,IF(B1199=$G$3,$H$3,IF(B1199=$G$4,$H$4,IF(B1199=$G$5,$H$5,IF(B1199=$G$6,$H$6,"other")))))</f>
        <v>Urban Unrestricted Access</v>
      </c>
    </row>
    <row r="1200" customFormat="false" ht="13.2" hidden="false" customHeight="false" outlineLevel="0" collapsed="false">
      <c r="A1200" s="4" t="n">
        <v>41</v>
      </c>
      <c r="B1200" s="4" t="n">
        <v>5</v>
      </c>
      <c r="C1200" s="4" t="n">
        <v>5</v>
      </c>
      <c r="D1200" s="4" t="n">
        <v>23</v>
      </c>
      <c r="E1200" s="4" t="n">
        <v>0.0249419</v>
      </c>
      <c r="F1200" s="0" t="str">
        <f aca="false">IF(B1200=$G$2,$H$2,IF(B1200=$G$3,$H$3,IF(B1200=$G$4,$H$4,IF(B1200=$G$5,$H$5,IF(B1200=$G$6,$H$6,"other")))))</f>
        <v>Urban Unrestricted Access</v>
      </c>
    </row>
    <row r="1201" customFormat="false" ht="13.2" hidden="false" customHeight="false" outlineLevel="0" collapsed="false">
      <c r="A1201" s="4" t="n">
        <v>41</v>
      </c>
      <c r="B1201" s="4" t="n">
        <v>5</v>
      </c>
      <c r="C1201" s="4" t="n">
        <v>5</v>
      </c>
      <c r="D1201" s="4" t="n">
        <v>24</v>
      </c>
      <c r="E1201" s="4" t="n">
        <v>0.0179068</v>
      </c>
      <c r="F1201" s="0" t="str">
        <f aca="false">IF(B1201=$G$2,$H$2,IF(B1201=$G$3,$H$3,IF(B1201=$G$4,$H$4,IF(B1201=$G$5,$H$5,IF(B1201=$G$6,$H$6,"other")))))</f>
        <v>Urban Unrestricted Access</v>
      </c>
    </row>
    <row r="1202" customFormat="false" ht="13.2" hidden="true" customHeight="false" outlineLevel="0" collapsed="false">
      <c r="A1202" s="4" t="n">
        <v>42</v>
      </c>
      <c r="B1202" s="4" t="n">
        <v>1</v>
      </c>
      <c r="C1202" s="4" t="n">
        <v>2</v>
      </c>
      <c r="D1202" s="4" t="n">
        <v>1</v>
      </c>
      <c r="E1202" s="4" t="n">
        <v>0.0214739</v>
      </c>
      <c r="F1202" s="0" t="str">
        <f aca="false">IF(B1202=$G$2,$H$2,IF(B1202=$G$3,$H$3,IF(B1202=$G$4,$H$4,IF(B1202=$G$5,$H$5,IF(B1202=$G$6,$H$6,"other")))))</f>
        <v>Off-Network</v>
      </c>
    </row>
    <row r="1203" customFormat="false" ht="13.2" hidden="true" customHeight="false" outlineLevel="0" collapsed="false">
      <c r="A1203" s="4" t="n">
        <v>42</v>
      </c>
      <c r="B1203" s="4" t="n">
        <v>1</v>
      </c>
      <c r="C1203" s="4" t="n">
        <v>2</v>
      </c>
      <c r="D1203" s="4" t="n">
        <v>2</v>
      </c>
      <c r="E1203" s="4" t="n">
        <v>0.0144428</v>
      </c>
      <c r="F1203" s="0" t="str">
        <f aca="false">IF(B1203=$G$2,$H$2,IF(B1203=$G$3,$H$3,IF(B1203=$G$4,$H$4,IF(B1203=$G$5,$H$5,IF(B1203=$G$6,$H$6,"other")))))</f>
        <v>Off-Network</v>
      </c>
    </row>
    <row r="1204" customFormat="false" ht="13.2" hidden="true" customHeight="false" outlineLevel="0" collapsed="false">
      <c r="A1204" s="4" t="n">
        <v>42</v>
      </c>
      <c r="B1204" s="4" t="n">
        <v>1</v>
      </c>
      <c r="C1204" s="4" t="n">
        <v>2</v>
      </c>
      <c r="D1204" s="4" t="n">
        <v>3</v>
      </c>
      <c r="E1204" s="4" t="n">
        <v>0.0109684</v>
      </c>
      <c r="F1204" s="0" t="str">
        <f aca="false">IF(B1204=$G$2,$H$2,IF(B1204=$G$3,$H$3,IF(B1204=$G$4,$H$4,IF(B1204=$G$5,$H$5,IF(B1204=$G$6,$H$6,"other")))))</f>
        <v>Off-Network</v>
      </c>
    </row>
    <row r="1205" customFormat="false" ht="13.2" hidden="true" customHeight="false" outlineLevel="0" collapsed="false">
      <c r="A1205" s="4" t="n">
        <v>42</v>
      </c>
      <c r="B1205" s="4" t="n">
        <v>1</v>
      </c>
      <c r="C1205" s="4" t="n">
        <v>2</v>
      </c>
      <c r="D1205" s="4" t="n">
        <v>4</v>
      </c>
      <c r="E1205" s="4" t="n">
        <v>0.00749451</v>
      </c>
      <c r="F1205" s="0" t="str">
        <f aca="false">IF(B1205=$G$2,$H$2,IF(B1205=$G$3,$H$3,IF(B1205=$G$4,$H$4,IF(B1205=$G$5,$H$5,IF(B1205=$G$6,$H$6,"other")))))</f>
        <v>Off-Network</v>
      </c>
    </row>
    <row r="1206" customFormat="false" ht="13.2" hidden="true" customHeight="false" outlineLevel="0" collapsed="false">
      <c r="A1206" s="4" t="n">
        <v>42</v>
      </c>
      <c r="B1206" s="4" t="n">
        <v>1</v>
      </c>
      <c r="C1206" s="4" t="n">
        <v>2</v>
      </c>
      <c r="D1206" s="4" t="n">
        <v>5</v>
      </c>
      <c r="E1206" s="4" t="n">
        <v>0.00683855</v>
      </c>
      <c r="F1206" s="0" t="str">
        <f aca="false">IF(B1206=$G$2,$H$2,IF(B1206=$G$3,$H$3,IF(B1206=$G$4,$H$4,IF(B1206=$G$5,$H$5,IF(B1206=$G$6,$H$6,"other")))))</f>
        <v>Off-Network</v>
      </c>
    </row>
    <row r="1207" customFormat="false" ht="13.2" hidden="true" customHeight="false" outlineLevel="0" collapsed="false">
      <c r="A1207" s="4" t="n">
        <v>42</v>
      </c>
      <c r="B1207" s="4" t="n">
        <v>1</v>
      </c>
      <c r="C1207" s="4" t="n">
        <v>2</v>
      </c>
      <c r="D1207" s="4" t="n">
        <v>6</v>
      </c>
      <c r="E1207" s="4" t="n">
        <v>0.0103588</v>
      </c>
      <c r="F1207" s="0" t="str">
        <f aca="false">IF(B1207=$G$2,$H$2,IF(B1207=$G$3,$H$3,IF(B1207=$G$4,$H$4,IF(B1207=$G$5,$H$5,IF(B1207=$G$6,$H$6,"other")))))</f>
        <v>Off-Network</v>
      </c>
    </row>
    <row r="1208" customFormat="false" ht="13.2" hidden="true" customHeight="false" outlineLevel="0" collapsed="false">
      <c r="A1208" s="4" t="n">
        <v>42</v>
      </c>
      <c r="B1208" s="4" t="n">
        <v>1</v>
      </c>
      <c r="C1208" s="4" t="n">
        <v>2</v>
      </c>
      <c r="D1208" s="4" t="n">
        <v>7</v>
      </c>
      <c r="E1208" s="4" t="n">
        <v>0.0184304</v>
      </c>
      <c r="F1208" s="0" t="str">
        <f aca="false">IF(B1208=$G$2,$H$2,IF(B1208=$G$3,$H$3,IF(B1208=$G$4,$H$4,IF(B1208=$G$5,$H$5,IF(B1208=$G$6,$H$6,"other")))))</f>
        <v>Off-Network</v>
      </c>
    </row>
    <row r="1209" customFormat="false" ht="13.2" hidden="true" customHeight="false" outlineLevel="0" collapsed="false">
      <c r="A1209" s="4" t="n">
        <v>42</v>
      </c>
      <c r="B1209" s="4" t="n">
        <v>1</v>
      </c>
      <c r="C1209" s="4" t="n">
        <v>2</v>
      </c>
      <c r="D1209" s="4" t="n">
        <v>8</v>
      </c>
      <c r="E1209" s="4" t="n">
        <v>0.0268117</v>
      </c>
      <c r="F1209" s="0" t="str">
        <f aca="false">IF(B1209=$G$2,$H$2,IF(B1209=$G$3,$H$3,IF(B1209=$G$4,$H$4,IF(B1209=$G$5,$H$5,IF(B1209=$G$6,$H$6,"other")))))</f>
        <v>Off-Network</v>
      </c>
    </row>
    <row r="1210" customFormat="false" ht="13.2" hidden="true" customHeight="false" outlineLevel="0" collapsed="false">
      <c r="A1210" s="4" t="n">
        <v>42</v>
      </c>
      <c r="B1210" s="4" t="n">
        <v>1</v>
      </c>
      <c r="C1210" s="4" t="n">
        <v>2</v>
      </c>
      <c r="D1210" s="4" t="n">
        <v>9</v>
      </c>
      <c r="E1210" s="4" t="n">
        <v>0.0363852</v>
      </c>
      <c r="F1210" s="0" t="str">
        <f aca="false">IF(B1210=$G$2,$H$2,IF(B1210=$G$3,$H$3,IF(B1210=$G$4,$H$4,IF(B1210=$G$5,$H$5,IF(B1210=$G$6,$H$6,"other")))))</f>
        <v>Off-Network</v>
      </c>
    </row>
    <row r="1211" customFormat="false" ht="13.2" hidden="true" customHeight="false" outlineLevel="0" collapsed="false">
      <c r="A1211" s="4" t="n">
        <v>42</v>
      </c>
      <c r="B1211" s="4" t="n">
        <v>1</v>
      </c>
      <c r="C1211" s="4" t="n">
        <v>2</v>
      </c>
      <c r="D1211" s="4" t="n">
        <v>10</v>
      </c>
      <c r="E1211" s="4" t="n">
        <v>0.0475407</v>
      </c>
      <c r="F1211" s="0" t="str">
        <f aca="false">IF(B1211=$G$2,$H$2,IF(B1211=$G$3,$H$3,IF(B1211=$G$4,$H$4,IF(B1211=$G$5,$H$5,IF(B1211=$G$6,$H$6,"other")))))</f>
        <v>Off-Network</v>
      </c>
    </row>
    <row r="1212" customFormat="false" ht="13.2" hidden="true" customHeight="false" outlineLevel="0" collapsed="false">
      <c r="A1212" s="4" t="n">
        <v>42</v>
      </c>
      <c r="B1212" s="4" t="n">
        <v>1</v>
      </c>
      <c r="C1212" s="4" t="n">
        <v>2</v>
      </c>
      <c r="D1212" s="4" t="n">
        <v>11</v>
      </c>
      <c r="E1212" s="4" t="n">
        <v>0.0574664</v>
      </c>
      <c r="F1212" s="0" t="str">
        <f aca="false">IF(B1212=$G$2,$H$2,IF(B1212=$G$3,$H$3,IF(B1212=$G$4,$H$4,IF(B1212=$G$5,$H$5,IF(B1212=$G$6,$H$6,"other")))))</f>
        <v>Off-Network</v>
      </c>
    </row>
    <row r="1213" customFormat="false" ht="13.2" hidden="true" customHeight="false" outlineLevel="0" collapsed="false">
      <c r="A1213" s="4" t="n">
        <v>42</v>
      </c>
      <c r="B1213" s="4" t="n">
        <v>1</v>
      </c>
      <c r="C1213" s="4" t="n">
        <v>2</v>
      </c>
      <c r="D1213" s="4" t="n">
        <v>12</v>
      </c>
      <c r="E1213" s="4" t="n">
        <v>0.0650786</v>
      </c>
      <c r="F1213" s="0" t="str">
        <f aca="false">IF(B1213=$G$2,$H$2,IF(B1213=$G$3,$H$3,IF(B1213=$G$4,$H$4,IF(B1213=$G$5,$H$5,IF(B1213=$G$6,$H$6,"other")))))</f>
        <v>Off-Network</v>
      </c>
    </row>
    <row r="1214" customFormat="false" ht="13.2" hidden="true" customHeight="false" outlineLevel="0" collapsed="false">
      <c r="A1214" s="4" t="n">
        <v>42</v>
      </c>
      <c r="B1214" s="4" t="n">
        <v>1</v>
      </c>
      <c r="C1214" s="4" t="n">
        <v>2</v>
      </c>
      <c r="D1214" s="4" t="n">
        <v>13</v>
      </c>
      <c r="E1214" s="4" t="n">
        <v>0.0713228</v>
      </c>
      <c r="F1214" s="0" t="str">
        <f aca="false">IF(B1214=$G$2,$H$2,IF(B1214=$G$3,$H$3,IF(B1214=$G$4,$H$4,IF(B1214=$G$5,$H$5,IF(B1214=$G$6,$H$6,"other")))))</f>
        <v>Off-Network</v>
      </c>
    </row>
    <row r="1215" customFormat="false" ht="13.2" hidden="true" customHeight="false" outlineLevel="0" collapsed="false">
      <c r="A1215" s="4" t="n">
        <v>42</v>
      </c>
      <c r="B1215" s="4" t="n">
        <v>1</v>
      </c>
      <c r="C1215" s="4" t="n">
        <v>2</v>
      </c>
      <c r="D1215" s="4" t="n">
        <v>14</v>
      </c>
      <c r="E1215" s="4" t="n">
        <v>0.0714917</v>
      </c>
      <c r="F1215" s="0" t="str">
        <f aca="false">IF(B1215=$G$2,$H$2,IF(B1215=$G$3,$H$3,IF(B1215=$G$4,$H$4,IF(B1215=$G$5,$H$5,IF(B1215=$G$6,$H$6,"other")))))</f>
        <v>Off-Network</v>
      </c>
    </row>
    <row r="1216" customFormat="false" ht="13.2" hidden="true" customHeight="false" outlineLevel="0" collapsed="false">
      <c r="A1216" s="4" t="n">
        <v>42</v>
      </c>
      <c r="B1216" s="4" t="n">
        <v>1</v>
      </c>
      <c r="C1216" s="4" t="n">
        <v>2</v>
      </c>
      <c r="D1216" s="4" t="n">
        <v>15</v>
      </c>
      <c r="E1216" s="4" t="n">
        <v>0.0717226</v>
      </c>
      <c r="F1216" s="0" t="str">
        <f aca="false">IF(B1216=$G$2,$H$2,IF(B1216=$G$3,$H$3,IF(B1216=$G$4,$H$4,IF(B1216=$G$5,$H$5,IF(B1216=$G$6,$H$6,"other")))))</f>
        <v>Off-Network</v>
      </c>
    </row>
    <row r="1217" customFormat="false" ht="13.2" hidden="true" customHeight="false" outlineLevel="0" collapsed="false">
      <c r="A1217" s="4" t="n">
        <v>42</v>
      </c>
      <c r="B1217" s="4" t="n">
        <v>1</v>
      </c>
      <c r="C1217" s="4" t="n">
        <v>2</v>
      </c>
      <c r="D1217" s="4" t="n">
        <v>16</v>
      </c>
      <c r="E1217" s="4" t="n">
        <v>0.0720061</v>
      </c>
      <c r="F1217" s="0" t="str">
        <f aca="false">IF(B1217=$G$2,$H$2,IF(B1217=$G$3,$H$3,IF(B1217=$G$4,$H$4,IF(B1217=$G$5,$H$5,IF(B1217=$G$6,$H$6,"other")))))</f>
        <v>Off-Network</v>
      </c>
    </row>
    <row r="1218" customFormat="false" ht="13.2" hidden="true" customHeight="false" outlineLevel="0" collapsed="false">
      <c r="A1218" s="4" t="n">
        <v>42</v>
      </c>
      <c r="B1218" s="4" t="n">
        <v>1</v>
      </c>
      <c r="C1218" s="4" t="n">
        <v>2</v>
      </c>
      <c r="D1218" s="4" t="n">
        <v>17</v>
      </c>
      <c r="E1218" s="4" t="n">
        <v>0.0711487</v>
      </c>
      <c r="F1218" s="0" t="str">
        <f aca="false">IF(B1218=$G$2,$H$2,IF(B1218=$G$3,$H$3,IF(B1218=$G$4,$H$4,IF(B1218=$G$5,$H$5,IF(B1218=$G$6,$H$6,"other")))))</f>
        <v>Off-Network</v>
      </c>
    </row>
    <row r="1219" customFormat="false" ht="13.2" hidden="true" customHeight="false" outlineLevel="0" collapsed="false">
      <c r="A1219" s="4" t="n">
        <v>42</v>
      </c>
      <c r="B1219" s="4" t="n">
        <v>1</v>
      </c>
      <c r="C1219" s="4" t="n">
        <v>2</v>
      </c>
      <c r="D1219" s="4" t="n">
        <v>18</v>
      </c>
      <c r="E1219" s="4" t="n">
        <v>0.0678874</v>
      </c>
      <c r="F1219" s="0" t="str">
        <f aca="false">IF(B1219=$G$2,$H$2,IF(B1219=$G$3,$H$3,IF(B1219=$G$4,$H$4,IF(B1219=$G$5,$H$5,IF(B1219=$G$6,$H$6,"other")))))</f>
        <v>Off-Network</v>
      </c>
    </row>
    <row r="1220" customFormat="false" ht="13.2" hidden="true" customHeight="false" outlineLevel="0" collapsed="false">
      <c r="A1220" s="4" t="n">
        <v>42</v>
      </c>
      <c r="B1220" s="4" t="n">
        <v>1</v>
      </c>
      <c r="C1220" s="4" t="n">
        <v>2</v>
      </c>
      <c r="D1220" s="4" t="n">
        <v>19</v>
      </c>
      <c r="E1220" s="4" t="n">
        <v>0.0617718</v>
      </c>
      <c r="F1220" s="0" t="str">
        <f aca="false">IF(B1220=$G$2,$H$2,IF(B1220=$G$3,$H$3,IF(B1220=$G$4,$H$4,IF(B1220=$G$5,$H$5,IF(B1220=$G$6,$H$6,"other")))))</f>
        <v>Off-Network</v>
      </c>
    </row>
    <row r="1221" customFormat="false" ht="13.2" hidden="true" customHeight="false" outlineLevel="0" collapsed="false">
      <c r="A1221" s="4" t="n">
        <v>42</v>
      </c>
      <c r="B1221" s="4" t="n">
        <v>1</v>
      </c>
      <c r="C1221" s="4" t="n">
        <v>2</v>
      </c>
      <c r="D1221" s="4" t="n">
        <v>20</v>
      </c>
      <c r="E1221" s="4" t="n">
        <v>0.0516882</v>
      </c>
      <c r="F1221" s="0" t="str">
        <f aca="false">IF(B1221=$G$2,$H$2,IF(B1221=$G$3,$H$3,IF(B1221=$G$4,$H$4,IF(B1221=$G$5,$H$5,IF(B1221=$G$6,$H$6,"other")))))</f>
        <v>Off-Network</v>
      </c>
    </row>
    <row r="1222" customFormat="false" ht="13.2" hidden="true" customHeight="false" outlineLevel="0" collapsed="false">
      <c r="A1222" s="4" t="n">
        <v>42</v>
      </c>
      <c r="B1222" s="4" t="n">
        <v>1</v>
      </c>
      <c r="C1222" s="4" t="n">
        <v>2</v>
      </c>
      <c r="D1222" s="4" t="n">
        <v>21</v>
      </c>
      <c r="E1222" s="4" t="n">
        <v>0.0428658</v>
      </c>
      <c r="F1222" s="0" t="str">
        <f aca="false">IF(B1222=$G$2,$H$2,IF(B1222=$G$3,$H$3,IF(B1222=$G$4,$H$4,IF(B1222=$G$5,$H$5,IF(B1222=$G$6,$H$6,"other")))))</f>
        <v>Off-Network</v>
      </c>
    </row>
    <row r="1223" customFormat="false" ht="13.2" hidden="true" customHeight="false" outlineLevel="0" collapsed="false">
      <c r="A1223" s="4" t="n">
        <v>42</v>
      </c>
      <c r="B1223" s="4" t="n">
        <v>1</v>
      </c>
      <c r="C1223" s="4" t="n">
        <v>2</v>
      </c>
      <c r="D1223" s="4" t="n">
        <v>22</v>
      </c>
      <c r="E1223" s="4" t="n">
        <v>0.0380302</v>
      </c>
      <c r="F1223" s="0" t="str">
        <f aca="false">IF(B1223=$G$2,$H$2,IF(B1223=$G$3,$H$3,IF(B1223=$G$4,$H$4,IF(B1223=$G$5,$H$5,IF(B1223=$G$6,$H$6,"other")))))</f>
        <v>Off-Network</v>
      </c>
    </row>
    <row r="1224" customFormat="false" ht="13.2" hidden="true" customHeight="false" outlineLevel="0" collapsed="false">
      <c r="A1224" s="4" t="n">
        <v>42</v>
      </c>
      <c r="B1224" s="4" t="n">
        <v>1</v>
      </c>
      <c r="C1224" s="4" t="n">
        <v>2</v>
      </c>
      <c r="D1224" s="4" t="n">
        <v>23</v>
      </c>
      <c r="E1224" s="4" t="n">
        <v>0.0322072</v>
      </c>
      <c r="F1224" s="0" t="str">
        <f aca="false">IF(B1224=$G$2,$H$2,IF(B1224=$G$3,$H$3,IF(B1224=$G$4,$H$4,IF(B1224=$G$5,$H$5,IF(B1224=$G$6,$H$6,"other")))))</f>
        <v>Off-Network</v>
      </c>
    </row>
    <row r="1225" customFormat="false" ht="13.2" hidden="true" customHeight="false" outlineLevel="0" collapsed="false">
      <c r="A1225" s="4" t="n">
        <v>42</v>
      </c>
      <c r="B1225" s="4" t="n">
        <v>1</v>
      </c>
      <c r="C1225" s="4" t="n">
        <v>2</v>
      </c>
      <c r="D1225" s="4" t="n">
        <v>24</v>
      </c>
      <c r="E1225" s="4" t="n">
        <v>0.0245677</v>
      </c>
      <c r="F1225" s="0" t="str">
        <f aca="false">IF(B1225=$G$2,$H$2,IF(B1225=$G$3,$H$3,IF(B1225=$G$4,$H$4,IF(B1225=$G$5,$H$5,IF(B1225=$G$6,$H$6,"other")))))</f>
        <v>Off-Network</v>
      </c>
    </row>
    <row r="1226" customFormat="false" ht="13.2" hidden="true" customHeight="false" outlineLevel="0" collapsed="false">
      <c r="A1226" s="4" t="n">
        <v>42</v>
      </c>
      <c r="B1226" s="4" t="n">
        <v>1</v>
      </c>
      <c r="C1226" s="4" t="n">
        <v>5</v>
      </c>
      <c r="D1226" s="4" t="n">
        <v>1</v>
      </c>
      <c r="E1226" s="4" t="n">
        <v>0.00986211</v>
      </c>
      <c r="F1226" s="0" t="str">
        <f aca="false">IF(B1226=$G$2,$H$2,IF(B1226=$G$3,$H$3,IF(B1226=$G$4,$H$4,IF(B1226=$G$5,$H$5,IF(B1226=$G$6,$H$6,"other")))))</f>
        <v>Off-Network</v>
      </c>
    </row>
    <row r="1227" customFormat="false" ht="13.2" hidden="true" customHeight="false" outlineLevel="0" collapsed="false">
      <c r="A1227" s="4" t="n">
        <v>42</v>
      </c>
      <c r="B1227" s="4" t="n">
        <v>1</v>
      </c>
      <c r="C1227" s="4" t="n">
        <v>5</v>
      </c>
      <c r="D1227" s="4" t="n">
        <v>2</v>
      </c>
      <c r="E1227" s="4" t="n">
        <v>0.00627248</v>
      </c>
      <c r="F1227" s="0" t="str">
        <f aca="false">IF(B1227=$G$2,$H$2,IF(B1227=$G$3,$H$3,IF(B1227=$G$4,$H$4,IF(B1227=$G$5,$H$5,IF(B1227=$G$6,$H$6,"other")))))</f>
        <v>Off-Network</v>
      </c>
    </row>
    <row r="1228" customFormat="false" ht="13.2" hidden="true" customHeight="false" outlineLevel="0" collapsed="false">
      <c r="A1228" s="4" t="n">
        <v>42</v>
      </c>
      <c r="B1228" s="4" t="n">
        <v>1</v>
      </c>
      <c r="C1228" s="4" t="n">
        <v>5</v>
      </c>
      <c r="D1228" s="4" t="n">
        <v>3</v>
      </c>
      <c r="E1228" s="4" t="n">
        <v>0.00505767</v>
      </c>
      <c r="F1228" s="0" t="str">
        <f aca="false">IF(B1228=$G$2,$H$2,IF(B1228=$G$3,$H$3,IF(B1228=$G$4,$H$4,IF(B1228=$G$5,$H$5,IF(B1228=$G$6,$H$6,"other")))))</f>
        <v>Off-Network</v>
      </c>
    </row>
    <row r="1229" customFormat="false" ht="13.2" hidden="true" customHeight="false" outlineLevel="0" collapsed="false">
      <c r="A1229" s="4" t="n">
        <v>42</v>
      </c>
      <c r="B1229" s="4" t="n">
        <v>1</v>
      </c>
      <c r="C1229" s="4" t="n">
        <v>5</v>
      </c>
      <c r="D1229" s="4" t="n">
        <v>4</v>
      </c>
      <c r="E1229" s="4" t="n">
        <v>0.00466686</v>
      </c>
      <c r="F1229" s="0" t="str">
        <f aca="false">IF(B1229=$G$2,$H$2,IF(B1229=$G$3,$H$3,IF(B1229=$G$4,$H$4,IF(B1229=$G$5,$H$5,IF(B1229=$G$6,$H$6,"other")))))</f>
        <v>Off-Network</v>
      </c>
    </row>
    <row r="1230" customFormat="false" ht="13.2" hidden="true" customHeight="false" outlineLevel="0" collapsed="false">
      <c r="A1230" s="4" t="n">
        <v>42</v>
      </c>
      <c r="B1230" s="4" t="n">
        <v>1</v>
      </c>
      <c r="C1230" s="4" t="n">
        <v>5</v>
      </c>
      <c r="D1230" s="4" t="n">
        <v>5</v>
      </c>
      <c r="E1230" s="4" t="n">
        <v>0.00699469</v>
      </c>
      <c r="F1230" s="0" t="str">
        <f aca="false">IF(B1230=$G$2,$H$2,IF(B1230=$G$3,$H$3,IF(B1230=$G$4,$H$4,IF(B1230=$G$5,$H$5,IF(B1230=$G$6,$H$6,"other")))))</f>
        <v>Off-Network</v>
      </c>
    </row>
    <row r="1231" customFormat="false" ht="13.2" hidden="true" customHeight="false" outlineLevel="0" collapsed="false">
      <c r="A1231" s="4" t="n">
        <v>42</v>
      </c>
      <c r="B1231" s="4" t="n">
        <v>1</v>
      </c>
      <c r="C1231" s="4" t="n">
        <v>5</v>
      </c>
      <c r="D1231" s="4" t="n">
        <v>6</v>
      </c>
      <c r="E1231" s="4" t="n">
        <v>0.018494</v>
      </c>
      <c r="F1231" s="0" t="str">
        <f aca="false">IF(B1231=$G$2,$H$2,IF(B1231=$G$3,$H$3,IF(B1231=$G$4,$H$4,IF(B1231=$G$5,$H$5,IF(B1231=$G$6,$H$6,"other")))))</f>
        <v>Off-Network</v>
      </c>
    </row>
    <row r="1232" customFormat="false" ht="13.2" hidden="true" customHeight="false" outlineLevel="0" collapsed="false">
      <c r="A1232" s="4" t="n">
        <v>42</v>
      </c>
      <c r="B1232" s="4" t="n">
        <v>1</v>
      </c>
      <c r="C1232" s="4" t="n">
        <v>5</v>
      </c>
      <c r="D1232" s="4" t="n">
        <v>7</v>
      </c>
      <c r="E1232" s="4" t="n">
        <v>0.0459565</v>
      </c>
      <c r="F1232" s="0" t="str">
        <f aca="false">IF(B1232=$G$2,$H$2,IF(B1232=$G$3,$H$3,IF(B1232=$G$4,$H$4,IF(B1232=$G$5,$H$5,IF(B1232=$G$6,$H$6,"other")))))</f>
        <v>Off-Network</v>
      </c>
    </row>
    <row r="1233" customFormat="false" ht="13.2" hidden="true" customHeight="false" outlineLevel="0" collapsed="false">
      <c r="A1233" s="4" t="n">
        <v>42</v>
      </c>
      <c r="B1233" s="4" t="n">
        <v>1</v>
      </c>
      <c r="C1233" s="4" t="n">
        <v>5</v>
      </c>
      <c r="D1233" s="4" t="n">
        <v>8</v>
      </c>
      <c r="E1233" s="4" t="n">
        <v>0.0696444</v>
      </c>
      <c r="F1233" s="0" t="str">
        <f aca="false">IF(B1233=$G$2,$H$2,IF(B1233=$G$3,$H$3,IF(B1233=$G$4,$H$4,IF(B1233=$G$5,$H$5,IF(B1233=$G$6,$H$6,"other")))))</f>
        <v>Off-Network</v>
      </c>
    </row>
    <row r="1234" customFormat="false" ht="13.2" hidden="true" customHeight="false" outlineLevel="0" collapsed="false">
      <c r="A1234" s="4" t="n">
        <v>42</v>
      </c>
      <c r="B1234" s="4" t="n">
        <v>1</v>
      </c>
      <c r="C1234" s="4" t="n">
        <v>5</v>
      </c>
      <c r="D1234" s="4" t="n">
        <v>9</v>
      </c>
      <c r="E1234" s="4" t="n">
        <v>0.0608279</v>
      </c>
      <c r="F1234" s="0" t="str">
        <f aca="false">IF(B1234=$G$2,$H$2,IF(B1234=$G$3,$H$3,IF(B1234=$G$4,$H$4,IF(B1234=$G$5,$H$5,IF(B1234=$G$6,$H$6,"other")))))</f>
        <v>Off-Network</v>
      </c>
    </row>
    <row r="1235" customFormat="false" ht="13.2" hidden="true" customHeight="false" outlineLevel="0" collapsed="false">
      <c r="A1235" s="4" t="n">
        <v>42</v>
      </c>
      <c r="B1235" s="4" t="n">
        <v>1</v>
      </c>
      <c r="C1235" s="4" t="n">
        <v>5</v>
      </c>
      <c r="D1235" s="4" t="n">
        <v>10</v>
      </c>
      <c r="E1235" s="4" t="n">
        <v>0.0502862</v>
      </c>
      <c r="F1235" s="0" t="str">
        <f aca="false">IF(B1235=$G$2,$H$2,IF(B1235=$G$3,$H$3,IF(B1235=$G$4,$H$4,IF(B1235=$G$5,$H$5,IF(B1235=$G$6,$H$6,"other")))))</f>
        <v>Off-Network</v>
      </c>
    </row>
    <row r="1236" customFormat="false" ht="13.2" hidden="true" customHeight="false" outlineLevel="0" collapsed="false">
      <c r="A1236" s="4" t="n">
        <v>42</v>
      </c>
      <c r="B1236" s="4" t="n">
        <v>1</v>
      </c>
      <c r="C1236" s="4" t="n">
        <v>5</v>
      </c>
      <c r="D1236" s="4" t="n">
        <v>11</v>
      </c>
      <c r="E1236" s="4" t="n">
        <v>0.0499351</v>
      </c>
      <c r="F1236" s="0" t="str">
        <f aca="false">IF(B1236=$G$2,$H$2,IF(B1236=$G$3,$H$3,IF(B1236=$G$4,$H$4,IF(B1236=$G$5,$H$5,IF(B1236=$G$6,$H$6,"other")))))</f>
        <v>Off-Network</v>
      </c>
    </row>
    <row r="1237" customFormat="false" ht="13.2" hidden="true" customHeight="false" outlineLevel="0" collapsed="false">
      <c r="A1237" s="4" t="n">
        <v>42</v>
      </c>
      <c r="B1237" s="4" t="n">
        <v>1</v>
      </c>
      <c r="C1237" s="4" t="n">
        <v>5</v>
      </c>
      <c r="D1237" s="4" t="n">
        <v>12</v>
      </c>
      <c r="E1237" s="4" t="n">
        <v>0.0543654</v>
      </c>
      <c r="F1237" s="0" t="str">
        <f aca="false">IF(B1237=$G$2,$H$2,IF(B1237=$G$3,$H$3,IF(B1237=$G$4,$H$4,IF(B1237=$G$5,$H$5,IF(B1237=$G$6,$H$6,"other")))))</f>
        <v>Off-Network</v>
      </c>
    </row>
    <row r="1238" customFormat="false" ht="13.2" hidden="true" customHeight="false" outlineLevel="0" collapsed="false">
      <c r="A1238" s="4" t="n">
        <v>42</v>
      </c>
      <c r="B1238" s="4" t="n">
        <v>1</v>
      </c>
      <c r="C1238" s="4" t="n">
        <v>5</v>
      </c>
      <c r="D1238" s="4" t="n">
        <v>13</v>
      </c>
      <c r="E1238" s="4" t="n">
        <v>0.0576462</v>
      </c>
      <c r="F1238" s="0" t="str">
        <f aca="false">IF(B1238=$G$2,$H$2,IF(B1238=$G$3,$H$3,IF(B1238=$G$4,$H$4,IF(B1238=$G$5,$H$5,IF(B1238=$G$6,$H$6,"other")))))</f>
        <v>Off-Network</v>
      </c>
    </row>
    <row r="1239" customFormat="false" ht="13.2" hidden="true" customHeight="false" outlineLevel="0" collapsed="false">
      <c r="A1239" s="4" t="n">
        <v>42</v>
      </c>
      <c r="B1239" s="4" t="n">
        <v>1</v>
      </c>
      <c r="C1239" s="4" t="n">
        <v>5</v>
      </c>
      <c r="D1239" s="4" t="n">
        <v>14</v>
      </c>
      <c r="E1239" s="4" t="n">
        <v>0.0580319</v>
      </c>
      <c r="F1239" s="0" t="str">
        <f aca="false">IF(B1239=$G$2,$H$2,IF(B1239=$G$3,$H$3,IF(B1239=$G$4,$H$4,IF(B1239=$G$5,$H$5,IF(B1239=$G$6,$H$6,"other")))))</f>
        <v>Off-Network</v>
      </c>
    </row>
    <row r="1240" customFormat="false" ht="13.2" hidden="true" customHeight="false" outlineLevel="0" collapsed="false">
      <c r="A1240" s="4" t="n">
        <v>42</v>
      </c>
      <c r="B1240" s="4" t="n">
        <v>1</v>
      </c>
      <c r="C1240" s="4" t="n">
        <v>5</v>
      </c>
      <c r="D1240" s="4" t="n">
        <v>15</v>
      </c>
      <c r="E1240" s="4" t="n">
        <v>0.0622554</v>
      </c>
      <c r="F1240" s="0" t="str">
        <f aca="false">IF(B1240=$G$2,$H$2,IF(B1240=$G$3,$H$3,IF(B1240=$G$4,$H$4,IF(B1240=$G$5,$H$5,IF(B1240=$G$6,$H$6,"other")))))</f>
        <v>Off-Network</v>
      </c>
    </row>
    <row r="1241" customFormat="false" ht="13.2" hidden="true" customHeight="false" outlineLevel="0" collapsed="false">
      <c r="A1241" s="4" t="n">
        <v>42</v>
      </c>
      <c r="B1241" s="4" t="n">
        <v>1</v>
      </c>
      <c r="C1241" s="4" t="n">
        <v>5</v>
      </c>
      <c r="D1241" s="4" t="n">
        <v>16</v>
      </c>
      <c r="E1241" s="4" t="n">
        <v>0.0710049</v>
      </c>
      <c r="F1241" s="0" t="str">
        <f aca="false">IF(B1241=$G$2,$H$2,IF(B1241=$G$3,$H$3,IF(B1241=$G$4,$H$4,IF(B1241=$G$5,$H$5,IF(B1241=$G$6,$H$6,"other")))))</f>
        <v>Off-Network</v>
      </c>
    </row>
    <row r="1242" customFormat="false" ht="13.2" hidden="true" customHeight="false" outlineLevel="0" collapsed="false">
      <c r="A1242" s="4" t="n">
        <v>42</v>
      </c>
      <c r="B1242" s="4" t="n">
        <v>1</v>
      </c>
      <c r="C1242" s="4" t="n">
        <v>5</v>
      </c>
      <c r="D1242" s="4" t="n">
        <v>17</v>
      </c>
      <c r="E1242" s="4" t="n">
        <v>0.0769725</v>
      </c>
      <c r="F1242" s="0" t="str">
        <f aca="false">IF(B1242=$G$2,$H$2,IF(B1242=$G$3,$H$3,IF(B1242=$G$4,$H$4,IF(B1242=$G$5,$H$5,IF(B1242=$G$6,$H$6,"other")))))</f>
        <v>Off-Network</v>
      </c>
    </row>
    <row r="1243" customFormat="false" ht="13.2" hidden="true" customHeight="false" outlineLevel="0" collapsed="false">
      <c r="A1243" s="4" t="n">
        <v>42</v>
      </c>
      <c r="B1243" s="4" t="n">
        <v>1</v>
      </c>
      <c r="C1243" s="4" t="n">
        <v>5</v>
      </c>
      <c r="D1243" s="4" t="n">
        <v>18</v>
      </c>
      <c r="E1243" s="4" t="n">
        <v>0.077432</v>
      </c>
      <c r="F1243" s="0" t="str">
        <f aca="false">IF(B1243=$G$2,$H$2,IF(B1243=$G$3,$H$3,IF(B1243=$G$4,$H$4,IF(B1243=$G$5,$H$5,IF(B1243=$G$6,$H$6,"other")))))</f>
        <v>Off-Network</v>
      </c>
    </row>
    <row r="1244" customFormat="false" ht="13.2" hidden="true" customHeight="false" outlineLevel="0" collapsed="false">
      <c r="A1244" s="4" t="n">
        <v>42</v>
      </c>
      <c r="B1244" s="4" t="n">
        <v>1</v>
      </c>
      <c r="C1244" s="4" t="n">
        <v>5</v>
      </c>
      <c r="D1244" s="4" t="n">
        <v>19</v>
      </c>
      <c r="E1244" s="4" t="n">
        <v>0.059783</v>
      </c>
      <c r="F1244" s="0" t="str">
        <f aca="false">IF(B1244=$G$2,$H$2,IF(B1244=$G$3,$H$3,IF(B1244=$G$4,$H$4,IF(B1244=$G$5,$H$5,IF(B1244=$G$6,$H$6,"other")))))</f>
        <v>Off-Network</v>
      </c>
    </row>
    <row r="1245" customFormat="false" ht="13.2" hidden="true" customHeight="false" outlineLevel="0" collapsed="false">
      <c r="A1245" s="4" t="n">
        <v>42</v>
      </c>
      <c r="B1245" s="4" t="n">
        <v>1</v>
      </c>
      <c r="C1245" s="4" t="n">
        <v>5</v>
      </c>
      <c r="D1245" s="4" t="n">
        <v>20</v>
      </c>
      <c r="E1245" s="4" t="n">
        <v>0.0443923</v>
      </c>
      <c r="F1245" s="0" t="str">
        <f aca="false">IF(B1245=$G$2,$H$2,IF(B1245=$G$3,$H$3,IF(B1245=$G$4,$H$4,IF(B1245=$G$5,$H$5,IF(B1245=$G$6,$H$6,"other")))))</f>
        <v>Off-Network</v>
      </c>
    </row>
    <row r="1246" customFormat="false" ht="13.2" hidden="true" customHeight="false" outlineLevel="0" collapsed="false">
      <c r="A1246" s="4" t="n">
        <v>42</v>
      </c>
      <c r="B1246" s="4" t="n">
        <v>1</v>
      </c>
      <c r="C1246" s="4" t="n">
        <v>5</v>
      </c>
      <c r="D1246" s="4" t="n">
        <v>21</v>
      </c>
      <c r="E1246" s="4" t="n">
        <v>0.0354458</v>
      </c>
      <c r="F1246" s="0" t="str">
        <f aca="false">IF(B1246=$G$2,$H$2,IF(B1246=$G$3,$H$3,IF(B1246=$G$4,$H$4,IF(B1246=$G$5,$H$5,IF(B1246=$G$6,$H$6,"other")))))</f>
        <v>Off-Network</v>
      </c>
    </row>
    <row r="1247" customFormat="false" ht="13.2" hidden="true" customHeight="false" outlineLevel="0" collapsed="false">
      <c r="A1247" s="4" t="n">
        <v>42</v>
      </c>
      <c r="B1247" s="4" t="n">
        <v>1</v>
      </c>
      <c r="C1247" s="4" t="n">
        <v>5</v>
      </c>
      <c r="D1247" s="4" t="n">
        <v>22</v>
      </c>
      <c r="E1247" s="4" t="n">
        <v>0.031824</v>
      </c>
      <c r="F1247" s="0" t="str">
        <f aca="false">IF(B1247=$G$2,$H$2,IF(B1247=$G$3,$H$3,IF(B1247=$G$4,$H$4,IF(B1247=$G$5,$H$5,IF(B1247=$G$6,$H$6,"other")))))</f>
        <v>Off-Network</v>
      </c>
    </row>
    <row r="1248" customFormat="false" ht="13.2" hidden="true" customHeight="false" outlineLevel="0" collapsed="false">
      <c r="A1248" s="4" t="n">
        <v>42</v>
      </c>
      <c r="B1248" s="4" t="n">
        <v>1</v>
      </c>
      <c r="C1248" s="4" t="n">
        <v>5</v>
      </c>
      <c r="D1248" s="4" t="n">
        <v>23</v>
      </c>
      <c r="E1248" s="4" t="n">
        <v>0.0249419</v>
      </c>
      <c r="F1248" s="0" t="str">
        <f aca="false">IF(B1248=$G$2,$H$2,IF(B1248=$G$3,$H$3,IF(B1248=$G$4,$H$4,IF(B1248=$G$5,$H$5,IF(B1248=$G$6,$H$6,"other")))))</f>
        <v>Off-Network</v>
      </c>
    </row>
    <row r="1249" customFormat="false" ht="13.2" hidden="true" customHeight="false" outlineLevel="0" collapsed="false">
      <c r="A1249" s="4" t="n">
        <v>42</v>
      </c>
      <c r="B1249" s="4" t="n">
        <v>1</v>
      </c>
      <c r="C1249" s="4" t="n">
        <v>5</v>
      </c>
      <c r="D1249" s="4" t="n">
        <v>24</v>
      </c>
      <c r="E1249" s="4" t="n">
        <v>0.0179068</v>
      </c>
      <c r="F1249" s="0" t="str">
        <f aca="false">IF(B1249=$G$2,$H$2,IF(B1249=$G$3,$H$3,IF(B1249=$G$4,$H$4,IF(B1249=$G$5,$H$5,IF(B1249=$G$6,$H$6,"other")))))</f>
        <v>Off-Network</v>
      </c>
    </row>
    <row r="1250" customFormat="false" ht="13.2" hidden="true" customHeight="false" outlineLevel="0" collapsed="false">
      <c r="A1250" s="4" t="n">
        <v>42</v>
      </c>
      <c r="B1250" s="4" t="n">
        <v>2</v>
      </c>
      <c r="C1250" s="4" t="n">
        <v>2</v>
      </c>
      <c r="D1250" s="4" t="n">
        <v>1</v>
      </c>
      <c r="E1250" s="4" t="n">
        <v>0.0164213</v>
      </c>
      <c r="F1250" s="0" t="str">
        <f aca="false">IF(B1250=$G$2,$H$2,IF(B1250=$G$3,$H$3,IF(B1250=$G$4,$H$4,IF(B1250=$G$5,$H$5,IF(B1250=$G$6,$H$6,"other")))))</f>
        <v>Rural Restricted Access</v>
      </c>
    </row>
    <row r="1251" customFormat="false" ht="13.2" hidden="true" customHeight="false" outlineLevel="0" collapsed="false">
      <c r="A1251" s="4" t="n">
        <v>42</v>
      </c>
      <c r="B1251" s="4" t="n">
        <v>2</v>
      </c>
      <c r="C1251" s="4" t="n">
        <v>2</v>
      </c>
      <c r="D1251" s="4" t="n">
        <v>2</v>
      </c>
      <c r="E1251" s="4" t="n">
        <v>0.0111921</v>
      </c>
      <c r="F1251" s="0" t="str">
        <f aca="false">IF(B1251=$G$2,$H$2,IF(B1251=$G$3,$H$3,IF(B1251=$G$4,$H$4,IF(B1251=$G$5,$H$5,IF(B1251=$G$6,$H$6,"other")))))</f>
        <v>Rural Restricted Access</v>
      </c>
    </row>
    <row r="1252" customFormat="false" ht="13.2" hidden="true" customHeight="false" outlineLevel="0" collapsed="false">
      <c r="A1252" s="4" t="n">
        <v>42</v>
      </c>
      <c r="B1252" s="4" t="n">
        <v>2</v>
      </c>
      <c r="C1252" s="4" t="n">
        <v>2</v>
      </c>
      <c r="D1252" s="4" t="n">
        <v>3</v>
      </c>
      <c r="E1252" s="4" t="n">
        <v>0.0085415</v>
      </c>
      <c r="F1252" s="0" t="str">
        <f aca="false">IF(B1252=$G$2,$H$2,IF(B1252=$G$3,$H$3,IF(B1252=$G$4,$H$4,IF(B1252=$G$5,$H$5,IF(B1252=$G$6,$H$6,"other")))))</f>
        <v>Rural Restricted Access</v>
      </c>
    </row>
    <row r="1253" customFormat="false" ht="13.2" hidden="true" customHeight="false" outlineLevel="0" collapsed="false">
      <c r="A1253" s="4" t="n">
        <v>42</v>
      </c>
      <c r="B1253" s="4" t="n">
        <v>2</v>
      </c>
      <c r="C1253" s="4" t="n">
        <v>2</v>
      </c>
      <c r="D1253" s="4" t="n">
        <v>4</v>
      </c>
      <c r="E1253" s="4" t="n">
        <v>0.00679328</v>
      </c>
      <c r="F1253" s="0" t="str">
        <f aca="false">IF(B1253=$G$2,$H$2,IF(B1253=$G$3,$H$3,IF(B1253=$G$4,$H$4,IF(B1253=$G$5,$H$5,IF(B1253=$G$6,$H$6,"other")))))</f>
        <v>Rural Restricted Access</v>
      </c>
    </row>
    <row r="1254" customFormat="false" ht="13.2" hidden="true" customHeight="false" outlineLevel="0" collapsed="false">
      <c r="A1254" s="4" t="n">
        <v>42</v>
      </c>
      <c r="B1254" s="4" t="n">
        <v>2</v>
      </c>
      <c r="C1254" s="4" t="n">
        <v>2</v>
      </c>
      <c r="D1254" s="4" t="n">
        <v>5</v>
      </c>
      <c r="E1254" s="4" t="n">
        <v>0.00721894</v>
      </c>
      <c r="F1254" s="0" t="str">
        <f aca="false">IF(B1254=$G$2,$H$2,IF(B1254=$G$3,$H$3,IF(B1254=$G$4,$H$4,IF(B1254=$G$5,$H$5,IF(B1254=$G$6,$H$6,"other")))))</f>
        <v>Rural Restricted Access</v>
      </c>
    </row>
    <row r="1255" customFormat="false" ht="13.2" hidden="true" customHeight="false" outlineLevel="0" collapsed="false">
      <c r="A1255" s="4" t="n">
        <v>42</v>
      </c>
      <c r="B1255" s="4" t="n">
        <v>2</v>
      </c>
      <c r="C1255" s="4" t="n">
        <v>2</v>
      </c>
      <c r="D1255" s="4" t="n">
        <v>6</v>
      </c>
      <c r="E1255" s="4" t="n">
        <v>0.0107619</v>
      </c>
      <c r="F1255" s="0" t="str">
        <f aca="false">IF(B1255=$G$2,$H$2,IF(B1255=$G$3,$H$3,IF(B1255=$G$4,$H$4,IF(B1255=$G$5,$H$5,IF(B1255=$G$6,$H$6,"other")))))</f>
        <v>Rural Restricted Access</v>
      </c>
    </row>
    <row r="1256" customFormat="false" ht="13.2" hidden="true" customHeight="false" outlineLevel="0" collapsed="false">
      <c r="A1256" s="4" t="n">
        <v>42</v>
      </c>
      <c r="B1256" s="4" t="n">
        <v>2</v>
      </c>
      <c r="C1256" s="4" t="n">
        <v>2</v>
      </c>
      <c r="D1256" s="4" t="n">
        <v>7</v>
      </c>
      <c r="E1256" s="4" t="n">
        <v>0.01768</v>
      </c>
      <c r="F1256" s="0" t="str">
        <f aca="false">IF(B1256=$G$2,$H$2,IF(B1256=$G$3,$H$3,IF(B1256=$G$4,$H$4,IF(B1256=$G$5,$H$5,IF(B1256=$G$6,$H$6,"other")))))</f>
        <v>Rural Restricted Access</v>
      </c>
    </row>
    <row r="1257" customFormat="false" ht="13.2" hidden="true" customHeight="false" outlineLevel="0" collapsed="false">
      <c r="A1257" s="4" t="n">
        <v>42</v>
      </c>
      <c r="B1257" s="4" t="n">
        <v>2</v>
      </c>
      <c r="C1257" s="4" t="n">
        <v>2</v>
      </c>
      <c r="D1257" s="4" t="n">
        <v>8</v>
      </c>
      <c r="E1257" s="4" t="n">
        <v>0.0268751</v>
      </c>
      <c r="F1257" s="0" t="str">
        <f aca="false">IF(B1257=$G$2,$H$2,IF(B1257=$G$3,$H$3,IF(B1257=$G$4,$H$4,IF(B1257=$G$5,$H$5,IF(B1257=$G$6,$H$6,"other")))))</f>
        <v>Rural Restricted Access</v>
      </c>
    </row>
    <row r="1258" customFormat="false" ht="13.2" hidden="true" customHeight="false" outlineLevel="0" collapsed="false">
      <c r="A1258" s="4" t="n">
        <v>42</v>
      </c>
      <c r="B1258" s="4" t="n">
        <v>2</v>
      </c>
      <c r="C1258" s="4" t="n">
        <v>2</v>
      </c>
      <c r="D1258" s="4" t="n">
        <v>9</v>
      </c>
      <c r="E1258" s="4" t="n">
        <v>0.0386587</v>
      </c>
      <c r="F1258" s="0" t="str">
        <f aca="false">IF(B1258=$G$2,$H$2,IF(B1258=$G$3,$H$3,IF(B1258=$G$4,$H$4,IF(B1258=$G$5,$H$5,IF(B1258=$G$6,$H$6,"other")))))</f>
        <v>Rural Restricted Access</v>
      </c>
    </row>
    <row r="1259" customFormat="false" ht="13.2" hidden="true" customHeight="false" outlineLevel="0" collapsed="false">
      <c r="A1259" s="4" t="n">
        <v>42</v>
      </c>
      <c r="B1259" s="4" t="n">
        <v>2</v>
      </c>
      <c r="C1259" s="4" t="n">
        <v>2</v>
      </c>
      <c r="D1259" s="4" t="n">
        <v>10</v>
      </c>
      <c r="E1259" s="4" t="n">
        <v>0.0522389</v>
      </c>
      <c r="F1259" s="0" t="str">
        <f aca="false">IF(B1259=$G$2,$H$2,IF(B1259=$G$3,$H$3,IF(B1259=$G$4,$H$4,IF(B1259=$G$5,$H$5,IF(B1259=$G$6,$H$6,"other")))))</f>
        <v>Rural Restricted Access</v>
      </c>
    </row>
    <row r="1260" customFormat="false" ht="13.2" hidden="true" customHeight="false" outlineLevel="0" collapsed="false">
      <c r="A1260" s="4" t="n">
        <v>42</v>
      </c>
      <c r="B1260" s="4" t="n">
        <v>2</v>
      </c>
      <c r="C1260" s="4" t="n">
        <v>2</v>
      </c>
      <c r="D1260" s="4" t="n">
        <v>11</v>
      </c>
      <c r="E1260" s="4" t="n">
        <v>0.0631739</v>
      </c>
      <c r="F1260" s="0" t="str">
        <f aca="false">IF(B1260=$G$2,$H$2,IF(B1260=$G$3,$H$3,IF(B1260=$G$4,$H$4,IF(B1260=$G$5,$H$5,IF(B1260=$G$6,$H$6,"other")))))</f>
        <v>Rural Restricted Access</v>
      </c>
    </row>
    <row r="1261" customFormat="false" ht="13.2" hidden="true" customHeight="false" outlineLevel="0" collapsed="false">
      <c r="A1261" s="4" t="n">
        <v>42</v>
      </c>
      <c r="B1261" s="4" t="n">
        <v>2</v>
      </c>
      <c r="C1261" s="4" t="n">
        <v>2</v>
      </c>
      <c r="D1261" s="4" t="n">
        <v>12</v>
      </c>
      <c r="E1261" s="4" t="n">
        <v>0.0699435</v>
      </c>
      <c r="F1261" s="0" t="str">
        <f aca="false">IF(B1261=$G$2,$H$2,IF(B1261=$G$3,$H$3,IF(B1261=$G$4,$H$4,IF(B1261=$G$5,$H$5,IF(B1261=$G$6,$H$6,"other")))))</f>
        <v>Rural Restricted Access</v>
      </c>
    </row>
    <row r="1262" customFormat="false" ht="13.2" hidden="true" customHeight="false" outlineLevel="0" collapsed="false">
      <c r="A1262" s="4" t="n">
        <v>42</v>
      </c>
      <c r="B1262" s="4" t="n">
        <v>2</v>
      </c>
      <c r="C1262" s="4" t="n">
        <v>2</v>
      </c>
      <c r="D1262" s="4" t="n">
        <v>13</v>
      </c>
      <c r="E1262" s="4" t="n">
        <v>0.0729332</v>
      </c>
      <c r="F1262" s="0" t="str">
        <f aca="false">IF(B1262=$G$2,$H$2,IF(B1262=$G$3,$H$3,IF(B1262=$G$4,$H$4,IF(B1262=$G$5,$H$5,IF(B1262=$G$6,$H$6,"other")))))</f>
        <v>Rural Restricted Access</v>
      </c>
    </row>
    <row r="1263" customFormat="false" ht="13.2" hidden="true" customHeight="false" outlineLevel="0" collapsed="false">
      <c r="A1263" s="4" t="n">
        <v>42</v>
      </c>
      <c r="B1263" s="4" t="n">
        <v>2</v>
      </c>
      <c r="C1263" s="4" t="n">
        <v>2</v>
      </c>
      <c r="D1263" s="4" t="n">
        <v>14</v>
      </c>
      <c r="E1263" s="4" t="n">
        <v>0.0731218</v>
      </c>
      <c r="F1263" s="0" t="str">
        <f aca="false">IF(B1263=$G$2,$H$2,IF(B1263=$G$3,$H$3,IF(B1263=$G$4,$H$4,IF(B1263=$G$5,$H$5,IF(B1263=$G$6,$H$6,"other")))))</f>
        <v>Rural Restricted Access</v>
      </c>
    </row>
    <row r="1264" customFormat="false" ht="13.2" hidden="true" customHeight="false" outlineLevel="0" collapsed="false">
      <c r="A1264" s="4" t="n">
        <v>42</v>
      </c>
      <c r="B1264" s="4" t="n">
        <v>2</v>
      </c>
      <c r="C1264" s="4" t="n">
        <v>2</v>
      </c>
      <c r="D1264" s="4" t="n">
        <v>15</v>
      </c>
      <c r="E1264" s="4" t="n">
        <v>0.0736159</v>
      </c>
      <c r="F1264" s="0" t="str">
        <f aca="false">IF(B1264=$G$2,$H$2,IF(B1264=$G$3,$H$3,IF(B1264=$G$4,$H$4,IF(B1264=$G$5,$H$5,IF(B1264=$G$6,$H$6,"other")))))</f>
        <v>Rural Restricted Access</v>
      </c>
    </row>
    <row r="1265" customFormat="false" ht="13.2" hidden="true" customHeight="false" outlineLevel="0" collapsed="false">
      <c r="A1265" s="4" t="n">
        <v>42</v>
      </c>
      <c r="B1265" s="4" t="n">
        <v>2</v>
      </c>
      <c r="C1265" s="4" t="n">
        <v>2</v>
      </c>
      <c r="D1265" s="4" t="n">
        <v>16</v>
      </c>
      <c r="E1265" s="4" t="n">
        <v>0.0744608</v>
      </c>
      <c r="F1265" s="0" t="str">
        <f aca="false">IF(B1265=$G$2,$H$2,IF(B1265=$G$3,$H$3,IF(B1265=$G$4,$H$4,IF(B1265=$G$5,$H$5,IF(B1265=$G$6,$H$6,"other")))))</f>
        <v>Rural Restricted Access</v>
      </c>
    </row>
    <row r="1266" customFormat="false" ht="13.2" hidden="true" customHeight="false" outlineLevel="0" collapsed="false">
      <c r="A1266" s="4" t="n">
        <v>42</v>
      </c>
      <c r="B1266" s="4" t="n">
        <v>2</v>
      </c>
      <c r="C1266" s="4" t="n">
        <v>2</v>
      </c>
      <c r="D1266" s="4" t="n">
        <v>17</v>
      </c>
      <c r="E1266" s="4" t="n">
        <v>0.0742165</v>
      </c>
      <c r="F1266" s="0" t="str">
        <f aca="false">IF(B1266=$G$2,$H$2,IF(B1266=$G$3,$H$3,IF(B1266=$G$4,$H$4,IF(B1266=$G$5,$H$5,IF(B1266=$G$6,$H$6,"other")))))</f>
        <v>Rural Restricted Access</v>
      </c>
    </row>
    <row r="1267" customFormat="false" ht="13.2" hidden="true" customHeight="false" outlineLevel="0" collapsed="false">
      <c r="A1267" s="4" t="n">
        <v>42</v>
      </c>
      <c r="B1267" s="4" t="n">
        <v>2</v>
      </c>
      <c r="C1267" s="4" t="n">
        <v>2</v>
      </c>
      <c r="D1267" s="4" t="n">
        <v>18</v>
      </c>
      <c r="E1267" s="4" t="n">
        <v>0.0700091</v>
      </c>
      <c r="F1267" s="0" t="str">
        <f aca="false">IF(B1267=$G$2,$H$2,IF(B1267=$G$3,$H$3,IF(B1267=$G$4,$H$4,IF(B1267=$G$5,$H$5,IF(B1267=$G$6,$H$6,"other")))))</f>
        <v>Rural Restricted Access</v>
      </c>
    </row>
    <row r="1268" customFormat="false" ht="13.2" hidden="true" customHeight="false" outlineLevel="0" collapsed="false">
      <c r="A1268" s="4" t="n">
        <v>42</v>
      </c>
      <c r="B1268" s="4" t="n">
        <v>2</v>
      </c>
      <c r="C1268" s="4" t="n">
        <v>2</v>
      </c>
      <c r="D1268" s="4" t="n">
        <v>19</v>
      </c>
      <c r="E1268" s="4" t="n">
        <v>0.0614038</v>
      </c>
      <c r="F1268" s="0" t="str">
        <f aca="false">IF(B1268=$G$2,$H$2,IF(B1268=$G$3,$H$3,IF(B1268=$G$4,$H$4,IF(B1268=$G$5,$H$5,IF(B1268=$G$6,$H$6,"other")))))</f>
        <v>Rural Restricted Access</v>
      </c>
    </row>
    <row r="1269" customFormat="false" ht="13.2" hidden="true" customHeight="false" outlineLevel="0" collapsed="false">
      <c r="A1269" s="4" t="n">
        <v>42</v>
      </c>
      <c r="B1269" s="4" t="n">
        <v>2</v>
      </c>
      <c r="C1269" s="4" t="n">
        <v>2</v>
      </c>
      <c r="D1269" s="4" t="n">
        <v>20</v>
      </c>
      <c r="E1269" s="4" t="n">
        <v>0.0505043</v>
      </c>
      <c r="F1269" s="0" t="str">
        <f aca="false">IF(B1269=$G$2,$H$2,IF(B1269=$G$3,$H$3,IF(B1269=$G$4,$H$4,IF(B1269=$G$5,$H$5,IF(B1269=$G$6,$H$6,"other")))))</f>
        <v>Rural Restricted Access</v>
      </c>
    </row>
    <row r="1270" customFormat="false" ht="13.2" hidden="true" customHeight="false" outlineLevel="0" collapsed="false">
      <c r="A1270" s="4" t="n">
        <v>42</v>
      </c>
      <c r="B1270" s="4" t="n">
        <v>2</v>
      </c>
      <c r="C1270" s="4" t="n">
        <v>2</v>
      </c>
      <c r="D1270" s="4" t="n">
        <v>21</v>
      </c>
      <c r="E1270" s="4" t="n">
        <v>0.0412072</v>
      </c>
      <c r="F1270" s="0" t="str">
        <f aca="false">IF(B1270=$G$2,$H$2,IF(B1270=$G$3,$H$3,IF(B1270=$G$4,$H$4,IF(B1270=$G$5,$H$5,IF(B1270=$G$6,$H$6,"other")))))</f>
        <v>Rural Restricted Access</v>
      </c>
    </row>
    <row r="1271" customFormat="false" ht="13.2" hidden="true" customHeight="false" outlineLevel="0" collapsed="false">
      <c r="A1271" s="4" t="n">
        <v>42</v>
      </c>
      <c r="B1271" s="4" t="n">
        <v>2</v>
      </c>
      <c r="C1271" s="4" t="n">
        <v>2</v>
      </c>
      <c r="D1271" s="4" t="n">
        <v>22</v>
      </c>
      <c r="E1271" s="4" t="n">
        <v>0.0336373</v>
      </c>
      <c r="F1271" s="0" t="str">
        <f aca="false">IF(B1271=$G$2,$H$2,IF(B1271=$G$3,$H$3,IF(B1271=$G$4,$H$4,IF(B1271=$G$5,$H$5,IF(B1271=$G$6,$H$6,"other")))))</f>
        <v>Rural Restricted Access</v>
      </c>
    </row>
    <row r="1272" customFormat="false" ht="13.2" hidden="true" customHeight="false" outlineLevel="0" collapsed="false">
      <c r="A1272" s="4" t="n">
        <v>42</v>
      </c>
      <c r="B1272" s="4" t="n">
        <v>2</v>
      </c>
      <c r="C1272" s="4" t="n">
        <v>2</v>
      </c>
      <c r="D1272" s="4" t="n">
        <v>23</v>
      </c>
      <c r="E1272" s="4" t="n">
        <v>0.0262243</v>
      </c>
      <c r="F1272" s="0" t="str">
        <f aca="false">IF(B1272=$G$2,$H$2,IF(B1272=$G$3,$H$3,IF(B1272=$G$4,$H$4,IF(B1272=$G$5,$H$5,IF(B1272=$G$6,$H$6,"other")))))</f>
        <v>Rural Restricted Access</v>
      </c>
    </row>
    <row r="1273" customFormat="false" ht="13.2" hidden="true" customHeight="false" outlineLevel="0" collapsed="false">
      <c r="A1273" s="4" t="n">
        <v>42</v>
      </c>
      <c r="B1273" s="4" t="n">
        <v>2</v>
      </c>
      <c r="C1273" s="4" t="n">
        <v>2</v>
      </c>
      <c r="D1273" s="4" t="n">
        <v>24</v>
      </c>
      <c r="E1273" s="4" t="n">
        <v>0.0191666</v>
      </c>
      <c r="F1273" s="0" t="str">
        <f aca="false">IF(B1273=$G$2,$H$2,IF(B1273=$G$3,$H$3,IF(B1273=$G$4,$H$4,IF(B1273=$G$5,$H$5,IF(B1273=$G$6,$H$6,"other")))))</f>
        <v>Rural Restricted Access</v>
      </c>
    </row>
    <row r="1274" customFormat="false" ht="13.2" hidden="true" customHeight="false" outlineLevel="0" collapsed="false">
      <c r="A1274" s="4" t="n">
        <v>42</v>
      </c>
      <c r="B1274" s="4" t="n">
        <v>2</v>
      </c>
      <c r="C1274" s="4" t="n">
        <v>5</v>
      </c>
      <c r="D1274" s="4" t="n">
        <v>1</v>
      </c>
      <c r="E1274" s="4" t="n">
        <v>0.0107741</v>
      </c>
      <c r="F1274" s="0" t="str">
        <f aca="false">IF(B1274=$G$2,$H$2,IF(B1274=$G$3,$H$3,IF(B1274=$G$4,$H$4,IF(B1274=$G$5,$H$5,IF(B1274=$G$6,$H$6,"other")))))</f>
        <v>Rural Restricted Access</v>
      </c>
    </row>
    <row r="1275" customFormat="false" ht="13.2" hidden="true" customHeight="false" outlineLevel="0" collapsed="false">
      <c r="A1275" s="4" t="n">
        <v>42</v>
      </c>
      <c r="B1275" s="4" t="n">
        <v>2</v>
      </c>
      <c r="C1275" s="4" t="n">
        <v>5</v>
      </c>
      <c r="D1275" s="4" t="n">
        <v>2</v>
      </c>
      <c r="E1275" s="4" t="n">
        <v>0.00764376</v>
      </c>
      <c r="F1275" s="0" t="str">
        <f aca="false">IF(B1275=$G$2,$H$2,IF(B1275=$G$3,$H$3,IF(B1275=$G$4,$H$4,IF(B1275=$G$5,$H$5,IF(B1275=$G$6,$H$6,"other")))))</f>
        <v>Rural Restricted Access</v>
      </c>
    </row>
    <row r="1276" customFormat="false" ht="13.2" hidden="true" customHeight="false" outlineLevel="0" collapsed="false">
      <c r="A1276" s="4" t="n">
        <v>42</v>
      </c>
      <c r="B1276" s="4" t="n">
        <v>2</v>
      </c>
      <c r="C1276" s="4" t="n">
        <v>5</v>
      </c>
      <c r="D1276" s="4" t="n">
        <v>3</v>
      </c>
      <c r="E1276" s="4" t="n">
        <v>0.00654641</v>
      </c>
      <c r="F1276" s="0" t="str">
        <f aca="false">IF(B1276=$G$2,$H$2,IF(B1276=$G$3,$H$3,IF(B1276=$G$4,$H$4,IF(B1276=$G$5,$H$5,IF(B1276=$G$6,$H$6,"other")))))</f>
        <v>Rural Restricted Access</v>
      </c>
    </row>
    <row r="1277" customFormat="false" ht="13.2" hidden="true" customHeight="false" outlineLevel="0" collapsed="false">
      <c r="A1277" s="4" t="n">
        <v>42</v>
      </c>
      <c r="B1277" s="4" t="n">
        <v>2</v>
      </c>
      <c r="C1277" s="4" t="n">
        <v>5</v>
      </c>
      <c r="D1277" s="4" t="n">
        <v>4</v>
      </c>
      <c r="E1277" s="4" t="n">
        <v>0.00663486</v>
      </c>
      <c r="F1277" s="0" t="str">
        <f aca="false">IF(B1277=$G$2,$H$2,IF(B1277=$G$3,$H$3,IF(B1277=$G$4,$H$4,IF(B1277=$G$5,$H$5,IF(B1277=$G$6,$H$6,"other")))))</f>
        <v>Rural Restricted Access</v>
      </c>
    </row>
    <row r="1278" customFormat="false" ht="13.2" hidden="true" customHeight="false" outlineLevel="0" collapsed="false">
      <c r="A1278" s="4" t="n">
        <v>42</v>
      </c>
      <c r="B1278" s="4" t="n">
        <v>2</v>
      </c>
      <c r="C1278" s="4" t="n">
        <v>5</v>
      </c>
      <c r="D1278" s="4" t="n">
        <v>5</v>
      </c>
      <c r="E1278" s="4" t="n">
        <v>0.00953999</v>
      </c>
      <c r="F1278" s="0" t="str">
        <f aca="false">IF(B1278=$G$2,$H$2,IF(B1278=$G$3,$H$3,IF(B1278=$G$4,$H$4,IF(B1278=$G$5,$H$5,IF(B1278=$G$6,$H$6,"other")))))</f>
        <v>Rural Restricted Access</v>
      </c>
    </row>
    <row r="1279" customFormat="false" ht="13.2" hidden="true" customHeight="false" outlineLevel="0" collapsed="false">
      <c r="A1279" s="4" t="n">
        <v>42</v>
      </c>
      <c r="B1279" s="4" t="n">
        <v>2</v>
      </c>
      <c r="C1279" s="4" t="n">
        <v>5</v>
      </c>
      <c r="D1279" s="4" t="n">
        <v>6</v>
      </c>
      <c r="E1279" s="4" t="n">
        <v>0.0200551</v>
      </c>
      <c r="F1279" s="0" t="str">
        <f aca="false">IF(B1279=$G$2,$H$2,IF(B1279=$G$3,$H$3,IF(B1279=$G$4,$H$4,IF(B1279=$G$5,$H$5,IF(B1279=$G$6,$H$6,"other")))))</f>
        <v>Rural Restricted Access</v>
      </c>
    </row>
    <row r="1280" customFormat="false" ht="13.2" hidden="true" customHeight="false" outlineLevel="0" collapsed="false">
      <c r="A1280" s="4" t="n">
        <v>42</v>
      </c>
      <c r="B1280" s="4" t="n">
        <v>2</v>
      </c>
      <c r="C1280" s="4" t="n">
        <v>5</v>
      </c>
      <c r="D1280" s="4" t="n">
        <v>7</v>
      </c>
      <c r="E1280" s="4" t="n">
        <v>0.0410295</v>
      </c>
      <c r="F1280" s="0" t="str">
        <f aca="false">IF(B1280=$G$2,$H$2,IF(B1280=$G$3,$H$3,IF(B1280=$G$4,$H$4,IF(B1280=$G$5,$H$5,IF(B1280=$G$6,$H$6,"other")))))</f>
        <v>Rural Restricted Access</v>
      </c>
    </row>
    <row r="1281" customFormat="false" ht="13.2" hidden="true" customHeight="false" outlineLevel="0" collapsed="false">
      <c r="A1281" s="4" t="n">
        <v>42</v>
      </c>
      <c r="B1281" s="4" t="n">
        <v>2</v>
      </c>
      <c r="C1281" s="4" t="n">
        <v>5</v>
      </c>
      <c r="D1281" s="4" t="n">
        <v>8</v>
      </c>
      <c r="E1281" s="4" t="n">
        <v>0.0579722</v>
      </c>
      <c r="F1281" s="0" t="str">
        <f aca="false">IF(B1281=$G$2,$H$2,IF(B1281=$G$3,$H$3,IF(B1281=$G$4,$H$4,IF(B1281=$G$5,$H$5,IF(B1281=$G$6,$H$6,"other")))))</f>
        <v>Rural Restricted Access</v>
      </c>
    </row>
    <row r="1282" customFormat="false" ht="13.2" hidden="true" customHeight="false" outlineLevel="0" collapsed="false">
      <c r="A1282" s="4" t="n">
        <v>42</v>
      </c>
      <c r="B1282" s="4" t="n">
        <v>2</v>
      </c>
      <c r="C1282" s="4" t="n">
        <v>5</v>
      </c>
      <c r="D1282" s="4" t="n">
        <v>9</v>
      </c>
      <c r="E1282" s="4" t="n">
        <v>0.0534711</v>
      </c>
      <c r="F1282" s="0" t="str">
        <f aca="false">IF(B1282=$G$2,$H$2,IF(B1282=$G$3,$H$3,IF(B1282=$G$4,$H$4,IF(B1282=$G$5,$H$5,IF(B1282=$G$6,$H$6,"other")))))</f>
        <v>Rural Restricted Access</v>
      </c>
    </row>
    <row r="1283" customFormat="false" ht="13.2" hidden="true" customHeight="false" outlineLevel="0" collapsed="false">
      <c r="A1283" s="4" t="n">
        <v>42</v>
      </c>
      <c r="B1283" s="4" t="n">
        <v>2</v>
      </c>
      <c r="C1283" s="4" t="n">
        <v>5</v>
      </c>
      <c r="D1283" s="4" t="n">
        <v>10</v>
      </c>
      <c r="E1283" s="4" t="n">
        <v>0.0525478</v>
      </c>
      <c r="F1283" s="0" t="str">
        <f aca="false">IF(B1283=$G$2,$H$2,IF(B1283=$G$3,$H$3,IF(B1283=$G$4,$H$4,IF(B1283=$G$5,$H$5,IF(B1283=$G$6,$H$6,"other")))))</f>
        <v>Rural Restricted Access</v>
      </c>
    </row>
    <row r="1284" customFormat="false" ht="13.2" hidden="true" customHeight="false" outlineLevel="0" collapsed="false">
      <c r="A1284" s="4" t="n">
        <v>42</v>
      </c>
      <c r="B1284" s="4" t="n">
        <v>2</v>
      </c>
      <c r="C1284" s="4" t="n">
        <v>5</v>
      </c>
      <c r="D1284" s="4" t="n">
        <v>11</v>
      </c>
      <c r="E1284" s="4" t="n">
        <v>0.0550607</v>
      </c>
      <c r="F1284" s="0" t="str">
        <f aca="false">IF(B1284=$G$2,$H$2,IF(B1284=$G$3,$H$3,IF(B1284=$G$4,$H$4,IF(B1284=$G$5,$H$5,IF(B1284=$G$6,$H$6,"other")))))</f>
        <v>Rural Restricted Access</v>
      </c>
    </row>
    <row r="1285" customFormat="false" ht="13.2" hidden="true" customHeight="false" outlineLevel="0" collapsed="false">
      <c r="A1285" s="4" t="n">
        <v>42</v>
      </c>
      <c r="B1285" s="4" t="n">
        <v>2</v>
      </c>
      <c r="C1285" s="4" t="n">
        <v>5</v>
      </c>
      <c r="D1285" s="4" t="n">
        <v>12</v>
      </c>
      <c r="E1285" s="4" t="n">
        <v>0.0576741</v>
      </c>
      <c r="F1285" s="0" t="str">
        <f aca="false">IF(B1285=$G$2,$H$2,IF(B1285=$G$3,$H$3,IF(B1285=$G$4,$H$4,IF(B1285=$G$5,$H$5,IF(B1285=$G$6,$H$6,"other")))))</f>
        <v>Rural Restricted Access</v>
      </c>
    </row>
    <row r="1286" customFormat="false" ht="13.2" hidden="true" customHeight="false" outlineLevel="0" collapsed="false">
      <c r="A1286" s="4" t="n">
        <v>42</v>
      </c>
      <c r="B1286" s="4" t="n">
        <v>2</v>
      </c>
      <c r="C1286" s="4" t="n">
        <v>5</v>
      </c>
      <c r="D1286" s="4" t="n">
        <v>13</v>
      </c>
      <c r="E1286" s="4" t="n">
        <v>0.0591429</v>
      </c>
      <c r="F1286" s="0" t="str">
        <f aca="false">IF(B1286=$G$2,$H$2,IF(B1286=$G$3,$H$3,IF(B1286=$G$4,$H$4,IF(B1286=$G$5,$H$5,IF(B1286=$G$6,$H$6,"other")))))</f>
        <v>Rural Restricted Access</v>
      </c>
    </row>
    <row r="1287" customFormat="false" ht="13.2" hidden="true" customHeight="false" outlineLevel="0" collapsed="false">
      <c r="A1287" s="4" t="n">
        <v>42</v>
      </c>
      <c r="B1287" s="4" t="n">
        <v>2</v>
      </c>
      <c r="C1287" s="4" t="n">
        <v>5</v>
      </c>
      <c r="D1287" s="4" t="n">
        <v>14</v>
      </c>
      <c r="E1287" s="4" t="n">
        <v>0.0608019</v>
      </c>
      <c r="F1287" s="0" t="str">
        <f aca="false">IF(B1287=$G$2,$H$2,IF(B1287=$G$3,$H$3,IF(B1287=$G$4,$H$4,IF(B1287=$G$5,$H$5,IF(B1287=$G$6,$H$6,"other")))))</f>
        <v>Rural Restricted Access</v>
      </c>
    </row>
    <row r="1288" customFormat="false" ht="13.2" hidden="true" customHeight="false" outlineLevel="0" collapsed="false">
      <c r="A1288" s="4" t="n">
        <v>42</v>
      </c>
      <c r="B1288" s="4" t="n">
        <v>2</v>
      </c>
      <c r="C1288" s="4" t="n">
        <v>5</v>
      </c>
      <c r="D1288" s="4" t="n">
        <v>15</v>
      </c>
      <c r="E1288" s="4" t="n">
        <v>0.0652985</v>
      </c>
      <c r="F1288" s="0" t="str">
        <f aca="false">IF(B1288=$G$2,$H$2,IF(B1288=$G$3,$H$3,IF(B1288=$G$4,$H$4,IF(B1288=$G$5,$H$5,IF(B1288=$G$6,$H$6,"other")))))</f>
        <v>Rural Restricted Access</v>
      </c>
    </row>
    <row r="1289" customFormat="false" ht="13.2" hidden="true" customHeight="false" outlineLevel="0" collapsed="false">
      <c r="A1289" s="4" t="n">
        <v>42</v>
      </c>
      <c r="B1289" s="4" t="n">
        <v>2</v>
      </c>
      <c r="C1289" s="4" t="n">
        <v>5</v>
      </c>
      <c r="D1289" s="4" t="n">
        <v>16</v>
      </c>
      <c r="E1289" s="4" t="n">
        <v>0.0726082</v>
      </c>
      <c r="F1289" s="0" t="str">
        <f aca="false">IF(B1289=$G$2,$H$2,IF(B1289=$G$3,$H$3,IF(B1289=$G$4,$H$4,IF(B1289=$G$5,$H$5,IF(B1289=$G$6,$H$6,"other")))))</f>
        <v>Rural Restricted Access</v>
      </c>
    </row>
    <row r="1290" customFormat="false" ht="13.2" hidden="true" customHeight="false" outlineLevel="0" collapsed="false">
      <c r="A1290" s="4" t="n">
        <v>42</v>
      </c>
      <c r="B1290" s="4" t="n">
        <v>2</v>
      </c>
      <c r="C1290" s="4" t="n">
        <v>5</v>
      </c>
      <c r="D1290" s="4" t="n">
        <v>17</v>
      </c>
      <c r="E1290" s="4" t="n">
        <v>0.0773817</v>
      </c>
      <c r="F1290" s="0" t="str">
        <f aca="false">IF(B1290=$G$2,$H$2,IF(B1290=$G$3,$H$3,IF(B1290=$G$4,$H$4,IF(B1290=$G$5,$H$5,IF(B1290=$G$6,$H$6,"other")))))</f>
        <v>Rural Restricted Access</v>
      </c>
    </row>
    <row r="1291" customFormat="false" ht="13.2" hidden="true" customHeight="false" outlineLevel="0" collapsed="false">
      <c r="A1291" s="4" t="n">
        <v>42</v>
      </c>
      <c r="B1291" s="4" t="n">
        <v>2</v>
      </c>
      <c r="C1291" s="4" t="n">
        <v>5</v>
      </c>
      <c r="D1291" s="4" t="n">
        <v>18</v>
      </c>
      <c r="E1291" s="4" t="n">
        <v>0.0754816</v>
      </c>
      <c r="F1291" s="0" t="str">
        <f aca="false">IF(B1291=$G$2,$H$2,IF(B1291=$G$3,$H$3,IF(B1291=$G$4,$H$4,IF(B1291=$G$5,$H$5,IF(B1291=$G$6,$H$6,"other")))))</f>
        <v>Rural Restricted Access</v>
      </c>
    </row>
    <row r="1292" customFormat="false" ht="13.2" hidden="true" customHeight="false" outlineLevel="0" collapsed="false">
      <c r="A1292" s="4" t="n">
        <v>42</v>
      </c>
      <c r="B1292" s="4" t="n">
        <v>2</v>
      </c>
      <c r="C1292" s="4" t="n">
        <v>5</v>
      </c>
      <c r="D1292" s="4" t="n">
        <v>19</v>
      </c>
      <c r="E1292" s="4" t="n">
        <v>0.0587059</v>
      </c>
      <c r="F1292" s="0" t="str">
        <f aca="false">IF(B1292=$G$2,$H$2,IF(B1292=$G$3,$H$3,IF(B1292=$G$4,$H$4,IF(B1292=$G$5,$H$5,IF(B1292=$G$6,$H$6,"other")))))</f>
        <v>Rural Restricted Access</v>
      </c>
    </row>
    <row r="1293" customFormat="false" ht="13.2" hidden="true" customHeight="false" outlineLevel="0" collapsed="false">
      <c r="A1293" s="4" t="n">
        <v>42</v>
      </c>
      <c r="B1293" s="4" t="n">
        <v>2</v>
      </c>
      <c r="C1293" s="4" t="n">
        <v>5</v>
      </c>
      <c r="D1293" s="4" t="n">
        <v>20</v>
      </c>
      <c r="E1293" s="4" t="n">
        <v>0.0439864</v>
      </c>
      <c r="F1293" s="0" t="str">
        <f aca="false">IF(B1293=$G$2,$H$2,IF(B1293=$G$3,$H$3,IF(B1293=$G$4,$H$4,IF(B1293=$G$5,$H$5,IF(B1293=$G$6,$H$6,"other")))))</f>
        <v>Rural Restricted Access</v>
      </c>
    </row>
    <row r="1294" customFormat="false" ht="13.2" hidden="true" customHeight="false" outlineLevel="0" collapsed="false">
      <c r="A1294" s="4" t="n">
        <v>42</v>
      </c>
      <c r="B1294" s="4" t="n">
        <v>2</v>
      </c>
      <c r="C1294" s="4" t="n">
        <v>5</v>
      </c>
      <c r="D1294" s="4" t="n">
        <v>21</v>
      </c>
      <c r="E1294" s="4" t="n">
        <v>0.0357309</v>
      </c>
      <c r="F1294" s="0" t="str">
        <f aca="false">IF(B1294=$G$2,$H$2,IF(B1294=$G$3,$H$3,IF(B1294=$G$4,$H$4,IF(B1294=$G$5,$H$5,IF(B1294=$G$6,$H$6,"other")))))</f>
        <v>Rural Restricted Access</v>
      </c>
    </row>
    <row r="1295" customFormat="false" ht="13.2" hidden="true" customHeight="false" outlineLevel="0" collapsed="false">
      <c r="A1295" s="4" t="n">
        <v>42</v>
      </c>
      <c r="B1295" s="4" t="n">
        <v>2</v>
      </c>
      <c r="C1295" s="4" t="n">
        <v>5</v>
      </c>
      <c r="D1295" s="4" t="n">
        <v>22</v>
      </c>
      <c r="E1295" s="4" t="n">
        <v>0.0307428</v>
      </c>
      <c r="F1295" s="0" t="str">
        <f aca="false">IF(B1295=$G$2,$H$2,IF(B1295=$G$3,$H$3,IF(B1295=$G$4,$H$4,IF(B1295=$G$5,$H$5,IF(B1295=$G$6,$H$6,"other")))))</f>
        <v>Rural Restricted Access</v>
      </c>
    </row>
    <row r="1296" customFormat="false" ht="13.2" hidden="true" customHeight="false" outlineLevel="0" collapsed="false">
      <c r="A1296" s="4" t="n">
        <v>42</v>
      </c>
      <c r="B1296" s="4" t="n">
        <v>2</v>
      </c>
      <c r="C1296" s="4" t="n">
        <v>5</v>
      </c>
      <c r="D1296" s="4" t="n">
        <v>23</v>
      </c>
      <c r="E1296" s="4" t="n">
        <v>0.0238521</v>
      </c>
      <c r="F1296" s="0" t="str">
        <f aca="false">IF(B1296=$G$2,$H$2,IF(B1296=$G$3,$H$3,IF(B1296=$G$4,$H$4,IF(B1296=$G$5,$H$5,IF(B1296=$G$6,$H$6,"other")))))</f>
        <v>Rural Restricted Access</v>
      </c>
    </row>
    <row r="1297" customFormat="false" ht="13.2" hidden="true" customHeight="false" outlineLevel="0" collapsed="false">
      <c r="A1297" s="4" t="n">
        <v>42</v>
      </c>
      <c r="B1297" s="4" t="n">
        <v>2</v>
      </c>
      <c r="C1297" s="4" t="n">
        <v>5</v>
      </c>
      <c r="D1297" s="4" t="n">
        <v>24</v>
      </c>
      <c r="E1297" s="4" t="n">
        <v>0.0173177</v>
      </c>
      <c r="F1297" s="0" t="str">
        <f aca="false">IF(B1297=$G$2,$H$2,IF(B1297=$G$3,$H$3,IF(B1297=$G$4,$H$4,IF(B1297=$G$5,$H$5,IF(B1297=$G$6,$H$6,"other")))))</f>
        <v>Rural Restricted Access</v>
      </c>
    </row>
    <row r="1298" customFormat="false" ht="13.2" hidden="true" customHeight="false" outlineLevel="0" collapsed="false">
      <c r="A1298" s="4" t="n">
        <v>42</v>
      </c>
      <c r="B1298" s="4" t="n">
        <v>3</v>
      </c>
      <c r="C1298" s="4" t="n">
        <v>2</v>
      </c>
      <c r="D1298" s="4" t="n">
        <v>1</v>
      </c>
      <c r="E1298" s="4" t="n">
        <v>0.0164213</v>
      </c>
      <c r="F1298" s="0" t="str">
        <f aca="false">IF(B1298=$G$2,$H$2,IF(B1298=$G$3,$H$3,IF(B1298=$G$4,$H$4,IF(B1298=$G$5,$H$5,IF(B1298=$G$6,$H$6,"other")))))</f>
        <v>Rural Unrestricted Access</v>
      </c>
    </row>
    <row r="1299" customFormat="false" ht="13.2" hidden="true" customHeight="false" outlineLevel="0" collapsed="false">
      <c r="A1299" s="4" t="n">
        <v>42</v>
      </c>
      <c r="B1299" s="4" t="n">
        <v>3</v>
      </c>
      <c r="C1299" s="4" t="n">
        <v>2</v>
      </c>
      <c r="D1299" s="4" t="n">
        <v>2</v>
      </c>
      <c r="E1299" s="4" t="n">
        <v>0.0111921</v>
      </c>
      <c r="F1299" s="0" t="str">
        <f aca="false">IF(B1299=$G$2,$H$2,IF(B1299=$G$3,$H$3,IF(B1299=$G$4,$H$4,IF(B1299=$G$5,$H$5,IF(B1299=$G$6,$H$6,"other")))))</f>
        <v>Rural Unrestricted Access</v>
      </c>
    </row>
    <row r="1300" customFormat="false" ht="13.2" hidden="true" customHeight="false" outlineLevel="0" collapsed="false">
      <c r="A1300" s="4" t="n">
        <v>42</v>
      </c>
      <c r="B1300" s="4" t="n">
        <v>3</v>
      </c>
      <c r="C1300" s="4" t="n">
        <v>2</v>
      </c>
      <c r="D1300" s="4" t="n">
        <v>3</v>
      </c>
      <c r="E1300" s="4" t="n">
        <v>0.0085415</v>
      </c>
      <c r="F1300" s="0" t="str">
        <f aca="false">IF(B1300=$G$2,$H$2,IF(B1300=$G$3,$H$3,IF(B1300=$G$4,$H$4,IF(B1300=$G$5,$H$5,IF(B1300=$G$6,$H$6,"other")))))</f>
        <v>Rural Unrestricted Access</v>
      </c>
    </row>
    <row r="1301" customFormat="false" ht="13.2" hidden="true" customHeight="false" outlineLevel="0" collapsed="false">
      <c r="A1301" s="4" t="n">
        <v>42</v>
      </c>
      <c r="B1301" s="4" t="n">
        <v>3</v>
      </c>
      <c r="C1301" s="4" t="n">
        <v>2</v>
      </c>
      <c r="D1301" s="4" t="n">
        <v>4</v>
      </c>
      <c r="E1301" s="4" t="n">
        <v>0.00679328</v>
      </c>
      <c r="F1301" s="0" t="str">
        <f aca="false">IF(B1301=$G$2,$H$2,IF(B1301=$G$3,$H$3,IF(B1301=$G$4,$H$4,IF(B1301=$G$5,$H$5,IF(B1301=$G$6,$H$6,"other")))))</f>
        <v>Rural Unrestricted Access</v>
      </c>
    </row>
    <row r="1302" customFormat="false" ht="13.2" hidden="true" customHeight="false" outlineLevel="0" collapsed="false">
      <c r="A1302" s="4" t="n">
        <v>42</v>
      </c>
      <c r="B1302" s="4" t="n">
        <v>3</v>
      </c>
      <c r="C1302" s="4" t="n">
        <v>2</v>
      </c>
      <c r="D1302" s="4" t="n">
        <v>5</v>
      </c>
      <c r="E1302" s="4" t="n">
        <v>0.00721894</v>
      </c>
      <c r="F1302" s="0" t="str">
        <f aca="false">IF(B1302=$G$2,$H$2,IF(B1302=$G$3,$H$3,IF(B1302=$G$4,$H$4,IF(B1302=$G$5,$H$5,IF(B1302=$G$6,$H$6,"other")))))</f>
        <v>Rural Unrestricted Access</v>
      </c>
    </row>
    <row r="1303" customFormat="false" ht="13.2" hidden="true" customHeight="false" outlineLevel="0" collapsed="false">
      <c r="A1303" s="4" t="n">
        <v>42</v>
      </c>
      <c r="B1303" s="4" t="n">
        <v>3</v>
      </c>
      <c r="C1303" s="4" t="n">
        <v>2</v>
      </c>
      <c r="D1303" s="4" t="n">
        <v>6</v>
      </c>
      <c r="E1303" s="4" t="n">
        <v>0.0107619</v>
      </c>
      <c r="F1303" s="0" t="str">
        <f aca="false">IF(B1303=$G$2,$H$2,IF(B1303=$G$3,$H$3,IF(B1303=$G$4,$H$4,IF(B1303=$G$5,$H$5,IF(B1303=$G$6,$H$6,"other")))))</f>
        <v>Rural Unrestricted Access</v>
      </c>
    </row>
    <row r="1304" customFormat="false" ht="13.2" hidden="true" customHeight="false" outlineLevel="0" collapsed="false">
      <c r="A1304" s="4" t="n">
        <v>42</v>
      </c>
      <c r="B1304" s="4" t="n">
        <v>3</v>
      </c>
      <c r="C1304" s="4" t="n">
        <v>2</v>
      </c>
      <c r="D1304" s="4" t="n">
        <v>7</v>
      </c>
      <c r="E1304" s="4" t="n">
        <v>0.01768</v>
      </c>
      <c r="F1304" s="0" t="str">
        <f aca="false">IF(B1304=$G$2,$H$2,IF(B1304=$G$3,$H$3,IF(B1304=$G$4,$H$4,IF(B1304=$G$5,$H$5,IF(B1304=$G$6,$H$6,"other")))))</f>
        <v>Rural Unrestricted Access</v>
      </c>
    </row>
    <row r="1305" customFormat="false" ht="13.2" hidden="true" customHeight="false" outlineLevel="0" collapsed="false">
      <c r="A1305" s="4" t="n">
        <v>42</v>
      </c>
      <c r="B1305" s="4" t="n">
        <v>3</v>
      </c>
      <c r="C1305" s="4" t="n">
        <v>2</v>
      </c>
      <c r="D1305" s="4" t="n">
        <v>8</v>
      </c>
      <c r="E1305" s="4" t="n">
        <v>0.0268751</v>
      </c>
      <c r="F1305" s="0" t="str">
        <f aca="false">IF(B1305=$G$2,$H$2,IF(B1305=$G$3,$H$3,IF(B1305=$G$4,$H$4,IF(B1305=$G$5,$H$5,IF(B1305=$G$6,$H$6,"other")))))</f>
        <v>Rural Unrestricted Access</v>
      </c>
    </row>
    <row r="1306" customFormat="false" ht="13.2" hidden="true" customHeight="false" outlineLevel="0" collapsed="false">
      <c r="A1306" s="4" t="n">
        <v>42</v>
      </c>
      <c r="B1306" s="4" t="n">
        <v>3</v>
      </c>
      <c r="C1306" s="4" t="n">
        <v>2</v>
      </c>
      <c r="D1306" s="4" t="n">
        <v>9</v>
      </c>
      <c r="E1306" s="4" t="n">
        <v>0.0386587</v>
      </c>
      <c r="F1306" s="0" t="str">
        <f aca="false">IF(B1306=$G$2,$H$2,IF(B1306=$G$3,$H$3,IF(B1306=$G$4,$H$4,IF(B1306=$G$5,$H$5,IF(B1306=$G$6,$H$6,"other")))))</f>
        <v>Rural Unrestricted Access</v>
      </c>
    </row>
    <row r="1307" customFormat="false" ht="13.2" hidden="true" customHeight="false" outlineLevel="0" collapsed="false">
      <c r="A1307" s="4" t="n">
        <v>42</v>
      </c>
      <c r="B1307" s="4" t="n">
        <v>3</v>
      </c>
      <c r="C1307" s="4" t="n">
        <v>2</v>
      </c>
      <c r="D1307" s="4" t="n">
        <v>10</v>
      </c>
      <c r="E1307" s="4" t="n">
        <v>0.0522389</v>
      </c>
      <c r="F1307" s="0" t="str">
        <f aca="false">IF(B1307=$G$2,$H$2,IF(B1307=$G$3,$H$3,IF(B1307=$G$4,$H$4,IF(B1307=$G$5,$H$5,IF(B1307=$G$6,$H$6,"other")))))</f>
        <v>Rural Unrestricted Access</v>
      </c>
    </row>
    <row r="1308" customFormat="false" ht="13.2" hidden="true" customHeight="false" outlineLevel="0" collapsed="false">
      <c r="A1308" s="4" t="n">
        <v>42</v>
      </c>
      <c r="B1308" s="4" t="n">
        <v>3</v>
      </c>
      <c r="C1308" s="4" t="n">
        <v>2</v>
      </c>
      <c r="D1308" s="4" t="n">
        <v>11</v>
      </c>
      <c r="E1308" s="4" t="n">
        <v>0.0631739</v>
      </c>
      <c r="F1308" s="0" t="str">
        <f aca="false">IF(B1308=$G$2,$H$2,IF(B1308=$G$3,$H$3,IF(B1308=$G$4,$H$4,IF(B1308=$G$5,$H$5,IF(B1308=$G$6,$H$6,"other")))))</f>
        <v>Rural Unrestricted Access</v>
      </c>
    </row>
    <row r="1309" customFormat="false" ht="13.2" hidden="true" customHeight="false" outlineLevel="0" collapsed="false">
      <c r="A1309" s="4" t="n">
        <v>42</v>
      </c>
      <c r="B1309" s="4" t="n">
        <v>3</v>
      </c>
      <c r="C1309" s="4" t="n">
        <v>2</v>
      </c>
      <c r="D1309" s="4" t="n">
        <v>12</v>
      </c>
      <c r="E1309" s="4" t="n">
        <v>0.0699435</v>
      </c>
      <c r="F1309" s="0" t="str">
        <f aca="false">IF(B1309=$G$2,$H$2,IF(B1309=$G$3,$H$3,IF(B1309=$G$4,$H$4,IF(B1309=$G$5,$H$5,IF(B1309=$G$6,$H$6,"other")))))</f>
        <v>Rural Unrestricted Access</v>
      </c>
    </row>
    <row r="1310" customFormat="false" ht="13.2" hidden="true" customHeight="false" outlineLevel="0" collapsed="false">
      <c r="A1310" s="4" t="n">
        <v>42</v>
      </c>
      <c r="B1310" s="4" t="n">
        <v>3</v>
      </c>
      <c r="C1310" s="4" t="n">
        <v>2</v>
      </c>
      <c r="D1310" s="4" t="n">
        <v>13</v>
      </c>
      <c r="E1310" s="4" t="n">
        <v>0.0729332</v>
      </c>
      <c r="F1310" s="0" t="str">
        <f aca="false">IF(B1310=$G$2,$H$2,IF(B1310=$G$3,$H$3,IF(B1310=$G$4,$H$4,IF(B1310=$G$5,$H$5,IF(B1310=$G$6,$H$6,"other")))))</f>
        <v>Rural Unrestricted Access</v>
      </c>
    </row>
    <row r="1311" customFormat="false" ht="13.2" hidden="true" customHeight="false" outlineLevel="0" collapsed="false">
      <c r="A1311" s="4" t="n">
        <v>42</v>
      </c>
      <c r="B1311" s="4" t="n">
        <v>3</v>
      </c>
      <c r="C1311" s="4" t="n">
        <v>2</v>
      </c>
      <c r="D1311" s="4" t="n">
        <v>14</v>
      </c>
      <c r="E1311" s="4" t="n">
        <v>0.0731218</v>
      </c>
      <c r="F1311" s="0" t="str">
        <f aca="false">IF(B1311=$G$2,$H$2,IF(B1311=$G$3,$H$3,IF(B1311=$G$4,$H$4,IF(B1311=$G$5,$H$5,IF(B1311=$G$6,$H$6,"other")))))</f>
        <v>Rural Unrestricted Access</v>
      </c>
    </row>
    <row r="1312" customFormat="false" ht="13.2" hidden="true" customHeight="false" outlineLevel="0" collapsed="false">
      <c r="A1312" s="4" t="n">
        <v>42</v>
      </c>
      <c r="B1312" s="4" t="n">
        <v>3</v>
      </c>
      <c r="C1312" s="4" t="n">
        <v>2</v>
      </c>
      <c r="D1312" s="4" t="n">
        <v>15</v>
      </c>
      <c r="E1312" s="4" t="n">
        <v>0.0736159</v>
      </c>
      <c r="F1312" s="0" t="str">
        <f aca="false">IF(B1312=$G$2,$H$2,IF(B1312=$G$3,$H$3,IF(B1312=$G$4,$H$4,IF(B1312=$G$5,$H$5,IF(B1312=$G$6,$H$6,"other")))))</f>
        <v>Rural Unrestricted Access</v>
      </c>
    </row>
    <row r="1313" customFormat="false" ht="13.2" hidden="true" customHeight="false" outlineLevel="0" collapsed="false">
      <c r="A1313" s="4" t="n">
        <v>42</v>
      </c>
      <c r="B1313" s="4" t="n">
        <v>3</v>
      </c>
      <c r="C1313" s="4" t="n">
        <v>2</v>
      </c>
      <c r="D1313" s="4" t="n">
        <v>16</v>
      </c>
      <c r="E1313" s="4" t="n">
        <v>0.0744608</v>
      </c>
      <c r="F1313" s="0" t="str">
        <f aca="false">IF(B1313=$G$2,$H$2,IF(B1313=$G$3,$H$3,IF(B1313=$G$4,$H$4,IF(B1313=$G$5,$H$5,IF(B1313=$G$6,$H$6,"other")))))</f>
        <v>Rural Unrestricted Access</v>
      </c>
    </row>
    <row r="1314" customFormat="false" ht="13.2" hidden="true" customHeight="false" outlineLevel="0" collapsed="false">
      <c r="A1314" s="4" t="n">
        <v>42</v>
      </c>
      <c r="B1314" s="4" t="n">
        <v>3</v>
      </c>
      <c r="C1314" s="4" t="n">
        <v>2</v>
      </c>
      <c r="D1314" s="4" t="n">
        <v>17</v>
      </c>
      <c r="E1314" s="4" t="n">
        <v>0.0742165</v>
      </c>
      <c r="F1314" s="0" t="str">
        <f aca="false">IF(B1314=$G$2,$H$2,IF(B1314=$G$3,$H$3,IF(B1314=$G$4,$H$4,IF(B1314=$G$5,$H$5,IF(B1314=$G$6,$H$6,"other")))))</f>
        <v>Rural Unrestricted Access</v>
      </c>
    </row>
    <row r="1315" customFormat="false" ht="13.2" hidden="true" customHeight="false" outlineLevel="0" collapsed="false">
      <c r="A1315" s="4" t="n">
        <v>42</v>
      </c>
      <c r="B1315" s="4" t="n">
        <v>3</v>
      </c>
      <c r="C1315" s="4" t="n">
        <v>2</v>
      </c>
      <c r="D1315" s="4" t="n">
        <v>18</v>
      </c>
      <c r="E1315" s="4" t="n">
        <v>0.0700091</v>
      </c>
      <c r="F1315" s="0" t="str">
        <f aca="false">IF(B1315=$G$2,$H$2,IF(B1315=$G$3,$H$3,IF(B1315=$G$4,$H$4,IF(B1315=$G$5,$H$5,IF(B1315=$G$6,$H$6,"other")))))</f>
        <v>Rural Unrestricted Access</v>
      </c>
    </row>
    <row r="1316" customFormat="false" ht="13.2" hidden="true" customHeight="false" outlineLevel="0" collapsed="false">
      <c r="A1316" s="4" t="n">
        <v>42</v>
      </c>
      <c r="B1316" s="4" t="n">
        <v>3</v>
      </c>
      <c r="C1316" s="4" t="n">
        <v>2</v>
      </c>
      <c r="D1316" s="4" t="n">
        <v>19</v>
      </c>
      <c r="E1316" s="4" t="n">
        <v>0.0614038</v>
      </c>
      <c r="F1316" s="0" t="str">
        <f aca="false">IF(B1316=$G$2,$H$2,IF(B1316=$G$3,$H$3,IF(B1316=$G$4,$H$4,IF(B1316=$G$5,$H$5,IF(B1316=$G$6,$H$6,"other")))))</f>
        <v>Rural Unrestricted Access</v>
      </c>
    </row>
    <row r="1317" customFormat="false" ht="13.2" hidden="true" customHeight="false" outlineLevel="0" collapsed="false">
      <c r="A1317" s="4" t="n">
        <v>42</v>
      </c>
      <c r="B1317" s="4" t="n">
        <v>3</v>
      </c>
      <c r="C1317" s="4" t="n">
        <v>2</v>
      </c>
      <c r="D1317" s="4" t="n">
        <v>20</v>
      </c>
      <c r="E1317" s="4" t="n">
        <v>0.0505043</v>
      </c>
      <c r="F1317" s="0" t="str">
        <f aca="false">IF(B1317=$G$2,$H$2,IF(B1317=$G$3,$H$3,IF(B1317=$G$4,$H$4,IF(B1317=$G$5,$H$5,IF(B1317=$G$6,$H$6,"other")))))</f>
        <v>Rural Unrestricted Access</v>
      </c>
    </row>
    <row r="1318" customFormat="false" ht="13.2" hidden="true" customHeight="false" outlineLevel="0" collapsed="false">
      <c r="A1318" s="4" t="n">
        <v>42</v>
      </c>
      <c r="B1318" s="4" t="n">
        <v>3</v>
      </c>
      <c r="C1318" s="4" t="n">
        <v>2</v>
      </c>
      <c r="D1318" s="4" t="n">
        <v>21</v>
      </c>
      <c r="E1318" s="4" t="n">
        <v>0.0412072</v>
      </c>
      <c r="F1318" s="0" t="str">
        <f aca="false">IF(B1318=$G$2,$H$2,IF(B1318=$G$3,$H$3,IF(B1318=$G$4,$H$4,IF(B1318=$G$5,$H$5,IF(B1318=$G$6,$H$6,"other")))))</f>
        <v>Rural Unrestricted Access</v>
      </c>
    </row>
    <row r="1319" customFormat="false" ht="13.2" hidden="true" customHeight="false" outlineLevel="0" collapsed="false">
      <c r="A1319" s="4" t="n">
        <v>42</v>
      </c>
      <c r="B1319" s="4" t="n">
        <v>3</v>
      </c>
      <c r="C1319" s="4" t="n">
        <v>2</v>
      </c>
      <c r="D1319" s="4" t="n">
        <v>22</v>
      </c>
      <c r="E1319" s="4" t="n">
        <v>0.0336373</v>
      </c>
      <c r="F1319" s="0" t="str">
        <f aca="false">IF(B1319=$G$2,$H$2,IF(B1319=$G$3,$H$3,IF(B1319=$G$4,$H$4,IF(B1319=$G$5,$H$5,IF(B1319=$G$6,$H$6,"other")))))</f>
        <v>Rural Unrestricted Access</v>
      </c>
    </row>
    <row r="1320" customFormat="false" ht="13.2" hidden="true" customHeight="false" outlineLevel="0" collapsed="false">
      <c r="A1320" s="4" t="n">
        <v>42</v>
      </c>
      <c r="B1320" s="4" t="n">
        <v>3</v>
      </c>
      <c r="C1320" s="4" t="n">
        <v>2</v>
      </c>
      <c r="D1320" s="4" t="n">
        <v>23</v>
      </c>
      <c r="E1320" s="4" t="n">
        <v>0.0262243</v>
      </c>
      <c r="F1320" s="0" t="str">
        <f aca="false">IF(B1320=$G$2,$H$2,IF(B1320=$G$3,$H$3,IF(B1320=$G$4,$H$4,IF(B1320=$G$5,$H$5,IF(B1320=$G$6,$H$6,"other")))))</f>
        <v>Rural Unrestricted Access</v>
      </c>
    </row>
    <row r="1321" customFormat="false" ht="13.2" hidden="true" customHeight="false" outlineLevel="0" collapsed="false">
      <c r="A1321" s="4" t="n">
        <v>42</v>
      </c>
      <c r="B1321" s="4" t="n">
        <v>3</v>
      </c>
      <c r="C1321" s="4" t="n">
        <v>2</v>
      </c>
      <c r="D1321" s="4" t="n">
        <v>24</v>
      </c>
      <c r="E1321" s="4" t="n">
        <v>0.0191666</v>
      </c>
      <c r="F1321" s="0" t="str">
        <f aca="false">IF(B1321=$G$2,$H$2,IF(B1321=$G$3,$H$3,IF(B1321=$G$4,$H$4,IF(B1321=$G$5,$H$5,IF(B1321=$G$6,$H$6,"other")))))</f>
        <v>Rural Unrestricted Access</v>
      </c>
    </row>
    <row r="1322" customFormat="false" ht="13.2" hidden="true" customHeight="false" outlineLevel="0" collapsed="false">
      <c r="A1322" s="4" t="n">
        <v>42</v>
      </c>
      <c r="B1322" s="4" t="n">
        <v>3</v>
      </c>
      <c r="C1322" s="4" t="n">
        <v>5</v>
      </c>
      <c r="D1322" s="4" t="n">
        <v>1</v>
      </c>
      <c r="E1322" s="4" t="n">
        <v>0.0107741</v>
      </c>
      <c r="F1322" s="0" t="str">
        <f aca="false">IF(B1322=$G$2,$H$2,IF(B1322=$G$3,$H$3,IF(B1322=$G$4,$H$4,IF(B1322=$G$5,$H$5,IF(B1322=$G$6,$H$6,"other")))))</f>
        <v>Rural Unrestricted Access</v>
      </c>
    </row>
    <row r="1323" customFormat="false" ht="13.2" hidden="true" customHeight="false" outlineLevel="0" collapsed="false">
      <c r="A1323" s="4" t="n">
        <v>42</v>
      </c>
      <c r="B1323" s="4" t="n">
        <v>3</v>
      </c>
      <c r="C1323" s="4" t="n">
        <v>5</v>
      </c>
      <c r="D1323" s="4" t="n">
        <v>2</v>
      </c>
      <c r="E1323" s="4" t="n">
        <v>0.00764376</v>
      </c>
      <c r="F1323" s="0" t="str">
        <f aca="false">IF(B1323=$G$2,$H$2,IF(B1323=$G$3,$H$3,IF(B1323=$G$4,$H$4,IF(B1323=$G$5,$H$5,IF(B1323=$G$6,$H$6,"other")))))</f>
        <v>Rural Unrestricted Access</v>
      </c>
    </row>
    <row r="1324" customFormat="false" ht="13.2" hidden="true" customHeight="false" outlineLevel="0" collapsed="false">
      <c r="A1324" s="4" t="n">
        <v>42</v>
      </c>
      <c r="B1324" s="4" t="n">
        <v>3</v>
      </c>
      <c r="C1324" s="4" t="n">
        <v>5</v>
      </c>
      <c r="D1324" s="4" t="n">
        <v>3</v>
      </c>
      <c r="E1324" s="4" t="n">
        <v>0.00654641</v>
      </c>
      <c r="F1324" s="0" t="str">
        <f aca="false">IF(B1324=$G$2,$H$2,IF(B1324=$G$3,$H$3,IF(B1324=$G$4,$H$4,IF(B1324=$G$5,$H$5,IF(B1324=$G$6,$H$6,"other")))))</f>
        <v>Rural Unrestricted Access</v>
      </c>
    </row>
    <row r="1325" customFormat="false" ht="13.2" hidden="true" customHeight="false" outlineLevel="0" collapsed="false">
      <c r="A1325" s="4" t="n">
        <v>42</v>
      </c>
      <c r="B1325" s="4" t="n">
        <v>3</v>
      </c>
      <c r="C1325" s="4" t="n">
        <v>5</v>
      </c>
      <c r="D1325" s="4" t="n">
        <v>4</v>
      </c>
      <c r="E1325" s="4" t="n">
        <v>0.00663486</v>
      </c>
      <c r="F1325" s="0" t="str">
        <f aca="false">IF(B1325=$G$2,$H$2,IF(B1325=$G$3,$H$3,IF(B1325=$G$4,$H$4,IF(B1325=$G$5,$H$5,IF(B1325=$G$6,$H$6,"other")))))</f>
        <v>Rural Unrestricted Access</v>
      </c>
    </row>
    <row r="1326" customFormat="false" ht="13.2" hidden="true" customHeight="false" outlineLevel="0" collapsed="false">
      <c r="A1326" s="4" t="n">
        <v>42</v>
      </c>
      <c r="B1326" s="4" t="n">
        <v>3</v>
      </c>
      <c r="C1326" s="4" t="n">
        <v>5</v>
      </c>
      <c r="D1326" s="4" t="n">
        <v>5</v>
      </c>
      <c r="E1326" s="4" t="n">
        <v>0.00953999</v>
      </c>
      <c r="F1326" s="0" t="str">
        <f aca="false">IF(B1326=$G$2,$H$2,IF(B1326=$G$3,$H$3,IF(B1326=$G$4,$H$4,IF(B1326=$G$5,$H$5,IF(B1326=$G$6,$H$6,"other")))))</f>
        <v>Rural Unrestricted Access</v>
      </c>
    </row>
    <row r="1327" customFormat="false" ht="13.2" hidden="true" customHeight="false" outlineLevel="0" collapsed="false">
      <c r="A1327" s="4" t="n">
        <v>42</v>
      </c>
      <c r="B1327" s="4" t="n">
        <v>3</v>
      </c>
      <c r="C1327" s="4" t="n">
        <v>5</v>
      </c>
      <c r="D1327" s="4" t="n">
        <v>6</v>
      </c>
      <c r="E1327" s="4" t="n">
        <v>0.0200551</v>
      </c>
      <c r="F1327" s="0" t="str">
        <f aca="false">IF(B1327=$G$2,$H$2,IF(B1327=$G$3,$H$3,IF(B1327=$G$4,$H$4,IF(B1327=$G$5,$H$5,IF(B1327=$G$6,$H$6,"other")))))</f>
        <v>Rural Unrestricted Access</v>
      </c>
    </row>
    <row r="1328" customFormat="false" ht="13.2" hidden="true" customHeight="false" outlineLevel="0" collapsed="false">
      <c r="A1328" s="4" t="n">
        <v>42</v>
      </c>
      <c r="B1328" s="4" t="n">
        <v>3</v>
      </c>
      <c r="C1328" s="4" t="n">
        <v>5</v>
      </c>
      <c r="D1328" s="4" t="n">
        <v>7</v>
      </c>
      <c r="E1328" s="4" t="n">
        <v>0.0410295</v>
      </c>
      <c r="F1328" s="0" t="str">
        <f aca="false">IF(B1328=$G$2,$H$2,IF(B1328=$G$3,$H$3,IF(B1328=$G$4,$H$4,IF(B1328=$G$5,$H$5,IF(B1328=$G$6,$H$6,"other")))))</f>
        <v>Rural Unrestricted Access</v>
      </c>
    </row>
    <row r="1329" customFormat="false" ht="13.2" hidden="true" customHeight="false" outlineLevel="0" collapsed="false">
      <c r="A1329" s="4" t="n">
        <v>42</v>
      </c>
      <c r="B1329" s="4" t="n">
        <v>3</v>
      </c>
      <c r="C1329" s="4" t="n">
        <v>5</v>
      </c>
      <c r="D1329" s="4" t="n">
        <v>8</v>
      </c>
      <c r="E1329" s="4" t="n">
        <v>0.0579722</v>
      </c>
      <c r="F1329" s="0" t="str">
        <f aca="false">IF(B1329=$G$2,$H$2,IF(B1329=$G$3,$H$3,IF(B1329=$G$4,$H$4,IF(B1329=$G$5,$H$5,IF(B1329=$G$6,$H$6,"other")))))</f>
        <v>Rural Unrestricted Access</v>
      </c>
    </row>
    <row r="1330" customFormat="false" ht="13.2" hidden="true" customHeight="false" outlineLevel="0" collapsed="false">
      <c r="A1330" s="4" t="n">
        <v>42</v>
      </c>
      <c r="B1330" s="4" t="n">
        <v>3</v>
      </c>
      <c r="C1330" s="4" t="n">
        <v>5</v>
      </c>
      <c r="D1330" s="4" t="n">
        <v>9</v>
      </c>
      <c r="E1330" s="4" t="n">
        <v>0.0534711</v>
      </c>
      <c r="F1330" s="0" t="str">
        <f aca="false">IF(B1330=$G$2,$H$2,IF(B1330=$G$3,$H$3,IF(B1330=$G$4,$H$4,IF(B1330=$G$5,$H$5,IF(B1330=$G$6,$H$6,"other")))))</f>
        <v>Rural Unrestricted Access</v>
      </c>
    </row>
    <row r="1331" customFormat="false" ht="13.2" hidden="true" customHeight="false" outlineLevel="0" collapsed="false">
      <c r="A1331" s="4" t="n">
        <v>42</v>
      </c>
      <c r="B1331" s="4" t="n">
        <v>3</v>
      </c>
      <c r="C1331" s="4" t="n">
        <v>5</v>
      </c>
      <c r="D1331" s="4" t="n">
        <v>10</v>
      </c>
      <c r="E1331" s="4" t="n">
        <v>0.0525478</v>
      </c>
      <c r="F1331" s="0" t="str">
        <f aca="false">IF(B1331=$G$2,$H$2,IF(B1331=$G$3,$H$3,IF(B1331=$G$4,$H$4,IF(B1331=$G$5,$H$5,IF(B1331=$G$6,$H$6,"other")))))</f>
        <v>Rural Unrestricted Access</v>
      </c>
    </row>
    <row r="1332" customFormat="false" ht="13.2" hidden="true" customHeight="false" outlineLevel="0" collapsed="false">
      <c r="A1332" s="4" t="n">
        <v>42</v>
      </c>
      <c r="B1332" s="4" t="n">
        <v>3</v>
      </c>
      <c r="C1332" s="4" t="n">
        <v>5</v>
      </c>
      <c r="D1332" s="4" t="n">
        <v>11</v>
      </c>
      <c r="E1332" s="4" t="n">
        <v>0.0550607</v>
      </c>
      <c r="F1332" s="0" t="str">
        <f aca="false">IF(B1332=$G$2,$H$2,IF(B1332=$G$3,$H$3,IF(B1332=$G$4,$H$4,IF(B1332=$G$5,$H$5,IF(B1332=$G$6,$H$6,"other")))))</f>
        <v>Rural Unrestricted Access</v>
      </c>
    </row>
    <row r="1333" customFormat="false" ht="13.2" hidden="true" customHeight="false" outlineLevel="0" collapsed="false">
      <c r="A1333" s="4" t="n">
        <v>42</v>
      </c>
      <c r="B1333" s="4" t="n">
        <v>3</v>
      </c>
      <c r="C1333" s="4" t="n">
        <v>5</v>
      </c>
      <c r="D1333" s="4" t="n">
        <v>12</v>
      </c>
      <c r="E1333" s="4" t="n">
        <v>0.0576741</v>
      </c>
      <c r="F1333" s="0" t="str">
        <f aca="false">IF(B1333=$G$2,$H$2,IF(B1333=$G$3,$H$3,IF(B1333=$G$4,$H$4,IF(B1333=$G$5,$H$5,IF(B1333=$G$6,$H$6,"other")))))</f>
        <v>Rural Unrestricted Access</v>
      </c>
    </row>
    <row r="1334" customFormat="false" ht="13.2" hidden="true" customHeight="false" outlineLevel="0" collapsed="false">
      <c r="A1334" s="4" t="n">
        <v>42</v>
      </c>
      <c r="B1334" s="4" t="n">
        <v>3</v>
      </c>
      <c r="C1334" s="4" t="n">
        <v>5</v>
      </c>
      <c r="D1334" s="4" t="n">
        <v>13</v>
      </c>
      <c r="E1334" s="4" t="n">
        <v>0.0591429</v>
      </c>
      <c r="F1334" s="0" t="str">
        <f aca="false">IF(B1334=$G$2,$H$2,IF(B1334=$G$3,$H$3,IF(B1334=$G$4,$H$4,IF(B1334=$G$5,$H$5,IF(B1334=$G$6,$H$6,"other")))))</f>
        <v>Rural Unrestricted Access</v>
      </c>
    </row>
    <row r="1335" customFormat="false" ht="13.2" hidden="true" customHeight="false" outlineLevel="0" collapsed="false">
      <c r="A1335" s="4" t="n">
        <v>42</v>
      </c>
      <c r="B1335" s="4" t="n">
        <v>3</v>
      </c>
      <c r="C1335" s="4" t="n">
        <v>5</v>
      </c>
      <c r="D1335" s="4" t="n">
        <v>14</v>
      </c>
      <c r="E1335" s="4" t="n">
        <v>0.0608019</v>
      </c>
      <c r="F1335" s="0" t="str">
        <f aca="false">IF(B1335=$G$2,$H$2,IF(B1335=$G$3,$H$3,IF(B1335=$G$4,$H$4,IF(B1335=$G$5,$H$5,IF(B1335=$G$6,$H$6,"other")))))</f>
        <v>Rural Unrestricted Access</v>
      </c>
    </row>
    <row r="1336" customFormat="false" ht="13.2" hidden="true" customHeight="false" outlineLevel="0" collapsed="false">
      <c r="A1336" s="4" t="n">
        <v>42</v>
      </c>
      <c r="B1336" s="4" t="n">
        <v>3</v>
      </c>
      <c r="C1336" s="4" t="n">
        <v>5</v>
      </c>
      <c r="D1336" s="4" t="n">
        <v>15</v>
      </c>
      <c r="E1336" s="4" t="n">
        <v>0.0652985</v>
      </c>
      <c r="F1336" s="0" t="str">
        <f aca="false">IF(B1336=$G$2,$H$2,IF(B1336=$G$3,$H$3,IF(B1336=$G$4,$H$4,IF(B1336=$G$5,$H$5,IF(B1336=$G$6,$H$6,"other")))))</f>
        <v>Rural Unrestricted Access</v>
      </c>
    </row>
    <row r="1337" customFormat="false" ht="13.2" hidden="true" customHeight="false" outlineLevel="0" collapsed="false">
      <c r="A1337" s="4" t="n">
        <v>42</v>
      </c>
      <c r="B1337" s="4" t="n">
        <v>3</v>
      </c>
      <c r="C1337" s="4" t="n">
        <v>5</v>
      </c>
      <c r="D1337" s="4" t="n">
        <v>16</v>
      </c>
      <c r="E1337" s="4" t="n">
        <v>0.0726082</v>
      </c>
      <c r="F1337" s="0" t="str">
        <f aca="false">IF(B1337=$G$2,$H$2,IF(B1337=$G$3,$H$3,IF(B1337=$G$4,$H$4,IF(B1337=$G$5,$H$5,IF(B1337=$G$6,$H$6,"other")))))</f>
        <v>Rural Unrestricted Access</v>
      </c>
    </row>
    <row r="1338" customFormat="false" ht="13.2" hidden="true" customHeight="false" outlineLevel="0" collapsed="false">
      <c r="A1338" s="4" t="n">
        <v>42</v>
      </c>
      <c r="B1338" s="4" t="n">
        <v>3</v>
      </c>
      <c r="C1338" s="4" t="n">
        <v>5</v>
      </c>
      <c r="D1338" s="4" t="n">
        <v>17</v>
      </c>
      <c r="E1338" s="4" t="n">
        <v>0.0773817</v>
      </c>
      <c r="F1338" s="0" t="str">
        <f aca="false">IF(B1338=$G$2,$H$2,IF(B1338=$G$3,$H$3,IF(B1338=$G$4,$H$4,IF(B1338=$G$5,$H$5,IF(B1338=$G$6,$H$6,"other")))))</f>
        <v>Rural Unrestricted Access</v>
      </c>
    </row>
    <row r="1339" customFormat="false" ht="13.2" hidden="true" customHeight="false" outlineLevel="0" collapsed="false">
      <c r="A1339" s="4" t="n">
        <v>42</v>
      </c>
      <c r="B1339" s="4" t="n">
        <v>3</v>
      </c>
      <c r="C1339" s="4" t="n">
        <v>5</v>
      </c>
      <c r="D1339" s="4" t="n">
        <v>18</v>
      </c>
      <c r="E1339" s="4" t="n">
        <v>0.0754816</v>
      </c>
      <c r="F1339" s="0" t="str">
        <f aca="false">IF(B1339=$G$2,$H$2,IF(B1339=$G$3,$H$3,IF(B1339=$G$4,$H$4,IF(B1339=$G$5,$H$5,IF(B1339=$G$6,$H$6,"other")))))</f>
        <v>Rural Unrestricted Access</v>
      </c>
    </row>
    <row r="1340" customFormat="false" ht="13.2" hidden="true" customHeight="false" outlineLevel="0" collapsed="false">
      <c r="A1340" s="4" t="n">
        <v>42</v>
      </c>
      <c r="B1340" s="4" t="n">
        <v>3</v>
      </c>
      <c r="C1340" s="4" t="n">
        <v>5</v>
      </c>
      <c r="D1340" s="4" t="n">
        <v>19</v>
      </c>
      <c r="E1340" s="4" t="n">
        <v>0.0587059</v>
      </c>
      <c r="F1340" s="0" t="str">
        <f aca="false">IF(B1340=$G$2,$H$2,IF(B1340=$G$3,$H$3,IF(B1340=$G$4,$H$4,IF(B1340=$G$5,$H$5,IF(B1340=$G$6,$H$6,"other")))))</f>
        <v>Rural Unrestricted Access</v>
      </c>
    </row>
    <row r="1341" customFormat="false" ht="13.2" hidden="true" customHeight="false" outlineLevel="0" collapsed="false">
      <c r="A1341" s="4" t="n">
        <v>42</v>
      </c>
      <c r="B1341" s="4" t="n">
        <v>3</v>
      </c>
      <c r="C1341" s="4" t="n">
        <v>5</v>
      </c>
      <c r="D1341" s="4" t="n">
        <v>20</v>
      </c>
      <c r="E1341" s="4" t="n">
        <v>0.0439864</v>
      </c>
      <c r="F1341" s="0" t="str">
        <f aca="false">IF(B1341=$G$2,$H$2,IF(B1341=$G$3,$H$3,IF(B1341=$G$4,$H$4,IF(B1341=$G$5,$H$5,IF(B1341=$G$6,$H$6,"other")))))</f>
        <v>Rural Unrestricted Access</v>
      </c>
    </row>
    <row r="1342" customFormat="false" ht="13.2" hidden="true" customHeight="false" outlineLevel="0" collapsed="false">
      <c r="A1342" s="4" t="n">
        <v>42</v>
      </c>
      <c r="B1342" s="4" t="n">
        <v>3</v>
      </c>
      <c r="C1342" s="4" t="n">
        <v>5</v>
      </c>
      <c r="D1342" s="4" t="n">
        <v>21</v>
      </c>
      <c r="E1342" s="4" t="n">
        <v>0.0357309</v>
      </c>
      <c r="F1342" s="0" t="str">
        <f aca="false">IF(B1342=$G$2,$H$2,IF(B1342=$G$3,$H$3,IF(B1342=$G$4,$H$4,IF(B1342=$G$5,$H$5,IF(B1342=$G$6,$H$6,"other")))))</f>
        <v>Rural Unrestricted Access</v>
      </c>
    </row>
    <row r="1343" customFormat="false" ht="13.2" hidden="true" customHeight="false" outlineLevel="0" collapsed="false">
      <c r="A1343" s="4" t="n">
        <v>42</v>
      </c>
      <c r="B1343" s="4" t="n">
        <v>3</v>
      </c>
      <c r="C1343" s="4" t="n">
        <v>5</v>
      </c>
      <c r="D1343" s="4" t="n">
        <v>22</v>
      </c>
      <c r="E1343" s="4" t="n">
        <v>0.0307428</v>
      </c>
      <c r="F1343" s="0" t="str">
        <f aca="false">IF(B1343=$G$2,$H$2,IF(B1343=$G$3,$H$3,IF(B1343=$G$4,$H$4,IF(B1343=$G$5,$H$5,IF(B1343=$G$6,$H$6,"other")))))</f>
        <v>Rural Unrestricted Access</v>
      </c>
    </row>
    <row r="1344" customFormat="false" ht="13.2" hidden="true" customHeight="false" outlineLevel="0" collapsed="false">
      <c r="A1344" s="4" t="n">
        <v>42</v>
      </c>
      <c r="B1344" s="4" t="n">
        <v>3</v>
      </c>
      <c r="C1344" s="4" t="n">
        <v>5</v>
      </c>
      <c r="D1344" s="4" t="n">
        <v>23</v>
      </c>
      <c r="E1344" s="4" t="n">
        <v>0.0238521</v>
      </c>
      <c r="F1344" s="0" t="str">
        <f aca="false">IF(B1344=$G$2,$H$2,IF(B1344=$G$3,$H$3,IF(B1344=$G$4,$H$4,IF(B1344=$G$5,$H$5,IF(B1344=$G$6,$H$6,"other")))))</f>
        <v>Rural Unrestricted Access</v>
      </c>
    </row>
    <row r="1345" customFormat="false" ht="13.2" hidden="true" customHeight="false" outlineLevel="0" collapsed="false">
      <c r="A1345" s="4" t="n">
        <v>42</v>
      </c>
      <c r="B1345" s="4" t="n">
        <v>3</v>
      </c>
      <c r="C1345" s="4" t="n">
        <v>5</v>
      </c>
      <c r="D1345" s="4" t="n">
        <v>24</v>
      </c>
      <c r="E1345" s="4" t="n">
        <v>0.0173177</v>
      </c>
      <c r="F1345" s="0" t="str">
        <f aca="false">IF(B1345=$G$2,$H$2,IF(B1345=$G$3,$H$3,IF(B1345=$G$4,$H$4,IF(B1345=$G$5,$H$5,IF(B1345=$G$6,$H$6,"other")))))</f>
        <v>Rural Unrestricted Access</v>
      </c>
    </row>
    <row r="1346" customFormat="false" ht="13.2" hidden="true" customHeight="false" outlineLevel="0" collapsed="false">
      <c r="A1346" s="4" t="n">
        <v>42</v>
      </c>
      <c r="B1346" s="4" t="n">
        <v>4</v>
      </c>
      <c r="C1346" s="4" t="n">
        <v>2</v>
      </c>
      <c r="D1346" s="4" t="n">
        <v>1</v>
      </c>
      <c r="E1346" s="4" t="n">
        <v>0.0214739</v>
      </c>
      <c r="F1346" s="0" t="str">
        <f aca="false">IF(B1346=$G$2,$H$2,IF(B1346=$G$3,$H$3,IF(B1346=$G$4,$H$4,IF(B1346=$G$5,$H$5,IF(B1346=$G$6,$H$6,"other")))))</f>
        <v>Urban Restricted Access</v>
      </c>
    </row>
    <row r="1347" customFormat="false" ht="13.2" hidden="true" customHeight="false" outlineLevel="0" collapsed="false">
      <c r="A1347" s="4" t="n">
        <v>42</v>
      </c>
      <c r="B1347" s="4" t="n">
        <v>4</v>
      </c>
      <c r="C1347" s="4" t="n">
        <v>2</v>
      </c>
      <c r="D1347" s="4" t="n">
        <v>2</v>
      </c>
      <c r="E1347" s="4" t="n">
        <v>0.0144428</v>
      </c>
      <c r="F1347" s="0" t="str">
        <f aca="false">IF(B1347=$G$2,$H$2,IF(B1347=$G$3,$H$3,IF(B1347=$G$4,$H$4,IF(B1347=$G$5,$H$5,IF(B1347=$G$6,$H$6,"other")))))</f>
        <v>Urban Restricted Access</v>
      </c>
    </row>
    <row r="1348" customFormat="false" ht="13.2" hidden="true" customHeight="false" outlineLevel="0" collapsed="false">
      <c r="A1348" s="4" t="n">
        <v>42</v>
      </c>
      <c r="B1348" s="4" t="n">
        <v>4</v>
      </c>
      <c r="C1348" s="4" t="n">
        <v>2</v>
      </c>
      <c r="D1348" s="4" t="n">
        <v>3</v>
      </c>
      <c r="E1348" s="4" t="n">
        <v>0.0109684</v>
      </c>
      <c r="F1348" s="0" t="str">
        <f aca="false">IF(B1348=$G$2,$H$2,IF(B1348=$G$3,$H$3,IF(B1348=$G$4,$H$4,IF(B1348=$G$5,$H$5,IF(B1348=$G$6,$H$6,"other")))))</f>
        <v>Urban Restricted Access</v>
      </c>
    </row>
    <row r="1349" customFormat="false" ht="13.2" hidden="true" customHeight="false" outlineLevel="0" collapsed="false">
      <c r="A1349" s="4" t="n">
        <v>42</v>
      </c>
      <c r="B1349" s="4" t="n">
        <v>4</v>
      </c>
      <c r="C1349" s="4" t="n">
        <v>2</v>
      </c>
      <c r="D1349" s="4" t="n">
        <v>4</v>
      </c>
      <c r="E1349" s="4" t="n">
        <v>0.00749451</v>
      </c>
      <c r="F1349" s="0" t="str">
        <f aca="false">IF(B1349=$G$2,$H$2,IF(B1349=$G$3,$H$3,IF(B1349=$G$4,$H$4,IF(B1349=$G$5,$H$5,IF(B1349=$G$6,$H$6,"other")))))</f>
        <v>Urban Restricted Access</v>
      </c>
    </row>
    <row r="1350" customFormat="false" ht="13.2" hidden="true" customHeight="false" outlineLevel="0" collapsed="false">
      <c r="A1350" s="4" t="n">
        <v>42</v>
      </c>
      <c r="B1350" s="4" t="n">
        <v>4</v>
      </c>
      <c r="C1350" s="4" t="n">
        <v>2</v>
      </c>
      <c r="D1350" s="4" t="n">
        <v>5</v>
      </c>
      <c r="E1350" s="4" t="n">
        <v>0.00683855</v>
      </c>
      <c r="F1350" s="0" t="str">
        <f aca="false">IF(B1350=$G$2,$H$2,IF(B1350=$G$3,$H$3,IF(B1350=$G$4,$H$4,IF(B1350=$G$5,$H$5,IF(B1350=$G$6,$H$6,"other")))))</f>
        <v>Urban Restricted Access</v>
      </c>
    </row>
    <row r="1351" customFormat="false" ht="13.2" hidden="true" customHeight="false" outlineLevel="0" collapsed="false">
      <c r="A1351" s="4" t="n">
        <v>42</v>
      </c>
      <c r="B1351" s="4" t="n">
        <v>4</v>
      </c>
      <c r="C1351" s="4" t="n">
        <v>2</v>
      </c>
      <c r="D1351" s="4" t="n">
        <v>6</v>
      </c>
      <c r="E1351" s="4" t="n">
        <v>0.0103588</v>
      </c>
      <c r="F1351" s="0" t="str">
        <f aca="false">IF(B1351=$G$2,$H$2,IF(B1351=$G$3,$H$3,IF(B1351=$G$4,$H$4,IF(B1351=$G$5,$H$5,IF(B1351=$G$6,$H$6,"other")))))</f>
        <v>Urban Restricted Access</v>
      </c>
    </row>
    <row r="1352" customFormat="false" ht="13.2" hidden="true" customHeight="false" outlineLevel="0" collapsed="false">
      <c r="A1352" s="4" t="n">
        <v>42</v>
      </c>
      <c r="B1352" s="4" t="n">
        <v>4</v>
      </c>
      <c r="C1352" s="4" t="n">
        <v>2</v>
      </c>
      <c r="D1352" s="4" t="n">
        <v>7</v>
      </c>
      <c r="E1352" s="4" t="n">
        <v>0.0184304</v>
      </c>
      <c r="F1352" s="0" t="str">
        <f aca="false">IF(B1352=$G$2,$H$2,IF(B1352=$G$3,$H$3,IF(B1352=$G$4,$H$4,IF(B1352=$G$5,$H$5,IF(B1352=$G$6,$H$6,"other")))))</f>
        <v>Urban Restricted Access</v>
      </c>
    </row>
    <row r="1353" customFormat="false" ht="13.2" hidden="true" customHeight="false" outlineLevel="0" collapsed="false">
      <c r="A1353" s="4" t="n">
        <v>42</v>
      </c>
      <c r="B1353" s="4" t="n">
        <v>4</v>
      </c>
      <c r="C1353" s="4" t="n">
        <v>2</v>
      </c>
      <c r="D1353" s="4" t="n">
        <v>8</v>
      </c>
      <c r="E1353" s="4" t="n">
        <v>0.0268117</v>
      </c>
      <c r="F1353" s="0" t="str">
        <f aca="false">IF(B1353=$G$2,$H$2,IF(B1353=$G$3,$H$3,IF(B1353=$G$4,$H$4,IF(B1353=$G$5,$H$5,IF(B1353=$G$6,$H$6,"other")))))</f>
        <v>Urban Restricted Access</v>
      </c>
    </row>
    <row r="1354" customFormat="false" ht="13.2" hidden="true" customHeight="false" outlineLevel="0" collapsed="false">
      <c r="A1354" s="4" t="n">
        <v>42</v>
      </c>
      <c r="B1354" s="4" t="n">
        <v>4</v>
      </c>
      <c r="C1354" s="4" t="n">
        <v>2</v>
      </c>
      <c r="D1354" s="4" t="n">
        <v>9</v>
      </c>
      <c r="E1354" s="4" t="n">
        <v>0.0363852</v>
      </c>
      <c r="F1354" s="0" t="str">
        <f aca="false">IF(B1354=$G$2,$H$2,IF(B1354=$G$3,$H$3,IF(B1354=$G$4,$H$4,IF(B1354=$G$5,$H$5,IF(B1354=$G$6,$H$6,"other")))))</f>
        <v>Urban Restricted Access</v>
      </c>
    </row>
    <row r="1355" customFormat="false" ht="13.2" hidden="true" customHeight="false" outlineLevel="0" collapsed="false">
      <c r="A1355" s="4" t="n">
        <v>42</v>
      </c>
      <c r="B1355" s="4" t="n">
        <v>4</v>
      </c>
      <c r="C1355" s="4" t="n">
        <v>2</v>
      </c>
      <c r="D1355" s="4" t="n">
        <v>10</v>
      </c>
      <c r="E1355" s="4" t="n">
        <v>0.0475407</v>
      </c>
      <c r="F1355" s="0" t="str">
        <f aca="false">IF(B1355=$G$2,$H$2,IF(B1355=$G$3,$H$3,IF(B1355=$G$4,$H$4,IF(B1355=$G$5,$H$5,IF(B1355=$G$6,$H$6,"other")))))</f>
        <v>Urban Restricted Access</v>
      </c>
    </row>
    <row r="1356" customFormat="false" ht="13.2" hidden="true" customHeight="false" outlineLevel="0" collapsed="false">
      <c r="A1356" s="4" t="n">
        <v>42</v>
      </c>
      <c r="B1356" s="4" t="n">
        <v>4</v>
      </c>
      <c r="C1356" s="4" t="n">
        <v>2</v>
      </c>
      <c r="D1356" s="4" t="n">
        <v>11</v>
      </c>
      <c r="E1356" s="4" t="n">
        <v>0.0574664</v>
      </c>
      <c r="F1356" s="0" t="str">
        <f aca="false">IF(B1356=$G$2,$H$2,IF(B1356=$G$3,$H$3,IF(B1356=$G$4,$H$4,IF(B1356=$G$5,$H$5,IF(B1356=$G$6,$H$6,"other")))))</f>
        <v>Urban Restricted Access</v>
      </c>
    </row>
    <row r="1357" customFormat="false" ht="13.2" hidden="true" customHeight="false" outlineLevel="0" collapsed="false">
      <c r="A1357" s="4" t="n">
        <v>42</v>
      </c>
      <c r="B1357" s="4" t="n">
        <v>4</v>
      </c>
      <c r="C1357" s="4" t="n">
        <v>2</v>
      </c>
      <c r="D1357" s="4" t="n">
        <v>12</v>
      </c>
      <c r="E1357" s="4" t="n">
        <v>0.0650786</v>
      </c>
      <c r="F1357" s="0" t="str">
        <f aca="false">IF(B1357=$G$2,$H$2,IF(B1357=$G$3,$H$3,IF(B1357=$G$4,$H$4,IF(B1357=$G$5,$H$5,IF(B1357=$G$6,$H$6,"other")))))</f>
        <v>Urban Restricted Access</v>
      </c>
    </row>
    <row r="1358" customFormat="false" ht="13.2" hidden="true" customHeight="false" outlineLevel="0" collapsed="false">
      <c r="A1358" s="4" t="n">
        <v>42</v>
      </c>
      <c r="B1358" s="4" t="n">
        <v>4</v>
      </c>
      <c r="C1358" s="4" t="n">
        <v>2</v>
      </c>
      <c r="D1358" s="4" t="n">
        <v>13</v>
      </c>
      <c r="E1358" s="4" t="n">
        <v>0.0713228</v>
      </c>
      <c r="F1358" s="0" t="str">
        <f aca="false">IF(B1358=$G$2,$H$2,IF(B1358=$G$3,$H$3,IF(B1358=$G$4,$H$4,IF(B1358=$G$5,$H$5,IF(B1358=$G$6,$H$6,"other")))))</f>
        <v>Urban Restricted Access</v>
      </c>
    </row>
    <row r="1359" customFormat="false" ht="13.2" hidden="true" customHeight="false" outlineLevel="0" collapsed="false">
      <c r="A1359" s="4" t="n">
        <v>42</v>
      </c>
      <c r="B1359" s="4" t="n">
        <v>4</v>
      </c>
      <c r="C1359" s="4" t="n">
        <v>2</v>
      </c>
      <c r="D1359" s="4" t="n">
        <v>14</v>
      </c>
      <c r="E1359" s="4" t="n">
        <v>0.0714917</v>
      </c>
      <c r="F1359" s="0" t="str">
        <f aca="false">IF(B1359=$G$2,$H$2,IF(B1359=$G$3,$H$3,IF(B1359=$G$4,$H$4,IF(B1359=$G$5,$H$5,IF(B1359=$G$6,$H$6,"other")))))</f>
        <v>Urban Restricted Access</v>
      </c>
    </row>
    <row r="1360" customFormat="false" ht="13.2" hidden="true" customHeight="false" outlineLevel="0" collapsed="false">
      <c r="A1360" s="4" t="n">
        <v>42</v>
      </c>
      <c r="B1360" s="4" t="n">
        <v>4</v>
      </c>
      <c r="C1360" s="4" t="n">
        <v>2</v>
      </c>
      <c r="D1360" s="4" t="n">
        <v>15</v>
      </c>
      <c r="E1360" s="4" t="n">
        <v>0.0717226</v>
      </c>
      <c r="F1360" s="0" t="str">
        <f aca="false">IF(B1360=$G$2,$H$2,IF(B1360=$G$3,$H$3,IF(B1360=$G$4,$H$4,IF(B1360=$G$5,$H$5,IF(B1360=$G$6,$H$6,"other")))))</f>
        <v>Urban Restricted Access</v>
      </c>
    </row>
    <row r="1361" customFormat="false" ht="13.2" hidden="true" customHeight="false" outlineLevel="0" collapsed="false">
      <c r="A1361" s="4" t="n">
        <v>42</v>
      </c>
      <c r="B1361" s="4" t="n">
        <v>4</v>
      </c>
      <c r="C1361" s="4" t="n">
        <v>2</v>
      </c>
      <c r="D1361" s="4" t="n">
        <v>16</v>
      </c>
      <c r="E1361" s="4" t="n">
        <v>0.0720061</v>
      </c>
      <c r="F1361" s="0" t="str">
        <f aca="false">IF(B1361=$G$2,$H$2,IF(B1361=$G$3,$H$3,IF(B1361=$G$4,$H$4,IF(B1361=$G$5,$H$5,IF(B1361=$G$6,$H$6,"other")))))</f>
        <v>Urban Restricted Access</v>
      </c>
    </row>
    <row r="1362" customFormat="false" ht="13.2" hidden="true" customHeight="false" outlineLevel="0" collapsed="false">
      <c r="A1362" s="4" t="n">
        <v>42</v>
      </c>
      <c r="B1362" s="4" t="n">
        <v>4</v>
      </c>
      <c r="C1362" s="4" t="n">
        <v>2</v>
      </c>
      <c r="D1362" s="4" t="n">
        <v>17</v>
      </c>
      <c r="E1362" s="4" t="n">
        <v>0.0711487</v>
      </c>
      <c r="F1362" s="0" t="str">
        <f aca="false">IF(B1362=$G$2,$H$2,IF(B1362=$G$3,$H$3,IF(B1362=$G$4,$H$4,IF(B1362=$G$5,$H$5,IF(B1362=$G$6,$H$6,"other")))))</f>
        <v>Urban Restricted Access</v>
      </c>
    </row>
    <row r="1363" customFormat="false" ht="13.2" hidden="true" customHeight="false" outlineLevel="0" collapsed="false">
      <c r="A1363" s="4" t="n">
        <v>42</v>
      </c>
      <c r="B1363" s="4" t="n">
        <v>4</v>
      </c>
      <c r="C1363" s="4" t="n">
        <v>2</v>
      </c>
      <c r="D1363" s="4" t="n">
        <v>18</v>
      </c>
      <c r="E1363" s="4" t="n">
        <v>0.0678874</v>
      </c>
      <c r="F1363" s="0" t="str">
        <f aca="false">IF(B1363=$G$2,$H$2,IF(B1363=$G$3,$H$3,IF(B1363=$G$4,$H$4,IF(B1363=$G$5,$H$5,IF(B1363=$G$6,$H$6,"other")))))</f>
        <v>Urban Restricted Access</v>
      </c>
    </row>
    <row r="1364" customFormat="false" ht="13.2" hidden="true" customHeight="false" outlineLevel="0" collapsed="false">
      <c r="A1364" s="4" t="n">
        <v>42</v>
      </c>
      <c r="B1364" s="4" t="n">
        <v>4</v>
      </c>
      <c r="C1364" s="4" t="n">
        <v>2</v>
      </c>
      <c r="D1364" s="4" t="n">
        <v>19</v>
      </c>
      <c r="E1364" s="4" t="n">
        <v>0.0617718</v>
      </c>
      <c r="F1364" s="0" t="str">
        <f aca="false">IF(B1364=$G$2,$H$2,IF(B1364=$G$3,$H$3,IF(B1364=$G$4,$H$4,IF(B1364=$G$5,$H$5,IF(B1364=$G$6,$H$6,"other")))))</f>
        <v>Urban Restricted Access</v>
      </c>
    </row>
    <row r="1365" customFormat="false" ht="13.2" hidden="true" customHeight="false" outlineLevel="0" collapsed="false">
      <c r="A1365" s="4" t="n">
        <v>42</v>
      </c>
      <c r="B1365" s="4" t="n">
        <v>4</v>
      </c>
      <c r="C1365" s="4" t="n">
        <v>2</v>
      </c>
      <c r="D1365" s="4" t="n">
        <v>20</v>
      </c>
      <c r="E1365" s="4" t="n">
        <v>0.0516882</v>
      </c>
      <c r="F1365" s="0" t="str">
        <f aca="false">IF(B1365=$G$2,$H$2,IF(B1365=$G$3,$H$3,IF(B1365=$G$4,$H$4,IF(B1365=$G$5,$H$5,IF(B1365=$G$6,$H$6,"other")))))</f>
        <v>Urban Restricted Access</v>
      </c>
    </row>
    <row r="1366" customFormat="false" ht="13.2" hidden="true" customHeight="false" outlineLevel="0" collapsed="false">
      <c r="A1366" s="4" t="n">
        <v>42</v>
      </c>
      <c r="B1366" s="4" t="n">
        <v>4</v>
      </c>
      <c r="C1366" s="4" t="n">
        <v>2</v>
      </c>
      <c r="D1366" s="4" t="n">
        <v>21</v>
      </c>
      <c r="E1366" s="4" t="n">
        <v>0.0428658</v>
      </c>
      <c r="F1366" s="0" t="str">
        <f aca="false">IF(B1366=$G$2,$H$2,IF(B1366=$G$3,$H$3,IF(B1366=$G$4,$H$4,IF(B1366=$G$5,$H$5,IF(B1366=$G$6,$H$6,"other")))))</f>
        <v>Urban Restricted Access</v>
      </c>
    </row>
    <row r="1367" customFormat="false" ht="13.2" hidden="true" customHeight="false" outlineLevel="0" collapsed="false">
      <c r="A1367" s="4" t="n">
        <v>42</v>
      </c>
      <c r="B1367" s="4" t="n">
        <v>4</v>
      </c>
      <c r="C1367" s="4" t="n">
        <v>2</v>
      </c>
      <c r="D1367" s="4" t="n">
        <v>22</v>
      </c>
      <c r="E1367" s="4" t="n">
        <v>0.0380302</v>
      </c>
      <c r="F1367" s="0" t="str">
        <f aca="false">IF(B1367=$G$2,$H$2,IF(B1367=$G$3,$H$3,IF(B1367=$G$4,$H$4,IF(B1367=$G$5,$H$5,IF(B1367=$G$6,$H$6,"other")))))</f>
        <v>Urban Restricted Access</v>
      </c>
    </row>
    <row r="1368" customFormat="false" ht="13.2" hidden="true" customHeight="false" outlineLevel="0" collapsed="false">
      <c r="A1368" s="4" t="n">
        <v>42</v>
      </c>
      <c r="B1368" s="4" t="n">
        <v>4</v>
      </c>
      <c r="C1368" s="4" t="n">
        <v>2</v>
      </c>
      <c r="D1368" s="4" t="n">
        <v>23</v>
      </c>
      <c r="E1368" s="4" t="n">
        <v>0.0322072</v>
      </c>
      <c r="F1368" s="0" t="str">
        <f aca="false">IF(B1368=$G$2,$H$2,IF(B1368=$G$3,$H$3,IF(B1368=$G$4,$H$4,IF(B1368=$G$5,$H$5,IF(B1368=$G$6,$H$6,"other")))))</f>
        <v>Urban Restricted Access</v>
      </c>
    </row>
    <row r="1369" customFormat="false" ht="13.2" hidden="true" customHeight="false" outlineLevel="0" collapsed="false">
      <c r="A1369" s="4" t="n">
        <v>42</v>
      </c>
      <c r="B1369" s="4" t="n">
        <v>4</v>
      </c>
      <c r="C1369" s="4" t="n">
        <v>2</v>
      </c>
      <c r="D1369" s="4" t="n">
        <v>24</v>
      </c>
      <c r="E1369" s="4" t="n">
        <v>0.0245677</v>
      </c>
      <c r="F1369" s="0" t="str">
        <f aca="false">IF(B1369=$G$2,$H$2,IF(B1369=$G$3,$H$3,IF(B1369=$G$4,$H$4,IF(B1369=$G$5,$H$5,IF(B1369=$G$6,$H$6,"other")))))</f>
        <v>Urban Restricted Access</v>
      </c>
    </row>
    <row r="1370" customFormat="false" ht="13.2" hidden="true" customHeight="false" outlineLevel="0" collapsed="false">
      <c r="A1370" s="4" t="n">
        <v>42</v>
      </c>
      <c r="B1370" s="4" t="n">
        <v>4</v>
      </c>
      <c r="C1370" s="4" t="n">
        <v>5</v>
      </c>
      <c r="D1370" s="4" t="n">
        <v>1</v>
      </c>
      <c r="E1370" s="4" t="n">
        <v>0.00986211</v>
      </c>
      <c r="F1370" s="0" t="str">
        <f aca="false">IF(B1370=$G$2,$H$2,IF(B1370=$G$3,$H$3,IF(B1370=$G$4,$H$4,IF(B1370=$G$5,$H$5,IF(B1370=$G$6,$H$6,"other")))))</f>
        <v>Urban Restricted Access</v>
      </c>
    </row>
    <row r="1371" customFormat="false" ht="13.2" hidden="true" customHeight="false" outlineLevel="0" collapsed="false">
      <c r="A1371" s="4" t="n">
        <v>42</v>
      </c>
      <c r="B1371" s="4" t="n">
        <v>4</v>
      </c>
      <c r="C1371" s="4" t="n">
        <v>5</v>
      </c>
      <c r="D1371" s="4" t="n">
        <v>2</v>
      </c>
      <c r="E1371" s="4" t="n">
        <v>0.00627248</v>
      </c>
      <c r="F1371" s="0" t="str">
        <f aca="false">IF(B1371=$G$2,$H$2,IF(B1371=$G$3,$H$3,IF(B1371=$G$4,$H$4,IF(B1371=$G$5,$H$5,IF(B1371=$G$6,$H$6,"other")))))</f>
        <v>Urban Restricted Access</v>
      </c>
    </row>
    <row r="1372" customFormat="false" ht="13.2" hidden="true" customHeight="false" outlineLevel="0" collapsed="false">
      <c r="A1372" s="4" t="n">
        <v>42</v>
      </c>
      <c r="B1372" s="4" t="n">
        <v>4</v>
      </c>
      <c r="C1372" s="4" t="n">
        <v>5</v>
      </c>
      <c r="D1372" s="4" t="n">
        <v>3</v>
      </c>
      <c r="E1372" s="4" t="n">
        <v>0.00505767</v>
      </c>
      <c r="F1372" s="0" t="str">
        <f aca="false">IF(B1372=$G$2,$H$2,IF(B1372=$G$3,$H$3,IF(B1372=$G$4,$H$4,IF(B1372=$G$5,$H$5,IF(B1372=$G$6,$H$6,"other")))))</f>
        <v>Urban Restricted Access</v>
      </c>
    </row>
    <row r="1373" customFormat="false" ht="13.2" hidden="true" customHeight="false" outlineLevel="0" collapsed="false">
      <c r="A1373" s="4" t="n">
        <v>42</v>
      </c>
      <c r="B1373" s="4" t="n">
        <v>4</v>
      </c>
      <c r="C1373" s="4" t="n">
        <v>5</v>
      </c>
      <c r="D1373" s="4" t="n">
        <v>4</v>
      </c>
      <c r="E1373" s="4" t="n">
        <v>0.00466686</v>
      </c>
      <c r="F1373" s="0" t="str">
        <f aca="false">IF(B1373=$G$2,$H$2,IF(B1373=$G$3,$H$3,IF(B1373=$G$4,$H$4,IF(B1373=$G$5,$H$5,IF(B1373=$G$6,$H$6,"other")))))</f>
        <v>Urban Restricted Access</v>
      </c>
    </row>
    <row r="1374" customFormat="false" ht="13.2" hidden="true" customHeight="false" outlineLevel="0" collapsed="false">
      <c r="A1374" s="4" t="n">
        <v>42</v>
      </c>
      <c r="B1374" s="4" t="n">
        <v>4</v>
      </c>
      <c r="C1374" s="4" t="n">
        <v>5</v>
      </c>
      <c r="D1374" s="4" t="n">
        <v>5</v>
      </c>
      <c r="E1374" s="4" t="n">
        <v>0.00699469</v>
      </c>
      <c r="F1374" s="0" t="str">
        <f aca="false">IF(B1374=$G$2,$H$2,IF(B1374=$G$3,$H$3,IF(B1374=$G$4,$H$4,IF(B1374=$G$5,$H$5,IF(B1374=$G$6,$H$6,"other")))))</f>
        <v>Urban Restricted Access</v>
      </c>
    </row>
    <row r="1375" customFormat="false" ht="13.2" hidden="true" customHeight="false" outlineLevel="0" collapsed="false">
      <c r="A1375" s="4" t="n">
        <v>42</v>
      </c>
      <c r="B1375" s="4" t="n">
        <v>4</v>
      </c>
      <c r="C1375" s="4" t="n">
        <v>5</v>
      </c>
      <c r="D1375" s="4" t="n">
        <v>6</v>
      </c>
      <c r="E1375" s="4" t="n">
        <v>0.018494</v>
      </c>
      <c r="F1375" s="0" t="str">
        <f aca="false">IF(B1375=$G$2,$H$2,IF(B1375=$G$3,$H$3,IF(B1375=$G$4,$H$4,IF(B1375=$G$5,$H$5,IF(B1375=$G$6,$H$6,"other")))))</f>
        <v>Urban Restricted Access</v>
      </c>
    </row>
    <row r="1376" customFormat="false" ht="13.2" hidden="true" customHeight="false" outlineLevel="0" collapsed="false">
      <c r="A1376" s="4" t="n">
        <v>42</v>
      </c>
      <c r="B1376" s="4" t="n">
        <v>4</v>
      </c>
      <c r="C1376" s="4" t="n">
        <v>5</v>
      </c>
      <c r="D1376" s="4" t="n">
        <v>7</v>
      </c>
      <c r="E1376" s="4" t="n">
        <v>0.0459565</v>
      </c>
      <c r="F1376" s="0" t="str">
        <f aca="false">IF(B1376=$G$2,$H$2,IF(B1376=$G$3,$H$3,IF(B1376=$G$4,$H$4,IF(B1376=$G$5,$H$5,IF(B1376=$G$6,$H$6,"other")))))</f>
        <v>Urban Restricted Access</v>
      </c>
    </row>
    <row r="1377" customFormat="false" ht="13.2" hidden="true" customHeight="false" outlineLevel="0" collapsed="false">
      <c r="A1377" s="4" t="n">
        <v>42</v>
      </c>
      <c r="B1377" s="4" t="n">
        <v>4</v>
      </c>
      <c r="C1377" s="4" t="n">
        <v>5</v>
      </c>
      <c r="D1377" s="4" t="n">
        <v>8</v>
      </c>
      <c r="E1377" s="4" t="n">
        <v>0.0696444</v>
      </c>
      <c r="F1377" s="0" t="str">
        <f aca="false">IF(B1377=$G$2,$H$2,IF(B1377=$G$3,$H$3,IF(B1377=$G$4,$H$4,IF(B1377=$G$5,$H$5,IF(B1377=$G$6,$H$6,"other")))))</f>
        <v>Urban Restricted Access</v>
      </c>
    </row>
    <row r="1378" customFormat="false" ht="13.2" hidden="true" customHeight="false" outlineLevel="0" collapsed="false">
      <c r="A1378" s="4" t="n">
        <v>42</v>
      </c>
      <c r="B1378" s="4" t="n">
        <v>4</v>
      </c>
      <c r="C1378" s="4" t="n">
        <v>5</v>
      </c>
      <c r="D1378" s="4" t="n">
        <v>9</v>
      </c>
      <c r="E1378" s="4" t="n">
        <v>0.0608279</v>
      </c>
      <c r="F1378" s="0" t="str">
        <f aca="false">IF(B1378=$G$2,$H$2,IF(B1378=$G$3,$H$3,IF(B1378=$G$4,$H$4,IF(B1378=$G$5,$H$5,IF(B1378=$G$6,$H$6,"other")))))</f>
        <v>Urban Restricted Access</v>
      </c>
    </row>
    <row r="1379" customFormat="false" ht="13.2" hidden="true" customHeight="false" outlineLevel="0" collapsed="false">
      <c r="A1379" s="4" t="n">
        <v>42</v>
      </c>
      <c r="B1379" s="4" t="n">
        <v>4</v>
      </c>
      <c r="C1379" s="4" t="n">
        <v>5</v>
      </c>
      <c r="D1379" s="4" t="n">
        <v>10</v>
      </c>
      <c r="E1379" s="4" t="n">
        <v>0.0502862</v>
      </c>
      <c r="F1379" s="0" t="str">
        <f aca="false">IF(B1379=$G$2,$H$2,IF(B1379=$G$3,$H$3,IF(B1379=$G$4,$H$4,IF(B1379=$G$5,$H$5,IF(B1379=$G$6,$H$6,"other")))))</f>
        <v>Urban Restricted Access</v>
      </c>
    </row>
    <row r="1380" customFormat="false" ht="13.2" hidden="true" customHeight="false" outlineLevel="0" collapsed="false">
      <c r="A1380" s="4" t="n">
        <v>42</v>
      </c>
      <c r="B1380" s="4" t="n">
        <v>4</v>
      </c>
      <c r="C1380" s="4" t="n">
        <v>5</v>
      </c>
      <c r="D1380" s="4" t="n">
        <v>11</v>
      </c>
      <c r="E1380" s="4" t="n">
        <v>0.0499351</v>
      </c>
      <c r="F1380" s="0" t="str">
        <f aca="false">IF(B1380=$G$2,$H$2,IF(B1380=$G$3,$H$3,IF(B1380=$G$4,$H$4,IF(B1380=$G$5,$H$5,IF(B1380=$G$6,$H$6,"other")))))</f>
        <v>Urban Restricted Access</v>
      </c>
    </row>
    <row r="1381" customFormat="false" ht="13.2" hidden="true" customHeight="false" outlineLevel="0" collapsed="false">
      <c r="A1381" s="4" t="n">
        <v>42</v>
      </c>
      <c r="B1381" s="4" t="n">
        <v>4</v>
      </c>
      <c r="C1381" s="4" t="n">
        <v>5</v>
      </c>
      <c r="D1381" s="4" t="n">
        <v>12</v>
      </c>
      <c r="E1381" s="4" t="n">
        <v>0.0543654</v>
      </c>
      <c r="F1381" s="0" t="str">
        <f aca="false">IF(B1381=$G$2,$H$2,IF(B1381=$G$3,$H$3,IF(B1381=$G$4,$H$4,IF(B1381=$G$5,$H$5,IF(B1381=$G$6,$H$6,"other")))))</f>
        <v>Urban Restricted Access</v>
      </c>
    </row>
    <row r="1382" customFormat="false" ht="13.2" hidden="true" customHeight="false" outlineLevel="0" collapsed="false">
      <c r="A1382" s="4" t="n">
        <v>42</v>
      </c>
      <c r="B1382" s="4" t="n">
        <v>4</v>
      </c>
      <c r="C1382" s="4" t="n">
        <v>5</v>
      </c>
      <c r="D1382" s="4" t="n">
        <v>13</v>
      </c>
      <c r="E1382" s="4" t="n">
        <v>0.0576462</v>
      </c>
      <c r="F1382" s="0" t="str">
        <f aca="false">IF(B1382=$G$2,$H$2,IF(B1382=$G$3,$H$3,IF(B1382=$G$4,$H$4,IF(B1382=$G$5,$H$5,IF(B1382=$G$6,$H$6,"other")))))</f>
        <v>Urban Restricted Access</v>
      </c>
    </row>
    <row r="1383" customFormat="false" ht="13.2" hidden="true" customHeight="false" outlineLevel="0" collapsed="false">
      <c r="A1383" s="4" t="n">
        <v>42</v>
      </c>
      <c r="B1383" s="4" t="n">
        <v>4</v>
      </c>
      <c r="C1383" s="4" t="n">
        <v>5</v>
      </c>
      <c r="D1383" s="4" t="n">
        <v>14</v>
      </c>
      <c r="E1383" s="4" t="n">
        <v>0.0580319</v>
      </c>
      <c r="F1383" s="0" t="str">
        <f aca="false">IF(B1383=$G$2,$H$2,IF(B1383=$G$3,$H$3,IF(B1383=$G$4,$H$4,IF(B1383=$G$5,$H$5,IF(B1383=$G$6,$H$6,"other")))))</f>
        <v>Urban Restricted Access</v>
      </c>
    </row>
    <row r="1384" customFormat="false" ht="13.2" hidden="true" customHeight="false" outlineLevel="0" collapsed="false">
      <c r="A1384" s="4" t="n">
        <v>42</v>
      </c>
      <c r="B1384" s="4" t="n">
        <v>4</v>
      </c>
      <c r="C1384" s="4" t="n">
        <v>5</v>
      </c>
      <c r="D1384" s="4" t="n">
        <v>15</v>
      </c>
      <c r="E1384" s="4" t="n">
        <v>0.0622554</v>
      </c>
      <c r="F1384" s="0" t="str">
        <f aca="false">IF(B1384=$G$2,$H$2,IF(B1384=$G$3,$H$3,IF(B1384=$G$4,$H$4,IF(B1384=$G$5,$H$5,IF(B1384=$G$6,$H$6,"other")))))</f>
        <v>Urban Restricted Access</v>
      </c>
    </row>
    <row r="1385" customFormat="false" ht="13.2" hidden="true" customHeight="false" outlineLevel="0" collapsed="false">
      <c r="A1385" s="4" t="n">
        <v>42</v>
      </c>
      <c r="B1385" s="4" t="n">
        <v>4</v>
      </c>
      <c r="C1385" s="4" t="n">
        <v>5</v>
      </c>
      <c r="D1385" s="4" t="n">
        <v>16</v>
      </c>
      <c r="E1385" s="4" t="n">
        <v>0.0710049</v>
      </c>
      <c r="F1385" s="0" t="str">
        <f aca="false">IF(B1385=$G$2,$H$2,IF(B1385=$G$3,$H$3,IF(B1385=$G$4,$H$4,IF(B1385=$G$5,$H$5,IF(B1385=$G$6,$H$6,"other")))))</f>
        <v>Urban Restricted Access</v>
      </c>
    </row>
    <row r="1386" customFormat="false" ht="13.2" hidden="true" customHeight="false" outlineLevel="0" collapsed="false">
      <c r="A1386" s="4" t="n">
        <v>42</v>
      </c>
      <c r="B1386" s="4" t="n">
        <v>4</v>
      </c>
      <c r="C1386" s="4" t="n">
        <v>5</v>
      </c>
      <c r="D1386" s="4" t="n">
        <v>17</v>
      </c>
      <c r="E1386" s="4" t="n">
        <v>0.0769725</v>
      </c>
      <c r="F1386" s="0" t="str">
        <f aca="false">IF(B1386=$G$2,$H$2,IF(B1386=$G$3,$H$3,IF(B1386=$G$4,$H$4,IF(B1386=$G$5,$H$5,IF(B1386=$G$6,$H$6,"other")))))</f>
        <v>Urban Restricted Access</v>
      </c>
    </row>
    <row r="1387" customFormat="false" ht="13.2" hidden="true" customHeight="false" outlineLevel="0" collapsed="false">
      <c r="A1387" s="4" t="n">
        <v>42</v>
      </c>
      <c r="B1387" s="4" t="n">
        <v>4</v>
      </c>
      <c r="C1387" s="4" t="n">
        <v>5</v>
      </c>
      <c r="D1387" s="4" t="n">
        <v>18</v>
      </c>
      <c r="E1387" s="4" t="n">
        <v>0.077432</v>
      </c>
      <c r="F1387" s="0" t="str">
        <f aca="false">IF(B1387=$G$2,$H$2,IF(B1387=$G$3,$H$3,IF(B1387=$G$4,$H$4,IF(B1387=$G$5,$H$5,IF(B1387=$G$6,$H$6,"other")))))</f>
        <v>Urban Restricted Access</v>
      </c>
    </row>
    <row r="1388" customFormat="false" ht="13.2" hidden="true" customHeight="false" outlineLevel="0" collapsed="false">
      <c r="A1388" s="4" t="n">
        <v>42</v>
      </c>
      <c r="B1388" s="4" t="n">
        <v>4</v>
      </c>
      <c r="C1388" s="4" t="n">
        <v>5</v>
      </c>
      <c r="D1388" s="4" t="n">
        <v>19</v>
      </c>
      <c r="E1388" s="4" t="n">
        <v>0.059783</v>
      </c>
      <c r="F1388" s="0" t="str">
        <f aca="false">IF(B1388=$G$2,$H$2,IF(B1388=$G$3,$H$3,IF(B1388=$G$4,$H$4,IF(B1388=$G$5,$H$5,IF(B1388=$G$6,$H$6,"other")))))</f>
        <v>Urban Restricted Access</v>
      </c>
    </row>
    <row r="1389" customFormat="false" ht="13.2" hidden="true" customHeight="false" outlineLevel="0" collapsed="false">
      <c r="A1389" s="4" t="n">
        <v>42</v>
      </c>
      <c r="B1389" s="4" t="n">
        <v>4</v>
      </c>
      <c r="C1389" s="4" t="n">
        <v>5</v>
      </c>
      <c r="D1389" s="4" t="n">
        <v>20</v>
      </c>
      <c r="E1389" s="4" t="n">
        <v>0.0443923</v>
      </c>
      <c r="F1389" s="0" t="str">
        <f aca="false">IF(B1389=$G$2,$H$2,IF(B1389=$G$3,$H$3,IF(B1389=$G$4,$H$4,IF(B1389=$G$5,$H$5,IF(B1389=$G$6,$H$6,"other")))))</f>
        <v>Urban Restricted Access</v>
      </c>
    </row>
    <row r="1390" customFormat="false" ht="13.2" hidden="true" customHeight="false" outlineLevel="0" collapsed="false">
      <c r="A1390" s="4" t="n">
        <v>42</v>
      </c>
      <c r="B1390" s="4" t="n">
        <v>4</v>
      </c>
      <c r="C1390" s="4" t="n">
        <v>5</v>
      </c>
      <c r="D1390" s="4" t="n">
        <v>21</v>
      </c>
      <c r="E1390" s="4" t="n">
        <v>0.0354458</v>
      </c>
      <c r="F1390" s="0" t="str">
        <f aca="false">IF(B1390=$G$2,$H$2,IF(B1390=$G$3,$H$3,IF(B1390=$G$4,$H$4,IF(B1390=$G$5,$H$5,IF(B1390=$G$6,$H$6,"other")))))</f>
        <v>Urban Restricted Access</v>
      </c>
    </row>
    <row r="1391" customFormat="false" ht="13.2" hidden="true" customHeight="false" outlineLevel="0" collapsed="false">
      <c r="A1391" s="4" t="n">
        <v>42</v>
      </c>
      <c r="B1391" s="4" t="n">
        <v>4</v>
      </c>
      <c r="C1391" s="4" t="n">
        <v>5</v>
      </c>
      <c r="D1391" s="4" t="n">
        <v>22</v>
      </c>
      <c r="E1391" s="4" t="n">
        <v>0.031824</v>
      </c>
      <c r="F1391" s="0" t="str">
        <f aca="false">IF(B1391=$G$2,$H$2,IF(B1391=$G$3,$H$3,IF(B1391=$G$4,$H$4,IF(B1391=$G$5,$H$5,IF(B1391=$G$6,$H$6,"other")))))</f>
        <v>Urban Restricted Access</v>
      </c>
    </row>
    <row r="1392" customFormat="false" ht="13.2" hidden="true" customHeight="false" outlineLevel="0" collapsed="false">
      <c r="A1392" s="4" t="n">
        <v>42</v>
      </c>
      <c r="B1392" s="4" t="n">
        <v>4</v>
      </c>
      <c r="C1392" s="4" t="n">
        <v>5</v>
      </c>
      <c r="D1392" s="4" t="n">
        <v>23</v>
      </c>
      <c r="E1392" s="4" t="n">
        <v>0.0249419</v>
      </c>
      <c r="F1392" s="0" t="str">
        <f aca="false">IF(B1392=$G$2,$H$2,IF(B1392=$G$3,$H$3,IF(B1392=$G$4,$H$4,IF(B1392=$G$5,$H$5,IF(B1392=$G$6,$H$6,"other")))))</f>
        <v>Urban Restricted Access</v>
      </c>
    </row>
    <row r="1393" customFormat="false" ht="13.2" hidden="true" customHeight="false" outlineLevel="0" collapsed="false">
      <c r="A1393" s="4" t="n">
        <v>42</v>
      </c>
      <c r="B1393" s="4" t="n">
        <v>4</v>
      </c>
      <c r="C1393" s="4" t="n">
        <v>5</v>
      </c>
      <c r="D1393" s="4" t="n">
        <v>24</v>
      </c>
      <c r="E1393" s="4" t="n">
        <v>0.0179068</v>
      </c>
      <c r="F1393" s="0" t="str">
        <f aca="false">IF(B1393=$G$2,$H$2,IF(B1393=$G$3,$H$3,IF(B1393=$G$4,$H$4,IF(B1393=$G$5,$H$5,IF(B1393=$G$6,$H$6,"other")))))</f>
        <v>Urban Restricted Access</v>
      </c>
    </row>
    <row r="1394" customFormat="false" ht="13.2" hidden="true" customHeight="false" outlineLevel="0" collapsed="false">
      <c r="A1394" s="4" t="n">
        <v>42</v>
      </c>
      <c r="B1394" s="4" t="n">
        <v>5</v>
      </c>
      <c r="C1394" s="4" t="n">
        <v>2</v>
      </c>
      <c r="D1394" s="4" t="n">
        <v>1</v>
      </c>
      <c r="E1394" s="4" t="n">
        <v>0.0214739</v>
      </c>
      <c r="F1394" s="0" t="str">
        <f aca="false">IF(B1394=$G$2,$H$2,IF(B1394=$G$3,$H$3,IF(B1394=$G$4,$H$4,IF(B1394=$G$5,$H$5,IF(B1394=$G$6,$H$6,"other")))))</f>
        <v>Urban Unrestricted Access</v>
      </c>
    </row>
    <row r="1395" customFormat="false" ht="13.2" hidden="true" customHeight="false" outlineLevel="0" collapsed="false">
      <c r="A1395" s="4" t="n">
        <v>42</v>
      </c>
      <c r="B1395" s="4" t="n">
        <v>5</v>
      </c>
      <c r="C1395" s="4" t="n">
        <v>2</v>
      </c>
      <c r="D1395" s="4" t="n">
        <v>2</v>
      </c>
      <c r="E1395" s="4" t="n">
        <v>0.0144428</v>
      </c>
      <c r="F1395" s="0" t="str">
        <f aca="false">IF(B1395=$G$2,$H$2,IF(B1395=$G$3,$H$3,IF(B1395=$G$4,$H$4,IF(B1395=$G$5,$H$5,IF(B1395=$G$6,$H$6,"other")))))</f>
        <v>Urban Unrestricted Access</v>
      </c>
    </row>
    <row r="1396" customFormat="false" ht="13.2" hidden="true" customHeight="false" outlineLevel="0" collapsed="false">
      <c r="A1396" s="4" t="n">
        <v>42</v>
      </c>
      <c r="B1396" s="4" t="n">
        <v>5</v>
      </c>
      <c r="C1396" s="4" t="n">
        <v>2</v>
      </c>
      <c r="D1396" s="4" t="n">
        <v>3</v>
      </c>
      <c r="E1396" s="4" t="n">
        <v>0.0109684</v>
      </c>
      <c r="F1396" s="0" t="str">
        <f aca="false">IF(B1396=$G$2,$H$2,IF(B1396=$G$3,$H$3,IF(B1396=$G$4,$H$4,IF(B1396=$G$5,$H$5,IF(B1396=$G$6,$H$6,"other")))))</f>
        <v>Urban Unrestricted Access</v>
      </c>
    </row>
    <row r="1397" customFormat="false" ht="13.2" hidden="true" customHeight="false" outlineLevel="0" collapsed="false">
      <c r="A1397" s="4" t="n">
        <v>42</v>
      </c>
      <c r="B1397" s="4" t="n">
        <v>5</v>
      </c>
      <c r="C1397" s="4" t="n">
        <v>2</v>
      </c>
      <c r="D1397" s="4" t="n">
        <v>4</v>
      </c>
      <c r="E1397" s="4" t="n">
        <v>0.00749451</v>
      </c>
      <c r="F1397" s="0" t="str">
        <f aca="false">IF(B1397=$G$2,$H$2,IF(B1397=$G$3,$H$3,IF(B1397=$G$4,$H$4,IF(B1397=$G$5,$H$5,IF(B1397=$G$6,$H$6,"other")))))</f>
        <v>Urban Unrestricted Access</v>
      </c>
    </row>
    <row r="1398" customFormat="false" ht="13.2" hidden="true" customHeight="false" outlineLevel="0" collapsed="false">
      <c r="A1398" s="4" t="n">
        <v>42</v>
      </c>
      <c r="B1398" s="4" t="n">
        <v>5</v>
      </c>
      <c r="C1398" s="4" t="n">
        <v>2</v>
      </c>
      <c r="D1398" s="4" t="n">
        <v>5</v>
      </c>
      <c r="E1398" s="4" t="n">
        <v>0.00683855</v>
      </c>
      <c r="F1398" s="0" t="str">
        <f aca="false">IF(B1398=$G$2,$H$2,IF(B1398=$G$3,$H$3,IF(B1398=$G$4,$H$4,IF(B1398=$G$5,$H$5,IF(B1398=$G$6,$H$6,"other")))))</f>
        <v>Urban Unrestricted Access</v>
      </c>
    </row>
    <row r="1399" customFormat="false" ht="13.2" hidden="true" customHeight="false" outlineLevel="0" collapsed="false">
      <c r="A1399" s="4" t="n">
        <v>42</v>
      </c>
      <c r="B1399" s="4" t="n">
        <v>5</v>
      </c>
      <c r="C1399" s="4" t="n">
        <v>2</v>
      </c>
      <c r="D1399" s="4" t="n">
        <v>6</v>
      </c>
      <c r="E1399" s="4" t="n">
        <v>0.0103588</v>
      </c>
      <c r="F1399" s="0" t="str">
        <f aca="false">IF(B1399=$G$2,$H$2,IF(B1399=$G$3,$H$3,IF(B1399=$G$4,$H$4,IF(B1399=$G$5,$H$5,IF(B1399=$G$6,$H$6,"other")))))</f>
        <v>Urban Unrestricted Access</v>
      </c>
    </row>
    <row r="1400" customFormat="false" ht="13.2" hidden="true" customHeight="false" outlineLevel="0" collapsed="false">
      <c r="A1400" s="4" t="n">
        <v>42</v>
      </c>
      <c r="B1400" s="4" t="n">
        <v>5</v>
      </c>
      <c r="C1400" s="4" t="n">
        <v>2</v>
      </c>
      <c r="D1400" s="4" t="n">
        <v>7</v>
      </c>
      <c r="E1400" s="4" t="n">
        <v>0.0184304</v>
      </c>
      <c r="F1400" s="0" t="str">
        <f aca="false">IF(B1400=$G$2,$H$2,IF(B1400=$G$3,$H$3,IF(B1400=$G$4,$H$4,IF(B1400=$G$5,$H$5,IF(B1400=$G$6,$H$6,"other")))))</f>
        <v>Urban Unrestricted Access</v>
      </c>
    </row>
    <row r="1401" customFormat="false" ht="13.2" hidden="true" customHeight="false" outlineLevel="0" collapsed="false">
      <c r="A1401" s="4" t="n">
        <v>42</v>
      </c>
      <c r="B1401" s="4" t="n">
        <v>5</v>
      </c>
      <c r="C1401" s="4" t="n">
        <v>2</v>
      </c>
      <c r="D1401" s="4" t="n">
        <v>8</v>
      </c>
      <c r="E1401" s="4" t="n">
        <v>0.0268117</v>
      </c>
      <c r="F1401" s="0" t="str">
        <f aca="false">IF(B1401=$G$2,$H$2,IF(B1401=$G$3,$H$3,IF(B1401=$G$4,$H$4,IF(B1401=$G$5,$H$5,IF(B1401=$G$6,$H$6,"other")))))</f>
        <v>Urban Unrestricted Access</v>
      </c>
    </row>
    <row r="1402" customFormat="false" ht="13.2" hidden="true" customHeight="false" outlineLevel="0" collapsed="false">
      <c r="A1402" s="4" t="n">
        <v>42</v>
      </c>
      <c r="B1402" s="4" t="n">
        <v>5</v>
      </c>
      <c r="C1402" s="4" t="n">
        <v>2</v>
      </c>
      <c r="D1402" s="4" t="n">
        <v>9</v>
      </c>
      <c r="E1402" s="4" t="n">
        <v>0.0363852</v>
      </c>
      <c r="F1402" s="0" t="str">
        <f aca="false">IF(B1402=$G$2,$H$2,IF(B1402=$G$3,$H$3,IF(B1402=$G$4,$H$4,IF(B1402=$G$5,$H$5,IF(B1402=$G$6,$H$6,"other")))))</f>
        <v>Urban Unrestricted Access</v>
      </c>
    </row>
    <row r="1403" customFormat="false" ht="13.2" hidden="true" customHeight="false" outlineLevel="0" collapsed="false">
      <c r="A1403" s="4" t="n">
        <v>42</v>
      </c>
      <c r="B1403" s="4" t="n">
        <v>5</v>
      </c>
      <c r="C1403" s="4" t="n">
        <v>2</v>
      </c>
      <c r="D1403" s="4" t="n">
        <v>10</v>
      </c>
      <c r="E1403" s="4" t="n">
        <v>0.0475407</v>
      </c>
      <c r="F1403" s="0" t="str">
        <f aca="false">IF(B1403=$G$2,$H$2,IF(B1403=$G$3,$H$3,IF(B1403=$G$4,$H$4,IF(B1403=$G$5,$H$5,IF(B1403=$G$6,$H$6,"other")))))</f>
        <v>Urban Unrestricted Access</v>
      </c>
    </row>
    <row r="1404" customFormat="false" ht="13.2" hidden="true" customHeight="false" outlineLevel="0" collapsed="false">
      <c r="A1404" s="4" t="n">
        <v>42</v>
      </c>
      <c r="B1404" s="4" t="n">
        <v>5</v>
      </c>
      <c r="C1404" s="4" t="n">
        <v>2</v>
      </c>
      <c r="D1404" s="4" t="n">
        <v>11</v>
      </c>
      <c r="E1404" s="4" t="n">
        <v>0.0574664</v>
      </c>
      <c r="F1404" s="0" t="str">
        <f aca="false">IF(B1404=$G$2,$H$2,IF(B1404=$G$3,$H$3,IF(B1404=$G$4,$H$4,IF(B1404=$G$5,$H$5,IF(B1404=$G$6,$H$6,"other")))))</f>
        <v>Urban Unrestricted Access</v>
      </c>
    </row>
    <row r="1405" customFormat="false" ht="13.2" hidden="true" customHeight="false" outlineLevel="0" collapsed="false">
      <c r="A1405" s="4" t="n">
        <v>42</v>
      </c>
      <c r="B1405" s="4" t="n">
        <v>5</v>
      </c>
      <c r="C1405" s="4" t="n">
        <v>2</v>
      </c>
      <c r="D1405" s="4" t="n">
        <v>12</v>
      </c>
      <c r="E1405" s="4" t="n">
        <v>0.0650786</v>
      </c>
      <c r="F1405" s="0" t="str">
        <f aca="false">IF(B1405=$G$2,$H$2,IF(B1405=$G$3,$H$3,IF(B1405=$G$4,$H$4,IF(B1405=$G$5,$H$5,IF(B1405=$G$6,$H$6,"other")))))</f>
        <v>Urban Unrestricted Access</v>
      </c>
    </row>
    <row r="1406" customFormat="false" ht="13.2" hidden="true" customHeight="false" outlineLevel="0" collapsed="false">
      <c r="A1406" s="4" t="n">
        <v>42</v>
      </c>
      <c r="B1406" s="4" t="n">
        <v>5</v>
      </c>
      <c r="C1406" s="4" t="n">
        <v>2</v>
      </c>
      <c r="D1406" s="4" t="n">
        <v>13</v>
      </c>
      <c r="E1406" s="4" t="n">
        <v>0.0713228</v>
      </c>
      <c r="F1406" s="0" t="str">
        <f aca="false">IF(B1406=$G$2,$H$2,IF(B1406=$G$3,$H$3,IF(B1406=$G$4,$H$4,IF(B1406=$G$5,$H$5,IF(B1406=$G$6,$H$6,"other")))))</f>
        <v>Urban Unrestricted Access</v>
      </c>
    </row>
    <row r="1407" customFormat="false" ht="13.2" hidden="true" customHeight="false" outlineLevel="0" collapsed="false">
      <c r="A1407" s="4" t="n">
        <v>42</v>
      </c>
      <c r="B1407" s="4" t="n">
        <v>5</v>
      </c>
      <c r="C1407" s="4" t="n">
        <v>2</v>
      </c>
      <c r="D1407" s="4" t="n">
        <v>14</v>
      </c>
      <c r="E1407" s="4" t="n">
        <v>0.0714917</v>
      </c>
      <c r="F1407" s="0" t="str">
        <f aca="false">IF(B1407=$G$2,$H$2,IF(B1407=$G$3,$H$3,IF(B1407=$G$4,$H$4,IF(B1407=$G$5,$H$5,IF(B1407=$G$6,$H$6,"other")))))</f>
        <v>Urban Unrestricted Access</v>
      </c>
    </row>
    <row r="1408" customFormat="false" ht="13.2" hidden="true" customHeight="false" outlineLevel="0" collapsed="false">
      <c r="A1408" s="4" t="n">
        <v>42</v>
      </c>
      <c r="B1408" s="4" t="n">
        <v>5</v>
      </c>
      <c r="C1408" s="4" t="n">
        <v>2</v>
      </c>
      <c r="D1408" s="4" t="n">
        <v>15</v>
      </c>
      <c r="E1408" s="4" t="n">
        <v>0.0717226</v>
      </c>
      <c r="F1408" s="0" t="str">
        <f aca="false">IF(B1408=$G$2,$H$2,IF(B1408=$G$3,$H$3,IF(B1408=$G$4,$H$4,IF(B1408=$G$5,$H$5,IF(B1408=$G$6,$H$6,"other")))))</f>
        <v>Urban Unrestricted Access</v>
      </c>
    </row>
    <row r="1409" customFormat="false" ht="13.2" hidden="true" customHeight="false" outlineLevel="0" collapsed="false">
      <c r="A1409" s="4" t="n">
        <v>42</v>
      </c>
      <c r="B1409" s="4" t="n">
        <v>5</v>
      </c>
      <c r="C1409" s="4" t="n">
        <v>2</v>
      </c>
      <c r="D1409" s="4" t="n">
        <v>16</v>
      </c>
      <c r="E1409" s="4" t="n">
        <v>0.0720061</v>
      </c>
      <c r="F1409" s="0" t="str">
        <f aca="false">IF(B1409=$G$2,$H$2,IF(B1409=$G$3,$H$3,IF(B1409=$G$4,$H$4,IF(B1409=$G$5,$H$5,IF(B1409=$G$6,$H$6,"other")))))</f>
        <v>Urban Unrestricted Access</v>
      </c>
    </row>
    <row r="1410" customFormat="false" ht="13.2" hidden="true" customHeight="false" outlineLevel="0" collapsed="false">
      <c r="A1410" s="4" t="n">
        <v>42</v>
      </c>
      <c r="B1410" s="4" t="n">
        <v>5</v>
      </c>
      <c r="C1410" s="4" t="n">
        <v>2</v>
      </c>
      <c r="D1410" s="4" t="n">
        <v>17</v>
      </c>
      <c r="E1410" s="4" t="n">
        <v>0.0711487</v>
      </c>
      <c r="F1410" s="0" t="str">
        <f aca="false">IF(B1410=$G$2,$H$2,IF(B1410=$G$3,$H$3,IF(B1410=$G$4,$H$4,IF(B1410=$G$5,$H$5,IF(B1410=$G$6,$H$6,"other")))))</f>
        <v>Urban Unrestricted Access</v>
      </c>
    </row>
    <row r="1411" customFormat="false" ht="13.2" hidden="true" customHeight="false" outlineLevel="0" collapsed="false">
      <c r="A1411" s="4" t="n">
        <v>42</v>
      </c>
      <c r="B1411" s="4" t="n">
        <v>5</v>
      </c>
      <c r="C1411" s="4" t="n">
        <v>2</v>
      </c>
      <c r="D1411" s="4" t="n">
        <v>18</v>
      </c>
      <c r="E1411" s="4" t="n">
        <v>0.0678874</v>
      </c>
      <c r="F1411" s="0" t="str">
        <f aca="false">IF(B1411=$G$2,$H$2,IF(B1411=$G$3,$H$3,IF(B1411=$G$4,$H$4,IF(B1411=$G$5,$H$5,IF(B1411=$G$6,$H$6,"other")))))</f>
        <v>Urban Unrestricted Access</v>
      </c>
    </row>
    <row r="1412" customFormat="false" ht="13.2" hidden="true" customHeight="false" outlineLevel="0" collapsed="false">
      <c r="A1412" s="4" t="n">
        <v>42</v>
      </c>
      <c r="B1412" s="4" t="n">
        <v>5</v>
      </c>
      <c r="C1412" s="4" t="n">
        <v>2</v>
      </c>
      <c r="D1412" s="4" t="n">
        <v>19</v>
      </c>
      <c r="E1412" s="4" t="n">
        <v>0.0617718</v>
      </c>
      <c r="F1412" s="0" t="str">
        <f aca="false">IF(B1412=$G$2,$H$2,IF(B1412=$G$3,$H$3,IF(B1412=$G$4,$H$4,IF(B1412=$G$5,$H$5,IF(B1412=$G$6,$H$6,"other")))))</f>
        <v>Urban Unrestricted Access</v>
      </c>
    </row>
    <row r="1413" customFormat="false" ht="13.2" hidden="true" customHeight="false" outlineLevel="0" collapsed="false">
      <c r="A1413" s="4" t="n">
        <v>42</v>
      </c>
      <c r="B1413" s="4" t="n">
        <v>5</v>
      </c>
      <c r="C1413" s="4" t="n">
        <v>2</v>
      </c>
      <c r="D1413" s="4" t="n">
        <v>20</v>
      </c>
      <c r="E1413" s="4" t="n">
        <v>0.0516882</v>
      </c>
      <c r="F1413" s="0" t="str">
        <f aca="false">IF(B1413=$G$2,$H$2,IF(B1413=$G$3,$H$3,IF(B1413=$G$4,$H$4,IF(B1413=$G$5,$H$5,IF(B1413=$G$6,$H$6,"other")))))</f>
        <v>Urban Unrestricted Access</v>
      </c>
    </row>
    <row r="1414" customFormat="false" ht="13.2" hidden="true" customHeight="false" outlineLevel="0" collapsed="false">
      <c r="A1414" s="4" t="n">
        <v>42</v>
      </c>
      <c r="B1414" s="4" t="n">
        <v>5</v>
      </c>
      <c r="C1414" s="4" t="n">
        <v>2</v>
      </c>
      <c r="D1414" s="4" t="n">
        <v>21</v>
      </c>
      <c r="E1414" s="4" t="n">
        <v>0.0428658</v>
      </c>
      <c r="F1414" s="0" t="str">
        <f aca="false">IF(B1414=$G$2,$H$2,IF(B1414=$G$3,$H$3,IF(B1414=$G$4,$H$4,IF(B1414=$G$5,$H$5,IF(B1414=$G$6,$H$6,"other")))))</f>
        <v>Urban Unrestricted Access</v>
      </c>
    </row>
    <row r="1415" customFormat="false" ht="13.2" hidden="true" customHeight="false" outlineLevel="0" collapsed="false">
      <c r="A1415" s="4" t="n">
        <v>42</v>
      </c>
      <c r="B1415" s="4" t="n">
        <v>5</v>
      </c>
      <c r="C1415" s="4" t="n">
        <v>2</v>
      </c>
      <c r="D1415" s="4" t="n">
        <v>22</v>
      </c>
      <c r="E1415" s="4" t="n">
        <v>0.0380302</v>
      </c>
      <c r="F1415" s="0" t="str">
        <f aca="false">IF(B1415=$G$2,$H$2,IF(B1415=$G$3,$H$3,IF(B1415=$G$4,$H$4,IF(B1415=$G$5,$H$5,IF(B1415=$G$6,$H$6,"other")))))</f>
        <v>Urban Unrestricted Access</v>
      </c>
    </row>
    <row r="1416" customFormat="false" ht="13.2" hidden="true" customHeight="false" outlineLevel="0" collapsed="false">
      <c r="A1416" s="4" t="n">
        <v>42</v>
      </c>
      <c r="B1416" s="4" t="n">
        <v>5</v>
      </c>
      <c r="C1416" s="4" t="n">
        <v>2</v>
      </c>
      <c r="D1416" s="4" t="n">
        <v>23</v>
      </c>
      <c r="E1416" s="4" t="n">
        <v>0.0322072</v>
      </c>
      <c r="F1416" s="0" t="str">
        <f aca="false">IF(B1416=$G$2,$H$2,IF(B1416=$G$3,$H$3,IF(B1416=$G$4,$H$4,IF(B1416=$G$5,$H$5,IF(B1416=$G$6,$H$6,"other")))))</f>
        <v>Urban Unrestricted Access</v>
      </c>
    </row>
    <row r="1417" customFormat="false" ht="13.2" hidden="true" customHeight="false" outlineLevel="0" collapsed="false">
      <c r="A1417" s="4" t="n">
        <v>42</v>
      </c>
      <c r="B1417" s="4" t="n">
        <v>5</v>
      </c>
      <c r="C1417" s="4" t="n">
        <v>2</v>
      </c>
      <c r="D1417" s="4" t="n">
        <v>24</v>
      </c>
      <c r="E1417" s="4" t="n">
        <v>0.0245677</v>
      </c>
      <c r="F1417" s="0" t="str">
        <f aca="false">IF(B1417=$G$2,$H$2,IF(B1417=$G$3,$H$3,IF(B1417=$G$4,$H$4,IF(B1417=$G$5,$H$5,IF(B1417=$G$6,$H$6,"other")))))</f>
        <v>Urban Unrestricted Access</v>
      </c>
    </row>
    <row r="1418" customFormat="false" ht="13.2" hidden="false" customHeight="false" outlineLevel="0" collapsed="false">
      <c r="A1418" s="4" t="n">
        <v>42</v>
      </c>
      <c r="B1418" s="4" t="n">
        <v>5</v>
      </c>
      <c r="C1418" s="4" t="n">
        <v>5</v>
      </c>
      <c r="D1418" s="4" t="n">
        <v>1</v>
      </c>
      <c r="E1418" s="4" t="n">
        <v>0.00986211</v>
      </c>
      <c r="F1418" s="0" t="str">
        <f aca="false">IF(B1418=$G$2,$H$2,IF(B1418=$G$3,$H$3,IF(B1418=$G$4,$H$4,IF(B1418=$G$5,$H$5,IF(B1418=$G$6,$H$6,"other")))))</f>
        <v>Urban Unrestricted Access</v>
      </c>
    </row>
    <row r="1419" customFormat="false" ht="13.2" hidden="false" customHeight="false" outlineLevel="0" collapsed="false">
      <c r="A1419" s="4" t="n">
        <v>42</v>
      </c>
      <c r="B1419" s="4" t="n">
        <v>5</v>
      </c>
      <c r="C1419" s="4" t="n">
        <v>5</v>
      </c>
      <c r="D1419" s="4" t="n">
        <v>2</v>
      </c>
      <c r="E1419" s="4" t="n">
        <v>0.00627248</v>
      </c>
      <c r="F1419" s="0" t="str">
        <f aca="false">IF(B1419=$G$2,$H$2,IF(B1419=$G$3,$H$3,IF(B1419=$G$4,$H$4,IF(B1419=$G$5,$H$5,IF(B1419=$G$6,$H$6,"other")))))</f>
        <v>Urban Unrestricted Access</v>
      </c>
    </row>
    <row r="1420" customFormat="false" ht="13.2" hidden="false" customHeight="false" outlineLevel="0" collapsed="false">
      <c r="A1420" s="4" t="n">
        <v>42</v>
      </c>
      <c r="B1420" s="4" t="n">
        <v>5</v>
      </c>
      <c r="C1420" s="4" t="n">
        <v>5</v>
      </c>
      <c r="D1420" s="4" t="n">
        <v>3</v>
      </c>
      <c r="E1420" s="4" t="n">
        <v>0.00505767</v>
      </c>
      <c r="F1420" s="0" t="str">
        <f aca="false">IF(B1420=$G$2,$H$2,IF(B1420=$G$3,$H$3,IF(B1420=$G$4,$H$4,IF(B1420=$G$5,$H$5,IF(B1420=$G$6,$H$6,"other")))))</f>
        <v>Urban Unrestricted Access</v>
      </c>
    </row>
    <row r="1421" customFormat="false" ht="13.2" hidden="false" customHeight="false" outlineLevel="0" collapsed="false">
      <c r="A1421" s="4" t="n">
        <v>42</v>
      </c>
      <c r="B1421" s="4" t="n">
        <v>5</v>
      </c>
      <c r="C1421" s="4" t="n">
        <v>5</v>
      </c>
      <c r="D1421" s="4" t="n">
        <v>4</v>
      </c>
      <c r="E1421" s="4" t="n">
        <v>0.00466686</v>
      </c>
      <c r="F1421" s="0" t="str">
        <f aca="false">IF(B1421=$G$2,$H$2,IF(B1421=$G$3,$H$3,IF(B1421=$G$4,$H$4,IF(B1421=$G$5,$H$5,IF(B1421=$G$6,$H$6,"other")))))</f>
        <v>Urban Unrestricted Access</v>
      </c>
    </row>
    <row r="1422" customFormat="false" ht="13.2" hidden="false" customHeight="false" outlineLevel="0" collapsed="false">
      <c r="A1422" s="4" t="n">
        <v>42</v>
      </c>
      <c r="B1422" s="4" t="n">
        <v>5</v>
      </c>
      <c r="C1422" s="4" t="n">
        <v>5</v>
      </c>
      <c r="D1422" s="4" t="n">
        <v>5</v>
      </c>
      <c r="E1422" s="4" t="n">
        <v>0.00699469</v>
      </c>
      <c r="F1422" s="0" t="str">
        <f aca="false">IF(B1422=$G$2,$H$2,IF(B1422=$G$3,$H$3,IF(B1422=$G$4,$H$4,IF(B1422=$G$5,$H$5,IF(B1422=$G$6,$H$6,"other")))))</f>
        <v>Urban Unrestricted Access</v>
      </c>
    </row>
    <row r="1423" customFormat="false" ht="13.2" hidden="false" customHeight="false" outlineLevel="0" collapsed="false">
      <c r="A1423" s="4" t="n">
        <v>42</v>
      </c>
      <c r="B1423" s="4" t="n">
        <v>5</v>
      </c>
      <c r="C1423" s="4" t="n">
        <v>5</v>
      </c>
      <c r="D1423" s="4" t="n">
        <v>6</v>
      </c>
      <c r="E1423" s="4" t="n">
        <v>0.018494</v>
      </c>
      <c r="F1423" s="0" t="str">
        <f aca="false">IF(B1423=$G$2,$H$2,IF(B1423=$G$3,$H$3,IF(B1423=$G$4,$H$4,IF(B1423=$G$5,$H$5,IF(B1423=$G$6,$H$6,"other")))))</f>
        <v>Urban Unrestricted Access</v>
      </c>
    </row>
    <row r="1424" customFormat="false" ht="13.2" hidden="false" customHeight="false" outlineLevel="0" collapsed="false">
      <c r="A1424" s="4" t="n">
        <v>42</v>
      </c>
      <c r="B1424" s="4" t="n">
        <v>5</v>
      </c>
      <c r="C1424" s="4" t="n">
        <v>5</v>
      </c>
      <c r="D1424" s="4" t="n">
        <v>7</v>
      </c>
      <c r="E1424" s="4" t="n">
        <v>0.0459565</v>
      </c>
      <c r="F1424" s="0" t="str">
        <f aca="false">IF(B1424=$G$2,$H$2,IF(B1424=$G$3,$H$3,IF(B1424=$G$4,$H$4,IF(B1424=$G$5,$H$5,IF(B1424=$G$6,$H$6,"other")))))</f>
        <v>Urban Unrestricted Access</v>
      </c>
    </row>
    <row r="1425" customFormat="false" ht="13.2" hidden="false" customHeight="false" outlineLevel="0" collapsed="false">
      <c r="A1425" s="4" t="n">
        <v>42</v>
      </c>
      <c r="B1425" s="4" t="n">
        <v>5</v>
      </c>
      <c r="C1425" s="4" t="n">
        <v>5</v>
      </c>
      <c r="D1425" s="4" t="n">
        <v>8</v>
      </c>
      <c r="E1425" s="4" t="n">
        <v>0.0696444</v>
      </c>
      <c r="F1425" s="0" t="str">
        <f aca="false">IF(B1425=$G$2,$H$2,IF(B1425=$G$3,$H$3,IF(B1425=$G$4,$H$4,IF(B1425=$G$5,$H$5,IF(B1425=$G$6,$H$6,"other")))))</f>
        <v>Urban Unrestricted Access</v>
      </c>
    </row>
    <row r="1426" customFormat="false" ht="13.2" hidden="false" customHeight="false" outlineLevel="0" collapsed="false">
      <c r="A1426" s="4" t="n">
        <v>42</v>
      </c>
      <c r="B1426" s="4" t="n">
        <v>5</v>
      </c>
      <c r="C1426" s="4" t="n">
        <v>5</v>
      </c>
      <c r="D1426" s="4" t="n">
        <v>9</v>
      </c>
      <c r="E1426" s="4" t="n">
        <v>0.0608279</v>
      </c>
      <c r="F1426" s="0" t="str">
        <f aca="false">IF(B1426=$G$2,$H$2,IF(B1426=$G$3,$H$3,IF(B1426=$G$4,$H$4,IF(B1426=$G$5,$H$5,IF(B1426=$G$6,$H$6,"other")))))</f>
        <v>Urban Unrestricted Access</v>
      </c>
    </row>
    <row r="1427" customFormat="false" ht="13.2" hidden="false" customHeight="false" outlineLevel="0" collapsed="false">
      <c r="A1427" s="4" t="n">
        <v>42</v>
      </c>
      <c r="B1427" s="4" t="n">
        <v>5</v>
      </c>
      <c r="C1427" s="4" t="n">
        <v>5</v>
      </c>
      <c r="D1427" s="4" t="n">
        <v>10</v>
      </c>
      <c r="E1427" s="4" t="n">
        <v>0.0502862</v>
      </c>
      <c r="F1427" s="0" t="str">
        <f aca="false">IF(B1427=$G$2,$H$2,IF(B1427=$G$3,$H$3,IF(B1427=$G$4,$H$4,IF(B1427=$G$5,$H$5,IF(B1427=$G$6,$H$6,"other")))))</f>
        <v>Urban Unrestricted Access</v>
      </c>
    </row>
    <row r="1428" customFormat="false" ht="13.2" hidden="false" customHeight="false" outlineLevel="0" collapsed="false">
      <c r="A1428" s="4" t="n">
        <v>42</v>
      </c>
      <c r="B1428" s="4" t="n">
        <v>5</v>
      </c>
      <c r="C1428" s="4" t="n">
        <v>5</v>
      </c>
      <c r="D1428" s="4" t="n">
        <v>11</v>
      </c>
      <c r="E1428" s="4" t="n">
        <v>0.0499351</v>
      </c>
      <c r="F1428" s="0" t="str">
        <f aca="false">IF(B1428=$G$2,$H$2,IF(B1428=$G$3,$H$3,IF(B1428=$G$4,$H$4,IF(B1428=$G$5,$H$5,IF(B1428=$G$6,$H$6,"other")))))</f>
        <v>Urban Unrestricted Access</v>
      </c>
    </row>
    <row r="1429" customFormat="false" ht="13.2" hidden="false" customHeight="false" outlineLevel="0" collapsed="false">
      <c r="A1429" s="4" t="n">
        <v>42</v>
      </c>
      <c r="B1429" s="4" t="n">
        <v>5</v>
      </c>
      <c r="C1429" s="4" t="n">
        <v>5</v>
      </c>
      <c r="D1429" s="4" t="n">
        <v>12</v>
      </c>
      <c r="E1429" s="4" t="n">
        <v>0.0543654</v>
      </c>
      <c r="F1429" s="0" t="str">
        <f aca="false">IF(B1429=$G$2,$H$2,IF(B1429=$G$3,$H$3,IF(B1429=$G$4,$H$4,IF(B1429=$G$5,$H$5,IF(B1429=$G$6,$H$6,"other")))))</f>
        <v>Urban Unrestricted Access</v>
      </c>
    </row>
    <row r="1430" customFormat="false" ht="13.2" hidden="false" customHeight="false" outlineLevel="0" collapsed="false">
      <c r="A1430" s="4" t="n">
        <v>42</v>
      </c>
      <c r="B1430" s="4" t="n">
        <v>5</v>
      </c>
      <c r="C1430" s="4" t="n">
        <v>5</v>
      </c>
      <c r="D1430" s="4" t="n">
        <v>13</v>
      </c>
      <c r="E1430" s="4" t="n">
        <v>0.0576462</v>
      </c>
      <c r="F1430" s="0" t="str">
        <f aca="false">IF(B1430=$G$2,$H$2,IF(B1430=$G$3,$H$3,IF(B1430=$G$4,$H$4,IF(B1430=$G$5,$H$5,IF(B1430=$G$6,$H$6,"other")))))</f>
        <v>Urban Unrestricted Access</v>
      </c>
    </row>
    <row r="1431" customFormat="false" ht="13.2" hidden="false" customHeight="false" outlineLevel="0" collapsed="false">
      <c r="A1431" s="4" t="n">
        <v>42</v>
      </c>
      <c r="B1431" s="4" t="n">
        <v>5</v>
      </c>
      <c r="C1431" s="4" t="n">
        <v>5</v>
      </c>
      <c r="D1431" s="4" t="n">
        <v>14</v>
      </c>
      <c r="E1431" s="4" t="n">
        <v>0.0580319</v>
      </c>
      <c r="F1431" s="0" t="str">
        <f aca="false">IF(B1431=$G$2,$H$2,IF(B1431=$G$3,$H$3,IF(B1431=$G$4,$H$4,IF(B1431=$G$5,$H$5,IF(B1431=$G$6,$H$6,"other")))))</f>
        <v>Urban Unrestricted Access</v>
      </c>
    </row>
    <row r="1432" customFormat="false" ht="13.2" hidden="false" customHeight="false" outlineLevel="0" collapsed="false">
      <c r="A1432" s="4" t="n">
        <v>42</v>
      </c>
      <c r="B1432" s="4" t="n">
        <v>5</v>
      </c>
      <c r="C1432" s="4" t="n">
        <v>5</v>
      </c>
      <c r="D1432" s="4" t="n">
        <v>15</v>
      </c>
      <c r="E1432" s="4" t="n">
        <v>0.0622554</v>
      </c>
      <c r="F1432" s="0" t="str">
        <f aca="false">IF(B1432=$G$2,$H$2,IF(B1432=$G$3,$H$3,IF(B1432=$G$4,$H$4,IF(B1432=$G$5,$H$5,IF(B1432=$G$6,$H$6,"other")))))</f>
        <v>Urban Unrestricted Access</v>
      </c>
    </row>
    <row r="1433" customFormat="false" ht="13.2" hidden="false" customHeight="false" outlineLevel="0" collapsed="false">
      <c r="A1433" s="4" t="n">
        <v>42</v>
      </c>
      <c r="B1433" s="4" t="n">
        <v>5</v>
      </c>
      <c r="C1433" s="4" t="n">
        <v>5</v>
      </c>
      <c r="D1433" s="4" t="n">
        <v>16</v>
      </c>
      <c r="E1433" s="4" t="n">
        <v>0.0710049</v>
      </c>
      <c r="F1433" s="0" t="str">
        <f aca="false">IF(B1433=$G$2,$H$2,IF(B1433=$G$3,$H$3,IF(B1433=$G$4,$H$4,IF(B1433=$G$5,$H$5,IF(B1433=$G$6,$H$6,"other")))))</f>
        <v>Urban Unrestricted Access</v>
      </c>
    </row>
    <row r="1434" customFormat="false" ht="13.2" hidden="false" customHeight="false" outlineLevel="0" collapsed="false">
      <c r="A1434" s="4" t="n">
        <v>42</v>
      </c>
      <c r="B1434" s="4" t="n">
        <v>5</v>
      </c>
      <c r="C1434" s="4" t="n">
        <v>5</v>
      </c>
      <c r="D1434" s="4" t="n">
        <v>17</v>
      </c>
      <c r="E1434" s="4" t="n">
        <v>0.0769725</v>
      </c>
      <c r="F1434" s="0" t="str">
        <f aca="false">IF(B1434=$G$2,$H$2,IF(B1434=$G$3,$H$3,IF(B1434=$G$4,$H$4,IF(B1434=$G$5,$H$5,IF(B1434=$G$6,$H$6,"other")))))</f>
        <v>Urban Unrestricted Access</v>
      </c>
    </row>
    <row r="1435" customFormat="false" ht="13.2" hidden="false" customHeight="false" outlineLevel="0" collapsed="false">
      <c r="A1435" s="4" t="n">
        <v>42</v>
      </c>
      <c r="B1435" s="4" t="n">
        <v>5</v>
      </c>
      <c r="C1435" s="4" t="n">
        <v>5</v>
      </c>
      <c r="D1435" s="4" t="n">
        <v>18</v>
      </c>
      <c r="E1435" s="4" t="n">
        <v>0.077432</v>
      </c>
      <c r="F1435" s="0" t="str">
        <f aca="false">IF(B1435=$G$2,$H$2,IF(B1435=$G$3,$H$3,IF(B1435=$G$4,$H$4,IF(B1435=$G$5,$H$5,IF(B1435=$G$6,$H$6,"other")))))</f>
        <v>Urban Unrestricted Access</v>
      </c>
    </row>
    <row r="1436" customFormat="false" ht="13.2" hidden="false" customHeight="false" outlineLevel="0" collapsed="false">
      <c r="A1436" s="4" t="n">
        <v>42</v>
      </c>
      <c r="B1436" s="4" t="n">
        <v>5</v>
      </c>
      <c r="C1436" s="4" t="n">
        <v>5</v>
      </c>
      <c r="D1436" s="4" t="n">
        <v>19</v>
      </c>
      <c r="E1436" s="4" t="n">
        <v>0.059783</v>
      </c>
      <c r="F1436" s="0" t="str">
        <f aca="false">IF(B1436=$G$2,$H$2,IF(B1436=$G$3,$H$3,IF(B1436=$G$4,$H$4,IF(B1436=$G$5,$H$5,IF(B1436=$G$6,$H$6,"other")))))</f>
        <v>Urban Unrestricted Access</v>
      </c>
    </row>
    <row r="1437" customFormat="false" ht="13.2" hidden="false" customHeight="false" outlineLevel="0" collapsed="false">
      <c r="A1437" s="4" t="n">
        <v>42</v>
      </c>
      <c r="B1437" s="4" t="n">
        <v>5</v>
      </c>
      <c r="C1437" s="4" t="n">
        <v>5</v>
      </c>
      <c r="D1437" s="4" t="n">
        <v>20</v>
      </c>
      <c r="E1437" s="4" t="n">
        <v>0.0443923</v>
      </c>
      <c r="F1437" s="0" t="str">
        <f aca="false">IF(B1437=$G$2,$H$2,IF(B1437=$G$3,$H$3,IF(B1437=$G$4,$H$4,IF(B1437=$G$5,$H$5,IF(B1437=$G$6,$H$6,"other")))))</f>
        <v>Urban Unrestricted Access</v>
      </c>
    </row>
    <row r="1438" customFormat="false" ht="13.2" hidden="false" customHeight="false" outlineLevel="0" collapsed="false">
      <c r="A1438" s="4" t="n">
        <v>42</v>
      </c>
      <c r="B1438" s="4" t="n">
        <v>5</v>
      </c>
      <c r="C1438" s="4" t="n">
        <v>5</v>
      </c>
      <c r="D1438" s="4" t="n">
        <v>21</v>
      </c>
      <c r="E1438" s="4" t="n">
        <v>0.0354458</v>
      </c>
      <c r="F1438" s="0" t="str">
        <f aca="false">IF(B1438=$G$2,$H$2,IF(B1438=$G$3,$H$3,IF(B1438=$G$4,$H$4,IF(B1438=$G$5,$H$5,IF(B1438=$G$6,$H$6,"other")))))</f>
        <v>Urban Unrestricted Access</v>
      </c>
    </row>
    <row r="1439" customFormat="false" ht="13.2" hidden="false" customHeight="false" outlineLevel="0" collapsed="false">
      <c r="A1439" s="4" t="n">
        <v>42</v>
      </c>
      <c r="B1439" s="4" t="n">
        <v>5</v>
      </c>
      <c r="C1439" s="4" t="n">
        <v>5</v>
      </c>
      <c r="D1439" s="4" t="n">
        <v>22</v>
      </c>
      <c r="E1439" s="4" t="n">
        <v>0.031824</v>
      </c>
      <c r="F1439" s="0" t="str">
        <f aca="false">IF(B1439=$G$2,$H$2,IF(B1439=$G$3,$H$3,IF(B1439=$G$4,$H$4,IF(B1439=$G$5,$H$5,IF(B1439=$G$6,$H$6,"other")))))</f>
        <v>Urban Unrestricted Access</v>
      </c>
    </row>
    <row r="1440" customFormat="false" ht="13.2" hidden="false" customHeight="false" outlineLevel="0" collapsed="false">
      <c r="A1440" s="4" t="n">
        <v>42</v>
      </c>
      <c r="B1440" s="4" t="n">
        <v>5</v>
      </c>
      <c r="C1440" s="4" t="n">
        <v>5</v>
      </c>
      <c r="D1440" s="4" t="n">
        <v>23</v>
      </c>
      <c r="E1440" s="4" t="n">
        <v>0.0249419</v>
      </c>
      <c r="F1440" s="0" t="str">
        <f aca="false">IF(B1440=$G$2,$H$2,IF(B1440=$G$3,$H$3,IF(B1440=$G$4,$H$4,IF(B1440=$G$5,$H$5,IF(B1440=$G$6,$H$6,"other")))))</f>
        <v>Urban Unrestricted Access</v>
      </c>
    </row>
    <row r="1441" customFormat="false" ht="13.2" hidden="false" customHeight="false" outlineLevel="0" collapsed="false">
      <c r="A1441" s="4" t="n">
        <v>42</v>
      </c>
      <c r="B1441" s="4" t="n">
        <v>5</v>
      </c>
      <c r="C1441" s="4" t="n">
        <v>5</v>
      </c>
      <c r="D1441" s="4" t="n">
        <v>24</v>
      </c>
      <c r="E1441" s="4" t="n">
        <v>0.0179068</v>
      </c>
      <c r="F1441" s="0" t="str">
        <f aca="false">IF(B1441=$G$2,$H$2,IF(B1441=$G$3,$H$3,IF(B1441=$G$4,$H$4,IF(B1441=$G$5,$H$5,IF(B1441=$G$6,$H$6,"other")))))</f>
        <v>Urban Unrestricted Access</v>
      </c>
    </row>
    <row r="1442" customFormat="false" ht="13.2" hidden="true" customHeight="false" outlineLevel="0" collapsed="false">
      <c r="A1442" s="4" t="n">
        <v>43</v>
      </c>
      <c r="B1442" s="4" t="n">
        <v>1</v>
      </c>
      <c r="C1442" s="4" t="n">
        <v>2</v>
      </c>
      <c r="D1442" s="4" t="n">
        <v>1</v>
      </c>
      <c r="E1442" s="4" t="n">
        <v>0.0214739</v>
      </c>
      <c r="F1442" s="0" t="str">
        <f aca="false">IF(B1442=$G$2,$H$2,IF(B1442=$G$3,$H$3,IF(B1442=$G$4,$H$4,IF(B1442=$G$5,$H$5,IF(B1442=$G$6,$H$6,"other")))))</f>
        <v>Off-Network</v>
      </c>
    </row>
    <row r="1443" customFormat="false" ht="13.2" hidden="true" customHeight="false" outlineLevel="0" collapsed="false">
      <c r="A1443" s="4" t="n">
        <v>43</v>
      </c>
      <c r="B1443" s="4" t="n">
        <v>1</v>
      </c>
      <c r="C1443" s="4" t="n">
        <v>2</v>
      </c>
      <c r="D1443" s="4" t="n">
        <v>2</v>
      </c>
      <c r="E1443" s="4" t="n">
        <v>0.0144428</v>
      </c>
      <c r="F1443" s="0" t="str">
        <f aca="false">IF(B1443=$G$2,$H$2,IF(B1443=$G$3,$H$3,IF(B1443=$G$4,$H$4,IF(B1443=$G$5,$H$5,IF(B1443=$G$6,$H$6,"other")))))</f>
        <v>Off-Network</v>
      </c>
    </row>
    <row r="1444" customFormat="false" ht="13.2" hidden="true" customHeight="false" outlineLevel="0" collapsed="false">
      <c r="A1444" s="4" t="n">
        <v>43</v>
      </c>
      <c r="B1444" s="4" t="n">
        <v>1</v>
      </c>
      <c r="C1444" s="4" t="n">
        <v>2</v>
      </c>
      <c r="D1444" s="4" t="n">
        <v>3</v>
      </c>
      <c r="E1444" s="4" t="n">
        <v>0.0109684</v>
      </c>
      <c r="F1444" s="0" t="str">
        <f aca="false">IF(B1444=$G$2,$H$2,IF(B1444=$G$3,$H$3,IF(B1444=$G$4,$H$4,IF(B1444=$G$5,$H$5,IF(B1444=$G$6,$H$6,"other")))))</f>
        <v>Off-Network</v>
      </c>
    </row>
    <row r="1445" customFormat="false" ht="13.2" hidden="true" customHeight="false" outlineLevel="0" collapsed="false">
      <c r="A1445" s="4" t="n">
        <v>43</v>
      </c>
      <c r="B1445" s="4" t="n">
        <v>1</v>
      </c>
      <c r="C1445" s="4" t="n">
        <v>2</v>
      </c>
      <c r="D1445" s="4" t="n">
        <v>4</v>
      </c>
      <c r="E1445" s="4" t="n">
        <v>0.00749451</v>
      </c>
      <c r="F1445" s="0" t="str">
        <f aca="false">IF(B1445=$G$2,$H$2,IF(B1445=$G$3,$H$3,IF(B1445=$G$4,$H$4,IF(B1445=$G$5,$H$5,IF(B1445=$G$6,$H$6,"other")))))</f>
        <v>Off-Network</v>
      </c>
    </row>
    <row r="1446" customFormat="false" ht="13.2" hidden="true" customHeight="false" outlineLevel="0" collapsed="false">
      <c r="A1446" s="4" t="n">
        <v>43</v>
      </c>
      <c r="B1446" s="4" t="n">
        <v>1</v>
      </c>
      <c r="C1446" s="4" t="n">
        <v>2</v>
      </c>
      <c r="D1446" s="4" t="n">
        <v>5</v>
      </c>
      <c r="E1446" s="4" t="n">
        <v>0.00683855</v>
      </c>
      <c r="F1446" s="0" t="str">
        <f aca="false">IF(B1446=$G$2,$H$2,IF(B1446=$G$3,$H$3,IF(B1446=$G$4,$H$4,IF(B1446=$G$5,$H$5,IF(B1446=$G$6,$H$6,"other")))))</f>
        <v>Off-Network</v>
      </c>
    </row>
    <row r="1447" customFormat="false" ht="13.2" hidden="true" customHeight="false" outlineLevel="0" collapsed="false">
      <c r="A1447" s="4" t="n">
        <v>43</v>
      </c>
      <c r="B1447" s="4" t="n">
        <v>1</v>
      </c>
      <c r="C1447" s="4" t="n">
        <v>2</v>
      </c>
      <c r="D1447" s="4" t="n">
        <v>6</v>
      </c>
      <c r="E1447" s="4" t="n">
        <v>0.0103588</v>
      </c>
      <c r="F1447" s="0" t="str">
        <f aca="false">IF(B1447=$G$2,$H$2,IF(B1447=$G$3,$H$3,IF(B1447=$G$4,$H$4,IF(B1447=$G$5,$H$5,IF(B1447=$G$6,$H$6,"other")))))</f>
        <v>Off-Network</v>
      </c>
    </row>
    <row r="1448" customFormat="false" ht="13.2" hidden="true" customHeight="false" outlineLevel="0" collapsed="false">
      <c r="A1448" s="4" t="n">
        <v>43</v>
      </c>
      <c r="B1448" s="4" t="n">
        <v>1</v>
      </c>
      <c r="C1448" s="4" t="n">
        <v>2</v>
      </c>
      <c r="D1448" s="4" t="n">
        <v>7</v>
      </c>
      <c r="E1448" s="4" t="n">
        <v>0.0184304</v>
      </c>
      <c r="F1448" s="0" t="str">
        <f aca="false">IF(B1448=$G$2,$H$2,IF(B1448=$G$3,$H$3,IF(B1448=$G$4,$H$4,IF(B1448=$G$5,$H$5,IF(B1448=$G$6,$H$6,"other")))))</f>
        <v>Off-Network</v>
      </c>
    </row>
    <row r="1449" customFormat="false" ht="13.2" hidden="true" customHeight="false" outlineLevel="0" collapsed="false">
      <c r="A1449" s="4" t="n">
        <v>43</v>
      </c>
      <c r="B1449" s="4" t="n">
        <v>1</v>
      </c>
      <c r="C1449" s="4" t="n">
        <v>2</v>
      </c>
      <c r="D1449" s="4" t="n">
        <v>8</v>
      </c>
      <c r="E1449" s="4" t="n">
        <v>0.0268117</v>
      </c>
      <c r="F1449" s="0" t="str">
        <f aca="false">IF(B1449=$G$2,$H$2,IF(B1449=$G$3,$H$3,IF(B1449=$G$4,$H$4,IF(B1449=$G$5,$H$5,IF(B1449=$G$6,$H$6,"other")))))</f>
        <v>Off-Network</v>
      </c>
    </row>
    <row r="1450" customFormat="false" ht="13.2" hidden="true" customHeight="false" outlineLevel="0" collapsed="false">
      <c r="A1450" s="4" t="n">
        <v>43</v>
      </c>
      <c r="B1450" s="4" t="n">
        <v>1</v>
      </c>
      <c r="C1450" s="4" t="n">
        <v>2</v>
      </c>
      <c r="D1450" s="4" t="n">
        <v>9</v>
      </c>
      <c r="E1450" s="4" t="n">
        <v>0.0363852</v>
      </c>
      <c r="F1450" s="0" t="str">
        <f aca="false">IF(B1450=$G$2,$H$2,IF(B1450=$G$3,$H$3,IF(B1450=$G$4,$H$4,IF(B1450=$G$5,$H$5,IF(B1450=$G$6,$H$6,"other")))))</f>
        <v>Off-Network</v>
      </c>
    </row>
    <row r="1451" customFormat="false" ht="13.2" hidden="true" customHeight="false" outlineLevel="0" collapsed="false">
      <c r="A1451" s="4" t="n">
        <v>43</v>
      </c>
      <c r="B1451" s="4" t="n">
        <v>1</v>
      </c>
      <c r="C1451" s="4" t="n">
        <v>2</v>
      </c>
      <c r="D1451" s="4" t="n">
        <v>10</v>
      </c>
      <c r="E1451" s="4" t="n">
        <v>0.0475407</v>
      </c>
      <c r="F1451" s="0" t="str">
        <f aca="false">IF(B1451=$G$2,$H$2,IF(B1451=$G$3,$H$3,IF(B1451=$G$4,$H$4,IF(B1451=$G$5,$H$5,IF(B1451=$G$6,$H$6,"other")))))</f>
        <v>Off-Network</v>
      </c>
    </row>
    <row r="1452" customFormat="false" ht="13.2" hidden="true" customHeight="false" outlineLevel="0" collapsed="false">
      <c r="A1452" s="4" t="n">
        <v>43</v>
      </c>
      <c r="B1452" s="4" t="n">
        <v>1</v>
      </c>
      <c r="C1452" s="4" t="n">
        <v>2</v>
      </c>
      <c r="D1452" s="4" t="n">
        <v>11</v>
      </c>
      <c r="E1452" s="4" t="n">
        <v>0.0574664</v>
      </c>
      <c r="F1452" s="0" t="str">
        <f aca="false">IF(B1452=$G$2,$H$2,IF(B1452=$G$3,$H$3,IF(B1452=$G$4,$H$4,IF(B1452=$G$5,$H$5,IF(B1452=$G$6,$H$6,"other")))))</f>
        <v>Off-Network</v>
      </c>
    </row>
    <row r="1453" customFormat="false" ht="13.2" hidden="true" customHeight="false" outlineLevel="0" collapsed="false">
      <c r="A1453" s="4" t="n">
        <v>43</v>
      </c>
      <c r="B1453" s="4" t="n">
        <v>1</v>
      </c>
      <c r="C1453" s="4" t="n">
        <v>2</v>
      </c>
      <c r="D1453" s="4" t="n">
        <v>12</v>
      </c>
      <c r="E1453" s="4" t="n">
        <v>0.0650786</v>
      </c>
      <c r="F1453" s="0" t="str">
        <f aca="false">IF(B1453=$G$2,$H$2,IF(B1453=$G$3,$H$3,IF(B1453=$G$4,$H$4,IF(B1453=$G$5,$H$5,IF(B1453=$G$6,$H$6,"other")))))</f>
        <v>Off-Network</v>
      </c>
    </row>
    <row r="1454" customFormat="false" ht="13.2" hidden="true" customHeight="false" outlineLevel="0" collapsed="false">
      <c r="A1454" s="4" t="n">
        <v>43</v>
      </c>
      <c r="B1454" s="4" t="n">
        <v>1</v>
      </c>
      <c r="C1454" s="4" t="n">
        <v>2</v>
      </c>
      <c r="D1454" s="4" t="n">
        <v>13</v>
      </c>
      <c r="E1454" s="4" t="n">
        <v>0.0713228</v>
      </c>
      <c r="F1454" s="0" t="str">
        <f aca="false">IF(B1454=$G$2,$H$2,IF(B1454=$G$3,$H$3,IF(B1454=$G$4,$H$4,IF(B1454=$G$5,$H$5,IF(B1454=$G$6,$H$6,"other")))))</f>
        <v>Off-Network</v>
      </c>
    </row>
    <row r="1455" customFormat="false" ht="13.2" hidden="true" customHeight="false" outlineLevel="0" collapsed="false">
      <c r="A1455" s="4" t="n">
        <v>43</v>
      </c>
      <c r="B1455" s="4" t="n">
        <v>1</v>
      </c>
      <c r="C1455" s="4" t="n">
        <v>2</v>
      </c>
      <c r="D1455" s="4" t="n">
        <v>14</v>
      </c>
      <c r="E1455" s="4" t="n">
        <v>0.0714917</v>
      </c>
      <c r="F1455" s="0" t="str">
        <f aca="false">IF(B1455=$G$2,$H$2,IF(B1455=$G$3,$H$3,IF(B1455=$G$4,$H$4,IF(B1455=$G$5,$H$5,IF(B1455=$G$6,$H$6,"other")))))</f>
        <v>Off-Network</v>
      </c>
    </row>
    <row r="1456" customFormat="false" ht="13.2" hidden="true" customHeight="false" outlineLevel="0" collapsed="false">
      <c r="A1456" s="4" t="n">
        <v>43</v>
      </c>
      <c r="B1456" s="4" t="n">
        <v>1</v>
      </c>
      <c r="C1456" s="4" t="n">
        <v>2</v>
      </c>
      <c r="D1456" s="4" t="n">
        <v>15</v>
      </c>
      <c r="E1456" s="4" t="n">
        <v>0.0717226</v>
      </c>
      <c r="F1456" s="0" t="str">
        <f aca="false">IF(B1456=$G$2,$H$2,IF(B1456=$G$3,$H$3,IF(B1456=$G$4,$H$4,IF(B1456=$G$5,$H$5,IF(B1456=$G$6,$H$6,"other")))))</f>
        <v>Off-Network</v>
      </c>
    </row>
    <row r="1457" customFormat="false" ht="13.2" hidden="true" customHeight="false" outlineLevel="0" collapsed="false">
      <c r="A1457" s="4" t="n">
        <v>43</v>
      </c>
      <c r="B1457" s="4" t="n">
        <v>1</v>
      </c>
      <c r="C1457" s="4" t="n">
        <v>2</v>
      </c>
      <c r="D1457" s="4" t="n">
        <v>16</v>
      </c>
      <c r="E1457" s="4" t="n">
        <v>0.0720061</v>
      </c>
      <c r="F1457" s="0" t="str">
        <f aca="false">IF(B1457=$G$2,$H$2,IF(B1457=$G$3,$H$3,IF(B1457=$G$4,$H$4,IF(B1457=$G$5,$H$5,IF(B1457=$G$6,$H$6,"other")))))</f>
        <v>Off-Network</v>
      </c>
    </row>
    <row r="1458" customFormat="false" ht="13.2" hidden="true" customHeight="false" outlineLevel="0" collapsed="false">
      <c r="A1458" s="4" t="n">
        <v>43</v>
      </c>
      <c r="B1458" s="4" t="n">
        <v>1</v>
      </c>
      <c r="C1458" s="4" t="n">
        <v>2</v>
      </c>
      <c r="D1458" s="4" t="n">
        <v>17</v>
      </c>
      <c r="E1458" s="4" t="n">
        <v>0.0711487</v>
      </c>
      <c r="F1458" s="0" t="str">
        <f aca="false">IF(B1458=$G$2,$H$2,IF(B1458=$G$3,$H$3,IF(B1458=$G$4,$H$4,IF(B1458=$G$5,$H$5,IF(B1458=$G$6,$H$6,"other")))))</f>
        <v>Off-Network</v>
      </c>
    </row>
    <row r="1459" customFormat="false" ht="13.2" hidden="true" customHeight="false" outlineLevel="0" collapsed="false">
      <c r="A1459" s="4" t="n">
        <v>43</v>
      </c>
      <c r="B1459" s="4" t="n">
        <v>1</v>
      </c>
      <c r="C1459" s="4" t="n">
        <v>2</v>
      </c>
      <c r="D1459" s="4" t="n">
        <v>18</v>
      </c>
      <c r="E1459" s="4" t="n">
        <v>0.0678874</v>
      </c>
      <c r="F1459" s="0" t="str">
        <f aca="false">IF(B1459=$G$2,$H$2,IF(B1459=$G$3,$H$3,IF(B1459=$G$4,$H$4,IF(B1459=$G$5,$H$5,IF(B1459=$G$6,$H$6,"other")))))</f>
        <v>Off-Network</v>
      </c>
    </row>
    <row r="1460" customFormat="false" ht="13.2" hidden="true" customHeight="false" outlineLevel="0" collapsed="false">
      <c r="A1460" s="4" t="n">
        <v>43</v>
      </c>
      <c r="B1460" s="4" t="n">
        <v>1</v>
      </c>
      <c r="C1460" s="4" t="n">
        <v>2</v>
      </c>
      <c r="D1460" s="4" t="n">
        <v>19</v>
      </c>
      <c r="E1460" s="4" t="n">
        <v>0.0617718</v>
      </c>
      <c r="F1460" s="0" t="str">
        <f aca="false">IF(B1460=$G$2,$H$2,IF(B1460=$G$3,$H$3,IF(B1460=$G$4,$H$4,IF(B1460=$G$5,$H$5,IF(B1460=$G$6,$H$6,"other")))))</f>
        <v>Off-Network</v>
      </c>
    </row>
    <row r="1461" customFormat="false" ht="13.2" hidden="true" customHeight="false" outlineLevel="0" collapsed="false">
      <c r="A1461" s="4" t="n">
        <v>43</v>
      </c>
      <c r="B1461" s="4" t="n">
        <v>1</v>
      </c>
      <c r="C1461" s="4" t="n">
        <v>2</v>
      </c>
      <c r="D1461" s="4" t="n">
        <v>20</v>
      </c>
      <c r="E1461" s="4" t="n">
        <v>0.0516882</v>
      </c>
      <c r="F1461" s="0" t="str">
        <f aca="false">IF(B1461=$G$2,$H$2,IF(B1461=$G$3,$H$3,IF(B1461=$G$4,$H$4,IF(B1461=$G$5,$H$5,IF(B1461=$G$6,$H$6,"other")))))</f>
        <v>Off-Network</v>
      </c>
    </row>
    <row r="1462" customFormat="false" ht="13.2" hidden="true" customHeight="false" outlineLevel="0" collapsed="false">
      <c r="A1462" s="4" t="n">
        <v>43</v>
      </c>
      <c r="B1462" s="4" t="n">
        <v>1</v>
      </c>
      <c r="C1462" s="4" t="n">
        <v>2</v>
      </c>
      <c r="D1462" s="4" t="n">
        <v>21</v>
      </c>
      <c r="E1462" s="4" t="n">
        <v>0.0428658</v>
      </c>
      <c r="F1462" s="0" t="str">
        <f aca="false">IF(B1462=$G$2,$H$2,IF(B1462=$G$3,$H$3,IF(B1462=$G$4,$H$4,IF(B1462=$G$5,$H$5,IF(B1462=$G$6,$H$6,"other")))))</f>
        <v>Off-Network</v>
      </c>
    </row>
    <row r="1463" customFormat="false" ht="13.2" hidden="true" customHeight="false" outlineLevel="0" collapsed="false">
      <c r="A1463" s="4" t="n">
        <v>43</v>
      </c>
      <c r="B1463" s="4" t="n">
        <v>1</v>
      </c>
      <c r="C1463" s="4" t="n">
        <v>2</v>
      </c>
      <c r="D1463" s="4" t="n">
        <v>22</v>
      </c>
      <c r="E1463" s="4" t="n">
        <v>0.0380302</v>
      </c>
      <c r="F1463" s="0" t="str">
        <f aca="false">IF(B1463=$G$2,$H$2,IF(B1463=$G$3,$H$3,IF(B1463=$G$4,$H$4,IF(B1463=$G$5,$H$5,IF(B1463=$G$6,$H$6,"other")))))</f>
        <v>Off-Network</v>
      </c>
    </row>
    <row r="1464" customFormat="false" ht="13.2" hidden="true" customHeight="false" outlineLevel="0" collapsed="false">
      <c r="A1464" s="4" t="n">
        <v>43</v>
      </c>
      <c r="B1464" s="4" t="n">
        <v>1</v>
      </c>
      <c r="C1464" s="4" t="n">
        <v>2</v>
      </c>
      <c r="D1464" s="4" t="n">
        <v>23</v>
      </c>
      <c r="E1464" s="4" t="n">
        <v>0.0322072</v>
      </c>
      <c r="F1464" s="0" t="str">
        <f aca="false">IF(B1464=$G$2,$H$2,IF(B1464=$G$3,$H$3,IF(B1464=$G$4,$H$4,IF(B1464=$G$5,$H$5,IF(B1464=$G$6,$H$6,"other")))))</f>
        <v>Off-Network</v>
      </c>
    </row>
    <row r="1465" customFormat="false" ht="13.2" hidden="true" customHeight="false" outlineLevel="0" collapsed="false">
      <c r="A1465" s="4" t="n">
        <v>43</v>
      </c>
      <c r="B1465" s="4" t="n">
        <v>1</v>
      </c>
      <c r="C1465" s="4" t="n">
        <v>2</v>
      </c>
      <c r="D1465" s="4" t="n">
        <v>24</v>
      </c>
      <c r="E1465" s="4" t="n">
        <v>0.0245677</v>
      </c>
      <c r="F1465" s="0" t="str">
        <f aca="false">IF(B1465=$G$2,$H$2,IF(B1465=$G$3,$H$3,IF(B1465=$G$4,$H$4,IF(B1465=$G$5,$H$5,IF(B1465=$G$6,$H$6,"other")))))</f>
        <v>Off-Network</v>
      </c>
    </row>
    <row r="1466" customFormat="false" ht="13.2" hidden="true" customHeight="false" outlineLevel="0" collapsed="false">
      <c r="A1466" s="4" t="n">
        <v>43</v>
      </c>
      <c r="B1466" s="4" t="n">
        <v>1</v>
      </c>
      <c r="C1466" s="4" t="n">
        <v>5</v>
      </c>
      <c r="D1466" s="4" t="n">
        <v>1</v>
      </c>
      <c r="E1466" s="4" t="n">
        <v>0.00986211</v>
      </c>
      <c r="F1466" s="0" t="str">
        <f aca="false">IF(B1466=$G$2,$H$2,IF(B1466=$G$3,$H$3,IF(B1466=$G$4,$H$4,IF(B1466=$G$5,$H$5,IF(B1466=$G$6,$H$6,"other")))))</f>
        <v>Off-Network</v>
      </c>
    </row>
    <row r="1467" customFormat="false" ht="13.2" hidden="true" customHeight="false" outlineLevel="0" collapsed="false">
      <c r="A1467" s="4" t="n">
        <v>43</v>
      </c>
      <c r="B1467" s="4" t="n">
        <v>1</v>
      </c>
      <c r="C1467" s="4" t="n">
        <v>5</v>
      </c>
      <c r="D1467" s="4" t="n">
        <v>2</v>
      </c>
      <c r="E1467" s="4" t="n">
        <v>0.00627248</v>
      </c>
      <c r="F1467" s="0" t="str">
        <f aca="false">IF(B1467=$G$2,$H$2,IF(B1467=$G$3,$H$3,IF(B1467=$G$4,$H$4,IF(B1467=$G$5,$H$5,IF(B1467=$G$6,$H$6,"other")))))</f>
        <v>Off-Network</v>
      </c>
    </row>
    <row r="1468" customFormat="false" ht="13.2" hidden="true" customHeight="false" outlineLevel="0" collapsed="false">
      <c r="A1468" s="4" t="n">
        <v>43</v>
      </c>
      <c r="B1468" s="4" t="n">
        <v>1</v>
      </c>
      <c r="C1468" s="4" t="n">
        <v>5</v>
      </c>
      <c r="D1468" s="4" t="n">
        <v>3</v>
      </c>
      <c r="E1468" s="4" t="n">
        <v>0.00505767</v>
      </c>
      <c r="F1468" s="0" t="str">
        <f aca="false">IF(B1468=$G$2,$H$2,IF(B1468=$G$3,$H$3,IF(B1468=$G$4,$H$4,IF(B1468=$G$5,$H$5,IF(B1468=$G$6,$H$6,"other")))))</f>
        <v>Off-Network</v>
      </c>
    </row>
    <row r="1469" customFormat="false" ht="13.2" hidden="true" customHeight="false" outlineLevel="0" collapsed="false">
      <c r="A1469" s="4" t="n">
        <v>43</v>
      </c>
      <c r="B1469" s="4" t="n">
        <v>1</v>
      </c>
      <c r="C1469" s="4" t="n">
        <v>5</v>
      </c>
      <c r="D1469" s="4" t="n">
        <v>4</v>
      </c>
      <c r="E1469" s="4" t="n">
        <v>0.00466686</v>
      </c>
      <c r="F1469" s="0" t="str">
        <f aca="false">IF(B1469=$G$2,$H$2,IF(B1469=$G$3,$H$3,IF(B1469=$G$4,$H$4,IF(B1469=$G$5,$H$5,IF(B1469=$G$6,$H$6,"other")))))</f>
        <v>Off-Network</v>
      </c>
    </row>
    <row r="1470" customFormat="false" ht="13.2" hidden="true" customHeight="false" outlineLevel="0" collapsed="false">
      <c r="A1470" s="4" t="n">
        <v>43</v>
      </c>
      <c r="B1470" s="4" t="n">
        <v>1</v>
      </c>
      <c r="C1470" s="4" t="n">
        <v>5</v>
      </c>
      <c r="D1470" s="4" t="n">
        <v>5</v>
      </c>
      <c r="E1470" s="4" t="n">
        <v>0.00699469</v>
      </c>
      <c r="F1470" s="0" t="str">
        <f aca="false">IF(B1470=$G$2,$H$2,IF(B1470=$G$3,$H$3,IF(B1470=$G$4,$H$4,IF(B1470=$G$5,$H$5,IF(B1470=$G$6,$H$6,"other")))))</f>
        <v>Off-Network</v>
      </c>
    </row>
    <row r="1471" customFormat="false" ht="13.2" hidden="true" customHeight="false" outlineLevel="0" collapsed="false">
      <c r="A1471" s="4" t="n">
        <v>43</v>
      </c>
      <c r="B1471" s="4" t="n">
        <v>1</v>
      </c>
      <c r="C1471" s="4" t="n">
        <v>5</v>
      </c>
      <c r="D1471" s="4" t="n">
        <v>6</v>
      </c>
      <c r="E1471" s="4" t="n">
        <v>0.018494</v>
      </c>
      <c r="F1471" s="0" t="str">
        <f aca="false">IF(B1471=$G$2,$H$2,IF(B1471=$G$3,$H$3,IF(B1471=$G$4,$H$4,IF(B1471=$G$5,$H$5,IF(B1471=$G$6,$H$6,"other")))))</f>
        <v>Off-Network</v>
      </c>
    </row>
    <row r="1472" customFormat="false" ht="13.2" hidden="true" customHeight="false" outlineLevel="0" collapsed="false">
      <c r="A1472" s="4" t="n">
        <v>43</v>
      </c>
      <c r="B1472" s="4" t="n">
        <v>1</v>
      </c>
      <c r="C1472" s="4" t="n">
        <v>5</v>
      </c>
      <c r="D1472" s="4" t="n">
        <v>7</v>
      </c>
      <c r="E1472" s="4" t="n">
        <v>0.0459565</v>
      </c>
      <c r="F1472" s="0" t="str">
        <f aca="false">IF(B1472=$G$2,$H$2,IF(B1472=$G$3,$H$3,IF(B1472=$G$4,$H$4,IF(B1472=$G$5,$H$5,IF(B1472=$G$6,$H$6,"other")))))</f>
        <v>Off-Network</v>
      </c>
    </row>
    <row r="1473" customFormat="false" ht="13.2" hidden="true" customHeight="false" outlineLevel="0" collapsed="false">
      <c r="A1473" s="4" t="n">
        <v>43</v>
      </c>
      <c r="B1473" s="4" t="n">
        <v>1</v>
      </c>
      <c r="C1473" s="4" t="n">
        <v>5</v>
      </c>
      <c r="D1473" s="4" t="n">
        <v>8</v>
      </c>
      <c r="E1473" s="4" t="n">
        <v>0.0696444</v>
      </c>
      <c r="F1473" s="0" t="str">
        <f aca="false">IF(B1473=$G$2,$H$2,IF(B1473=$G$3,$H$3,IF(B1473=$G$4,$H$4,IF(B1473=$G$5,$H$5,IF(B1473=$G$6,$H$6,"other")))))</f>
        <v>Off-Network</v>
      </c>
    </row>
    <row r="1474" customFormat="false" ht="13.2" hidden="true" customHeight="false" outlineLevel="0" collapsed="false">
      <c r="A1474" s="4" t="n">
        <v>43</v>
      </c>
      <c r="B1474" s="4" t="n">
        <v>1</v>
      </c>
      <c r="C1474" s="4" t="n">
        <v>5</v>
      </c>
      <c r="D1474" s="4" t="n">
        <v>9</v>
      </c>
      <c r="E1474" s="4" t="n">
        <v>0.0608279</v>
      </c>
      <c r="F1474" s="0" t="str">
        <f aca="false">IF(B1474=$G$2,$H$2,IF(B1474=$G$3,$H$3,IF(B1474=$G$4,$H$4,IF(B1474=$G$5,$H$5,IF(B1474=$G$6,$H$6,"other")))))</f>
        <v>Off-Network</v>
      </c>
    </row>
    <row r="1475" customFormat="false" ht="13.2" hidden="true" customHeight="false" outlineLevel="0" collapsed="false">
      <c r="A1475" s="4" t="n">
        <v>43</v>
      </c>
      <c r="B1475" s="4" t="n">
        <v>1</v>
      </c>
      <c r="C1475" s="4" t="n">
        <v>5</v>
      </c>
      <c r="D1475" s="4" t="n">
        <v>10</v>
      </c>
      <c r="E1475" s="4" t="n">
        <v>0.0502862</v>
      </c>
      <c r="F1475" s="0" t="str">
        <f aca="false">IF(B1475=$G$2,$H$2,IF(B1475=$G$3,$H$3,IF(B1475=$G$4,$H$4,IF(B1475=$G$5,$H$5,IF(B1475=$G$6,$H$6,"other")))))</f>
        <v>Off-Network</v>
      </c>
    </row>
    <row r="1476" customFormat="false" ht="13.2" hidden="true" customHeight="false" outlineLevel="0" collapsed="false">
      <c r="A1476" s="4" t="n">
        <v>43</v>
      </c>
      <c r="B1476" s="4" t="n">
        <v>1</v>
      </c>
      <c r="C1476" s="4" t="n">
        <v>5</v>
      </c>
      <c r="D1476" s="4" t="n">
        <v>11</v>
      </c>
      <c r="E1476" s="4" t="n">
        <v>0.0499351</v>
      </c>
      <c r="F1476" s="0" t="str">
        <f aca="false">IF(B1476=$G$2,$H$2,IF(B1476=$G$3,$H$3,IF(B1476=$G$4,$H$4,IF(B1476=$G$5,$H$5,IF(B1476=$G$6,$H$6,"other")))))</f>
        <v>Off-Network</v>
      </c>
    </row>
    <row r="1477" customFormat="false" ht="13.2" hidden="true" customHeight="false" outlineLevel="0" collapsed="false">
      <c r="A1477" s="4" t="n">
        <v>43</v>
      </c>
      <c r="B1477" s="4" t="n">
        <v>1</v>
      </c>
      <c r="C1477" s="4" t="n">
        <v>5</v>
      </c>
      <c r="D1477" s="4" t="n">
        <v>12</v>
      </c>
      <c r="E1477" s="4" t="n">
        <v>0.0543654</v>
      </c>
      <c r="F1477" s="0" t="str">
        <f aca="false">IF(B1477=$G$2,$H$2,IF(B1477=$G$3,$H$3,IF(B1477=$G$4,$H$4,IF(B1477=$G$5,$H$5,IF(B1477=$G$6,$H$6,"other")))))</f>
        <v>Off-Network</v>
      </c>
    </row>
    <row r="1478" customFormat="false" ht="13.2" hidden="true" customHeight="false" outlineLevel="0" collapsed="false">
      <c r="A1478" s="4" t="n">
        <v>43</v>
      </c>
      <c r="B1478" s="4" t="n">
        <v>1</v>
      </c>
      <c r="C1478" s="4" t="n">
        <v>5</v>
      </c>
      <c r="D1478" s="4" t="n">
        <v>13</v>
      </c>
      <c r="E1478" s="4" t="n">
        <v>0.0576462</v>
      </c>
      <c r="F1478" s="0" t="str">
        <f aca="false">IF(B1478=$G$2,$H$2,IF(B1478=$G$3,$H$3,IF(B1478=$G$4,$H$4,IF(B1478=$G$5,$H$5,IF(B1478=$G$6,$H$6,"other")))))</f>
        <v>Off-Network</v>
      </c>
    </row>
    <row r="1479" customFormat="false" ht="13.2" hidden="true" customHeight="false" outlineLevel="0" collapsed="false">
      <c r="A1479" s="4" t="n">
        <v>43</v>
      </c>
      <c r="B1479" s="4" t="n">
        <v>1</v>
      </c>
      <c r="C1479" s="4" t="n">
        <v>5</v>
      </c>
      <c r="D1479" s="4" t="n">
        <v>14</v>
      </c>
      <c r="E1479" s="4" t="n">
        <v>0.0580319</v>
      </c>
      <c r="F1479" s="0" t="str">
        <f aca="false">IF(B1479=$G$2,$H$2,IF(B1479=$G$3,$H$3,IF(B1479=$G$4,$H$4,IF(B1479=$G$5,$H$5,IF(B1479=$G$6,$H$6,"other")))))</f>
        <v>Off-Network</v>
      </c>
    </row>
    <row r="1480" customFormat="false" ht="13.2" hidden="true" customHeight="false" outlineLevel="0" collapsed="false">
      <c r="A1480" s="4" t="n">
        <v>43</v>
      </c>
      <c r="B1480" s="4" t="n">
        <v>1</v>
      </c>
      <c r="C1480" s="4" t="n">
        <v>5</v>
      </c>
      <c r="D1480" s="4" t="n">
        <v>15</v>
      </c>
      <c r="E1480" s="4" t="n">
        <v>0.0622554</v>
      </c>
      <c r="F1480" s="0" t="str">
        <f aca="false">IF(B1480=$G$2,$H$2,IF(B1480=$G$3,$H$3,IF(B1480=$G$4,$H$4,IF(B1480=$G$5,$H$5,IF(B1480=$G$6,$H$6,"other")))))</f>
        <v>Off-Network</v>
      </c>
    </row>
    <row r="1481" customFormat="false" ht="13.2" hidden="true" customHeight="false" outlineLevel="0" collapsed="false">
      <c r="A1481" s="4" t="n">
        <v>43</v>
      </c>
      <c r="B1481" s="4" t="n">
        <v>1</v>
      </c>
      <c r="C1481" s="4" t="n">
        <v>5</v>
      </c>
      <c r="D1481" s="4" t="n">
        <v>16</v>
      </c>
      <c r="E1481" s="4" t="n">
        <v>0.0710049</v>
      </c>
      <c r="F1481" s="0" t="str">
        <f aca="false">IF(B1481=$G$2,$H$2,IF(B1481=$G$3,$H$3,IF(B1481=$G$4,$H$4,IF(B1481=$G$5,$H$5,IF(B1481=$G$6,$H$6,"other")))))</f>
        <v>Off-Network</v>
      </c>
    </row>
    <row r="1482" customFormat="false" ht="13.2" hidden="true" customHeight="false" outlineLevel="0" collapsed="false">
      <c r="A1482" s="4" t="n">
        <v>43</v>
      </c>
      <c r="B1482" s="4" t="n">
        <v>1</v>
      </c>
      <c r="C1482" s="4" t="n">
        <v>5</v>
      </c>
      <c r="D1482" s="4" t="n">
        <v>17</v>
      </c>
      <c r="E1482" s="4" t="n">
        <v>0.0769725</v>
      </c>
      <c r="F1482" s="0" t="str">
        <f aca="false">IF(B1482=$G$2,$H$2,IF(B1482=$G$3,$H$3,IF(B1482=$G$4,$H$4,IF(B1482=$G$5,$H$5,IF(B1482=$G$6,$H$6,"other")))))</f>
        <v>Off-Network</v>
      </c>
    </row>
    <row r="1483" customFormat="false" ht="13.2" hidden="true" customHeight="false" outlineLevel="0" collapsed="false">
      <c r="A1483" s="4" t="n">
        <v>43</v>
      </c>
      <c r="B1483" s="4" t="n">
        <v>1</v>
      </c>
      <c r="C1483" s="4" t="n">
        <v>5</v>
      </c>
      <c r="D1483" s="4" t="n">
        <v>18</v>
      </c>
      <c r="E1483" s="4" t="n">
        <v>0.077432</v>
      </c>
      <c r="F1483" s="0" t="str">
        <f aca="false">IF(B1483=$G$2,$H$2,IF(B1483=$G$3,$H$3,IF(B1483=$G$4,$H$4,IF(B1483=$G$5,$H$5,IF(B1483=$G$6,$H$6,"other")))))</f>
        <v>Off-Network</v>
      </c>
    </row>
    <row r="1484" customFormat="false" ht="13.2" hidden="true" customHeight="false" outlineLevel="0" collapsed="false">
      <c r="A1484" s="4" t="n">
        <v>43</v>
      </c>
      <c r="B1484" s="4" t="n">
        <v>1</v>
      </c>
      <c r="C1484" s="4" t="n">
        <v>5</v>
      </c>
      <c r="D1484" s="4" t="n">
        <v>19</v>
      </c>
      <c r="E1484" s="4" t="n">
        <v>0.059783</v>
      </c>
      <c r="F1484" s="0" t="str">
        <f aca="false">IF(B1484=$G$2,$H$2,IF(B1484=$G$3,$H$3,IF(B1484=$G$4,$H$4,IF(B1484=$G$5,$H$5,IF(B1484=$G$6,$H$6,"other")))))</f>
        <v>Off-Network</v>
      </c>
    </row>
    <row r="1485" customFormat="false" ht="13.2" hidden="true" customHeight="false" outlineLevel="0" collapsed="false">
      <c r="A1485" s="4" t="n">
        <v>43</v>
      </c>
      <c r="B1485" s="4" t="n">
        <v>1</v>
      </c>
      <c r="C1485" s="4" t="n">
        <v>5</v>
      </c>
      <c r="D1485" s="4" t="n">
        <v>20</v>
      </c>
      <c r="E1485" s="4" t="n">
        <v>0.0443923</v>
      </c>
      <c r="F1485" s="0" t="str">
        <f aca="false">IF(B1485=$G$2,$H$2,IF(B1485=$G$3,$H$3,IF(B1485=$G$4,$H$4,IF(B1485=$G$5,$H$5,IF(B1485=$G$6,$H$6,"other")))))</f>
        <v>Off-Network</v>
      </c>
    </row>
    <row r="1486" customFormat="false" ht="13.2" hidden="true" customHeight="false" outlineLevel="0" collapsed="false">
      <c r="A1486" s="4" t="n">
        <v>43</v>
      </c>
      <c r="B1486" s="4" t="n">
        <v>1</v>
      </c>
      <c r="C1486" s="4" t="n">
        <v>5</v>
      </c>
      <c r="D1486" s="4" t="n">
        <v>21</v>
      </c>
      <c r="E1486" s="4" t="n">
        <v>0.0354458</v>
      </c>
      <c r="F1486" s="0" t="str">
        <f aca="false">IF(B1486=$G$2,$H$2,IF(B1486=$G$3,$H$3,IF(B1486=$G$4,$H$4,IF(B1486=$G$5,$H$5,IF(B1486=$G$6,$H$6,"other")))))</f>
        <v>Off-Network</v>
      </c>
    </row>
    <row r="1487" customFormat="false" ht="13.2" hidden="true" customHeight="false" outlineLevel="0" collapsed="false">
      <c r="A1487" s="4" t="n">
        <v>43</v>
      </c>
      <c r="B1487" s="4" t="n">
        <v>1</v>
      </c>
      <c r="C1487" s="4" t="n">
        <v>5</v>
      </c>
      <c r="D1487" s="4" t="n">
        <v>22</v>
      </c>
      <c r="E1487" s="4" t="n">
        <v>0.031824</v>
      </c>
      <c r="F1487" s="0" t="str">
        <f aca="false">IF(B1487=$G$2,$H$2,IF(B1487=$G$3,$H$3,IF(B1487=$G$4,$H$4,IF(B1487=$G$5,$H$5,IF(B1487=$G$6,$H$6,"other")))))</f>
        <v>Off-Network</v>
      </c>
    </row>
    <row r="1488" customFormat="false" ht="13.2" hidden="true" customHeight="false" outlineLevel="0" collapsed="false">
      <c r="A1488" s="4" t="n">
        <v>43</v>
      </c>
      <c r="B1488" s="4" t="n">
        <v>1</v>
      </c>
      <c r="C1488" s="4" t="n">
        <v>5</v>
      </c>
      <c r="D1488" s="4" t="n">
        <v>23</v>
      </c>
      <c r="E1488" s="4" t="n">
        <v>0.0249419</v>
      </c>
      <c r="F1488" s="0" t="str">
        <f aca="false">IF(B1488=$G$2,$H$2,IF(B1488=$G$3,$H$3,IF(B1488=$G$4,$H$4,IF(B1488=$G$5,$H$5,IF(B1488=$G$6,$H$6,"other")))))</f>
        <v>Off-Network</v>
      </c>
    </row>
    <row r="1489" customFormat="false" ht="13.2" hidden="true" customHeight="false" outlineLevel="0" collapsed="false">
      <c r="A1489" s="4" t="n">
        <v>43</v>
      </c>
      <c r="B1489" s="4" t="n">
        <v>1</v>
      </c>
      <c r="C1489" s="4" t="n">
        <v>5</v>
      </c>
      <c r="D1489" s="4" t="n">
        <v>24</v>
      </c>
      <c r="E1489" s="4" t="n">
        <v>0.0179068</v>
      </c>
      <c r="F1489" s="0" t="str">
        <f aca="false">IF(B1489=$G$2,$H$2,IF(B1489=$G$3,$H$3,IF(B1489=$G$4,$H$4,IF(B1489=$G$5,$H$5,IF(B1489=$G$6,$H$6,"other")))))</f>
        <v>Off-Network</v>
      </c>
    </row>
    <row r="1490" customFormat="false" ht="13.2" hidden="true" customHeight="false" outlineLevel="0" collapsed="false">
      <c r="A1490" s="4" t="n">
        <v>43</v>
      </c>
      <c r="B1490" s="4" t="n">
        <v>2</v>
      </c>
      <c r="C1490" s="4" t="n">
        <v>2</v>
      </c>
      <c r="D1490" s="4" t="n">
        <v>1</v>
      </c>
      <c r="E1490" s="4" t="n">
        <v>0.0164213</v>
      </c>
      <c r="F1490" s="0" t="str">
        <f aca="false">IF(B1490=$G$2,$H$2,IF(B1490=$G$3,$H$3,IF(B1490=$G$4,$H$4,IF(B1490=$G$5,$H$5,IF(B1490=$G$6,$H$6,"other")))))</f>
        <v>Rural Restricted Access</v>
      </c>
    </row>
    <row r="1491" customFormat="false" ht="13.2" hidden="true" customHeight="false" outlineLevel="0" collapsed="false">
      <c r="A1491" s="4" t="n">
        <v>43</v>
      </c>
      <c r="B1491" s="4" t="n">
        <v>2</v>
      </c>
      <c r="C1491" s="4" t="n">
        <v>2</v>
      </c>
      <c r="D1491" s="4" t="n">
        <v>2</v>
      </c>
      <c r="E1491" s="4" t="n">
        <v>0.0111921</v>
      </c>
      <c r="F1491" s="0" t="str">
        <f aca="false">IF(B1491=$G$2,$H$2,IF(B1491=$G$3,$H$3,IF(B1491=$G$4,$H$4,IF(B1491=$G$5,$H$5,IF(B1491=$G$6,$H$6,"other")))))</f>
        <v>Rural Restricted Access</v>
      </c>
    </row>
    <row r="1492" customFormat="false" ht="13.2" hidden="true" customHeight="false" outlineLevel="0" collapsed="false">
      <c r="A1492" s="4" t="n">
        <v>43</v>
      </c>
      <c r="B1492" s="4" t="n">
        <v>2</v>
      </c>
      <c r="C1492" s="4" t="n">
        <v>2</v>
      </c>
      <c r="D1492" s="4" t="n">
        <v>3</v>
      </c>
      <c r="E1492" s="4" t="n">
        <v>0.0085415</v>
      </c>
      <c r="F1492" s="0" t="str">
        <f aca="false">IF(B1492=$G$2,$H$2,IF(B1492=$G$3,$H$3,IF(B1492=$G$4,$H$4,IF(B1492=$G$5,$H$5,IF(B1492=$G$6,$H$6,"other")))))</f>
        <v>Rural Restricted Access</v>
      </c>
    </row>
    <row r="1493" customFormat="false" ht="13.2" hidden="true" customHeight="false" outlineLevel="0" collapsed="false">
      <c r="A1493" s="4" t="n">
        <v>43</v>
      </c>
      <c r="B1493" s="4" t="n">
        <v>2</v>
      </c>
      <c r="C1493" s="4" t="n">
        <v>2</v>
      </c>
      <c r="D1493" s="4" t="n">
        <v>4</v>
      </c>
      <c r="E1493" s="4" t="n">
        <v>0.00679328</v>
      </c>
      <c r="F1493" s="0" t="str">
        <f aca="false">IF(B1493=$G$2,$H$2,IF(B1493=$G$3,$H$3,IF(B1493=$G$4,$H$4,IF(B1493=$G$5,$H$5,IF(B1493=$G$6,$H$6,"other")))))</f>
        <v>Rural Restricted Access</v>
      </c>
    </row>
    <row r="1494" customFormat="false" ht="13.2" hidden="true" customHeight="false" outlineLevel="0" collapsed="false">
      <c r="A1494" s="4" t="n">
        <v>43</v>
      </c>
      <c r="B1494" s="4" t="n">
        <v>2</v>
      </c>
      <c r="C1494" s="4" t="n">
        <v>2</v>
      </c>
      <c r="D1494" s="4" t="n">
        <v>5</v>
      </c>
      <c r="E1494" s="4" t="n">
        <v>0.00721894</v>
      </c>
      <c r="F1494" s="0" t="str">
        <f aca="false">IF(B1494=$G$2,$H$2,IF(B1494=$G$3,$H$3,IF(B1494=$G$4,$H$4,IF(B1494=$G$5,$H$5,IF(B1494=$G$6,$H$6,"other")))))</f>
        <v>Rural Restricted Access</v>
      </c>
    </row>
    <row r="1495" customFormat="false" ht="13.2" hidden="true" customHeight="false" outlineLevel="0" collapsed="false">
      <c r="A1495" s="4" t="n">
        <v>43</v>
      </c>
      <c r="B1495" s="4" t="n">
        <v>2</v>
      </c>
      <c r="C1495" s="4" t="n">
        <v>2</v>
      </c>
      <c r="D1495" s="4" t="n">
        <v>6</v>
      </c>
      <c r="E1495" s="4" t="n">
        <v>0.0107619</v>
      </c>
      <c r="F1495" s="0" t="str">
        <f aca="false">IF(B1495=$G$2,$H$2,IF(B1495=$G$3,$H$3,IF(B1495=$G$4,$H$4,IF(B1495=$G$5,$H$5,IF(B1495=$G$6,$H$6,"other")))))</f>
        <v>Rural Restricted Access</v>
      </c>
    </row>
    <row r="1496" customFormat="false" ht="13.2" hidden="true" customHeight="false" outlineLevel="0" collapsed="false">
      <c r="A1496" s="4" t="n">
        <v>43</v>
      </c>
      <c r="B1496" s="4" t="n">
        <v>2</v>
      </c>
      <c r="C1496" s="4" t="n">
        <v>2</v>
      </c>
      <c r="D1496" s="4" t="n">
        <v>7</v>
      </c>
      <c r="E1496" s="4" t="n">
        <v>0.01768</v>
      </c>
      <c r="F1496" s="0" t="str">
        <f aca="false">IF(B1496=$G$2,$H$2,IF(B1496=$G$3,$H$3,IF(B1496=$G$4,$H$4,IF(B1496=$G$5,$H$5,IF(B1496=$G$6,$H$6,"other")))))</f>
        <v>Rural Restricted Access</v>
      </c>
    </row>
    <row r="1497" customFormat="false" ht="13.2" hidden="true" customHeight="false" outlineLevel="0" collapsed="false">
      <c r="A1497" s="4" t="n">
        <v>43</v>
      </c>
      <c r="B1497" s="4" t="n">
        <v>2</v>
      </c>
      <c r="C1497" s="4" t="n">
        <v>2</v>
      </c>
      <c r="D1497" s="4" t="n">
        <v>8</v>
      </c>
      <c r="E1497" s="4" t="n">
        <v>0.0268751</v>
      </c>
      <c r="F1497" s="0" t="str">
        <f aca="false">IF(B1497=$G$2,$H$2,IF(B1497=$G$3,$H$3,IF(B1497=$G$4,$H$4,IF(B1497=$G$5,$H$5,IF(B1497=$G$6,$H$6,"other")))))</f>
        <v>Rural Restricted Access</v>
      </c>
    </row>
    <row r="1498" customFormat="false" ht="13.2" hidden="true" customHeight="false" outlineLevel="0" collapsed="false">
      <c r="A1498" s="4" t="n">
        <v>43</v>
      </c>
      <c r="B1498" s="4" t="n">
        <v>2</v>
      </c>
      <c r="C1498" s="4" t="n">
        <v>2</v>
      </c>
      <c r="D1498" s="4" t="n">
        <v>9</v>
      </c>
      <c r="E1498" s="4" t="n">
        <v>0.0386587</v>
      </c>
      <c r="F1498" s="0" t="str">
        <f aca="false">IF(B1498=$G$2,$H$2,IF(B1498=$G$3,$H$3,IF(B1498=$G$4,$H$4,IF(B1498=$G$5,$H$5,IF(B1498=$G$6,$H$6,"other")))))</f>
        <v>Rural Restricted Access</v>
      </c>
    </row>
    <row r="1499" customFormat="false" ht="13.2" hidden="true" customHeight="false" outlineLevel="0" collapsed="false">
      <c r="A1499" s="4" t="n">
        <v>43</v>
      </c>
      <c r="B1499" s="4" t="n">
        <v>2</v>
      </c>
      <c r="C1499" s="4" t="n">
        <v>2</v>
      </c>
      <c r="D1499" s="4" t="n">
        <v>10</v>
      </c>
      <c r="E1499" s="4" t="n">
        <v>0.0522389</v>
      </c>
      <c r="F1499" s="0" t="str">
        <f aca="false">IF(B1499=$G$2,$H$2,IF(B1499=$G$3,$H$3,IF(B1499=$G$4,$H$4,IF(B1499=$G$5,$H$5,IF(B1499=$G$6,$H$6,"other")))))</f>
        <v>Rural Restricted Access</v>
      </c>
    </row>
    <row r="1500" customFormat="false" ht="13.2" hidden="true" customHeight="false" outlineLevel="0" collapsed="false">
      <c r="A1500" s="4" t="n">
        <v>43</v>
      </c>
      <c r="B1500" s="4" t="n">
        <v>2</v>
      </c>
      <c r="C1500" s="4" t="n">
        <v>2</v>
      </c>
      <c r="D1500" s="4" t="n">
        <v>11</v>
      </c>
      <c r="E1500" s="4" t="n">
        <v>0.0631739</v>
      </c>
      <c r="F1500" s="0" t="str">
        <f aca="false">IF(B1500=$G$2,$H$2,IF(B1500=$G$3,$H$3,IF(B1500=$G$4,$H$4,IF(B1500=$G$5,$H$5,IF(B1500=$G$6,$H$6,"other")))))</f>
        <v>Rural Restricted Access</v>
      </c>
    </row>
    <row r="1501" customFormat="false" ht="13.2" hidden="true" customHeight="false" outlineLevel="0" collapsed="false">
      <c r="A1501" s="4" t="n">
        <v>43</v>
      </c>
      <c r="B1501" s="4" t="n">
        <v>2</v>
      </c>
      <c r="C1501" s="4" t="n">
        <v>2</v>
      </c>
      <c r="D1501" s="4" t="n">
        <v>12</v>
      </c>
      <c r="E1501" s="4" t="n">
        <v>0.0699435</v>
      </c>
      <c r="F1501" s="0" t="str">
        <f aca="false">IF(B1501=$G$2,$H$2,IF(B1501=$G$3,$H$3,IF(B1501=$G$4,$H$4,IF(B1501=$G$5,$H$5,IF(B1501=$G$6,$H$6,"other")))))</f>
        <v>Rural Restricted Access</v>
      </c>
    </row>
    <row r="1502" customFormat="false" ht="13.2" hidden="true" customHeight="false" outlineLevel="0" collapsed="false">
      <c r="A1502" s="4" t="n">
        <v>43</v>
      </c>
      <c r="B1502" s="4" t="n">
        <v>2</v>
      </c>
      <c r="C1502" s="4" t="n">
        <v>2</v>
      </c>
      <c r="D1502" s="4" t="n">
        <v>13</v>
      </c>
      <c r="E1502" s="4" t="n">
        <v>0.0729332</v>
      </c>
      <c r="F1502" s="0" t="str">
        <f aca="false">IF(B1502=$G$2,$H$2,IF(B1502=$G$3,$H$3,IF(B1502=$G$4,$H$4,IF(B1502=$G$5,$H$5,IF(B1502=$G$6,$H$6,"other")))))</f>
        <v>Rural Restricted Access</v>
      </c>
    </row>
    <row r="1503" customFormat="false" ht="13.2" hidden="true" customHeight="false" outlineLevel="0" collapsed="false">
      <c r="A1503" s="4" t="n">
        <v>43</v>
      </c>
      <c r="B1503" s="4" t="n">
        <v>2</v>
      </c>
      <c r="C1503" s="4" t="n">
        <v>2</v>
      </c>
      <c r="D1503" s="4" t="n">
        <v>14</v>
      </c>
      <c r="E1503" s="4" t="n">
        <v>0.0731218</v>
      </c>
      <c r="F1503" s="0" t="str">
        <f aca="false">IF(B1503=$G$2,$H$2,IF(B1503=$G$3,$H$3,IF(B1503=$G$4,$H$4,IF(B1503=$G$5,$H$5,IF(B1503=$G$6,$H$6,"other")))))</f>
        <v>Rural Restricted Access</v>
      </c>
    </row>
    <row r="1504" customFormat="false" ht="13.2" hidden="true" customHeight="false" outlineLevel="0" collapsed="false">
      <c r="A1504" s="4" t="n">
        <v>43</v>
      </c>
      <c r="B1504" s="4" t="n">
        <v>2</v>
      </c>
      <c r="C1504" s="4" t="n">
        <v>2</v>
      </c>
      <c r="D1504" s="4" t="n">
        <v>15</v>
      </c>
      <c r="E1504" s="4" t="n">
        <v>0.0736159</v>
      </c>
      <c r="F1504" s="0" t="str">
        <f aca="false">IF(B1504=$G$2,$H$2,IF(B1504=$G$3,$H$3,IF(B1504=$G$4,$H$4,IF(B1504=$G$5,$H$5,IF(B1504=$G$6,$H$6,"other")))))</f>
        <v>Rural Restricted Access</v>
      </c>
    </row>
    <row r="1505" customFormat="false" ht="13.2" hidden="true" customHeight="false" outlineLevel="0" collapsed="false">
      <c r="A1505" s="4" t="n">
        <v>43</v>
      </c>
      <c r="B1505" s="4" t="n">
        <v>2</v>
      </c>
      <c r="C1505" s="4" t="n">
        <v>2</v>
      </c>
      <c r="D1505" s="4" t="n">
        <v>16</v>
      </c>
      <c r="E1505" s="4" t="n">
        <v>0.0744608</v>
      </c>
      <c r="F1505" s="0" t="str">
        <f aca="false">IF(B1505=$G$2,$H$2,IF(B1505=$G$3,$H$3,IF(B1505=$G$4,$H$4,IF(B1505=$G$5,$H$5,IF(B1505=$G$6,$H$6,"other")))))</f>
        <v>Rural Restricted Access</v>
      </c>
    </row>
    <row r="1506" customFormat="false" ht="13.2" hidden="true" customHeight="false" outlineLevel="0" collapsed="false">
      <c r="A1506" s="4" t="n">
        <v>43</v>
      </c>
      <c r="B1506" s="4" t="n">
        <v>2</v>
      </c>
      <c r="C1506" s="4" t="n">
        <v>2</v>
      </c>
      <c r="D1506" s="4" t="n">
        <v>17</v>
      </c>
      <c r="E1506" s="4" t="n">
        <v>0.0742165</v>
      </c>
      <c r="F1506" s="0" t="str">
        <f aca="false">IF(B1506=$G$2,$H$2,IF(B1506=$G$3,$H$3,IF(B1506=$G$4,$H$4,IF(B1506=$G$5,$H$5,IF(B1506=$G$6,$H$6,"other")))))</f>
        <v>Rural Restricted Access</v>
      </c>
    </row>
    <row r="1507" customFormat="false" ht="13.2" hidden="true" customHeight="false" outlineLevel="0" collapsed="false">
      <c r="A1507" s="4" t="n">
        <v>43</v>
      </c>
      <c r="B1507" s="4" t="n">
        <v>2</v>
      </c>
      <c r="C1507" s="4" t="n">
        <v>2</v>
      </c>
      <c r="D1507" s="4" t="n">
        <v>18</v>
      </c>
      <c r="E1507" s="4" t="n">
        <v>0.0700091</v>
      </c>
      <c r="F1507" s="0" t="str">
        <f aca="false">IF(B1507=$G$2,$H$2,IF(B1507=$G$3,$H$3,IF(B1507=$G$4,$H$4,IF(B1507=$G$5,$H$5,IF(B1507=$G$6,$H$6,"other")))))</f>
        <v>Rural Restricted Access</v>
      </c>
    </row>
    <row r="1508" customFormat="false" ht="13.2" hidden="true" customHeight="false" outlineLevel="0" collapsed="false">
      <c r="A1508" s="4" t="n">
        <v>43</v>
      </c>
      <c r="B1508" s="4" t="n">
        <v>2</v>
      </c>
      <c r="C1508" s="4" t="n">
        <v>2</v>
      </c>
      <c r="D1508" s="4" t="n">
        <v>19</v>
      </c>
      <c r="E1508" s="4" t="n">
        <v>0.0614038</v>
      </c>
      <c r="F1508" s="0" t="str">
        <f aca="false">IF(B1508=$G$2,$H$2,IF(B1508=$G$3,$H$3,IF(B1508=$G$4,$H$4,IF(B1508=$G$5,$H$5,IF(B1508=$G$6,$H$6,"other")))))</f>
        <v>Rural Restricted Access</v>
      </c>
    </row>
    <row r="1509" customFormat="false" ht="13.2" hidden="true" customHeight="false" outlineLevel="0" collapsed="false">
      <c r="A1509" s="4" t="n">
        <v>43</v>
      </c>
      <c r="B1509" s="4" t="n">
        <v>2</v>
      </c>
      <c r="C1509" s="4" t="n">
        <v>2</v>
      </c>
      <c r="D1509" s="4" t="n">
        <v>20</v>
      </c>
      <c r="E1509" s="4" t="n">
        <v>0.0505043</v>
      </c>
      <c r="F1509" s="0" t="str">
        <f aca="false">IF(B1509=$G$2,$H$2,IF(B1509=$G$3,$H$3,IF(B1509=$G$4,$H$4,IF(B1509=$G$5,$H$5,IF(B1509=$G$6,$H$6,"other")))))</f>
        <v>Rural Restricted Access</v>
      </c>
    </row>
    <row r="1510" customFormat="false" ht="13.2" hidden="true" customHeight="false" outlineLevel="0" collapsed="false">
      <c r="A1510" s="4" t="n">
        <v>43</v>
      </c>
      <c r="B1510" s="4" t="n">
        <v>2</v>
      </c>
      <c r="C1510" s="4" t="n">
        <v>2</v>
      </c>
      <c r="D1510" s="4" t="n">
        <v>21</v>
      </c>
      <c r="E1510" s="4" t="n">
        <v>0.0412072</v>
      </c>
      <c r="F1510" s="0" t="str">
        <f aca="false">IF(B1510=$G$2,$H$2,IF(B1510=$G$3,$H$3,IF(B1510=$G$4,$H$4,IF(B1510=$G$5,$H$5,IF(B1510=$G$6,$H$6,"other")))))</f>
        <v>Rural Restricted Access</v>
      </c>
    </row>
    <row r="1511" customFormat="false" ht="13.2" hidden="true" customHeight="false" outlineLevel="0" collapsed="false">
      <c r="A1511" s="4" t="n">
        <v>43</v>
      </c>
      <c r="B1511" s="4" t="n">
        <v>2</v>
      </c>
      <c r="C1511" s="4" t="n">
        <v>2</v>
      </c>
      <c r="D1511" s="4" t="n">
        <v>22</v>
      </c>
      <c r="E1511" s="4" t="n">
        <v>0.0336373</v>
      </c>
      <c r="F1511" s="0" t="str">
        <f aca="false">IF(B1511=$G$2,$H$2,IF(B1511=$G$3,$H$3,IF(B1511=$G$4,$H$4,IF(B1511=$G$5,$H$5,IF(B1511=$G$6,$H$6,"other")))))</f>
        <v>Rural Restricted Access</v>
      </c>
    </row>
    <row r="1512" customFormat="false" ht="13.2" hidden="true" customHeight="false" outlineLevel="0" collapsed="false">
      <c r="A1512" s="4" t="n">
        <v>43</v>
      </c>
      <c r="B1512" s="4" t="n">
        <v>2</v>
      </c>
      <c r="C1512" s="4" t="n">
        <v>2</v>
      </c>
      <c r="D1512" s="4" t="n">
        <v>23</v>
      </c>
      <c r="E1512" s="4" t="n">
        <v>0.0262243</v>
      </c>
      <c r="F1512" s="0" t="str">
        <f aca="false">IF(B1512=$G$2,$H$2,IF(B1512=$G$3,$H$3,IF(B1512=$G$4,$H$4,IF(B1512=$G$5,$H$5,IF(B1512=$G$6,$H$6,"other")))))</f>
        <v>Rural Restricted Access</v>
      </c>
    </row>
    <row r="1513" customFormat="false" ht="13.2" hidden="true" customHeight="false" outlineLevel="0" collapsed="false">
      <c r="A1513" s="4" t="n">
        <v>43</v>
      </c>
      <c r="B1513" s="4" t="n">
        <v>2</v>
      </c>
      <c r="C1513" s="4" t="n">
        <v>2</v>
      </c>
      <c r="D1513" s="4" t="n">
        <v>24</v>
      </c>
      <c r="E1513" s="4" t="n">
        <v>0.0191666</v>
      </c>
      <c r="F1513" s="0" t="str">
        <f aca="false">IF(B1513=$G$2,$H$2,IF(B1513=$G$3,$H$3,IF(B1513=$G$4,$H$4,IF(B1513=$G$5,$H$5,IF(B1513=$G$6,$H$6,"other")))))</f>
        <v>Rural Restricted Access</v>
      </c>
    </row>
    <row r="1514" customFormat="false" ht="13.2" hidden="true" customHeight="false" outlineLevel="0" collapsed="false">
      <c r="A1514" s="4" t="n">
        <v>43</v>
      </c>
      <c r="B1514" s="4" t="n">
        <v>2</v>
      </c>
      <c r="C1514" s="4" t="n">
        <v>5</v>
      </c>
      <c r="D1514" s="4" t="n">
        <v>1</v>
      </c>
      <c r="E1514" s="4" t="n">
        <v>0.0107741</v>
      </c>
      <c r="F1514" s="0" t="str">
        <f aca="false">IF(B1514=$G$2,$H$2,IF(B1514=$G$3,$H$3,IF(B1514=$G$4,$H$4,IF(B1514=$G$5,$H$5,IF(B1514=$G$6,$H$6,"other")))))</f>
        <v>Rural Restricted Access</v>
      </c>
    </row>
    <row r="1515" customFormat="false" ht="13.2" hidden="true" customHeight="false" outlineLevel="0" collapsed="false">
      <c r="A1515" s="4" t="n">
        <v>43</v>
      </c>
      <c r="B1515" s="4" t="n">
        <v>2</v>
      </c>
      <c r="C1515" s="4" t="n">
        <v>5</v>
      </c>
      <c r="D1515" s="4" t="n">
        <v>2</v>
      </c>
      <c r="E1515" s="4" t="n">
        <v>0.00764376</v>
      </c>
      <c r="F1515" s="0" t="str">
        <f aca="false">IF(B1515=$G$2,$H$2,IF(B1515=$G$3,$H$3,IF(B1515=$G$4,$H$4,IF(B1515=$G$5,$H$5,IF(B1515=$G$6,$H$6,"other")))))</f>
        <v>Rural Restricted Access</v>
      </c>
    </row>
    <row r="1516" customFormat="false" ht="13.2" hidden="true" customHeight="false" outlineLevel="0" collapsed="false">
      <c r="A1516" s="4" t="n">
        <v>43</v>
      </c>
      <c r="B1516" s="4" t="n">
        <v>2</v>
      </c>
      <c r="C1516" s="4" t="n">
        <v>5</v>
      </c>
      <c r="D1516" s="4" t="n">
        <v>3</v>
      </c>
      <c r="E1516" s="4" t="n">
        <v>0.00654641</v>
      </c>
      <c r="F1516" s="0" t="str">
        <f aca="false">IF(B1516=$G$2,$H$2,IF(B1516=$G$3,$H$3,IF(B1516=$G$4,$H$4,IF(B1516=$G$5,$H$5,IF(B1516=$G$6,$H$6,"other")))))</f>
        <v>Rural Restricted Access</v>
      </c>
    </row>
    <row r="1517" customFormat="false" ht="13.2" hidden="true" customHeight="false" outlineLevel="0" collapsed="false">
      <c r="A1517" s="4" t="n">
        <v>43</v>
      </c>
      <c r="B1517" s="4" t="n">
        <v>2</v>
      </c>
      <c r="C1517" s="4" t="n">
        <v>5</v>
      </c>
      <c r="D1517" s="4" t="n">
        <v>4</v>
      </c>
      <c r="E1517" s="4" t="n">
        <v>0.00663486</v>
      </c>
      <c r="F1517" s="0" t="str">
        <f aca="false">IF(B1517=$G$2,$H$2,IF(B1517=$G$3,$H$3,IF(B1517=$G$4,$H$4,IF(B1517=$G$5,$H$5,IF(B1517=$G$6,$H$6,"other")))))</f>
        <v>Rural Restricted Access</v>
      </c>
    </row>
    <row r="1518" customFormat="false" ht="13.2" hidden="true" customHeight="false" outlineLevel="0" collapsed="false">
      <c r="A1518" s="4" t="n">
        <v>43</v>
      </c>
      <c r="B1518" s="4" t="n">
        <v>2</v>
      </c>
      <c r="C1518" s="4" t="n">
        <v>5</v>
      </c>
      <c r="D1518" s="4" t="n">
        <v>5</v>
      </c>
      <c r="E1518" s="4" t="n">
        <v>0.00953999</v>
      </c>
      <c r="F1518" s="0" t="str">
        <f aca="false">IF(B1518=$G$2,$H$2,IF(B1518=$G$3,$H$3,IF(B1518=$G$4,$H$4,IF(B1518=$G$5,$H$5,IF(B1518=$G$6,$H$6,"other")))))</f>
        <v>Rural Restricted Access</v>
      </c>
    </row>
    <row r="1519" customFormat="false" ht="13.2" hidden="true" customHeight="false" outlineLevel="0" collapsed="false">
      <c r="A1519" s="4" t="n">
        <v>43</v>
      </c>
      <c r="B1519" s="4" t="n">
        <v>2</v>
      </c>
      <c r="C1519" s="4" t="n">
        <v>5</v>
      </c>
      <c r="D1519" s="4" t="n">
        <v>6</v>
      </c>
      <c r="E1519" s="4" t="n">
        <v>0.0200551</v>
      </c>
      <c r="F1519" s="0" t="str">
        <f aca="false">IF(B1519=$G$2,$H$2,IF(B1519=$G$3,$H$3,IF(B1519=$G$4,$H$4,IF(B1519=$G$5,$H$5,IF(B1519=$G$6,$H$6,"other")))))</f>
        <v>Rural Restricted Access</v>
      </c>
    </row>
    <row r="1520" customFormat="false" ht="13.2" hidden="true" customHeight="false" outlineLevel="0" collapsed="false">
      <c r="A1520" s="4" t="n">
        <v>43</v>
      </c>
      <c r="B1520" s="4" t="n">
        <v>2</v>
      </c>
      <c r="C1520" s="4" t="n">
        <v>5</v>
      </c>
      <c r="D1520" s="4" t="n">
        <v>7</v>
      </c>
      <c r="E1520" s="4" t="n">
        <v>0.0410295</v>
      </c>
      <c r="F1520" s="0" t="str">
        <f aca="false">IF(B1520=$G$2,$H$2,IF(B1520=$G$3,$H$3,IF(B1520=$G$4,$H$4,IF(B1520=$G$5,$H$5,IF(B1520=$G$6,$H$6,"other")))))</f>
        <v>Rural Restricted Access</v>
      </c>
    </row>
    <row r="1521" customFormat="false" ht="13.2" hidden="true" customHeight="false" outlineLevel="0" collapsed="false">
      <c r="A1521" s="4" t="n">
        <v>43</v>
      </c>
      <c r="B1521" s="4" t="n">
        <v>2</v>
      </c>
      <c r="C1521" s="4" t="n">
        <v>5</v>
      </c>
      <c r="D1521" s="4" t="n">
        <v>8</v>
      </c>
      <c r="E1521" s="4" t="n">
        <v>0.0579722</v>
      </c>
      <c r="F1521" s="0" t="str">
        <f aca="false">IF(B1521=$G$2,$H$2,IF(B1521=$G$3,$H$3,IF(B1521=$G$4,$H$4,IF(B1521=$G$5,$H$5,IF(B1521=$G$6,$H$6,"other")))))</f>
        <v>Rural Restricted Access</v>
      </c>
    </row>
    <row r="1522" customFormat="false" ht="13.2" hidden="true" customHeight="false" outlineLevel="0" collapsed="false">
      <c r="A1522" s="4" t="n">
        <v>43</v>
      </c>
      <c r="B1522" s="4" t="n">
        <v>2</v>
      </c>
      <c r="C1522" s="4" t="n">
        <v>5</v>
      </c>
      <c r="D1522" s="4" t="n">
        <v>9</v>
      </c>
      <c r="E1522" s="4" t="n">
        <v>0.0534711</v>
      </c>
      <c r="F1522" s="0" t="str">
        <f aca="false">IF(B1522=$G$2,$H$2,IF(B1522=$G$3,$H$3,IF(B1522=$G$4,$H$4,IF(B1522=$G$5,$H$5,IF(B1522=$G$6,$H$6,"other")))))</f>
        <v>Rural Restricted Access</v>
      </c>
    </row>
    <row r="1523" customFormat="false" ht="13.2" hidden="true" customHeight="false" outlineLevel="0" collapsed="false">
      <c r="A1523" s="4" t="n">
        <v>43</v>
      </c>
      <c r="B1523" s="4" t="n">
        <v>2</v>
      </c>
      <c r="C1523" s="4" t="n">
        <v>5</v>
      </c>
      <c r="D1523" s="4" t="n">
        <v>10</v>
      </c>
      <c r="E1523" s="4" t="n">
        <v>0.0525478</v>
      </c>
      <c r="F1523" s="0" t="str">
        <f aca="false">IF(B1523=$G$2,$H$2,IF(B1523=$G$3,$H$3,IF(B1523=$G$4,$H$4,IF(B1523=$G$5,$H$5,IF(B1523=$G$6,$H$6,"other")))))</f>
        <v>Rural Restricted Access</v>
      </c>
    </row>
    <row r="1524" customFormat="false" ht="13.2" hidden="true" customHeight="false" outlineLevel="0" collapsed="false">
      <c r="A1524" s="4" t="n">
        <v>43</v>
      </c>
      <c r="B1524" s="4" t="n">
        <v>2</v>
      </c>
      <c r="C1524" s="4" t="n">
        <v>5</v>
      </c>
      <c r="D1524" s="4" t="n">
        <v>11</v>
      </c>
      <c r="E1524" s="4" t="n">
        <v>0.0550607</v>
      </c>
      <c r="F1524" s="0" t="str">
        <f aca="false">IF(B1524=$G$2,$H$2,IF(B1524=$G$3,$H$3,IF(B1524=$G$4,$H$4,IF(B1524=$G$5,$H$5,IF(B1524=$G$6,$H$6,"other")))))</f>
        <v>Rural Restricted Access</v>
      </c>
    </row>
    <row r="1525" customFormat="false" ht="13.2" hidden="true" customHeight="false" outlineLevel="0" collapsed="false">
      <c r="A1525" s="4" t="n">
        <v>43</v>
      </c>
      <c r="B1525" s="4" t="n">
        <v>2</v>
      </c>
      <c r="C1525" s="4" t="n">
        <v>5</v>
      </c>
      <c r="D1525" s="4" t="n">
        <v>12</v>
      </c>
      <c r="E1525" s="4" t="n">
        <v>0.0576741</v>
      </c>
      <c r="F1525" s="0" t="str">
        <f aca="false">IF(B1525=$G$2,$H$2,IF(B1525=$G$3,$H$3,IF(B1525=$G$4,$H$4,IF(B1525=$G$5,$H$5,IF(B1525=$G$6,$H$6,"other")))))</f>
        <v>Rural Restricted Access</v>
      </c>
    </row>
    <row r="1526" customFormat="false" ht="13.2" hidden="true" customHeight="false" outlineLevel="0" collapsed="false">
      <c r="A1526" s="4" t="n">
        <v>43</v>
      </c>
      <c r="B1526" s="4" t="n">
        <v>2</v>
      </c>
      <c r="C1526" s="4" t="n">
        <v>5</v>
      </c>
      <c r="D1526" s="4" t="n">
        <v>13</v>
      </c>
      <c r="E1526" s="4" t="n">
        <v>0.0591429</v>
      </c>
      <c r="F1526" s="0" t="str">
        <f aca="false">IF(B1526=$G$2,$H$2,IF(B1526=$G$3,$H$3,IF(B1526=$G$4,$H$4,IF(B1526=$G$5,$H$5,IF(B1526=$G$6,$H$6,"other")))))</f>
        <v>Rural Restricted Access</v>
      </c>
    </row>
    <row r="1527" customFormat="false" ht="13.2" hidden="true" customHeight="false" outlineLevel="0" collapsed="false">
      <c r="A1527" s="4" t="n">
        <v>43</v>
      </c>
      <c r="B1527" s="4" t="n">
        <v>2</v>
      </c>
      <c r="C1527" s="4" t="n">
        <v>5</v>
      </c>
      <c r="D1527" s="4" t="n">
        <v>14</v>
      </c>
      <c r="E1527" s="4" t="n">
        <v>0.0608019</v>
      </c>
      <c r="F1527" s="0" t="str">
        <f aca="false">IF(B1527=$G$2,$H$2,IF(B1527=$G$3,$H$3,IF(B1527=$G$4,$H$4,IF(B1527=$G$5,$H$5,IF(B1527=$G$6,$H$6,"other")))))</f>
        <v>Rural Restricted Access</v>
      </c>
    </row>
    <row r="1528" customFormat="false" ht="13.2" hidden="true" customHeight="false" outlineLevel="0" collapsed="false">
      <c r="A1528" s="4" t="n">
        <v>43</v>
      </c>
      <c r="B1528" s="4" t="n">
        <v>2</v>
      </c>
      <c r="C1528" s="4" t="n">
        <v>5</v>
      </c>
      <c r="D1528" s="4" t="n">
        <v>15</v>
      </c>
      <c r="E1528" s="4" t="n">
        <v>0.0652985</v>
      </c>
      <c r="F1528" s="0" t="str">
        <f aca="false">IF(B1528=$G$2,$H$2,IF(B1528=$G$3,$H$3,IF(B1528=$G$4,$H$4,IF(B1528=$G$5,$H$5,IF(B1528=$G$6,$H$6,"other")))))</f>
        <v>Rural Restricted Access</v>
      </c>
    </row>
    <row r="1529" customFormat="false" ht="13.2" hidden="true" customHeight="false" outlineLevel="0" collapsed="false">
      <c r="A1529" s="4" t="n">
        <v>43</v>
      </c>
      <c r="B1529" s="4" t="n">
        <v>2</v>
      </c>
      <c r="C1529" s="4" t="n">
        <v>5</v>
      </c>
      <c r="D1529" s="4" t="n">
        <v>16</v>
      </c>
      <c r="E1529" s="4" t="n">
        <v>0.0726082</v>
      </c>
      <c r="F1529" s="0" t="str">
        <f aca="false">IF(B1529=$G$2,$H$2,IF(B1529=$G$3,$H$3,IF(B1529=$G$4,$H$4,IF(B1529=$G$5,$H$5,IF(B1529=$G$6,$H$6,"other")))))</f>
        <v>Rural Restricted Access</v>
      </c>
    </row>
    <row r="1530" customFormat="false" ht="13.2" hidden="true" customHeight="false" outlineLevel="0" collapsed="false">
      <c r="A1530" s="4" t="n">
        <v>43</v>
      </c>
      <c r="B1530" s="4" t="n">
        <v>2</v>
      </c>
      <c r="C1530" s="4" t="n">
        <v>5</v>
      </c>
      <c r="D1530" s="4" t="n">
        <v>17</v>
      </c>
      <c r="E1530" s="4" t="n">
        <v>0.0773817</v>
      </c>
      <c r="F1530" s="0" t="str">
        <f aca="false">IF(B1530=$G$2,$H$2,IF(B1530=$G$3,$H$3,IF(B1530=$G$4,$H$4,IF(B1530=$G$5,$H$5,IF(B1530=$G$6,$H$6,"other")))))</f>
        <v>Rural Restricted Access</v>
      </c>
    </row>
    <row r="1531" customFormat="false" ht="13.2" hidden="true" customHeight="false" outlineLevel="0" collapsed="false">
      <c r="A1531" s="4" t="n">
        <v>43</v>
      </c>
      <c r="B1531" s="4" t="n">
        <v>2</v>
      </c>
      <c r="C1531" s="4" t="n">
        <v>5</v>
      </c>
      <c r="D1531" s="4" t="n">
        <v>18</v>
      </c>
      <c r="E1531" s="4" t="n">
        <v>0.0754816</v>
      </c>
      <c r="F1531" s="0" t="str">
        <f aca="false">IF(B1531=$G$2,$H$2,IF(B1531=$G$3,$H$3,IF(B1531=$G$4,$H$4,IF(B1531=$G$5,$H$5,IF(B1531=$G$6,$H$6,"other")))))</f>
        <v>Rural Restricted Access</v>
      </c>
    </row>
    <row r="1532" customFormat="false" ht="13.2" hidden="true" customHeight="false" outlineLevel="0" collapsed="false">
      <c r="A1532" s="4" t="n">
        <v>43</v>
      </c>
      <c r="B1532" s="4" t="n">
        <v>2</v>
      </c>
      <c r="C1532" s="4" t="n">
        <v>5</v>
      </c>
      <c r="D1532" s="4" t="n">
        <v>19</v>
      </c>
      <c r="E1532" s="4" t="n">
        <v>0.0587059</v>
      </c>
      <c r="F1532" s="0" t="str">
        <f aca="false">IF(B1532=$G$2,$H$2,IF(B1532=$G$3,$H$3,IF(B1532=$G$4,$H$4,IF(B1532=$G$5,$H$5,IF(B1532=$G$6,$H$6,"other")))))</f>
        <v>Rural Restricted Access</v>
      </c>
    </row>
    <row r="1533" customFormat="false" ht="13.2" hidden="true" customHeight="false" outlineLevel="0" collapsed="false">
      <c r="A1533" s="4" t="n">
        <v>43</v>
      </c>
      <c r="B1533" s="4" t="n">
        <v>2</v>
      </c>
      <c r="C1533" s="4" t="n">
        <v>5</v>
      </c>
      <c r="D1533" s="4" t="n">
        <v>20</v>
      </c>
      <c r="E1533" s="4" t="n">
        <v>0.0439864</v>
      </c>
      <c r="F1533" s="0" t="str">
        <f aca="false">IF(B1533=$G$2,$H$2,IF(B1533=$G$3,$H$3,IF(B1533=$G$4,$H$4,IF(B1533=$G$5,$H$5,IF(B1533=$G$6,$H$6,"other")))))</f>
        <v>Rural Restricted Access</v>
      </c>
    </row>
    <row r="1534" customFormat="false" ht="13.2" hidden="true" customHeight="false" outlineLevel="0" collapsed="false">
      <c r="A1534" s="4" t="n">
        <v>43</v>
      </c>
      <c r="B1534" s="4" t="n">
        <v>2</v>
      </c>
      <c r="C1534" s="4" t="n">
        <v>5</v>
      </c>
      <c r="D1534" s="4" t="n">
        <v>21</v>
      </c>
      <c r="E1534" s="4" t="n">
        <v>0.0357309</v>
      </c>
      <c r="F1534" s="0" t="str">
        <f aca="false">IF(B1534=$G$2,$H$2,IF(B1534=$G$3,$H$3,IF(B1534=$G$4,$H$4,IF(B1534=$G$5,$H$5,IF(B1534=$G$6,$H$6,"other")))))</f>
        <v>Rural Restricted Access</v>
      </c>
    </row>
    <row r="1535" customFormat="false" ht="13.2" hidden="true" customHeight="false" outlineLevel="0" collapsed="false">
      <c r="A1535" s="4" t="n">
        <v>43</v>
      </c>
      <c r="B1535" s="4" t="n">
        <v>2</v>
      </c>
      <c r="C1535" s="4" t="n">
        <v>5</v>
      </c>
      <c r="D1535" s="4" t="n">
        <v>22</v>
      </c>
      <c r="E1535" s="4" t="n">
        <v>0.0307428</v>
      </c>
      <c r="F1535" s="0" t="str">
        <f aca="false">IF(B1535=$G$2,$H$2,IF(B1535=$G$3,$H$3,IF(B1535=$G$4,$H$4,IF(B1535=$G$5,$H$5,IF(B1535=$G$6,$H$6,"other")))))</f>
        <v>Rural Restricted Access</v>
      </c>
    </row>
    <row r="1536" customFormat="false" ht="13.2" hidden="true" customHeight="false" outlineLevel="0" collapsed="false">
      <c r="A1536" s="4" t="n">
        <v>43</v>
      </c>
      <c r="B1536" s="4" t="n">
        <v>2</v>
      </c>
      <c r="C1536" s="4" t="n">
        <v>5</v>
      </c>
      <c r="D1536" s="4" t="n">
        <v>23</v>
      </c>
      <c r="E1536" s="4" t="n">
        <v>0.0238521</v>
      </c>
      <c r="F1536" s="0" t="str">
        <f aca="false">IF(B1536=$G$2,$H$2,IF(B1536=$G$3,$H$3,IF(B1536=$G$4,$H$4,IF(B1536=$G$5,$H$5,IF(B1536=$G$6,$H$6,"other")))))</f>
        <v>Rural Restricted Access</v>
      </c>
    </row>
    <row r="1537" customFormat="false" ht="13.2" hidden="true" customHeight="false" outlineLevel="0" collapsed="false">
      <c r="A1537" s="4" t="n">
        <v>43</v>
      </c>
      <c r="B1537" s="4" t="n">
        <v>2</v>
      </c>
      <c r="C1537" s="4" t="n">
        <v>5</v>
      </c>
      <c r="D1537" s="4" t="n">
        <v>24</v>
      </c>
      <c r="E1537" s="4" t="n">
        <v>0.0173177</v>
      </c>
      <c r="F1537" s="0" t="str">
        <f aca="false">IF(B1537=$G$2,$H$2,IF(B1537=$G$3,$H$3,IF(B1537=$G$4,$H$4,IF(B1537=$G$5,$H$5,IF(B1537=$G$6,$H$6,"other")))))</f>
        <v>Rural Restricted Access</v>
      </c>
    </row>
    <row r="1538" customFormat="false" ht="13.2" hidden="true" customHeight="false" outlineLevel="0" collapsed="false">
      <c r="A1538" s="4" t="n">
        <v>43</v>
      </c>
      <c r="B1538" s="4" t="n">
        <v>3</v>
      </c>
      <c r="C1538" s="4" t="n">
        <v>2</v>
      </c>
      <c r="D1538" s="4" t="n">
        <v>1</v>
      </c>
      <c r="E1538" s="4" t="n">
        <v>0.0164213</v>
      </c>
      <c r="F1538" s="0" t="str">
        <f aca="false">IF(B1538=$G$2,$H$2,IF(B1538=$G$3,$H$3,IF(B1538=$G$4,$H$4,IF(B1538=$G$5,$H$5,IF(B1538=$G$6,$H$6,"other")))))</f>
        <v>Rural Unrestricted Access</v>
      </c>
    </row>
    <row r="1539" customFormat="false" ht="13.2" hidden="true" customHeight="false" outlineLevel="0" collapsed="false">
      <c r="A1539" s="4" t="n">
        <v>43</v>
      </c>
      <c r="B1539" s="4" t="n">
        <v>3</v>
      </c>
      <c r="C1539" s="4" t="n">
        <v>2</v>
      </c>
      <c r="D1539" s="4" t="n">
        <v>2</v>
      </c>
      <c r="E1539" s="4" t="n">
        <v>0.0111921</v>
      </c>
      <c r="F1539" s="0" t="str">
        <f aca="false">IF(B1539=$G$2,$H$2,IF(B1539=$G$3,$H$3,IF(B1539=$G$4,$H$4,IF(B1539=$G$5,$H$5,IF(B1539=$G$6,$H$6,"other")))))</f>
        <v>Rural Unrestricted Access</v>
      </c>
    </row>
    <row r="1540" customFormat="false" ht="13.2" hidden="true" customHeight="false" outlineLevel="0" collapsed="false">
      <c r="A1540" s="4" t="n">
        <v>43</v>
      </c>
      <c r="B1540" s="4" t="n">
        <v>3</v>
      </c>
      <c r="C1540" s="4" t="n">
        <v>2</v>
      </c>
      <c r="D1540" s="4" t="n">
        <v>3</v>
      </c>
      <c r="E1540" s="4" t="n">
        <v>0.0085415</v>
      </c>
      <c r="F1540" s="0" t="str">
        <f aca="false">IF(B1540=$G$2,$H$2,IF(B1540=$G$3,$H$3,IF(B1540=$G$4,$H$4,IF(B1540=$G$5,$H$5,IF(B1540=$G$6,$H$6,"other")))))</f>
        <v>Rural Unrestricted Access</v>
      </c>
    </row>
    <row r="1541" customFormat="false" ht="13.2" hidden="true" customHeight="false" outlineLevel="0" collapsed="false">
      <c r="A1541" s="4" t="n">
        <v>43</v>
      </c>
      <c r="B1541" s="4" t="n">
        <v>3</v>
      </c>
      <c r="C1541" s="4" t="n">
        <v>2</v>
      </c>
      <c r="D1541" s="4" t="n">
        <v>4</v>
      </c>
      <c r="E1541" s="4" t="n">
        <v>0.00679328</v>
      </c>
      <c r="F1541" s="0" t="str">
        <f aca="false">IF(B1541=$G$2,$H$2,IF(B1541=$G$3,$H$3,IF(B1541=$G$4,$H$4,IF(B1541=$G$5,$H$5,IF(B1541=$G$6,$H$6,"other")))))</f>
        <v>Rural Unrestricted Access</v>
      </c>
    </row>
    <row r="1542" customFormat="false" ht="13.2" hidden="true" customHeight="false" outlineLevel="0" collapsed="false">
      <c r="A1542" s="4" t="n">
        <v>43</v>
      </c>
      <c r="B1542" s="4" t="n">
        <v>3</v>
      </c>
      <c r="C1542" s="4" t="n">
        <v>2</v>
      </c>
      <c r="D1542" s="4" t="n">
        <v>5</v>
      </c>
      <c r="E1542" s="4" t="n">
        <v>0.00721894</v>
      </c>
      <c r="F1542" s="0" t="str">
        <f aca="false">IF(B1542=$G$2,$H$2,IF(B1542=$G$3,$H$3,IF(B1542=$G$4,$H$4,IF(B1542=$G$5,$H$5,IF(B1542=$G$6,$H$6,"other")))))</f>
        <v>Rural Unrestricted Access</v>
      </c>
    </row>
    <row r="1543" customFormat="false" ht="13.2" hidden="true" customHeight="false" outlineLevel="0" collapsed="false">
      <c r="A1543" s="4" t="n">
        <v>43</v>
      </c>
      <c r="B1543" s="4" t="n">
        <v>3</v>
      </c>
      <c r="C1543" s="4" t="n">
        <v>2</v>
      </c>
      <c r="D1543" s="4" t="n">
        <v>6</v>
      </c>
      <c r="E1543" s="4" t="n">
        <v>0.0107619</v>
      </c>
      <c r="F1543" s="0" t="str">
        <f aca="false">IF(B1543=$G$2,$H$2,IF(B1543=$G$3,$H$3,IF(B1543=$G$4,$H$4,IF(B1543=$G$5,$H$5,IF(B1543=$G$6,$H$6,"other")))))</f>
        <v>Rural Unrestricted Access</v>
      </c>
    </row>
    <row r="1544" customFormat="false" ht="13.2" hidden="true" customHeight="false" outlineLevel="0" collapsed="false">
      <c r="A1544" s="4" t="n">
        <v>43</v>
      </c>
      <c r="B1544" s="4" t="n">
        <v>3</v>
      </c>
      <c r="C1544" s="4" t="n">
        <v>2</v>
      </c>
      <c r="D1544" s="4" t="n">
        <v>7</v>
      </c>
      <c r="E1544" s="4" t="n">
        <v>0.01768</v>
      </c>
      <c r="F1544" s="0" t="str">
        <f aca="false">IF(B1544=$G$2,$H$2,IF(B1544=$G$3,$H$3,IF(B1544=$G$4,$H$4,IF(B1544=$G$5,$H$5,IF(B1544=$G$6,$H$6,"other")))))</f>
        <v>Rural Unrestricted Access</v>
      </c>
    </row>
    <row r="1545" customFormat="false" ht="13.2" hidden="true" customHeight="false" outlineLevel="0" collapsed="false">
      <c r="A1545" s="4" t="n">
        <v>43</v>
      </c>
      <c r="B1545" s="4" t="n">
        <v>3</v>
      </c>
      <c r="C1545" s="4" t="n">
        <v>2</v>
      </c>
      <c r="D1545" s="4" t="n">
        <v>8</v>
      </c>
      <c r="E1545" s="4" t="n">
        <v>0.0268751</v>
      </c>
      <c r="F1545" s="0" t="str">
        <f aca="false">IF(B1545=$G$2,$H$2,IF(B1545=$G$3,$H$3,IF(B1545=$G$4,$H$4,IF(B1545=$G$5,$H$5,IF(B1545=$G$6,$H$6,"other")))))</f>
        <v>Rural Unrestricted Access</v>
      </c>
    </row>
    <row r="1546" customFormat="false" ht="13.2" hidden="true" customHeight="false" outlineLevel="0" collapsed="false">
      <c r="A1546" s="4" t="n">
        <v>43</v>
      </c>
      <c r="B1546" s="4" t="n">
        <v>3</v>
      </c>
      <c r="C1546" s="4" t="n">
        <v>2</v>
      </c>
      <c r="D1546" s="4" t="n">
        <v>9</v>
      </c>
      <c r="E1546" s="4" t="n">
        <v>0.0386587</v>
      </c>
      <c r="F1546" s="0" t="str">
        <f aca="false">IF(B1546=$G$2,$H$2,IF(B1546=$G$3,$H$3,IF(B1546=$G$4,$H$4,IF(B1546=$G$5,$H$5,IF(B1546=$G$6,$H$6,"other")))))</f>
        <v>Rural Unrestricted Access</v>
      </c>
    </row>
    <row r="1547" customFormat="false" ht="13.2" hidden="true" customHeight="false" outlineLevel="0" collapsed="false">
      <c r="A1547" s="4" t="n">
        <v>43</v>
      </c>
      <c r="B1547" s="4" t="n">
        <v>3</v>
      </c>
      <c r="C1547" s="4" t="n">
        <v>2</v>
      </c>
      <c r="D1547" s="4" t="n">
        <v>10</v>
      </c>
      <c r="E1547" s="4" t="n">
        <v>0.0522389</v>
      </c>
      <c r="F1547" s="0" t="str">
        <f aca="false">IF(B1547=$G$2,$H$2,IF(B1547=$G$3,$H$3,IF(B1547=$G$4,$H$4,IF(B1547=$G$5,$H$5,IF(B1547=$G$6,$H$6,"other")))))</f>
        <v>Rural Unrestricted Access</v>
      </c>
    </row>
    <row r="1548" customFormat="false" ht="13.2" hidden="true" customHeight="false" outlineLevel="0" collapsed="false">
      <c r="A1548" s="4" t="n">
        <v>43</v>
      </c>
      <c r="B1548" s="4" t="n">
        <v>3</v>
      </c>
      <c r="C1548" s="4" t="n">
        <v>2</v>
      </c>
      <c r="D1548" s="4" t="n">
        <v>11</v>
      </c>
      <c r="E1548" s="4" t="n">
        <v>0.0631739</v>
      </c>
      <c r="F1548" s="0" t="str">
        <f aca="false">IF(B1548=$G$2,$H$2,IF(B1548=$G$3,$H$3,IF(B1548=$G$4,$H$4,IF(B1548=$G$5,$H$5,IF(B1548=$G$6,$H$6,"other")))))</f>
        <v>Rural Unrestricted Access</v>
      </c>
    </row>
    <row r="1549" customFormat="false" ht="13.2" hidden="true" customHeight="false" outlineLevel="0" collapsed="false">
      <c r="A1549" s="4" t="n">
        <v>43</v>
      </c>
      <c r="B1549" s="4" t="n">
        <v>3</v>
      </c>
      <c r="C1549" s="4" t="n">
        <v>2</v>
      </c>
      <c r="D1549" s="4" t="n">
        <v>12</v>
      </c>
      <c r="E1549" s="4" t="n">
        <v>0.0699435</v>
      </c>
      <c r="F1549" s="0" t="str">
        <f aca="false">IF(B1549=$G$2,$H$2,IF(B1549=$G$3,$H$3,IF(B1549=$G$4,$H$4,IF(B1549=$G$5,$H$5,IF(B1549=$G$6,$H$6,"other")))))</f>
        <v>Rural Unrestricted Access</v>
      </c>
    </row>
    <row r="1550" customFormat="false" ht="13.2" hidden="true" customHeight="false" outlineLevel="0" collapsed="false">
      <c r="A1550" s="4" t="n">
        <v>43</v>
      </c>
      <c r="B1550" s="4" t="n">
        <v>3</v>
      </c>
      <c r="C1550" s="4" t="n">
        <v>2</v>
      </c>
      <c r="D1550" s="4" t="n">
        <v>13</v>
      </c>
      <c r="E1550" s="4" t="n">
        <v>0.0729332</v>
      </c>
      <c r="F1550" s="0" t="str">
        <f aca="false">IF(B1550=$G$2,$H$2,IF(B1550=$G$3,$H$3,IF(B1550=$G$4,$H$4,IF(B1550=$G$5,$H$5,IF(B1550=$G$6,$H$6,"other")))))</f>
        <v>Rural Unrestricted Access</v>
      </c>
    </row>
    <row r="1551" customFormat="false" ht="13.2" hidden="true" customHeight="false" outlineLevel="0" collapsed="false">
      <c r="A1551" s="4" t="n">
        <v>43</v>
      </c>
      <c r="B1551" s="4" t="n">
        <v>3</v>
      </c>
      <c r="C1551" s="4" t="n">
        <v>2</v>
      </c>
      <c r="D1551" s="4" t="n">
        <v>14</v>
      </c>
      <c r="E1551" s="4" t="n">
        <v>0.0731218</v>
      </c>
      <c r="F1551" s="0" t="str">
        <f aca="false">IF(B1551=$G$2,$H$2,IF(B1551=$G$3,$H$3,IF(B1551=$G$4,$H$4,IF(B1551=$G$5,$H$5,IF(B1551=$G$6,$H$6,"other")))))</f>
        <v>Rural Unrestricted Access</v>
      </c>
    </row>
    <row r="1552" customFormat="false" ht="13.2" hidden="true" customHeight="false" outlineLevel="0" collapsed="false">
      <c r="A1552" s="4" t="n">
        <v>43</v>
      </c>
      <c r="B1552" s="4" t="n">
        <v>3</v>
      </c>
      <c r="C1552" s="4" t="n">
        <v>2</v>
      </c>
      <c r="D1552" s="4" t="n">
        <v>15</v>
      </c>
      <c r="E1552" s="4" t="n">
        <v>0.0736159</v>
      </c>
      <c r="F1552" s="0" t="str">
        <f aca="false">IF(B1552=$G$2,$H$2,IF(B1552=$G$3,$H$3,IF(B1552=$G$4,$H$4,IF(B1552=$G$5,$H$5,IF(B1552=$G$6,$H$6,"other")))))</f>
        <v>Rural Unrestricted Access</v>
      </c>
    </row>
    <row r="1553" customFormat="false" ht="13.2" hidden="true" customHeight="false" outlineLevel="0" collapsed="false">
      <c r="A1553" s="4" t="n">
        <v>43</v>
      </c>
      <c r="B1553" s="4" t="n">
        <v>3</v>
      </c>
      <c r="C1553" s="4" t="n">
        <v>2</v>
      </c>
      <c r="D1553" s="4" t="n">
        <v>16</v>
      </c>
      <c r="E1553" s="4" t="n">
        <v>0.0744608</v>
      </c>
      <c r="F1553" s="0" t="str">
        <f aca="false">IF(B1553=$G$2,$H$2,IF(B1553=$G$3,$H$3,IF(B1553=$G$4,$H$4,IF(B1553=$G$5,$H$5,IF(B1553=$G$6,$H$6,"other")))))</f>
        <v>Rural Unrestricted Access</v>
      </c>
    </row>
    <row r="1554" customFormat="false" ht="13.2" hidden="true" customHeight="false" outlineLevel="0" collapsed="false">
      <c r="A1554" s="4" t="n">
        <v>43</v>
      </c>
      <c r="B1554" s="4" t="n">
        <v>3</v>
      </c>
      <c r="C1554" s="4" t="n">
        <v>2</v>
      </c>
      <c r="D1554" s="4" t="n">
        <v>17</v>
      </c>
      <c r="E1554" s="4" t="n">
        <v>0.0742165</v>
      </c>
      <c r="F1554" s="0" t="str">
        <f aca="false">IF(B1554=$G$2,$H$2,IF(B1554=$G$3,$H$3,IF(B1554=$G$4,$H$4,IF(B1554=$G$5,$H$5,IF(B1554=$G$6,$H$6,"other")))))</f>
        <v>Rural Unrestricted Access</v>
      </c>
    </row>
    <row r="1555" customFormat="false" ht="13.2" hidden="true" customHeight="false" outlineLevel="0" collapsed="false">
      <c r="A1555" s="4" t="n">
        <v>43</v>
      </c>
      <c r="B1555" s="4" t="n">
        <v>3</v>
      </c>
      <c r="C1555" s="4" t="n">
        <v>2</v>
      </c>
      <c r="D1555" s="4" t="n">
        <v>18</v>
      </c>
      <c r="E1555" s="4" t="n">
        <v>0.0700091</v>
      </c>
      <c r="F1555" s="0" t="str">
        <f aca="false">IF(B1555=$G$2,$H$2,IF(B1555=$G$3,$H$3,IF(B1555=$G$4,$H$4,IF(B1555=$G$5,$H$5,IF(B1555=$G$6,$H$6,"other")))))</f>
        <v>Rural Unrestricted Access</v>
      </c>
    </row>
    <row r="1556" customFormat="false" ht="13.2" hidden="true" customHeight="false" outlineLevel="0" collapsed="false">
      <c r="A1556" s="4" t="n">
        <v>43</v>
      </c>
      <c r="B1556" s="4" t="n">
        <v>3</v>
      </c>
      <c r="C1556" s="4" t="n">
        <v>2</v>
      </c>
      <c r="D1556" s="4" t="n">
        <v>19</v>
      </c>
      <c r="E1556" s="4" t="n">
        <v>0.0614038</v>
      </c>
      <c r="F1556" s="0" t="str">
        <f aca="false">IF(B1556=$G$2,$H$2,IF(B1556=$G$3,$H$3,IF(B1556=$G$4,$H$4,IF(B1556=$G$5,$H$5,IF(B1556=$G$6,$H$6,"other")))))</f>
        <v>Rural Unrestricted Access</v>
      </c>
    </row>
    <row r="1557" customFormat="false" ht="13.2" hidden="true" customHeight="false" outlineLevel="0" collapsed="false">
      <c r="A1557" s="4" t="n">
        <v>43</v>
      </c>
      <c r="B1557" s="4" t="n">
        <v>3</v>
      </c>
      <c r="C1557" s="4" t="n">
        <v>2</v>
      </c>
      <c r="D1557" s="4" t="n">
        <v>20</v>
      </c>
      <c r="E1557" s="4" t="n">
        <v>0.0505043</v>
      </c>
      <c r="F1557" s="0" t="str">
        <f aca="false">IF(B1557=$G$2,$H$2,IF(B1557=$G$3,$H$3,IF(B1557=$G$4,$H$4,IF(B1557=$G$5,$H$5,IF(B1557=$G$6,$H$6,"other")))))</f>
        <v>Rural Unrestricted Access</v>
      </c>
    </row>
    <row r="1558" customFormat="false" ht="13.2" hidden="true" customHeight="false" outlineLevel="0" collapsed="false">
      <c r="A1558" s="4" t="n">
        <v>43</v>
      </c>
      <c r="B1558" s="4" t="n">
        <v>3</v>
      </c>
      <c r="C1558" s="4" t="n">
        <v>2</v>
      </c>
      <c r="D1558" s="4" t="n">
        <v>21</v>
      </c>
      <c r="E1558" s="4" t="n">
        <v>0.0412072</v>
      </c>
      <c r="F1558" s="0" t="str">
        <f aca="false">IF(B1558=$G$2,$H$2,IF(B1558=$G$3,$H$3,IF(B1558=$G$4,$H$4,IF(B1558=$G$5,$H$5,IF(B1558=$G$6,$H$6,"other")))))</f>
        <v>Rural Unrestricted Access</v>
      </c>
    </row>
    <row r="1559" customFormat="false" ht="13.2" hidden="true" customHeight="false" outlineLevel="0" collapsed="false">
      <c r="A1559" s="4" t="n">
        <v>43</v>
      </c>
      <c r="B1559" s="4" t="n">
        <v>3</v>
      </c>
      <c r="C1559" s="4" t="n">
        <v>2</v>
      </c>
      <c r="D1559" s="4" t="n">
        <v>22</v>
      </c>
      <c r="E1559" s="4" t="n">
        <v>0.0336373</v>
      </c>
      <c r="F1559" s="0" t="str">
        <f aca="false">IF(B1559=$G$2,$H$2,IF(B1559=$G$3,$H$3,IF(B1559=$G$4,$H$4,IF(B1559=$G$5,$H$5,IF(B1559=$G$6,$H$6,"other")))))</f>
        <v>Rural Unrestricted Access</v>
      </c>
    </row>
    <row r="1560" customFormat="false" ht="13.2" hidden="true" customHeight="false" outlineLevel="0" collapsed="false">
      <c r="A1560" s="4" t="n">
        <v>43</v>
      </c>
      <c r="B1560" s="4" t="n">
        <v>3</v>
      </c>
      <c r="C1560" s="4" t="n">
        <v>2</v>
      </c>
      <c r="D1560" s="4" t="n">
        <v>23</v>
      </c>
      <c r="E1560" s="4" t="n">
        <v>0.0262243</v>
      </c>
      <c r="F1560" s="0" t="str">
        <f aca="false">IF(B1560=$G$2,$H$2,IF(B1560=$G$3,$H$3,IF(B1560=$G$4,$H$4,IF(B1560=$G$5,$H$5,IF(B1560=$G$6,$H$6,"other")))))</f>
        <v>Rural Unrestricted Access</v>
      </c>
    </row>
    <row r="1561" customFormat="false" ht="13.2" hidden="true" customHeight="false" outlineLevel="0" collapsed="false">
      <c r="A1561" s="4" t="n">
        <v>43</v>
      </c>
      <c r="B1561" s="4" t="n">
        <v>3</v>
      </c>
      <c r="C1561" s="4" t="n">
        <v>2</v>
      </c>
      <c r="D1561" s="4" t="n">
        <v>24</v>
      </c>
      <c r="E1561" s="4" t="n">
        <v>0.0191666</v>
      </c>
      <c r="F1561" s="0" t="str">
        <f aca="false">IF(B1561=$G$2,$H$2,IF(B1561=$G$3,$H$3,IF(B1561=$G$4,$H$4,IF(B1561=$G$5,$H$5,IF(B1561=$G$6,$H$6,"other")))))</f>
        <v>Rural Unrestricted Access</v>
      </c>
    </row>
    <row r="1562" customFormat="false" ht="13.2" hidden="true" customHeight="false" outlineLevel="0" collapsed="false">
      <c r="A1562" s="4" t="n">
        <v>43</v>
      </c>
      <c r="B1562" s="4" t="n">
        <v>3</v>
      </c>
      <c r="C1562" s="4" t="n">
        <v>5</v>
      </c>
      <c r="D1562" s="4" t="n">
        <v>1</v>
      </c>
      <c r="E1562" s="4" t="n">
        <v>0.0107741</v>
      </c>
      <c r="F1562" s="0" t="str">
        <f aca="false">IF(B1562=$G$2,$H$2,IF(B1562=$G$3,$H$3,IF(B1562=$G$4,$H$4,IF(B1562=$G$5,$H$5,IF(B1562=$G$6,$H$6,"other")))))</f>
        <v>Rural Unrestricted Access</v>
      </c>
    </row>
    <row r="1563" customFormat="false" ht="13.2" hidden="true" customHeight="false" outlineLevel="0" collapsed="false">
      <c r="A1563" s="4" t="n">
        <v>43</v>
      </c>
      <c r="B1563" s="4" t="n">
        <v>3</v>
      </c>
      <c r="C1563" s="4" t="n">
        <v>5</v>
      </c>
      <c r="D1563" s="4" t="n">
        <v>2</v>
      </c>
      <c r="E1563" s="4" t="n">
        <v>0.00764376</v>
      </c>
      <c r="F1563" s="0" t="str">
        <f aca="false">IF(B1563=$G$2,$H$2,IF(B1563=$G$3,$H$3,IF(B1563=$G$4,$H$4,IF(B1563=$G$5,$H$5,IF(B1563=$G$6,$H$6,"other")))))</f>
        <v>Rural Unrestricted Access</v>
      </c>
    </row>
    <row r="1564" customFormat="false" ht="13.2" hidden="true" customHeight="false" outlineLevel="0" collapsed="false">
      <c r="A1564" s="4" t="n">
        <v>43</v>
      </c>
      <c r="B1564" s="4" t="n">
        <v>3</v>
      </c>
      <c r="C1564" s="4" t="n">
        <v>5</v>
      </c>
      <c r="D1564" s="4" t="n">
        <v>3</v>
      </c>
      <c r="E1564" s="4" t="n">
        <v>0.00654641</v>
      </c>
      <c r="F1564" s="0" t="str">
        <f aca="false">IF(B1564=$G$2,$H$2,IF(B1564=$G$3,$H$3,IF(B1564=$G$4,$H$4,IF(B1564=$G$5,$H$5,IF(B1564=$G$6,$H$6,"other")))))</f>
        <v>Rural Unrestricted Access</v>
      </c>
    </row>
    <row r="1565" customFormat="false" ht="13.2" hidden="true" customHeight="false" outlineLevel="0" collapsed="false">
      <c r="A1565" s="4" t="n">
        <v>43</v>
      </c>
      <c r="B1565" s="4" t="n">
        <v>3</v>
      </c>
      <c r="C1565" s="4" t="n">
        <v>5</v>
      </c>
      <c r="D1565" s="4" t="n">
        <v>4</v>
      </c>
      <c r="E1565" s="4" t="n">
        <v>0.00663486</v>
      </c>
      <c r="F1565" s="0" t="str">
        <f aca="false">IF(B1565=$G$2,$H$2,IF(B1565=$G$3,$H$3,IF(B1565=$G$4,$H$4,IF(B1565=$G$5,$H$5,IF(B1565=$G$6,$H$6,"other")))))</f>
        <v>Rural Unrestricted Access</v>
      </c>
    </row>
    <row r="1566" customFormat="false" ht="13.2" hidden="true" customHeight="false" outlineLevel="0" collapsed="false">
      <c r="A1566" s="4" t="n">
        <v>43</v>
      </c>
      <c r="B1566" s="4" t="n">
        <v>3</v>
      </c>
      <c r="C1566" s="4" t="n">
        <v>5</v>
      </c>
      <c r="D1566" s="4" t="n">
        <v>5</v>
      </c>
      <c r="E1566" s="4" t="n">
        <v>0.00953999</v>
      </c>
      <c r="F1566" s="0" t="str">
        <f aca="false">IF(B1566=$G$2,$H$2,IF(B1566=$G$3,$H$3,IF(B1566=$G$4,$H$4,IF(B1566=$G$5,$H$5,IF(B1566=$G$6,$H$6,"other")))))</f>
        <v>Rural Unrestricted Access</v>
      </c>
    </row>
    <row r="1567" customFormat="false" ht="13.2" hidden="true" customHeight="false" outlineLevel="0" collapsed="false">
      <c r="A1567" s="4" t="n">
        <v>43</v>
      </c>
      <c r="B1567" s="4" t="n">
        <v>3</v>
      </c>
      <c r="C1567" s="4" t="n">
        <v>5</v>
      </c>
      <c r="D1567" s="4" t="n">
        <v>6</v>
      </c>
      <c r="E1567" s="4" t="n">
        <v>0.0200551</v>
      </c>
      <c r="F1567" s="0" t="str">
        <f aca="false">IF(B1567=$G$2,$H$2,IF(B1567=$G$3,$H$3,IF(B1567=$G$4,$H$4,IF(B1567=$G$5,$H$5,IF(B1567=$G$6,$H$6,"other")))))</f>
        <v>Rural Unrestricted Access</v>
      </c>
    </row>
    <row r="1568" customFormat="false" ht="13.2" hidden="true" customHeight="false" outlineLevel="0" collapsed="false">
      <c r="A1568" s="4" t="n">
        <v>43</v>
      </c>
      <c r="B1568" s="4" t="n">
        <v>3</v>
      </c>
      <c r="C1568" s="4" t="n">
        <v>5</v>
      </c>
      <c r="D1568" s="4" t="n">
        <v>7</v>
      </c>
      <c r="E1568" s="4" t="n">
        <v>0.0410295</v>
      </c>
      <c r="F1568" s="0" t="str">
        <f aca="false">IF(B1568=$G$2,$H$2,IF(B1568=$G$3,$H$3,IF(B1568=$G$4,$H$4,IF(B1568=$G$5,$H$5,IF(B1568=$G$6,$H$6,"other")))))</f>
        <v>Rural Unrestricted Access</v>
      </c>
    </row>
    <row r="1569" customFormat="false" ht="13.2" hidden="true" customHeight="false" outlineLevel="0" collapsed="false">
      <c r="A1569" s="4" t="n">
        <v>43</v>
      </c>
      <c r="B1569" s="4" t="n">
        <v>3</v>
      </c>
      <c r="C1569" s="4" t="n">
        <v>5</v>
      </c>
      <c r="D1569" s="4" t="n">
        <v>8</v>
      </c>
      <c r="E1569" s="4" t="n">
        <v>0.0579722</v>
      </c>
      <c r="F1569" s="0" t="str">
        <f aca="false">IF(B1569=$G$2,$H$2,IF(B1569=$G$3,$H$3,IF(B1569=$G$4,$H$4,IF(B1569=$G$5,$H$5,IF(B1569=$G$6,$H$6,"other")))))</f>
        <v>Rural Unrestricted Access</v>
      </c>
    </row>
    <row r="1570" customFormat="false" ht="13.2" hidden="true" customHeight="false" outlineLevel="0" collapsed="false">
      <c r="A1570" s="4" t="n">
        <v>43</v>
      </c>
      <c r="B1570" s="4" t="n">
        <v>3</v>
      </c>
      <c r="C1570" s="4" t="n">
        <v>5</v>
      </c>
      <c r="D1570" s="4" t="n">
        <v>9</v>
      </c>
      <c r="E1570" s="4" t="n">
        <v>0.0534711</v>
      </c>
      <c r="F1570" s="0" t="str">
        <f aca="false">IF(B1570=$G$2,$H$2,IF(B1570=$G$3,$H$3,IF(B1570=$G$4,$H$4,IF(B1570=$G$5,$H$5,IF(B1570=$G$6,$H$6,"other")))))</f>
        <v>Rural Unrestricted Access</v>
      </c>
    </row>
    <row r="1571" customFormat="false" ht="13.2" hidden="true" customHeight="false" outlineLevel="0" collapsed="false">
      <c r="A1571" s="4" t="n">
        <v>43</v>
      </c>
      <c r="B1571" s="4" t="n">
        <v>3</v>
      </c>
      <c r="C1571" s="4" t="n">
        <v>5</v>
      </c>
      <c r="D1571" s="4" t="n">
        <v>10</v>
      </c>
      <c r="E1571" s="4" t="n">
        <v>0.0525478</v>
      </c>
      <c r="F1571" s="0" t="str">
        <f aca="false">IF(B1571=$G$2,$H$2,IF(B1571=$G$3,$H$3,IF(B1571=$G$4,$H$4,IF(B1571=$G$5,$H$5,IF(B1571=$G$6,$H$6,"other")))))</f>
        <v>Rural Unrestricted Access</v>
      </c>
    </row>
    <row r="1572" customFormat="false" ht="13.2" hidden="true" customHeight="false" outlineLevel="0" collapsed="false">
      <c r="A1572" s="4" t="n">
        <v>43</v>
      </c>
      <c r="B1572" s="4" t="n">
        <v>3</v>
      </c>
      <c r="C1572" s="4" t="n">
        <v>5</v>
      </c>
      <c r="D1572" s="4" t="n">
        <v>11</v>
      </c>
      <c r="E1572" s="4" t="n">
        <v>0.0550607</v>
      </c>
      <c r="F1572" s="0" t="str">
        <f aca="false">IF(B1572=$G$2,$H$2,IF(B1572=$G$3,$H$3,IF(B1572=$G$4,$H$4,IF(B1572=$G$5,$H$5,IF(B1572=$G$6,$H$6,"other")))))</f>
        <v>Rural Unrestricted Access</v>
      </c>
    </row>
    <row r="1573" customFormat="false" ht="13.2" hidden="true" customHeight="false" outlineLevel="0" collapsed="false">
      <c r="A1573" s="4" t="n">
        <v>43</v>
      </c>
      <c r="B1573" s="4" t="n">
        <v>3</v>
      </c>
      <c r="C1573" s="4" t="n">
        <v>5</v>
      </c>
      <c r="D1573" s="4" t="n">
        <v>12</v>
      </c>
      <c r="E1573" s="4" t="n">
        <v>0.0576741</v>
      </c>
      <c r="F1573" s="0" t="str">
        <f aca="false">IF(B1573=$G$2,$H$2,IF(B1573=$G$3,$H$3,IF(B1573=$G$4,$H$4,IF(B1573=$G$5,$H$5,IF(B1573=$G$6,$H$6,"other")))))</f>
        <v>Rural Unrestricted Access</v>
      </c>
    </row>
    <row r="1574" customFormat="false" ht="13.2" hidden="true" customHeight="false" outlineLevel="0" collapsed="false">
      <c r="A1574" s="4" t="n">
        <v>43</v>
      </c>
      <c r="B1574" s="4" t="n">
        <v>3</v>
      </c>
      <c r="C1574" s="4" t="n">
        <v>5</v>
      </c>
      <c r="D1574" s="4" t="n">
        <v>13</v>
      </c>
      <c r="E1574" s="4" t="n">
        <v>0.0591429</v>
      </c>
      <c r="F1574" s="0" t="str">
        <f aca="false">IF(B1574=$G$2,$H$2,IF(B1574=$G$3,$H$3,IF(B1574=$G$4,$H$4,IF(B1574=$G$5,$H$5,IF(B1574=$G$6,$H$6,"other")))))</f>
        <v>Rural Unrestricted Access</v>
      </c>
    </row>
    <row r="1575" customFormat="false" ht="13.2" hidden="true" customHeight="false" outlineLevel="0" collapsed="false">
      <c r="A1575" s="4" t="n">
        <v>43</v>
      </c>
      <c r="B1575" s="4" t="n">
        <v>3</v>
      </c>
      <c r="C1575" s="4" t="n">
        <v>5</v>
      </c>
      <c r="D1575" s="4" t="n">
        <v>14</v>
      </c>
      <c r="E1575" s="4" t="n">
        <v>0.0608019</v>
      </c>
      <c r="F1575" s="0" t="str">
        <f aca="false">IF(B1575=$G$2,$H$2,IF(B1575=$G$3,$H$3,IF(B1575=$G$4,$H$4,IF(B1575=$G$5,$H$5,IF(B1575=$G$6,$H$6,"other")))))</f>
        <v>Rural Unrestricted Access</v>
      </c>
    </row>
    <row r="1576" customFormat="false" ht="13.2" hidden="true" customHeight="false" outlineLevel="0" collapsed="false">
      <c r="A1576" s="4" t="n">
        <v>43</v>
      </c>
      <c r="B1576" s="4" t="n">
        <v>3</v>
      </c>
      <c r="C1576" s="4" t="n">
        <v>5</v>
      </c>
      <c r="D1576" s="4" t="n">
        <v>15</v>
      </c>
      <c r="E1576" s="4" t="n">
        <v>0.0652985</v>
      </c>
      <c r="F1576" s="0" t="str">
        <f aca="false">IF(B1576=$G$2,$H$2,IF(B1576=$G$3,$H$3,IF(B1576=$G$4,$H$4,IF(B1576=$G$5,$H$5,IF(B1576=$G$6,$H$6,"other")))))</f>
        <v>Rural Unrestricted Access</v>
      </c>
    </row>
    <row r="1577" customFormat="false" ht="13.2" hidden="true" customHeight="false" outlineLevel="0" collapsed="false">
      <c r="A1577" s="4" t="n">
        <v>43</v>
      </c>
      <c r="B1577" s="4" t="n">
        <v>3</v>
      </c>
      <c r="C1577" s="4" t="n">
        <v>5</v>
      </c>
      <c r="D1577" s="4" t="n">
        <v>16</v>
      </c>
      <c r="E1577" s="4" t="n">
        <v>0.0726082</v>
      </c>
      <c r="F1577" s="0" t="str">
        <f aca="false">IF(B1577=$G$2,$H$2,IF(B1577=$G$3,$H$3,IF(B1577=$G$4,$H$4,IF(B1577=$G$5,$H$5,IF(B1577=$G$6,$H$6,"other")))))</f>
        <v>Rural Unrestricted Access</v>
      </c>
    </row>
    <row r="1578" customFormat="false" ht="13.2" hidden="true" customHeight="false" outlineLevel="0" collapsed="false">
      <c r="A1578" s="4" t="n">
        <v>43</v>
      </c>
      <c r="B1578" s="4" t="n">
        <v>3</v>
      </c>
      <c r="C1578" s="4" t="n">
        <v>5</v>
      </c>
      <c r="D1578" s="4" t="n">
        <v>17</v>
      </c>
      <c r="E1578" s="4" t="n">
        <v>0.0773817</v>
      </c>
      <c r="F1578" s="0" t="str">
        <f aca="false">IF(B1578=$G$2,$H$2,IF(B1578=$G$3,$H$3,IF(B1578=$G$4,$H$4,IF(B1578=$G$5,$H$5,IF(B1578=$G$6,$H$6,"other")))))</f>
        <v>Rural Unrestricted Access</v>
      </c>
    </row>
    <row r="1579" customFormat="false" ht="13.2" hidden="true" customHeight="false" outlineLevel="0" collapsed="false">
      <c r="A1579" s="4" t="n">
        <v>43</v>
      </c>
      <c r="B1579" s="4" t="n">
        <v>3</v>
      </c>
      <c r="C1579" s="4" t="n">
        <v>5</v>
      </c>
      <c r="D1579" s="4" t="n">
        <v>18</v>
      </c>
      <c r="E1579" s="4" t="n">
        <v>0.0754816</v>
      </c>
      <c r="F1579" s="0" t="str">
        <f aca="false">IF(B1579=$G$2,$H$2,IF(B1579=$G$3,$H$3,IF(B1579=$G$4,$H$4,IF(B1579=$G$5,$H$5,IF(B1579=$G$6,$H$6,"other")))))</f>
        <v>Rural Unrestricted Access</v>
      </c>
    </row>
    <row r="1580" customFormat="false" ht="13.2" hidden="true" customHeight="false" outlineLevel="0" collapsed="false">
      <c r="A1580" s="4" t="n">
        <v>43</v>
      </c>
      <c r="B1580" s="4" t="n">
        <v>3</v>
      </c>
      <c r="C1580" s="4" t="n">
        <v>5</v>
      </c>
      <c r="D1580" s="4" t="n">
        <v>19</v>
      </c>
      <c r="E1580" s="4" t="n">
        <v>0.0587059</v>
      </c>
      <c r="F1580" s="0" t="str">
        <f aca="false">IF(B1580=$G$2,$H$2,IF(B1580=$G$3,$H$3,IF(B1580=$G$4,$H$4,IF(B1580=$G$5,$H$5,IF(B1580=$G$6,$H$6,"other")))))</f>
        <v>Rural Unrestricted Access</v>
      </c>
    </row>
    <row r="1581" customFormat="false" ht="13.2" hidden="true" customHeight="false" outlineLevel="0" collapsed="false">
      <c r="A1581" s="4" t="n">
        <v>43</v>
      </c>
      <c r="B1581" s="4" t="n">
        <v>3</v>
      </c>
      <c r="C1581" s="4" t="n">
        <v>5</v>
      </c>
      <c r="D1581" s="4" t="n">
        <v>20</v>
      </c>
      <c r="E1581" s="4" t="n">
        <v>0.0439864</v>
      </c>
      <c r="F1581" s="0" t="str">
        <f aca="false">IF(B1581=$G$2,$H$2,IF(B1581=$G$3,$H$3,IF(B1581=$G$4,$H$4,IF(B1581=$G$5,$H$5,IF(B1581=$G$6,$H$6,"other")))))</f>
        <v>Rural Unrestricted Access</v>
      </c>
    </row>
    <row r="1582" customFormat="false" ht="13.2" hidden="true" customHeight="false" outlineLevel="0" collapsed="false">
      <c r="A1582" s="4" t="n">
        <v>43</v>
      </c>
      <c r="B1582" s="4" t="n">
        <v>3</v>
      </c>
      <c r="C1582" s="4" t="n">
        <v>5</v>
      </c>
      <c r="D1582" s="4" t="n">
        <v>21</v>
      </c>
      <c r="E1582" s="4" t="n">
        <v>0.0357309</v>
      </c>
      <c r="F1582" s="0" t="str">
        <f aca="false">IF(B1582=$G$2,$H$2,IF(B1582=$G$3,$H$3,IF(B1582=$G$4,$H$4,IF(B1582=$G$5,$H$5,IF(B1582=$G$6,$H$6,"other")))))</f>
        <v>Rural Unrestricted Access</v>
      </c>
    </row>
    <row r="1583" customFormat="false" ht="13.2" hidden="true" customHeight="false" outlineLevel="0" collapsed="false">
      <c r="A1583" s="4" t="n">
        <v>43</v>
      </c>
      <c r="B1583" s="4" t="n">
        <v>3</v>
      </c>
      <c r="C1583" s="4" t="n">
        <v>5</v>
      </c>
      <c r="D1583" s="4" t="n">
        <v>22</v>
      </c>
      <c r="E1583" s="4" t="n">
        <v>0.0307428</v>
      </c>
      <c r="F1583" s="0" t="str">
        <f aca="false">IF(B1583=$G$2,$H$2,IF(B1583=$G$3,$H$3,IF(B1583=$G$4,$H$4,IF(B1583=$G$5,$H$5,IF(B1583=$G$6,$H$6,"other")))))</f>
        <v>Rural Unrestricted Access</v>
      </c>
    </row>
    <row r="1584" customFormat="false" ht="13.2" hidden="true" customHeight="false" outlineLevel="0" collapsed="false">
      <c r="A1584" s="4" t="n">
        <v>43</v>
      </c>
      <c r="B1584" s="4" t="n">
        <v>3</v>
      </c>
      <c r="C1584" s="4" t="n">
        <v>5</v>
      </c>
      <c r="D1584" s="4" t="n">
        <v>23</v>
      </c>
      <c r="E1584" s="4" t="n">
        <v>0.0238521</v>
      </c>
      <c r="F1584" s="0" t="str">
        <f aca="false">IF(B1584=$G$2,$H$2,IF(B1584=$G$3,$H$3,IF(B1584=$G$4,$H$4,IF(B1584=$G$5,$H$5,IF(B1584=$G$6,$H$6,"other")))))</f>
        <v>Rural Unrestricted Access</v>
      </c>
    </row>
    <row r="1585" customFormat="false" ht="13.2" hidden="true" customHeight="false" outlineLevel="0" collapsed="false">
      <c r="A1585" s="4" t="n">
        <v>43</v>
      </c>
      <c r="B1585" s="4" t="n">
        <v>3</v>
      </c>
      <c r="C1585" s="4" t="n">
        <v>5</v>
      </c>
      <c r="D1585" s="4" t="n">
        <v>24</v>
      </c>
      <c r="E1585" s="4" t="n">
        <v>0.0173177</v>
      </c>
      <c r="F1585" s="0" t="str">
        <f aca="false">IF(B1585=$G$2,$H$2,IF(B1585=$G$3,$H$3,IF(B1585=$G$4,$H$4,IF(B1585=$G$5,$H$5,IF(B1585=$G$6,$H$6,"other")))))</f>
        <v>Rural Unrestricted Access</v>
      </c>
    </row>
    <row r="1586" customFormat="false" ht="13.2" hidden="true" customHeight="false" outlineLevel="0" collapsed="false">
      <c r="A1586" s="4" t="n">
        <v>43</v>
      </c>
      <c r="B1586" s="4" t="n">
        <v>4</v>
      </c>
      <c r="C1586" s="4" t="n">
        <v>2</v>
      </c>
      <c r="D1586" s="4" t="n">
        <v>1</v>
      </c>
      <c r="E1586" s="4" t="n">
        <v>0.0214739</v>
      </c>
      <c r="F1586" s="0" t="str">
        <f aca="false">IF(B1586=$G$2,$H$2,IF(B1586=$G$3,$H$3,IF(B1586=$G$4,$H$4,IF(B1586=$G$5,$H$5,IF(B1586=$G$6,$H$6,"other")))))</f>
        <v>Urban Restricted Access</v>
      </c>
    </row>
    <row r="1587" customFormat="false" ht="13.2" hidden="true" customHeight="false" outlineLevel="0" collapsed="false">
      <c r="A1587" s="4" t="n">
        <v>43</v>
      </c>
      <c r="B1587" s="4" t="n">
        <v>4</v>
      </c>
      <c r="C1587" s="4" t="n">
        <v>2</v>
      </c>
      <c r="D1587" s="4" t="n">
        <v>2</v>
      </c>
      <c r="E1587" s="4" t="n">
        <v>0.0144428</v>
      </c>
      <c r="F1587" s="0" t="str">
        <f aca="false">IF(B1587=$G$2,$H$2,IF(B1587=$G$3,$H$3,IF(B1587=$G$4,$H$4,IF(B1587=$G$5,$H$5,IF(B1587=$G$6,$H$6,"other")))))</f>
        <v>Urban Restricted Access</v>
      </c>
    </row>
    <row r="1588" customFormat="false" ht="13.2" hidden="true" customHeight="false" outlineLevel="0" collapsed="false">
      <c r="A1588" s="4" t="n">
        <v>43</v>
      </c>
      <c r="B1588" s="4" t="n">
        <v>4</v>
      </c>
      <c r="C1588" s="4" t="n">
        <v>2</v>
      </c>
      <c r="D1588" s="4" t="n">
        <v>3</v>
      </c>
      <c r="E1588" s="4" t="n">
        <v>0.0109684</v>
      </c>
      <c r="F1588" s="0" t="str">
        <f aca="false">IF(B1588=$G$2,$H$2,IF(B1588=$G$3,$H$3,IF(B1588=$G$4,$H$4,IF(B1588=$G$5,$H$5,IF(B1588=$G$6,$H$6,"other")))))</f>
        <v>Urban Restricted Access</v>
      </c>
    </row>
    <row r="1589" customFormat="false" ht="13.2" hidden="true" customHeight="false" outlineLevel="0" collapsed="false">
      <c r="A1589" s="4" t="n">
        <v>43</v>
      </c>
      <c r="B1589" s="4" t="n">
        <v>4</v>
      </c>
      <c r="C1589" s="4" t="n">
        <v>2</v>
      </c>
      <c r="D1589" s="4" t="n">
        <v>4</v>
      </c>
      <c r="E1589" s="4" t="n">
        <v>0.00749451</v>
      </c>
      <c r="F1589" s="0" t="str">
        <f aca="false">IF(B1589=$G$2,$H$2,IF(B1589=$G$3,$H$3,IF(B1589=$G$4,$H$4,IF(B1589=$G$5,$H$5,IF(B1589=$G$6,$H$6,"other")))))</f>
        <v>Urban Restricted Access</v>
      </c>
    </row>
    <row r="1590" customFormat="false" ht="13.2" hidden="true" customHeight="false" outlineLevel="0" collapsed="false">
      <c r="A1590" s="4" t="n">
        <v>43</v>
      </c>
      <c r="B1590" s="4" t="n">
        <v>4</v>
      </c>
      <c r="C1590" s="4" t="n">
        <v>2</v>
      </c>
      <c r="D1590" s="4" t="n">
        <v>5</v>
      </c>
      <c r="E1590" s="4" t="n">
        <v>0.00683855</v>
      </c>
      <c r="F1590" s="0" t="str">
        <f aca="false">IF(B1590=$G$2,$H$2,IF(B1590=$G$3,$H$3,IF(B1590=$G$4,$H$4,IF(B1590=$G$5,$H$5,IF(B1590=$G$6,$H$6,"other")))))</f>
        <v>Urban Restricted Access</v>
      </c>
    </row>
    <row r="1591" customFormat="false" ht="13.2" hidden="true" customHeight="false" outlineLevel="0" collapsed="false">
      <c r="A1591" s="4" t="n">
        <v>43</v>
      </c>
      <c r="B1591" s="4" t="n">
        <v>4</v>
      </c>
      <c r="C1591" s="4" t="n">
        <v>2</v>
      </c>
      <c r="D1591" s="4" t="n">
        <v>6</v>
      </c>
      <c r="E1591" s="4" t="n">
        <v>0.0103588</v>
      </c>
      <c r="F1591" s="0" t="str">
        <f aca="false">IF(B1591=$G$2,$H$2,IF(B1591=$G$3,$H$3,IF(B1591=$G$4,$H$4,IF(B1591=$G$5,$H$5,IF(B1591=$G$6,$H$6,"other")))))</f>
        <v>Urban Restricted Access</v>
      </c>
    </row>
    <row r="1592" customFormat="false" ht="13.2" hidden="true" customHeight="false" outlineLevel="0" collapsed="false">
      <c r="A1592" s="4" t="n">
        <v>43</v>
      </c>
      <c r="B1592" s="4" t="n">
        <v>4</v>
      </c>
      <c r="C1592" s="4" t="n">
        <v>2</v>
      </c>
      <c r="D1592" s="4" t="n">
        <v>7</v>
      </c>
      <c r="E1592" s="4" t="n">
        <v>0.0184304</v>
      </c>
      <c r="F1592" s="0" t="str">
        <f aca="false">IF(B1592=$G$2,$H$2,IF(B1592=$G$3,$H$3,IF(B1592=$G$4,$H$4,IF(B1592=$G$5,$H$5,IF(B1592=$G$6,$H$6,"other")))))</f>
        <v>Urban Restricted Access</v>
      </c>
    </row>
    <row r="1593" customFormat="false" ht="13.2" hidden="true" customHeight="false" outlineLevel="0" collapsed="false">
      <c r="A1593" s="4" t="n">
        <v>43</v>
      </c>
      <c r="B1593" s="4" t="n">
        <v>4</v>
      </c>
      <c r="C1593" s="4" t="n">
        <v>2</v>
      </c>
      <c r="D1593" s="4" t="n">
        <v>8</v>
      </c>
      <c r="E1593" s="4" t="n">
        <v>0.0268117</v>
      </c>
      <c r="F1593" s="0" t="str">
        <f aca="false">IF(B1593=$G$2,$H$2,IF(B1593=$G$3,$H$3,IF(B1593=$G$4,$H$4,IF(B1593=$G$5,$H$5,IF(B1593=$G$6,$H$6,"other")))))</f>
        <v>Urban Restricted Access</v>
      </c>
    </row>
    <row r="1594" customFormat="false" ht="13.2" hidden="true" customHeight="false" outlineLevel="0" collapsed="false">
      <c r="A1594" s="4" t="n">
        <v>43</v>
      </c>
      <c r="B1594" s="4" t="n">
        <v>4</v>
      </c>
      <c r="C1594" s="4" t="n">
        <v>2</v>
      </c>
      <c r="D1594" s="4" t="n">
        <v>9</v>
      </c>
      <c r="E1594" s="4" t="n">
        <v>0.0363852</v>
      </c>
      <c r="F1594" s="0" t="str">
        <f aca="false">IF(B1594=$G$2,$H$2,IF(B1594=$G$3,$H$3,IF(B1594=$G$4,$H$4,IF(B1594=$G$5,$H$5,IF(B1594=$G$6,$H$6,"other")))))</f>
        <v>Urban Restricted Access</v>
      </c>
    </row>
    <row r="1595" customFormat="false" ht="13.2" hidden="true" customHeight="false" outlineLevel="0" collapsed="false">
      <c r="A1595" s="4" t="n">
        <v>43</v>
      </c>
      <c r="B1595" s="4" t="n">
        <v>4</v>
      </c>
      <c r="C1595" s="4" t="n">
        <v>2</v>
      </c>
      <c r="D1595" s="4" t="n">
        <v>10</v>
      </c>
      <c r="E1595" s="4" t="n">
        <v>0.0475407</v>
      </c>
      <c r="F1595" s="0" t="str">
        <f aca="false">IF(B1595=$G$2,$H$2,IF(B1595=$G$3,$H$3,IF(B1595=$G$4,$H$4,IF(B1595=$G$5,$H$5,IF(B1595=$G$6,$H$6,"other")))))</f>
        <v>Urban Restricted Access</v>
      </c>
    </row>
    <row r="1596" customFormat="false" ht="13.2" hidden="true" customHeight="false" outlineLevel="0" collapsed="false">
      <c r="A1596" s="4" t="n">
        <v>43</v>
      </c>
      <c r="B1596" s="4" t="n">
        <v>4</v>
      </c>
      <c r="C1596" s="4" t="n">
        <v>2</v>
      </c>
      <c r="D1596" s="4" t="n">
        <v>11</v>
      </c>
      <c r="E1596" s="4" t="n">
        <v>0.0574664</v>
      </c>
      <c r="F1596" s="0" t="str">
        <f aca="false">IF(B1596=$G$2,$H$2,IF(B1596=$G$3,$H$3,IF(B1596=$G$4,$H$4,IF(B1596=$G$5,$H$5,IF(B1596=$G$6,$H$6,"other")))))</f>
        <v>Urban Restricted Access</v>
      </c>
    </row>
    <row r="1597" customFormat="false" ht="13.2" hidden="true" customHeight="false" outlineLevel="0" collapsed="false">
      <c r="A1597" s="4" t="n">
        <v>43</v>
      </c>
      <c r="B1597" s="4" t="n">
        <v>4</v>
      </c>
      <c r="C1597" s="4" t="n">
        <v>2</v>
      </c>
      <c r="D1597" s="4" t="n">
        <v>12</v>
      </c>
      <c r="E1597" s="4" t="n">
        <v>0.0650786</v>
      </c>
      <c r="F1597" s="0" t="str">
        <f aca="false">IF(B1597=$G$2,$H$2,IF(B1597=$G$3,$H$3,IF(B1597=$G$4,$H$4,IF(B1597=$G$5,$H$5,IF(B1597=$G$6,$H$6,"other")))))</f>
        <v>Urban Restricted Access</v>
      </c>
    </row>
    <row r="1598" customFormat="false" ht="13.2" hidden="true" customHeight="false" outlineLevel="0" collapsed="false">
      <c r="A1598" s="4" t="n">
        <v>43</v>
      </c>
      <c r="B1598" s="4" t="n">
        <v>4</v>
      </c>
      <c r="C1598" s="4" t="n">
        <v>2</v>
      </c>
      <c r="D1598" s="4" t="n">
        <v>13</v>
      </c>
      <c r="E1598" s="4" t="n">
        <v>0.0713228</v>
      </c>
      <c r="F1598" s="0" t="str">
        <f aca="false">IF(B1598=$G$2,$H$2,IF(B1598=$G$3,$H$3,IF(B1598=$G$4,$H$4,IF(B1598=$G$5,$H$5,IF(B1598=$G$6,$H$6,"other")))))</f>
        <v>Urban Restricted Access</v>
      </c>
    </row>
    <row r="1599" customFormat="false" ht="13.2" hidden="true" customHeight="false" outlineLevel="0" collapsed="false">
      <c r="A1599" s="4" t="n">
        <v>43</v>
      </c>
      <c r="B1599" s="4" t="n">
        <v>4</v>
      </c>
      <c r="C1599" s="4" t="n">
        <v>2</v>
      </c>
      <c r="D1599" s="4" t="n">
        <v>14</v>
      </c>
      <c r="E1599" s="4" t="n">
        <v>0.0714917</v>
      </c>
      <c r="F1599" s="0" t="str">
        <f aca="false">IF(B1599=$G$2,$H$2,IF(B1599=$G$3,$H$3,IF(B1599=$G$4,$H$4,IF(B1599=$G$5,$H$5,IF(B1599=$G$6,$H$6,"other")))))</f>
        <v>Urban Restricted Access</v>
      </c>
    </row>
    <row r="1600" customFormat="false" ht="13.2" hidden="true" customHeight="false" outlineLevel="0" collapsed="false">
      <c r="A1600" s="4" t="n">
        <v>43</v>
      </c>
      <c r="B1600" s="4" t="n">
        <v>4</v>
      </c>
      <c r="C1600" s="4" t="n">
        <v>2</v>
      </c>
      <c r="D1600" s="4" t="n">
        <v>15</v>
      </c>
      <c r="E1600" s="4" t="n">
        <v>0.0717226</v>
      </c>
      <c r="F1600" s="0" t="str">
        <f aca="false">IF(B1600=$G$2,$H$2,IF(B1600=$G$3,$H$3,IF(B1600=$G$4,$H$4,IF(B1600=$G$5,$H$5,IF(B1600=$G$6,$H$6,"other")))))</f>
        <v>Urban Restricted Access</v>
      </c>
    </row>
    <row r="1601" customFormat="false" ht="13.2" hidden="true" customHeight="false" outlineLevel="0" collapsed="false">
      <c r="A1601" s="4" t="n">
        <v>43</v>
      </c>
      <c r="B1601" s="4" t="n">
        <v>4</v>
      </c>
      <c r="C1601" s="4" t="n">
        <v>2</v>
      </c>
      <c r="D1601" s="4" t="n">
        <v>16</v>
      </c>
      <c r="E1601" s="4" t="n">
        <v>0.0720061</v>
      </c>
      <c r="F1601" s="0" t="str">
        <f aca="false">IF(B1601=$G$2,$H$2,IF(B1601=$G$3,$H$3,IF(B1601=$G$4,$H$4,IF(B1601=$G$5,$H$5,IF(B1601=$G$6,$H$6,"other")))))</f>
        <v>Urban Restricted Access</v>
      </c>
    </row>
    <row r="1602" customFormat="false" ht="13.2" hidden="true" customHeight="false" outlineLevel="0" collapsed="false">
      <c r="A1602" s="4" t="n">
        <v>43</v>
      </c>
      <c r="B1602" s="4" t="n">
        <v>4</v>
      </c>
      <c r="C1602" s="4" t="n">
        <v>2</v>
      </c>
      <c r="D1602" s="4" t="n">
        <v>17</v>
      </c>
      <c r="E1602" s="4" t="n">
        <v>0.0711487</v>
      </c>
      <c r="F1602" s="0" t="str">
        <f aca="false">IF(B1602=$G$2,$H$2,IF(B1602=$G$3,$H$3,IF(B1602=$G$4,$H$4,IF(B1602=$G$5,$H$5,IF(B1602=$G$6,$H$6,"other")))))</f>
        <v>Urban Restricted Access</v>
      </c>
    </row>
    <row r="1603" customFormat="false" ht="13.2" hidden="true" customHeight="false" outlineLevel="0" collapsed="false">
      <c r="A1603" s="4" t="n">
        <v>43</v>
      </c>
      <c r="B1603" s="4" t="n">
        <v>4</v>
      </c>
      <c r="C1603" s="4" t="n">
        <v>2</v>
      </c>
      <c r="D1603" s="4" t="n">
        <v>18</v>
      </c>
      <c r="E1603" s="4" t="n">
        <v>0.0678874</v>
      </c>
      <c r="F1603" s="0" t="str">
        <f aca="false">IF(B1603=$G$2,$H$2,IF(B1603=$G$3,$H$3,IF(B1603=$G$4,$H$4,IF(B1603=$G$5,$H$5,IF(B1603=$G$6,$H$6,"other")))))</f>
        <v>Urban Restricted Access</v>
      </c>
    </row>
    <row r="1604" customFormat="false" ht="13.2" hidden="true" customHeight="false" outlineLevel="0" collapsed="false">
      <c r="A1604" s="4" t="n">
        <v>43</v>
      </c>
      <c r="B1604" s="4" t="n">
        <v>4</v>
      </c>
      <c r="C1604" s="4" t="n">
        <v>2</v>
      </c>
      <c r="D1604" s="4" t="n">
        <v>19</v>
      </c>
      <c r="E1604" s="4" t="n">
        <v>0.0617718</v>
      </c>
      <c r="F1604" s="0" t="str">
        <f aca="false">IF(B1604=$G$2,$H$2,IF(B1604=$G$3,$H$3,IF(B1604=$G$4,$H$4,IF(B1604=$G$5,$H$5,IF(B1604=$G$6,$H$6,"other")))))</f>
        <v>Urban Restricted Access</v>
      </c>
    </row>
    <row r="1605" customFormat="false" ht="13.2" hidden="true" customHeight="false" outlineLevel="0" collapsed="false">
      <c r="A1605" s="4" t="n">
        <v>43</v>
      </c>
      <c r="B1605" s="4" t="n">
        <v>4</v>
      </c>
      <c r="C1605" s="4" t="n">
        <v>2</v>
      </c>
      <c r="D1605" s="4" t="n">
        <v>20</v>
      </c>
      <c r="E1605" s="4" t="n">
        <v>0.0516882</v>
      </c>
      <c r="F1605" s="0" t="str">
        <f aca="false">IF(B1605=$G$2,$H$2,IF(B1605=$G$3,$H$3,IF(B1605=$G$4,$H$4,IF(B1605=$G$5,$H$5,IF(B1605=$G$6,$H$6,"other")))))</f>
        <v>Urban Restricted Access</v>
      </c>
    </row>
    <row r="1606" customFormat="false" ht="13.2" hidden="true" customHeight="false" outlineLevel="0" collapsed="false">
      <c r="A1606" s="4" t="n">
        <v>43</v>
      </c>
      <c r="B1606" s="4" t="n">
        <v>4</v>
      </c>
      <c r="C1606" s="4" t="n">
        <v>2</v>
      </c>
      <c r="D1606" s="4" t="n">
        <v>21</v>
      </c>
      <c r="E1606" s="4" t="n">
        <v>0.0428658</v>
      </c>
      <c r="F1606" s="0" t="str">
        <f aca="false">IF(B1606=$G$2,$H$2,IF(B1606=$G$3,$H$3,IF(B1606=$G$4,$H$4,IF(B1606=$G$5,$H$5,IF(B1606=$G$6,$H$6,"other")))))</f>
        <v>Urban Restricted Access</v>
      </c>
    </row>
    <row r="1607" customFormat="false" ht="13.2" hidden="true" customHeight="false" outlineLevel="0" collapsed="false">
      <c r="A1607" s="4" t="n">
        <v>43</v>
      </c>
      <c r="B1607" s="4" t="n">
        <v>4</v>
      </c>
      <c r="C1607" s="4" t="n">
        <v>2</v>
      </c>
      <c r="D1607" s="4" t="n">
        <v>22</v>
      </c>
      <c r="E1607" s="4" t="n">
        <v>0.0380302</v>
      </c>
      <c r="F1607" s="0" t="str">
        <f aca="false">IF(B1607=$G$2,$H$2,IF(B1607=$G$3,$H$3,IF(B1607=$G$4,$H$4,IF(B1607=$G$5,$H$5,IF(B1607=$G$6,$H$6,"other")))))</f>
        <v>Urban Restricted Access</v>
      </c>
    </row>
    <row r="1608" customFormat="false" ht="13.2" hidden="true" customHeight="false" outlineLevel="0" collapsed="false">
      <c r="A1608" s="4" t="n">
        <v>43</v>
      </c>
      <c r="B1608" s="4" t="n">
        <v>4</v>
      </c>
      <c r="C1608" s="4" t="n">
        <v>2</v>
      </c>
      <c r="D1608" s="4" t="n">
        <v>23</v>
      </c>
      <c r="E1608" s="4" t="n">
        <v>0.0322072</v>
      </c>
      <c r="F1608" s="0" t="str">
        <f aca="false">IF(B1608=$G$2,$H$2,IF(B1608=$G$3,$H$3,IF(B1608=$G$4,$H$4,IF(B1608=$G$5,$H$5,IF(B1608=$G$6,$H$6,"other")))))</f>
        <v>Urban Restricted Access</v>
      </c>
    </row>
    <row r="1609" customFormat="false" ht="13.2" hidden="true" customHeight="false" outlineLevel="0" collapsed="false">
      <c r="A1609" s="4" t="n">
        <v>43</v>
      </c>
      <c r="B1609" s="4" t="n">
        <v>4</v>
      </c>
      <c r="C1609" s="4" t="n">
        <v>2</v>
      </c>
      <c r="D1609" s="4" t="n">
        <v>24</v>
      </c>
      <c r="E1609" s="4" t="n">
        <v>0.0245677</v>
      </c>
      <c r="F1609" s="0" t="str">
        <f aca="false">IF(B1609=$G$2,$H$2,IF(B1609=$G$3,$H$3,IF(B1609=$G$4,$H$4,IF(B1609=$G$5,$H$5,IF(B1609=$G$6,$H$6,"other")))))</f>
        <v>Urban Restricted Access</v>
      </c>
    </row>
    <row r="1610" customFormat="false" ht="13.2" hidden="true" customHeight="false" outlineLevel="0" collapsed="false">
      <c r="A1610" s="4" t="n">
        <v>43</v>
      </c>
      <c r="B1610" s="4" t="n">
        <v>4</v>
      </c>
      <c r="C1610" s="4" t="n">
        <v>5</v>
      </c>
      <c r="D1610" s="4" t="n">
        <v>1</v>
      </c>
      <c r="E1610" s="4" t="n">
        <v>0.00986211</v>
      </c>
      <c r="F1610" s="0" t="str">
        <f aca="false">IF(B1610=$G$2,$H$2,IF(B1610=$G$3,$H$3,IF(B1610=$G$4,$H$4,IF(B1610=$G$5,$H$5,IF(B1610=$G$6,$H$6,"other")))))</f>
        <v>Urban Restricted Access</v>
      </c>
    </row>
    <row r="1611" customFormat="false" ht="13.2" hidden="true" customHeight="false" outlineLevel="0" collapsed="false">
      <c r="A1611" s="4" t="n">
        <v>43</v>
      </c>
      <c r="B1611" s="4" t="n">
        <v>4</v>
      </c>
      <c r="C1611" s="4" t="n">
        <v>5</v>
      </c>
      <c r="D1611" s="4" t="n">
        <v>2</v>
      </c>
      <c r="E1611" s="4" t="n">
        <v>0.00627248</v>
      </c>
      <c r="F1611" s="0" t="str">
        <f aca="false">IF(B1611=$G$2,$H$2,IF(B1611=$G$3,$H$3,IF(B1611=$G$4,$H$4,IF(B1611=$G$5,$H$5,IF(B1611=$G$6,$H$6,"other")))))</f>
        <v>Urban Restricted Access</v>
      </c>
    </row>
    <row r="1612" customFormat="false" ht="13.2" hidden="true" customHeight="false" outlineLevel="0" collapsed="false">
      <c r="A1612" s="4" t="n">
        <v>43</v>
      </c>
      <c r="B1612" s="4" t="n">
        <v>4</v>
      </c>
      <c r="C1612" s="4" t="n">
        <v>5</v>
      </c>
      <c r="D1612" s="4" t="n">
        <v>3</v>
      </c>
      <c r="E1612" s="4" t="n">
        <v>0.00505767</v>
      </c>
      <c r="F1612" s="0" t="str">
        <f aca="false">IF(B1612=$G$2,$H$2,IF(B1612=$G$3,$H$3,IF(B1612=$G$4,$H$4,IF(B1612=$G$5,$H$5,IF(B1612=$G$6,$H$6,"other")))))</f>
        <v>Urban Restricted Access</v>
      </c>
    </row>
    <row r="1613" customFormat="false" ht="13.2" hidden="true" customHeight="false" outlineLevel="0" collapsed="false">
      <c r="A1613" s="4" t="n">
        <v>43</v>
      </c>
      <c r="B1613" s="4" t="n">
        <v>4</v>
      </c>
      <c r="C1613" s="4" t="n">
        <v>5</v>
      </c>
      <c r="D1613" s="4" t="n">
        <v>4</v>
      </c>
      <c r="E1613" s="4" t="n">
        <v>0.00466686</v>
      </c>
      <c r="F1613" s="0" t="str">
        <f aca="false">IF(B1613=$G$2,$H$2,IF(B1613=$G$3,$H$3,IF(B1613=$G$4,$H$4,IF(B1613=$G$5,$H$5,IF(B1613=$G$6,$H$6,"other")))))</f>
        <v>Urban Restricted Access</v>
      </c>
    </row>
    <row r="1614" customFormat="false" ht="13.2" hidden="true" customHeight="false" outlineLevel="0" collapsed="false">
      <c r="A1614" s="4" t="n">
        <v>43</v>
      </c>
      <c r="B1614" s="4" t="n">
        <v>4</v>
      </c>
      <c r="C1614" s="4" t="n">
        <v>5</v>
      </c>
      <c r="D1614" s="4" t="n">
        <v>5</v>
      </c>
      <c r="E1614" s="4" t="n">
        <v>0.00699469</v>
      </c>
      <c r="F1614" s="0" t="str">
        <f aca="false">IF(B1614=$G$2,$H$2,IF(B1614=$G$3,$H$3,IF(B1614=$G$4,$H$4,IF(B1614=$G$5,$H$5,IF(B1614=$G$6,$H$6,"other")))))</f>
        <v>Urban Restricted Access</v>
      </c>
    </row>
    <row r="1615" customFormat="false" ht="13.2" hidden="true" customHeight="false" outlineLevel="0" collapsed="false">
      <c r="A1615" s="4" t="n">
        <v>43</v>
      </c>
      <c r="B1615" s="4" t="n">
        <v>4</v>
      </c>
      <c r="C1615" s="4" t="n">
        <v>5</v>
      </c>
      <c r="D1615" s="4" t="n">
        <v>6</v>
      </c>
      <c r="E1615" s="4" t="n">
        <v>0.018494</v>
      </c>
      <c r="F1615" s="0" t="str">
        <f aca="false">IF(B1615=$G$2,$H$2,IF(B1615=$G$3,$H$3,IF(B1615=$G$4,$H$4,IF(B1615=$G$5,$H$5,IF(B1615=$G$6,$H$6,"other")))))</f>
        <v>Urban Restricted Access</v>
      </c>
    </row>
    <row r="1616" customFormat="false" ht="13.2" hidden="true" customHeight="false" outlineLevel="0" collapsed="false">
      <c r="A1616" s="4" t="n">
        <v>43</v>
      </c>
      <c r="B1616" s="4" t="n">
        <v>4</v>
      </c>
      <c r="C1616" s="4" t="n">
        <v>5</v>
      </c>
      <c r="D1616" s="4" t="n">
        <v>7</v>
      </c>
      <c r="E1616" s="4" t="n">
        <v>0.0459565</v>
      </c>
      <c r="F1616" s="0" t="str">
        <f aca="false">IF(B1616=$G$2,$H$2,IF(B1616=$G$3,$H$3,IF(B1616=$G$4,$H$4,IF(B1616=$G$5,$H$5,IF(B1616=$G$6,$H$6,"other")))))</f>
        <v>Urban Restricted Access</v>
      </c>
    </row>
    <row r="1617" customFormat="false" ht="13.2" hidden="true" customHeight="false" outlineLevel="0" collapsed="false">
      <c r="A1617" s="4" t="n">
        <v>43</v>
      </c>
      <c r="B1617" s="4" t="n">
        <v>4</v>
      </c>
      <c r="C1617" s="4" t="n">
        <v>5</v>
      </c>
      <c r="D1617" s="4" t="n">
        <v>8</v>
      </c>
      <c r="E1617" s="4" t="n">
        <v>0.0696444</v>
      </c>
      <c r="F1617" s="0" t="str">
        <f aca="false">IF(B1617=$G$2,$H$2,IF(B1617=$G$3,$H$3,IF(B1617=$G$4,$H$4,IF(B1617=$G$5,$H$5,IF(B1617=$G$6,$H$6,"other")))))</f>
        <v>Urban Restricted Access</v>
      </c>
    </row>
    <row r="1618" customFormat="false" ht="13.2" hidden="true" customHeight="false" outlineLevel="0" collapsed="false">
      <c r="A1618" s="4" t="n">
        <v>43</v>
      </c>
      <c r="B1618" s="4" t="n">
        <v>4</v>
      </c>
      <c r="C1618" s="4" t="n">
        <v>5</v>
      </c>
      <c r="D1618" s="4" t="n">
        <v>9</v>
      </c>
      <c r="E1618" s="4" t="n">
        <v>0.0608279</v>
      </c>
      <c r="F1618" s="0" t="str">
        <f aca="false">IF(B1618=$G$2,$H$2,IF(B1618=$G$3,$H$3,IF(B1618=$G$4,$H$4,IF(B1618=$G$5,$H$5,IF(B1618=$G$6,$H$6,"other")))))</f>
        <v>Urban Restricted Access</v>
      </c>
    </row>
    <row r="1619" customFormat="false" ht="13.2" hidden="true" customHeight="false" outlineLevel="0" collapsed="false">
      <c r="A1619" s="4" t="n">
        <v>43</v>
      </c>
      <c r="B1619" s="4" t="n">
        <v>4</v>
      </c>
      <c r="C1619" s="4" t="n">
        <v>5</v>
      </c>
      <c r="D1619" s="4" t="n">
        <v>10</v>
      </c>
      <c r="E1619" s="4" t="n">
        <v>0.0502862</v>
      </c>
      <c r="F1619" s="0" t="str">
        <f aca="false">IF(B1619=$G$2,$H$2,IF(B1619=$G$3,$H$3,IF(B1619=$G$4,$H$4,IF(B1619=$G$5,$H$5,IF(B1619=$G$6,$H$6,"other")))))</f>
        <v>Urban Restricted Access</v>
      </c>
    </row>
    <row r="1620" customFormat="false" ht="13.2" hidden="true" customHeight="false" outlineLevel="0" collapsed="false">
      <c r="A1620" s="4" t="n">
        <v>43</v>
      </c>
      <c r="B1620" s="4" t="n">
        <v>4</v>
      </c>
      <c r="C1620" s="4" t="n">
        <v>5</v>
      </c>
      <c r="D1620" s="4" t="n">
        <v>11</v>
      </c>
      <c r="E1620" s="4" t="n">
        <v>0.0499351</v>
      </c>
      <c r="F1620" s="0" t="str">
        <f aca="false">IF(B1620=$G$2,$H$2,IF(B1620=$G$3,$H$3,IF(B1620=$G$4,$H$4,IF(B1620=$G$5,$H$5,IF(B1620=$G$6,$H$6,"other")))))</f>
        <v>Urban Restricted Access</v>
      </c>
    </row>
    <row r="1621" customFormat="false" ht="13.2" hidden="true" customHeight="false" outlineLevel="0" collapsed="false">
      <c r="A1621" s="4" t="n">
        <v>43</v>
      </c>
      <c r="B1621" s="4" t="n">
        <v>4</v>
      </c>
      <c r="C1621" s="4" t="n">
        <v>5</v>
      </c>
      <c r="D1621" s="4" t="n">
        <v>12</v>
      </c>
      <c r="E1621" s="4" t="n">
        <v>0.0543654</v>
      </c>
      <c r="F1621" s="0" t="str">
        <f aca="false">IF(B1621=$G$2,$H$2,IF(B1621=$G$3,$H$3,IF(B1621=$G$4,$H$4,IF(B1621=$G$5,$H$5,IF(B1621=$G$6,$H$6,"other")))))</f>
        <v>Urban Restricted Access</v>
      </c>
    </row>
    <row r="1622" customFormat="false" ht="13.2" hidden="true" customHeight="false" outlineLevel="0" collapsed="false">
      <c r="A1622" s="4" t="n">
        <v>43</v>
      </c>
      <c r="B1622" s="4" t="n">
        <v>4</v>
      </c>
      <c r="C1622" s="4" t="n">
        <v>5</v>
      </c>
      <c r="D1622" s="4" t="n">
        <v>13</v>
      </c>
      <c r="E1622" s="4" t="n">
        <v>0.0576462</v>
      </c>
      <c r="F1622" s="0" t="str">
        <f aca="false">IF(B1622=$G$2,$H$2,IF(B1622=$G$3,$H$3,IF(B1622=$G$4,$H$4,IF(B1622=$G$5,$H$5,IF(B1622=$G$6,$H$6,"other")))))</f>
        <v>Urban Restricted Access</v>
      </c>
    </row>
    <row r="1623" customFormat="false" ht="13.2" hidden="true" customHeight="false" outlineLevel="0" collapsed="false">
      <c r="A1623" s="4" t="n">
        <v>43</v>
      </c>
      <c r="B1623" s="4" t="n">
        <v>4</v>
      </c>
      <c r="C1623" s="4" t="n">
        <v>5</v>
      </c>
      <c r="D1623" s="4" t="n">
        <v>14</v>
      </c>
      <c r="E1623" s="4" t="n">
        <v>0.0580319</v>
      </c>
      <c r="F1623" s="0" t="str">
        <f aca="false">IF(B1623=$G$2,$H$2,IF(B1623=$G$3,$H$3,IF(B1623=$G$4,$H$4,IF(B1623=$G$5,$H$5,IF(B1623=$G$6,$H$6,"other")))))</f>
        <v>Urban Restricted Access</v>
      </c>
    </row>
    <row r="1624" customFormat="false" ht="13.2" hidden="true" customHeight="false" outlineLevel="0" collapsed="false">
      <c r="A1624" s="4" t="n">
        <v>43</v>
      </c>
      <c r="B1624" s="4" t="n">
        <v>4</v>
      </c>
      <c r="C1624" s="4" t="n">
        <v>5</v>
      </c>
      <c r="D1624" s="4" t="n">
        <v>15</v>
      </c>
      <c r="E1624" s="4" t="n">
        <v>0.0622554</v>
      </c>
      <c r="F1624" s="0" t="str">
        <f aca="false">IF(B1624=$G$2,$H$2,IF(B1624=$G$3,$H$3,IF(B1624=$G$4,$H$4,IF(B1624=$G$5,$H$5,IF(B1624=$G$6,$H$6,"other")))))</f>
        <v>Urban Restricted Access</v>
      </c>
    </row>
    <row r="1625" customFormat="false" ht="13.2" hidden="true" customHeight="false" outlineLevel="0" collapsed="false">
      <c r="A1625" s="4" t="n">
        <v>43</v>
      </c>
      <c r="B1625" s="4" t="n">
        <v>4</v>
      </c>
      <c r="C1625" s="4" t="n">
        <v>5</v>
      </c>
      <c r="D1625" s="4" t="n">
        <v>16</v>
      </c>
      <c r="E1625" s="4" t="n">
        <v>0.0710049</v>
      </c>
      <c r="F1625" s="0" t="str">
        <f aca="false">IF(B1625=$G$2,$H$2,IF(B1625=$G$3,$H$3,IF(B1625=$G$4,$H$4,IF(B1625=$G$5,$H$5,IF(B1625=$G$6,$H$6,"other")))))</f>
        <v>Urban Restricted Access</v>
      </c>
    </row>
    <row r="1626" customFormat="false" ht="13.2" hidden="true" customHeight="false" outlineLevel="0" collapsed="false">
      <c r="A1626" s="4" t="n">
        <v>43</v>
      </c>
      <c r="B1626" s="4" t="n">
        <v>4</v>
      </c>
      <c r="C1626" s="4" t="n">
        <v>5</v>
      </c>
      <c r="D1626" s="4" t="n">
        <v>17</v>
      </c>
      <c r="E1626" s="4" t="n">
        <v>0.0769725</v>
      </c>
      <c r="F1626" s="0" t="str">
        <f aca="false">IF(B1626=$G$2,$H$2,IF(B1626=$G$3,$H$3,IF(B1626=$G$4,$H$4,IF(B1626=$G$5,$H$5,IF(B1626=$G$6,$H$6,"other")))))</f>
        <v>Urban Restricted Access</v>
      </c>
    </row>
    <row r="1627" customFormat="false" ht="13.2" hidden="true" customHeight="false" outlineLevel="0" collapsed="false">
      <c r="A1627" s="4" t="n">
        <v>43</v>
      </c>
      <c r="B1627" s="4" t="n">
        <v>4</v>
      </c>
      <c r="C1627" s="4" t="n">
        <v>5</v>
      </c>
      <c r="D1627" s="4" t="n">
        <v>18</v>
      </c>
      <c r="E1627" s="4" t="n">
        <v>0.077432</v>
      </c>
      <c r="F1627" s="0" t="str">
        <f aca="false">IF(B1627=$G$2,$H$2,IF(B1627=$G$3,$H$3,IF(B1627=$G$4,$H$4,IF(B1627=$G$5,$H$5,IF(B1627=$G$6,$H$6,"other")))))</f>
        <v>Urban Restricted Access</v>
      </c>
    </row>
    <row r="1628" customFormat="false" ht="13.2" hidden="true" customHeight="false" outlineLevel="0" collapsed="false">
      <c r="A1628" s="4" t="n">
        <v>43</v>
      </c>
      <c r="B1628" s="4" t="n">
        <v>4</v>
      </c>
      <c r="C1628" s="4" t="n">
        <v>5</v>
      </c>
      <c r="D1628" s="4" t="n">
        <v>19</v>
      </c>
      <c r="E1628" s="4" t="n">
        <v>0.059783</v>
      </c>
      <c r="F1628" s="0" t="str">
        <f aca="false">IF(B1628=$G$2,$H$2,IF(B1628=$G$3,$H$3,IF(B1628=$G$4,$H$4,IF(B1628=$G$5,$H$5,IF(B1628=$G$6,$H$6,"other")))))</f>
        <v>Urban Restricted Access</v>
      </c>
    </row>
    <row r="1629" customFormat="false" ht="13.2" hidden="true" customHeight="false" outlineLevel="0" collapsed="false">
      <c r="A1629" s="4" t="n">
        <v>43</v>
      </c>
      <c r="B1629" s="4" t="n">
        <v>4</v>
      </c>
      <c r="C1629" s="4" t="n">
        <v>5</v>
      </c>
      <c r="D1629" s="4" t="n">
        <v>20</v>
      </c>
      <c r="E1629" s="4" t="n">
        <v>0.0443923</v>
      </c>
      <c r="F1629" s="0" t="str">
        <f aca="false">IF(B1629=$G$2,$H$2,IF(B1629=$G$3,$H$3,IF(B1629=$G$4,$H$4,IF(B1629=$G$5,$H$5,IF(B1629=$G$6,$H$6,"other")))))</f>
        <v>Urban Restricted Access</v>
      </c>
    </row>
    <row r="1630" customFormat="false" ht="13.2" hidden="true" customHeight="false" outlineLevel="0" collapsed="false">
      <c r="A1630" s="4" t="n">
        <v>43</v>
      </c>
      <c r="B1630" s="4" t="n">
        <v>4</v>
      </c>
      <c r="C1630" s="4" t="n">
        <v>5</v>
      </c>
      <c r="D1630" s="4" t="n">
        <v>21</v>
      </c>
      <c r="E1630" s="4" t="n">
        <v>0.0354458</v>
      </c>
      <c r="F1630" s="0" t="str">
        <f aca="false">IF(B1630=$G$2,$H$2,IF(B1630=$G$3,$H$3,IF(B1630=$G$4,$H$4,IF(B1630=$G$5,$H$5,IF(B1630=$G$6,$H$6,"other")))))</f>
        <v>Urban Restricted Access</v>
      </c>
    </row>
    <row r="1631" customFormat="false" ht="13.2" hidden="true" customHeight="false" outlineLevel="0" collapsed="false">
      <c r="A1631" s="4" t="n">
        <v>43</v>
      </c>
      <c r="B1631" s="4" t="n">
        <v>4</v>
      </c>
      <c r="C1631" s="4" t="n">
        <v>5</v>
      </c>
      <c r="D1631" s="4" t="n">
        <v>22</v>
      </c>
      <c r="E1631" s="4" t="n">
        <v>0.031824</v>
      </c>
      <c r="F1631" s="0" t="str">
        <f aca="false">IF(B1631=$G$2,$H$2,IF(B1631=$G$3,$H$3,IF(B1631=$G$4,$H$4,IF(B1631=$G$5,$H$5,IF(B1631=$G$6,$H$6,"other")))))</f>
        <v>Urban Restricted Access</v>
      </c>
    </row>
    <row r="1632" customFormat="false" ht="13.2" hidden="true" customHeight="false" outlineLevel="0" collapsed="false">
      <c r="A1632" s="4" t="n">
        <v>43</v>
      </c>
      <c r="B1632" s="4" t="n">
        <v>4</v>
      </c>
      <c r="C1632" s="4" t="n">
        <v>5</v>
      </c>
      <c r="D1632" s="4" t="n">
        <v>23</v>
      </c>
      <c r="E1632" s="4" t="n">
        <v>0.0249419</v>
      </c>
      <c r="F1632" s="0" t="str">
        <f aca="false">IF(B1632=$G$2,$H$2,IF(B1632=$G$3,$H$3,IF(B1632=$G$4,$H$4,IF(B1632=$G$5,$H$5,IF(B1632=$G$6,$H$6,"other")))))</f>
        <v>Urban Restricted Access</v>
      </c>
    </row>
    <row r="1633" customFormat="false" ht="13.2" hidden="true" customHeight="false" outlineLevel="0" collapsed="false">
      <c r="A1633" s="4" t="n">
        <v>43</v>
      </c>
      <c r="B1633" s="4" t="n">
        <v>4</v>
      </c>
      <c r="C1633" s="4" t="n">
        <v>5</v>
      </c>
      <c r="D1633" s="4" t="n">
        <v>24</v>
      </c>
      <c r="E1633" s="4" t="n">
        <v>0.0179068</v>
      </c>
      <c r="F1633" s="0" t="str">
        <f aca="false">IF(B1633=$G$2,$H$2,IF(B1633=$G$3,$H$3,IF(B1633=$G$4,$H$4,IF(B1633=$G$5,$H$5,IF(B1633=$G$6,$H$6,"other")))))</f>
        <v>Urban Restricted Access</v>
      </c>
    </row>
    <row r="1634" customFormat="false" ht="13.2" hidden="true" customHeight="false" outlineLevel="0" collapsed="false">
      <c r="A1634" s="4" t="n">
        <v>43</v>
      </c>
      <c r="B1634" s="4" t="n">
        <v>5</v>
      </c>
      <c r="C1634" s="4" t="n">
        <v>2</v>
      </c>
      <c r="D1634" s="4" t="n">
        <v>1</v>
      </c>
      <c r="E1634" s="4" t="n">
        <v>0.0214739</v>
      </c>
      <c r="F1634" s="0" t="str">
        <f aca="false">IF(B1634=$G$2,$H$2,IF(B1634=$G$3,$H$3,IF(B1634=$G$4,$H$4,IF(B1634=$G$5,$H$5,IF(B1634=$G$6,$H$6,"other")))))</f>
        <v>Urban Unrestricted Access</v>
      </c>
    </row>
    <row r="1635" customFormat="false" ht="13.2" hidden="true" customHeight="false" outlineLevel="0" collapsed="false">
      <c r="A1635" s="4" t="n">
        <v>43</v>
      </c>
      <c r="B1635" s="4" t="n">
        <v>5</v>
      </c>
      <c r="C1635" s="4" t="n">
        <v>2</v>
      </c>
      <c r="D1635" s="4" t="n">
        <v>2</v>
      </c>
      <c r="E1635" s="4" t="n">
        <v>0.0144428</v>
      </c>
      <c r="F1635" s="0" t="str">
        <f aca="false">IF(B1635=$G$2,$H$2,IF(B1635=$G$3,$H$3,IF(B1635=$G$4,$H$4,IF(B1635=$G$5,$H$5,IF(B1635=$G$6,$H$6,"other")))))</f>
        <v>Urban Unrestricted Access</v>
      </c>
    </row>
    <row r="1636" customFormat="false" ht="13.2" hidden="true" customHeight="false" outlineLevel="0" collapsed="false">
      <c r="A1636" s="4" t="n">
        <v>43</v>
      </c>
      <c r="B1636" s="4" t="n">
        <v>5</v>
      </c>
      <c r="C1636" s="4" t="n">
        <v>2</v>
      </c>
      <c r="D1636" s="4" t="n">
        <v>3</v>
      </c>
      <c r="E1636" s="4" t="n">
        <v>0.0109684</v>
      </c>
      <c r="F1636" s="0" t="str">
        <f aca="false">IF(B1636=$G$2,$H$2,IF(B1636=$G$3,$H$3,IF(B1636=$G$4,$H$4,IF(B1636=$G$5,$H$5,IF(B1636=$G$6,$H$6,"other")))))</f>
        <v>Urban Unrestricted Access</v>
      </c>
    </row>
    <row r="1637" customFormat="false" ht="13.2" hidden="true" customHeight="false" outlineLevel="0" collapsed="false">
      <c r="A1637" s="4" t="n">
        <v>43</v>
      </c>
      <c r="B1637" s="4" t="n">
        <v>5</v>
      </c>
      <c r="C1637" s="4" t="n">
        <v>2</v>
      </c>
      <c r="D1637" s="4" t="n">
        <v>4</v>
      </c>
      <c r="E1637" s="4" t="n">
        <v>0.00749451</v>
      </c>
      <c r="F1637" s="0" t="str">
        <f aca="false">IF(B1637=$G$2,$H$2,IF(B1637=$G$3,$H$3,IF(B1637=$G$4,$H$4,IF(B1637=$G$5,$H$5,IF(B1637=$G$6,$H$6,"other")))))</f>
        <v>Urban Unrestricted Access</v>
      </c>
    </row>
    <row r="1638" customFormat="false" ht="13.2" hidden="true" customHeight="false" outlineLevel="0" collapsed="false">
      <c r="A1638" s="4" t="n">
        <v>43</v>
      </c>
      <c r="B1638" s="4" t="n">
        <v>5</v>
      </c>
      <c r="C1638" s="4" t="n">
        <v>2</v>
      </c>
      <c r="D1638" s="4" t="n">
        <v>5</v>
      </c>
      <c r="E1638" s="4" t="n">
        <v>0.00683855</v>
      </c>
      <c r="F1638" s="0" t="str">
        <f aca="false">IF(B1638=$G$2,$H$2,IF(B1638=$G$3,$H$3,IF(B1638=$G$4,$H$4,IF(B1638=$G$5,$H$5,IF(B1638=$G$6,$H$6,"other")))))</f>
        <v>Urban Unrestricted Access</v>
      </c>
    </row>
    <row r="1639" customFormat="false" ht="13.2" hidden="true" customHeight="false" outlineLevel="0" collapsed="false">
      <c r="A1639" s="4" t="n">
        <v>43</v>
      </c>
      <c r="B1639" s="4" t="n">
        <v>5</v>
      </c>
      <c r="C1639" s="4" t="n">
        <v>2</v>
      </c>
      <c r="D1639" s="4" t="n">
        <v>6</v>
      </c>
      <c r="E1639" s="4" t="n">
        <v>0.0103588</v>
      </c>
      <c r="F1639" s="0" t="str">
        <f aca="false">IF(B1639=$G$2,$H$2,IF(B1639=$G$3,$H$3,IF(B1639=$G$4,$H$4,IF(B1639=$G$5,$H$5,IF(B1639=$G$6,$H$6,"other")))))</f>
        <v>Urban Unrestricted Access</v>
      </c>
    </row>
    <row r="1640" customFormat="false" ht="13.2" hidden="true" customHeight="false" outlineLevel="0" collapsed="false">
      <c r="A1640" s="4" t="n">
        <v>43</v>
      </c>
      <c r="B1640" s="4" t="n">
        <v>5</v>
      </c>
      <c r="C1640" s="4" t="n">
        <v>2</v>
      </c>
      <c r="D1640" s="4" t="n">
        <v>7</v>
      </c>
      <c r="E1640" s="4" t="n">
        <v>0.0184304</v>
      </c>
      <c r="F1640" s="0" t="str">
        <f aca="false">IF(B1640=$G$2,$H$2,IF(B1640=$G$3,$H$3,IF(B1640=$G$4,$H$4,IF(B1640=$G$5,$H$5,IF(B1640=$G$6,$H$6,"other")))))</f>
        <v>Urban Unrestricted Access</v>
      </c>
    </row>
    <row r="1641" customFormat="false" ht="13.2" hidden="true" customHeight="false" outlineLevel="0" collapsed="false">
      <c r="A1641" s="4" t="n">
        <v>43</v>
      </c>
      <c r="B1641" s="4" t="n">
        <v>5</v>
      </c>
      <c r="C1641" s="4" t="n">
        <v>2</v>
      </c>
      <c r="D1641" s="4" t="n">
        <v>8</v>
      </c>
      <c r="E1641" s="4" t="n">
        <v>0.0268117</v>
      </c>
      <c r="F1641" s="0" t="str">
        <f aca="false">IF(B1641=$G$2,$H$2,IF(B1641=$G$3,$H$3,IF(B1641=$G$4,$H$4,IF(B1641=$G$5,$H$5,IF(B1641=$G$6,$H$6,"other")))))</f>
        <v>Urban Unrestricted Access</v>
      </c>
    </row>
    <row r="1642" customFormat="false" ht="13.2" hidden="true" customHeight="false" outlineLevel="0" collapsed="false">
      <c r="A1642" s="4" t="n">
        <v>43</v>
      </c>
      <c r="B1642" s="4" t="n">
        <v>5</v>
      </c>
      <c r="C1642" s="4" t="n">
        <v>2</v>
      </c>
      <c r="D1642" s="4" t="n">
        <v>9</v>
      </c>
      <c r="E1642" s="4" t="n">
        <v>0.0363852</v>
      </c>
      <c r="F1642" s="0" t="str">
        <f aca="false">IF(B1642=$G$2,$H$2,IF(B1642=$G$3,$H$3,IF(B1642=$G$4,$H$4,IF(B1642=$G$5,$H$5,IF(B1642=$G$6,$H$6,"other")))))</f>
        <v>Urban Unrestricted Access</v>
      </c>
    </row>
    <row r="1643" customFormat="false" ht="13.2" hidden="true" customHeight="false" outlineLevel="0" collapsed="false">
      <c r="A1643" s="4" t="n">
        <v>43</v>
      </c>
      <c r="B1643" s="4" t="n">
        <v>5</v>
      </c>
      <c r="C1643" s="4" t="n">
        <v>2</v>
      </c>
      <c r="D1643" s="4" t="n">
        <v>10</v>
      </c>
      <c r="E1643" s="4" t="n">
        <v>0.0475407</v>
      </c>
      <c r="F1643" s="0" t="str">
        <f aca="false">IF(B1643=$G$2,$H$2,IF(B1643=$G$3,$H$3,IF(B1643=$G$4,$H$4,IF(B1643=$G$5,$H$5,IF(B1643=$G$6,$H$6,"other")))))</f>
        <v>Urban Unrestricted Access</v>
      </c>
    </row>
    <row r="1644" customFormat="false" ht="13.2" hidden="true" customHeight="false" outlineLevel="0" collapsed="false">
      <c r="A1644" s="4" t="n">
        <v>43</v>
      </c>
      <c r="B1644" s="4" t="n">
        <v>5</v>
      </c>
      <c r="C1644" s="4" t="n">
        <v>2</v>
      </c>
      <c r="D1644" s="4" t="n">
        <v>11</v>
      </c>
      <c r="E1644" s="4" t="n">
        <v>0.0574664</v>
      </c>
      <c r="F1644" s="0" t="str">
        <f aca="false">IF(B1644=$G$2,$H$2,IF(B1644=$G$3,$H$3,IF(B1644=$G$4,$H$4,IF(B1644=$G$5,$H$5,IF(B1644=$G$6,$H$6,"other")))))</f>
        <v>Urban Unrestricted Access</v>
      </c>
    </row>
    <row r="1645" customFormat="false" ht="13.2" hidden="true" customHeight="false" outlineLevel="0" collapsed="false">
      <c r="A1645" s="4" t="n">
        <v>43</v>
      </c>
      <c r="B1645" s="4" t="n">
        <v>5</v>
      </c>
      <c r="C1645" s="4" t="n">
        <v>2</v>
      </c>
      <c r="D1645" s="4" t="n">
        <v>12</v>
      </c>
      <c r="E1645" s="4" t="n">
        <v>0.0650786</v>
      </c>
      <c r="F1645" s="0" t="str">
        <f aca="false">IF(B1645=$G$2,$H$2,IF(B1645=$G$3,$H$3,IF(B1645=$G$4,$H$4,IF(B1645=$G$5,$H$5,IF(B1645=$G$6,$H$6,"other")))))</f>
        <v>Urban Unrestricted Access</v>
      </c>
    </row>
    <row r="1646" customFormat="false" ht="13.2" hidden="true" customHeight="false" outlineLevel="0" collapsed="false">
      <c r="A1646" s="4" t="n">
        <v>43</v>
      </c>
      <c r="B1646" s="4" t="n">
        <v>5</v>
      </c>
      <c r="C1646" s="4" t="n">
        <v>2</v>
      </c>
      <c r="D1646" s="4" t="n">
        <v>13</v>
      </c>
      <c r="E1646" s="4" t="n">
        <v>0.0713228</v>
      </c>
      <c r="F1646" s="0" t="str">
        <f aca="false">IF(B1646=$G$2,$H$2,IF(B1646=$G$3,$H$3,IF(B1646=$G$4,$H$4,IF(B1646=$G$5,$H$5,IF(B1646=$G$6,$H$6,"other")))))</f>
        <v>Urban Unrestricted Access</v>
      </c>
    </row>
    <row r="1647" customFormat="false" ht="13.2" hidden="true" customHeight="false" outlineLevel="0" collapsed="false">
      <c r="A1647" s="4" t="n">
        <v>43</v>
      </c>
      <c r="B1647" s="4" t="n">
        <v>5</v>
      </c>
      <c r="C1647" s="4" t="n">
        <v>2</v>
      </c>
      <c r="D1647" s="4" t="n">
        <v>14</v>
      </c>
      <c r="E1647" s="4" t="n">
        <v>0.0714917</v>
      </c>
      <c r="F1647" s="0" t="str">
        <f aca="false">IF(B1647=$G$2,$H$2,IF(B1647=$G$3,$H$3,IF(B1647=$G$4,$H$4,IF(B1647=$G$5,$H$5,IF(B1647=$G$6,$H$6,"other")))))</f>
        <v>Urban Unrestricted Access</v>
      </c>
    </row>
    <row r="1648" customFormat="false" ht="13.2" hidden="true" customHeight="false" outlineLevel="0" collapsed="false">
      <c r="A1648" s="4" t="n">
        <v>43</v>
      </c>
      <c r="B1648" s="4" t="n">
        <v>5</v>
      </c>
      <c r="C1648" s="4" t="n">
        <v>2</v>
      </c>
      <c r="D1648" s="4" t="n">
        <v>15</v>
      </c>
      <c r="E1648" s="4" t="n">
        <v>0.0717226</v>
      </c>
      <c r="F1648" s="0" t="str">
        <f aca="false">IF(B1648=$G$2,$H$2,IF(B1648=$G$3,$H$3,IF(B1648=$G$4,$H$4,IF(B1648=$G$5,$H$5,IF(B1648=$G$6,$H$6,"other")))))</f>
        <v>Urban Unrestricted Access</v>
      </c>
    </row>
    <row r="1649" customFormat="false" ht="13.2" hidden="true" customHeight="false" outlineLevel="0" collapsed="false">
      <c r="A1649" s="4" t="n">
        <v>43</v>
      </c>
      <c r="B1649" s="4" t="n">
        <v>5</v>
      </c>
      <c r="C1649" s="4" t="n">
        <v>2</v>
      </c>
      <c r="D1649" s="4" t="n">
        <v>16</v>
      </c>
      <c r="E1649" s="4" t="n">
        <v>0.0720061</v>
      </c>
      <c r="F1649" s="0" t="str">
        <f aca="false">IF(B1649=$G$2,$H$2,IF(B1649=$G$3,$H$3,IF(B1649=$G$4,$H$4,IF(B1649=$G$5,$H$5,IF(B1649=$G$6,$H$6,"other")))))</f>
        <v>Urban Unrestricted Access</v>
      </c>
    </row>
    <row r="1650" customFormat="false" ht="13.2" hidden="true" customHeight="false" outlineLevel="0" collapsed="false">
      <c r="A1650" s="4" t="n">
        <v>43</v>
      </c>
      <c r="B1650" s="4" t="n">
        <v>5</v>
      </c>
      <c r="C1650" s="4" t="n">
        <v>2</v>
      </c>
      <c r="D1650" s="4" t="n">
        <v>17</v>
      </c>
      <c r="E1650" s="4" t="n">
        <v>0.0711487</v>
      </c>
      <c r="F1650" s="0" t="str">
        <f aca="false">IF(B1650=$G$2,$H$2,IF(B1650=$G$3,$H$3,IF(B1650=$G$4,$H$4,IF(B1650=$G$5,$H$5,IF(B1650=$G$6,$H$6,"other")))))</f>
        <v>Urban Unrestricted Access</v>
      </c>
    </row>
    <row r="1651" customFormat="false" ht="13.2" hidden="true" customHeight="false" outlineLevel="0" collapsed="false">
      <c r="A1651" s="4" t="n">
        <v>43</v>
      </c>
      <c r="B1651" s="4" t="n">
        <v>5</v>
      </c>
      <c r="C1651" s="4" t="n">
        <v>2</v>
      </c>
      <c r="D1651" s="4" t="n">
        <v>18</v>
      </c>
      <c r="E1651" s="4" t="n">
        <v>0.0678874</v>
      </c>
      <c r="F1651" s="0" t="str">
        <f aca="false">IF(B1651=$G$2,$H$2,IF(B1651=$G$3,$H$3,IF(B1651=$G$4,$H$4,IF(B1651=$G$5,$H$5,IF(B1651=$G$6,$H$6,"other")))))</f>
        <v>Urban Unrestricted Access</v>
      </c>
    </row>
    <row r="1652" customFormat="false" ht="13.2" hidden="true" customHeight="false" outlineLevel="0" collapsed="false">
      <c r="A1652" s="4" t="n">
        <v>43</v>
      </c>
      <c r="B1652" s="4" t="n">
        <v>5</v>
      </c>
      <c r="C1652" s="4" t="n">
        <v>2</v>
      </c>
      <c r="D1652" s="4" t="n">
        <v>19</v>
      </c>
      <c r="E1652" s="4" t="n">
        <v>0.0617718</v>
      </c>
      <c r="F1652" s="0" t="str">
        <f aca="false">IF(B1652=$G$2,$H$2,IF(B1652=$G$3,$H$3,IF(B1652=$G$4,$H$4,IF(B1652=$G$5,$H$5,IF(B1652=$G$6,$H$6,"other")))))</f>
        <v>Urban Unrestricted Access</v>
      </c>
    </row>
    <row r="1653" customFormat="false" ht="13.2" hidden="true" customHeight="false" outlineLevel="0" collapsed="false">
      <c r="A1653" s="4" t="n">
        <v>43</v>
      </c>
      <c r="B1653" s="4" t="n">
        <v>5</v>
      </c>
      <c r="C1653" s="4" t="n">
        <v>2</v>
      </c>
      <c r="D1653" s="4" t="n">
        <v>20</v>
      </c>
      <c r="E1653" s="4" t="n">
        <v>0.0516882</v>
      </c>
      <c r="F1653" s="0" t="str">
        <f aca="false">IF(B1653=$G$2,$H$2,IF(B1653=$G$3,$H$3,IF(B1653=$G$4,$H$4,IF(B1653=$G$5,$H$5,IF(B1653=$G$6,$H$6,"other")))))</f>
        <v>Urban Unrestricted Access</v>
      </c>
    </row>
    <row r="1654" customFormat="false" ht="13.2" hidden="true" customHeight="false" outlineLevel="0" collapsed="false">
      <c r="A1654" s="4" t="n">
        <v>43</v>
      </c>
      <c r="B1654" s="4" t="n">
        <v>5</v>
      </c>
      <c r="C1654" s="4" t="n">
        <v>2</v>
      </c>
      <c r="D1654" s="4" t="n">
        <v>21</v>
      </c>
      <c r="E1654" s="4" t="n">
        <v>0.0428658</v>
      </c>
      <c r="F1654" s="0" t="str">
        <f aca="false">IF(B1654=$G$2,$H$2,IF(B1654=$G$3,$H$3,IF(B1654=$G$4,$H$4,IF(B1654=$G$5,$H$5,IF(B1654=$G$6,$H$6,"other")))))</f>
        <v>Urban Unrestricted Access</v>
      </c>
    </row>
    <row r="1655" customFormat="false" ht="13.2" hidden="true" customHeight="false" outlineLevel="0" collapsed="false">
      <c r="A1655" s="4" t="n">
        <v>43</v>
      </c>
      <c r="B1655" s="4" t="n">
        <v>5</v>
      </c>
      <c r="C1655" s="4" t="n">
        <v>2</v>
      </c>
      <c r="D1655" s="4" t="n">
        <v>22</v>
      </c>
      <c r="E1655" s="4" t="n">
        <v>0.0380302</v>
      </c>
      <c r="F1655" s="0" t="str">
        <f aca="false">IF(B1655=$G$2,$H$2,IF(B1655=$G$3,$H$3,IF(B1655=$G$4,$H$4,IF(B1655=$G$5,$H$5,IF(B1655=$G$6,$H$6,"other")))))</f>
        <v>Urban Unrestricted Access</v>
      </c>
    </row>
    <row r="1656" customFormat="false" ht="13.2" hidden="true" customHeight="false" outlineLevel="0" collapsed="false">
      <c r="A1656" s="4" t="n">
        <v>43</v>
      </c>
      <c r="B1656" s="4" t="n">
        <v>5</v>
      </c>
      <c r="C1656" s="4" t="n">
        <v>2</v>
      </c>
      <c r="D1656" s="4" t="n">
        <v>23</v>
      </c>
      <c r="E1656" s="4" t="n">
        <v>0.0322072</v>
      </c>
      <c r="F1656" s="0" t="str">
        <f aca="false">IF(B1656=$G$2,$H$2,IF(B1656=$G$3,$H$3,IF(B1656=$G$4,$H$4,IF(B1656=$G$5,$H$5,IF(B1656=$G$6,$H$6,"other")))))</f>
        <v>Urban Unrestricted Access</v>
      </c>
    </row>
    <row r="1657" customFormat="false" ht="13.2" hidden="true" customHeight="false" outlineLevel="0" collapsed="false">
      <c r="A1657" s="4" t="n">
        <v>43</v>
      </c>
      <c r="B1657" s="4" t="n">
        <v>5</v>
      </c>
      <c r="C1657" s="4" t="n">
        <v>2</v>
      </c>
      <c r="D1657" s="4" t="n">
        <v>24</v>
      </c>
      <c r="E1657" s="4" t="n">
        <v>0.0245677</v>
      </c>
      <c r="F1657" s="0" t="str">
        <f aca="false">IF(B1657=$G$2,$H$2,IF(B1657=$G$3,$H$3,IF(B1657=$G$4,$H$4,IF(B1657=$G$5,$H$5,IF(B1657=$G$6,$H$6,"other")))))</f>
        <v>Urban Unrestricted Access</v>
      </c>
    </row>
    <row r="1658" customFormat="false" ht="13.2" hidden="false" customHeight="false" outlineLevel="0" collapsed="false">
      <c r="A1658" s="4" t="n">
        <v>43</v>
      </c>
      <c r="B1658" s="4" t="n">
        <v>5</v>
      </c>
      <c r="C1658" s="4" t="n">
        <v>5</v>
      </c>
      <c r="D1658" s="4" t="n">
        <v>1</v>
      </c>
      <c r="E1658" s="4" t="n">
        <v>0.00986211</v>
      </c>
      <c r="F1658" s="0" t="str">
        <f aca="false">IF(B1658=$G$2,$H$2,IF(B1658=$G$3,$H$3,IF(B1658=$G$4,$H$4,IF(B1658=$G$5,$H$5,IF(B1658=$G$6,$H$6,"other")))))</f>
        <v>Urban Unrestricted Access</v>
      </c>
    </row>
    <row r="1659" customFormat="false" ht="13.2" hidden="false" customHeight="false" outlineLevel="0" collapsed="false">
      <c r="A1659" s="4" t="n">
        <v>43</v>
      </c>
      <c r="B1659" s="4" t="n">
        <v>5</v>
      </c>
      <c r="C1659" s="4" t="n">
        <v>5</v>
      </c>
      <c r="D1659" s="4" t="n">
        <v>2</v>
      </c>
      <c r="E1659" s="4" t="n">
        <v>0.00627248</v>
      </c>
      <c r="F1659" s="0" t="str">
        <f aca="false">IF(B1659=$G$2,$H$2,IF(B1659=$G$3,$H$3,IF(B1659=$G$4,$H$4,IF(B1659=$G$5,$H$5,IF(B1659=$G$6,$H$6,"other")))))</f>
        <v>Urban Unrestricted Access</v>
      </c>
    </row>
    <row r="1660" customFormat="false" ht="13.2" hidden="false" customHeight="false" outlineLevel="0" collapsed="false">
      <c r="A1660" s="4" t="n">
        <v>43</v>
      </c>
      <c r="B1660" s="4" t="n">
        <v>5</v>
      </c>
      <c r="C1660" s="4" t="n">
        <v>5</v>
      </c>
      <c r="D1660" s="4" t="n">
        <v>3</v>
      </c>
      <c r="E1660" s="4" t="n">
        <v>0.00505767</v>
      </c>
      <c r="F1660" s="0" t="str">
        <f aca="false">IF(B1660=$G$2,$H$2,IF(B1660=$G$3,$H$3,IF(B1660=$G$4,$H$4,IF(B1660=$G$5,$H$5,IF(B1660=$G$6,$H$6,"other")))))</f>
        <v>Urban Unrestricted Access</v>
      </c>
    </row>
    <row r="1661" customFormat="false" ht="13.2" hidden="false" customHeight="false" outlineLevel="0" collapsed="false">
      <c r="A1661" s="4" t="n">
        <v>43</v>
      </c>
      <c r="B1661" s="4" t="n">
        <v>5</v>
      </c>
      <c r="C1661" s="4" t="n">
        <v>5</v>
      </c>
      <c r="D1661" s="4" t="n">
        <v>4</v>
      </c>
      <c r="E1661" s="4" t="n">
        <v>0.00466686</v>
      </c>
      <c r="F1661" s="0" t="str">
        <f aca="false">IF(B1661=$G$2,$H$2,IF(B1661=$G$3,$H$3,IF(B1661=$G$4,$H$4,IF(B1661=$G$5,$H$5,IF(B1661=$G$6,$H$6,"other")))))</f>
        <v>Urban Unrestricted Access</v>
      </c>
    </row>
    <row r="1662" customFormat="false" ht="13.2" hidden="false" customHeight="false" outlineLevel="0" collapsed="false">
      <c r="A1662" s="4" t="n">
        <v>43</v>
      </c>
      <c r="B1662" s="4" t="n">
        <v>5</v>
      </c>
      <c r="C1662" s="4" t="n">
        <v>5</v>
      </c>
      <c r="D1662" s="4" t="n">
        <v>5</v>
      </c>
      <c r="E1662" s="4" t="n">
        <v>0.00699469</v>
      </c>
      <c r="F1662" s="0" t="str">
        <f aca="false">IF(B1662=$G$2,$H$2,IF(B1662=$G$3,$H$3,IF(B1662=$G$4,$H$4,IF(B1662=$G$5,$H$5,IF(B1662=$G$6,$H$6,"other")))))</f>
        <v>Urban Unrestricted Access</v>
      </c>
    </row>
    <row r="1663" customFormat="false" ht="13.2" hidden="false" customHeight="false" outlineLevel="0" collapsed="false">
      <c r="A1663" s="4" t="n">
        <v>43</v>
      </c>
      <c r="B1663" s="4" t="n">
        <v>5</v>
      </c>
      <c r="C1663" s="4" t="n">
        <v>5</v>
      </c>
      <c r="D1663" s="4" t="n">
        <v>6</v>
      </c>
      <c r="E1663" s="4" t="n">
        <v>0.018494</v>
      </c>
      <c r="F1663" s="0" t="str">
        <f aca="false">IF(B1663=$G$2,$H$2,IF(B1663=$G$3,$H$3,IF(B1663=$G$4,$H$4,IF(B1663=$G$5,$H$5,IF(B1663=$G$6,$H$6,"other")))))</f>
        <v>Urban Unrestricted Access</v>
      </c>
    </row>
    <row r="1664" customFormat="false" ht="13.2" hidden="false" customHeight="false" outlineLevel="0" collapsed="false">
      <c r="A1664" s="4" t="n">
        <v>43</v>
      </c>
      <c r="B1664" s="4" t="n">
        <v>5</v>
      </c>
      <c r="C1664" s="4" t="n">
        <v>5</v>
      </c>
      <c r="D1664" s="4" t="n">
        <v>7</v>
      </c>
      <c r="E1664" s="4" t="n">
        <v>0.0459565</v>
      </c>
      <c r="F1664" s="0" t="str">
        <f aca="false">IF(B1664=$G$2,$H$2,IF(B1664=$G$3,$H$3,IF(B1664=$G$4,$H$4,IF(B1664=$G$5,$H$5,IF(B1664=$G$6,$H$6,"other")))))</f>
        <v>Urban Unrestricted Access</v>
      </c>
    </row>
    <row r="1665" customFormat="false" ht="13.2" hidden="false" customHeight="false" outlineLevel="0" collapsed="false">
      <c r="A1665" s="4" t="n">
        <v>43</v>
      </c>
      <c r="B1665" s="4" t="n">
        <v>5</v>
      </c>
      <c r="C1665" s="4" t="n">
        <v>5</v>
      </c>
      <c r="D1665" s="4" t="n">
        <v>8</v>
      </c>
      <c r="E1665" s="4" t="n">
        <v>0.0696444</v>
      </c>
      <c r="F1665" s="0" t="str">
        <f aca="false">IF(B1665=$G$2,$H$2,IF(B1665=$G$3,$H$3,IF(B1665=$G$4,$H$4,IF(B1665=$G$5,$H$5,IF(B1665=$G$6,$H$6,"other")))))</f>
        <v>Urban Unrestricted Access</v>
      </c>
    </row>
    <row r="1666" customFormat="false" ht="13.2" hidden="false" customHeight="false" outlineLevel="0" collapsed="false">
      <c r="A1666" s="4" t="n">
        <v>43</v>
      </c>
      <c r="B1666" s="4" t="n">
        <v>5</v>
      </c>
      <c r="C1666" s="4" t="n">
        <v>5</v>
      </c>
      <c r="D1666" s="4" t="n">
        <v>9</v>
      </c>
      <c r="E1666" s="4" t="n">
        <v>0.0608279</v>
      </c>
      <c r="F1666" s="0" t="str">
        <f aca="false">IF(B1666=$G$2,$H$2,IF(B1666=$G$3,$H$3,IF(B1666=$G$4,$H$4,IF(B1666=$G$5,$H$5,IF(B1666=$G$6,$H$6,"other")))))</f>
        <v>Urban Unrestricted Access</v>
      </c>
    </row>
    <row r="1667" customFormat="false" ht="13.2" hidden="false" customHeight="false" outlineLevel="0" collapsed="false">
      <c r="A1667" s="4" t="n">
        <v>43</v>
      </c>
      <c r="B1667" s="4" t="n">
        <v>5</v>
      </c>
      <c r="C1667" s="4" t="n">
        <v>5</v>
      </c>
      <c r="D1667" s="4" t="n">
        <v>10</v>
      </c>
      <c r="E1667" s="4" t="n">
        <v>0.0502862</v>
      </c>
      <c r="F1667" s="0" t="str">
        <f aca="false">IF(B1667=$G$2,$H$2,IF(B1667=$G$3,$H$3,IF(B1667=$G$4,$H$4,IF(B1667=$G$5,$H$5,IF(B1667=$G$6,$H$6,"other")))))</f>
        <v>Urban Unrestricted Access</v>
      </c>
    </row>
    <row r="1668" customFormat="false" ht="13.2" hidden="false" customHeight="false" outlineLevel="0" collapsed="false">
      <c r="A1668" s="4" t="n">
        <v>43</v>
      </c>
      <c r="B1668" s="4" t="n">
        <v>5</v>
      </c>
      <c r="C1668" s="4" t="n">
        <v>5</v>
      </c>
      <c r="D1668" s="4" t="n">
        <v>11</v>
      </c>
      <c r="E1668" s="4" t="n">
        <v>0.0499351</v>
      </c>
      <c r="F1668" s="0" t="str">
        <f aca="false">IF(B1668=$G$2,$H$2,IF(B1668=$G$3,$H$3,IF(B1668=$G$4,$H$4,IF(B1668=$G$5,$H$5,IF(B1668=$G$6,$H$6,"other")))))</f>
        <v>Urban Unrestricted Access</v>
      </c>
    </row>
    <row r="1669" customFormat="false" ht="13.2" hidden="false" customHeight="false" outlineLevel="0" collapsed="false">
      <c r="A1669" s="4" t="n">
        <v>43</v>
      </c>
      <c r="B1669" s="4" t="n">
        <v>5</v>
      </c>
      <c r="C1669" s="4" t="n">
        <v>5</v>
      </c>
      <c r="D1669" s="4" t="n">
        <v>12</v>
      </c>
      <c r="E1669" s="4" t="n">
        <v>0.0543654</v>
      </c>
      <c r="F1669" s="0" t="str">
        <f aca="false">IF(B1669=$G$2,$H$2,IF(B1669=$G$3,$H$3,IF(B1669=$G$4,$H$4,IF(B1669=$G$5,$H$5,IF(B1669=$G$6,$H$6,"other")))))</f>
        <v>Urban Unrestricted Access</v>
      </c>
    </row>
    <row r="1670" customFormat="false" ht="13.2" hidden="false" customHeight="false" outlineLevel="0" collapsed="false">
      <c r="A1670" s="4" t="n">
        <v>43</v>
      </c>
      <c r="B1670" s="4" t="n">
        <v>5</v>
      </c>
      <c r="C1670" s="4" t="n">
        <v>5</v>
      </c>
      <c r="D1670" s="4" t="n">
        <v>13</v>
      </c>
      <c r="E1670" s="4" t="n">
        <v>0.0576462</v>
      </c>
      <c r="F1670" s="0" t="str">
        <f aca="false">IF(B1670=$G$2,$H$2,IF(B1670=$G$3,$H$3,IF(B1670=$G$4,$H$4,IF(B1670=$G$5,$H$5,IF(B1670=$G$6,$H$6,"other")))))</f>
        <v>Urban Unrestricted Access</v>
      </c>
    </row>
    <row r="1671" customFormat="false" ht="13.2" hidden="false" customHeight="false" outlineLevel="0" collapsed="false">
      <c r="A1671" s="4" t="n">
        <v>43</v>
      </c>
      <c r="B1671" s="4" t="n">
        <v>5</v>
      </c>
      <c r="C1671" s="4" t="n">
        <v>5</v>
      </c>
      <c r="D1671" s="4" t="n">
        <v>14</v>
      </c>
      <c r="E1671" s="4" t="n">
        <v>0.0580319</v>
      </c>
      <c r="F1671" s="0" t="str">
        <f aca="false">IF(B1671=$G$2,$H$2,IF(B1671=$G$3,$H$3,IF(B1671=$G$4,$H$4,IF(B1671=$G$5,$H$5,IF(B1671=$G$6,$H$6,"other")))))</f>
        <v>Urban Unrestricted Access</v>
      </c>
    </row>
    <row r="1672" customFormat="false" ht="13.2" hidden="false" customHeight="false" outlineLevel="0" collapsed="false">
      <c r="A1672" s="4" t="n">
        <v>43</v>
      </c>
      <c r="B1672" s="4" t="n">
        <v>5</v>
      </c>
      <c r="C1672" s="4" t="n">
        <v>5</v>
      </c>
      <c r="D1672" s="4" t="n">
        <v>15</v>
      </c>
      <c r="E1672" s="4" t="n">
        <v>0.0622554</v>
      </c>
      <c r="F1672" s="0" t="str">
        <f aca="false">IF(B1672=$G$2,$H$2,IF(B1672=$G$3,$H$3,IF(B1672=$G$4,$H$4,IF(B1672=$G$5,$H$5,IF(B1672=$G$6,$H$6,"other")))))</f>
        <v>Urban Unrestricted Access</v>
      </c>
    </row>
    <row r="1673" customFormat="false" ht="13.2" hidden="false" customHeight="false" outlineLevel="0" collapsed="false">
      <c r="A1673" s="4" t="n">
        <v>43</v>
      </c>
      <c r="B1673" s="4" t="n">
        <v>5</v>
      </c>
      <c r="C1673" s="4" t="n">
        <v>5</v>
      </c>
      <c r="D1673" s="4" t="n">
        <v>16</v>
      </c>
      <c r="E1673" s="4" t="n">
        <v>0.0710049</v>
      </c>
      <c r="F1673" s="0" t="str">
        <f aca="false">IF(B1673=$G$2,$H$2,IF(B1673=$G$3,$H$3,IF(B1673=$G$4,$H$4,IF(B1673=$G$5,$H$5,IF(B1673=$G$6,$H$6,"other")))))</f>
        <v>Urban Unrestricted Access</v>
      </c>
    </row>
    <row r="1674" customFormat="false" ht="13.2" hidden="false" customHeight="false" outlineLevel="0" collapsed="false">
      <c r="A1674" s="4" t="n">
        <v>43</v>
      </c>
      <c r="B1674" s="4" t="n">
        <v>5</v>
      </c>
      <c r="C1674" s="4" t="n">
        <v>5</v>
      </c>
      <c r="D1674" s="4" t="n">
        <v>17</v>
      </c>
      <c r="E1674" s="4" t="n">
        <v>0.0769725</v>
      </c>
      <c r="F1674" s="0" t="str">
        <f aca="false">IF(B1674=$G$2,$H$2,IF(B1674=$G$3,$H$3,IF(B1674=$G$4,$H$4,IF(B1674=$G$5,$H$5,IF(B1674=$G$6,$H$6,"other")))))</f>
        <v>Urban Unrestricted Access</v>
      </c>
    </row>
    <row r="1675" customFormat="false" ht="13.2" hidden="false" customHeight="false" outlineLevel="0" collapsed="false">
      <c r="A1675" s="4" t="n">
        <v>43</v>
      </c>
      <c r="B1675" s="4" t="n">
        <v>5</v>
      </c>
      <c r="C1675" s="4" t="n">
        <v>5</v>
      </c>
      <c r="D1675" s="4" t="n">
        <v>18</v>
      </c>
      <c r="E1675" s="4" t="n">
        <v>0.077432</v>
      </c>
      <c r="F1675" s="0" t="str">
        <f aca="false">IF(B1675=$G$2,$H$2,IF(B1675=$G$3,$H$3,IF(B1675=$G$4,$H$4,IF(B1675=$G$5,$H$5,IF(B1675=$G$6,$H$6,"other")))))</f>
        <v>Urban Unrestricted Access</v>
      </c>
    </row>
    <row r="1676" customFormat="false" ht="13.2" hidden="false" customHeight="false" outlineLevel="0" collapsed="false">
      <c r="A1676" s="4" t="n">
        <v>43</v>
      </c>
      <c r="B1676" s="4" t="n">
        <v>5</v>
      </c>
      <c r="C1676" s="4" t="n">
        <v>5</v>
      </c>
      <c r="D1676" s="4" t="n">
        <v>19</v>
      </c>
      <c r="E1676" s="4" t="n">
        <v>0.059783</v>
      </c>
      <c r="F1676" s="0" t="str">
        <f aca="false">IF(B1676=$G$2,$H$2,IF(B1676=$G$3,$H$3,IF(B1676=$G$4,$H$4,IF(B1676=$G$5,$H$5,IF(B1676=$G$6,$H$6,"other")))))</f>
        <v>Urban Unrestricted Access</v>
      </c>
    </row>
    <row r="1677" customFormat="false" ht="13.2" hidden="false" customHeight="false" outlineLevel="0" collapsed="false">
      <c r="A1677" s="4" t="n">
        <v>43</v>
      </c>
      <c r="B1677" s="4" t="n">
        <v>5</v>
      </c>
      <c r="C1677" s="4" t="n">
        <v>5</v>
      </c>
      <c r="D1677" s="4" t="n">
        <v>20</v>
      </c>
      <c r="E1677" s="4" t="n">
        <v>0.0443923</v>
      </c>
      <c r="F1677" s="0" t="str">
        <f aca="false">IF(B1677=$G$2,$H$2,IF(B1677=$G$3,$H$3,IF(B1677=$G$4,$H$4,IF(B1677=$G$5,$H$5,IF(B1677=$G$6,$H$6,"other")))))</f>
        <v>Urban Unrestricted Access</v>
      </c>
    </row>
    <row r="1678" customFormat="false" ht="13.2" hidden="false" customHeight="false" outlineLevel="0" collapsed="false">
      <c r="A1678" s="4" t="n">
        <v>43</v>
      </c>
      <c r="B1678" s="4" t="n">
        <v>5</v>
      </c>
      <c r="C1678" s="4" t="n">
        <v>5</v>
      </c>
      <c r="D1678" s="4" t="n">
        <v>21</v>
      </c>
      <c r="E1678" s="4" t="n">
        <v>0.0354458</v>
      </c>
      <c r="F1678" s="0" t="str">
        <f aca="false">IF(B1678=$G$2,$H$2,IF(B1678=$G$3,$H$3,IF(B1678=$G$4,$H$4,IF(B1678=$G$5,$H$5,IF(B1678=$G$6,$H$6,"other")))))</f>
        <v>Urban Unrestricted Access</v>
      </c>
    </row>
    <row r="1679" customFormat="false" ht="13.2" hidden="false" customHeight="false" outlineLevel="0" collapsed="false">
      <c r="A1679" s="4" t="n">
        <v>43</v>
      </c>
      <c r="B1679" s="4" t="n">
        <v>5</v>
      </c>
      <c r="C1679" s="4" t="n">
        <v>5</v>
      </c>
      <c r="D1679" s="4" t="n">
        <v>22</v>
      </c>
      <c r="E1679" s="4" t="n">
        <v>0.031824</v>
      </c>
      <c r="F1679" s="0" t="str">
        <f aca="false">IF(B1679=$G$2,$H$2,IF(B1679=$G$3,$H$3,IF(B1679=$G$4,$H$4,IF(B1679=$G$5,$H$5,IF(B1679=$G$6,$H$6,"other")))))</f>
        <v>Urban Unrestricted Access</v>
      </c>
    </row>
    <row r="1680" customFormat="false" ht="13.2" hidden="false" customHeight="false" outlineLevel="0" collapsed="false">
      <c r="A1680" s="4" t="n">
        <v>43</v>
      </c>
      <c r="B1680" s="4" t="n">
        <v>5</v>
      </c>
      <c r="C1680" s="4" t="n">
        <v>5</v>
      </c>
      <c r="D1680" s="4" t="n">
        <v>23</v>
      </c>
      <c r="E1680" s="4" t="n">
        <v>0.0249419</v>
      </c>
      <c r="F1680" s="0" t="str">
        <f aca="false">IF(B1680=$G$2,$H$2,IF(B1680=$G$3,$H$3,IF(B1680=$G$4,$H$4,IF(B1680=$G$5,$H$5,IF(B1680=$G$6,$H$6,"other")))))</f>
        <v>Urban Unrestricted Access</v>
      </c>
    </row>
    <row r="1681" customFormat="false" ht="13.2" hidden="false" customHeight="false" outlineLevel="0" collapsed="false">
      <c r="A1681" s="4" t="n">
        <v>43</v>
      </c>
      <c r="B1681" s="4" t="n">
        <v>5</v>
      </c>
      <c r="C1681" s="4" t="n">
        <v>5</v>
      </c>
      <c r="D1681" s="4" t="n">
        <v>24</v>
      </c>
      <c r="E1681" s="4" t="n">
        <v>0.0179068</v>
      </c>
      <c r="F1681" s="0" t="str">
        <f aca="false">IF(B1681=$G$2,$H$2,IF(B1681=$G$3,$H$3,IF(B1681=$G$4,$H$4,IF(B1681=$G$5,$H$5,IF(B1681=$G$6,$H$6,"other")))))</f>
        <v>Urban Unrestricted Access</v>
      </c>
    </row>
    <row r="1682" customFormat="false" ht="13.2" hidden="true" customHeight="false" outlineLevel="0" collapsed="false">
      <c r="A1682" s="4" t="n">
        <v>51</v>
      </c>
      <c r="B1682" s="4" t="n">
        <v>1</v>
      </c>
      <c r="C1682" s="4" t="n">
        <v>2</v>
      </c>
      <c r="D1682" s="4" t="n">
        <v>1</v>
      </c>
      <c r="E1682" s="4" t="n">
        <v>0.0214739</v>
      </c>
      <c r="F1682" s="0" t="str">
        <f aca="false">IF(B1682=$G$2,$H$2,IF(B1682=$G$3,$H$3,IF(B1682=$G$4,$H$4,IF(B1682=$G$5,$H$5,IF(B1682=$G$6,$H$6,"other")))))</f>
        <v>Off-Network</v>
      </c>
    </row>
    <row r="1683" customFormat="false" ht="13.2" hidden="true" customHeight="false" outlineLevel="0" collapsed="false">
      <c r="A1683" s="4" t="n">
        <v>51</v>
      </c>
      <c r="B1683" s="4" t="n">
        <v>1</v>
      </c>
      <c r="C1683" s="4" t="n">
        <v>2</v>
      </c>
      <c r="D1683" s="4" t="n">
        <v>2</v>
      </c>
      <c r="E1683" s="4" t="n">
        <v>0.0144428</v>
      </c>
      <c r="F1683" s="0" t="str">
        <f aca="false">IF(B1683=$G$2,$H$2,IF(B1683=$G$3,$H$3,IF(B1683=$G$4,$H$4,IF(B1683=$G$5,$H$5,IF(B1683=$G$6,$H$6,"other")))))</f>
        <v>Off-Network</v>
      </c>
    </row>
    <row r="1684" customFormat="false" ht="13.2" hidden="true" customHeight="false" outlineLevel="0" collapsed="false">
      <c r="A1684" s="4" t="n">
        <v>51</v>
      </c>
      <c r="B1684" s="4" t="n">
        <v>1</v>
      </c>
      <c r="C1684" s="4" t="n">
        <v>2</v>
      </c>
      <c r="D1684" s="4" t="n">
        <v>3</v>
      </c>
      <c r="E1684" s="4" t="n">
        <v>0.0109684</v>
      </c>
      <c r="F1684" s="0" t="str">
        <f aca="false">IF(B1684=$G$2,$H$2,IF(B1684=$G$3,$H$3,IF(B1684=$G$4,$H$4,IF(B1684=$G$5,$H$5,IF(B1684=$G$6,$H$6,"other")))))</f>
        <v>Off-Network</v>
      </c>
    </row>
    <row r="1685" customFormat="false" ht="13.2" hidden="true" customHeight="false" outlineLevel="0" collapsed="false">
      <c r="A1685" s="4" t="n">
        <v>51</v>
      </c>
      <c r="B1685" s="4" t="n">
        <v>1</v>
      </c>
      <c r="C1685" s="4" t="n">
        <v>2</v>
      </c>
      <c r="D1685" s="4" t="n">
        <v>4</v>
      </c>
      <c r="E1685" s="4" t="n">
        <v>0.00749451</v>
      </c>
      <c r="F1685" s="0" t="str">
        <f aca="false">IF(B1685=$G$2,$H$2,IF(B1685=$G$3,$H$3,IF(B1685=$G$4,$H$4,IF(B1685=$G$5,$H$5,IF(B1685=$G$6,$H$6,"other")))))</f>
        <v>Off-Network</v>
      </c>
    </row>
    <row r="1686" customFormat="false" ht="13.2" hidden="true" customHeight="false" outlineLevel="0" collapsed="false">
      <c r="A1686" s="4" t="n">
        <v>51</v>
      </c>
      <c r="B1686" s="4" t="n">
        <v>1</v>
      </c>
      <c r="C1686" s="4" t="n">
        <v>2</v>
      </c>
      <c r="D1686" s="4" t="n">
        <v>5</v>
      </c>
      <c r="E1686" s="4" t="n">
        <v>0.00683855</v>
      </c>
      <c r="F1686" s="0" t="str">
        <f aca="false">IF(B1686=$G$2,$H$2,IF(B1686=$G$3,$H$3,IF(B1686=$G$4,$H$4,IF(B1686=$G$5,$H$5,IF(B1686=$G$6,$H$6,"other")))))</f>
        <v>Off-Network</v>
      </c>
    </row>
    <row r="1687" customFormat="false" ht="13.2" hidden="true" customHeight="false" outlineLevel="0" collapsed="false">
      <c r="A1687" s="4" t="n">
        <v>51</v>
      </c>
      <c r="B1687" s="4" t="n">
        <v>1</v>
      </c>
      <c r="C1687" s="4" t="n">
        <v>2</v>
      </c>
      <c r="D1687" s="4" t="n">
        <v>6</v>
      </c>
      <c r="E1687" s="4" t="n">
        <v>0.0103588</v>
      </c>
      <c r="F1687" s="0" t="str">
        <f aca="false">IF(B1687=$G$2,$H$2,IF(B1687=$G$3,$H$3,IF(B1687=$G$4,$H$4,IF(B1687=$G$5,$H$5,IF(B1687=$G$6,$H$6,"other")))))</f>
        <v>Off-Network</v>
      </c>
    </row>
    <row r="1688" customFormat="false" ht="13.2" hidden="true" customHeight="false" outlineLevel="0" collapsed="false">
      <c r="A1688" s="4" t="n">
        <v>51</v>
      </c>
      <c r="B1688" s="4" t="n">
        <v>1</v>
      </c>
      <c r="C1688" s="4" t="n">
        <v>2</v>
      </c>
      <c r="D1688" s="4" t="n">
        <v>7</v>
      </c>
      <c r="E1688" s="4" t="n">
        <v>0.0184304</v>
      </c>
      <c r="F1688" s="0" t="str">
        <f aca="false">IF(B1688=$G$2,$H$2,IF(B1688=$G$3,$H$3,IF(B1688=$G$4,$H$4,IF(B1688=$G$5,$H$5,IF(B1688=$G$6,$H$6,"other")))))</f>
        <v>Off-Network</v>
      </c>
    </row>
    <row r="1689" customFormat="false" ht="13.2" hidden="true" customHeight="false" outlineLevel="0" collapsed="false">
      <c r="A1689" s="4" t="n">
        <v>51</v>
      </c>
      <c r="B1689" s="4" t="n">
        <v>1</v>
      </c>
      <c r="C1689" s="4" t="n">
        <v>2</v>
      </c>
      <c r="D1689" s="4" t="n">
        <v>8</v>
      </c>
      <c r="E1689" s="4" t="n">
        <v>0.0268117</v>
      </c>
      <c r="F1689" s="0" t="str">
        <f aca="false">IF(B1689=$G$2,$H$2,IF(B1689=$G$3,$H$3,IF(B1689=$G$4,$H$4,IF(B1689=$G$5,$H$5,IF(B1689=$G$6,$H$6,"other")))))</f>
        <v>Off-Network</v>
      </c>
    </row>
    <row r="1690" customFormat="false" ht="13.2" hidden="true" customHeight="false" outlineLevel="0" collapsed="false">
      <c r="A1690" s="4" t="n">
        <v>51</v>
      </c>
      <c r="B1690" s="4" t="n">
        <v>1</v>
      </c>
      <c r="C1690" s="4" t="n">
        <v>2</v>
      </c>
      <c r="D1690" s="4" t="n">
        <v>9</v>
      </c>
      <c r="E1690" s="4" t="n">
        <v>0.0363852</v>
      </c>
      <c r="F1690" s="0" t="str">
        <f aca="false">IF(B1690=$G$2,$H$2,IF(B1690=$G$3,$H$3,IF(B1690=$G$4,$H$4,IF(B1690=$G$5,$H$5,IF(B1690=$G$6,$H$6,"other")))))</f>
        <v>Off-Network</v>
      </c>
    </row>
    <row r="1691" customFormat="false" ht="13.2" hidden="true" customHeight="false" outlineLevel="0" collapsed="false">
      <c r="A1691" s="4" t="n">
        <v>51</v>
      </c>
      <c r="B1691" s="4" t="n">
        <v>1</v>
      </c>
      <c r="C1691" s="4" t="n">
        <v>2</v>
      </c>
      <c r="D1691" s="4" t="n">
        <v>10</v>
      </c>
      <c r="E1691" s="4" t="n">
        <v>0.0475407</v>
      </c>
      <c r="F1691" s="0" t="str">
        <f aca="false">IF(B1691=$G$2,$H$2,IF(B1691=$G$3,$H$3,IF(B1691=$G$4,$H$4,IF(B1691=$G$5,$H$5,IF(B1691=$G$6,$H$6,"other")))))</f>
        <v>Off-Network</v>
      </c>
    </row>
    <row r="1692" customFormat="false" ht="13.2" hidden="true" customHeight="false" outlineLevel="0" collapsed="false">
      <c r="A1692" s="4" t="n">
        <v>51</v>
      </c>
      <c r="B1692" s="4" t="n">
        <v>1</v>
      </c>
      <c r="C1692" s="4" t="n">
        <v>2</v>
      </c>
      <c r="D1692" s="4" t="n">
        <v>11</v>
      </c>
      <c r="E1692" s="4" t="n">
        <v>0.0574664</v>
      </c>
      <c r="F1692" s="0" t="str">
        <f aca="false">IF(B1692=$G$2,$H$2,IF(B1692=$G$3,$H$3,IF(B1692=$G$4,$H$4,IF(B1692=$G$5,$H$5,IF(B1692=$G$6,$H$6,"other")))))</f>
        <v>Off-Network</v>
      </c>
    </row>
    <row r="1693" customFormat="false" ht="13.2" hidden="true" customHeight="false" outlineLevel="0" collapsed="false">
      <c r="A1693" s="4" t="n">
        <v>51</v>
      </c>
      <c r="B1693" s="4" t="n">
        <v>1</v>
      </c>
      <c r="C1693" s="4" t="n">
        <v>2</v>
      </c>
      <c r="D1693" s="4" t="n">
        <v>12</v>
      </c>
      <c r="E1693" s="4" t="n">
        <v>0.0650786</v>
      </c>
      <c r="F1693" s="0" t="str">
        <f aca="false">IF(B1693=$G$2,$H$2,IF(B1693=$G$3,$H$3,IF(B1693=$G$4,$H$4,IF(B1693=$G$5,$H$5,IF(B1693=$G$6,$H$6,"other")))))</f>
        <v>Off-Network</v>
      </c>
    </row>
    <row r="1694" customFormat="false" ht="13.2" hidden="true" customHeight="false" outlineLevel="0" collapsed="false">
      <c r="A1694" s="4" t="n">
        <v>51</v>
      </c>
      <c r="B1694" s="4" t="n">
        <v>1</v>
      </c>
      <c r="C1694" s="4" t="n">
        <v>2</v>
      </c>
      <c r="D1694" s="4" t="n">
        <v>13</v>
      </c>
      <c r="E1694" s="4" t="n">
        <v>0.0713228</v>
      </c>
      <c r="F1694" s="0" t="str">
        <f aca="false">IF(B1694=$G$2,$H$2,IF(B1694=$G$3,$H$3,IF(B1694=$G$4,$H$4,IF(B1694=$G$5,$H$5,IF(B1694=$G$6,$H$6,"other")))))</f>
        <v>Off-Network</v>
      </c>
    </row>
    <row r="1695" customFormat="false" ht="13.2" hidden="true" customHeight="false" outlineLevel="0" collapsed="false">
      <c r="A1695" s="4" t="n">
        <v>51</v>
      </c>
      <c r="B1695" s="4" t="n">
        <v>1</v>
      </c>
      <c r="C1695" s="4" t="n">
        <v>2</v>
      </c>
      <c r="D1695" s="4" t="n">
        <v>14</v>
      </c>
      <c r="E1695" s="4" t="n">
        <v>0.0714917</v>
      </c>
      <c r="F1695" s="0" t="str">
        <f aca="false">IF(B1695=$G$2,$H$2,IF(B1695=$G$3,$H$3,IF(B1695=$G$4,$H$4,IF(B1695=$G$5,$H$5,IF(B1695=$G$6,$H$6,"other")))))</f>
        <v>Off-Network</v>
      </c>
    </row>
    <row r="1696" customFormat="false" ht="13.2" hidden="true" customHeight="false" outlineLevel="0" collapsed="false">
      <c r="A1696" s="4" t="n">
        <v>51</v>
      </c>
      <c r="B1696" s="4" t="n">
        <v>1</v>
      </c>
      <c r="C1696" s="4" t="n">
        <v>2</v>
      </c>
      <c r="D1696" s="4" t="n">
        <v>15</v>
      </c>
      <c r="E1696" s="4" t="n">
        <v>0.0717226</v>
      </c>
      <c r="F1696" s="0" t="str">
        <f aca="false">IF(B1696=$G$2,$H$2,IF(B1696=$G$3,$H$3,IF(B1696=$G$4,$H$4,IF(B1696=$G$5,$H$5,IF(B1696=$G$6,$H$6,"other")))))</f>
        <v>Off-Network</v>
      </c>
    </row>
    <row r="1697" customFormat="false" ht="13.2" hidden="true" customHeight="false" outlineLevel="0" collapsed="false">
      <c r="A1697" s="4" t="n">
        <v>51</v>
      </c>
      <c r="B1697" s="4" t="n">
        <v>1</v>
      </c>
      <c r="C1697" s="4" t="n">
        <v>2</v>
      </c>
      <c r="D1697" s="4" t="n">
        <v>16</v>
      </c>
      <c r="E1697" s="4" t="n">
        <v>0.0720061</v>
      </c>
      <c r="F1697" s="0" t="str">
        <f aca="false">IF(B1697=$G$2,$H$2,IF(B1697=$G$3,$H$3,IF(B1697=$G$4,$H$4,IF(B1697=$G$5,$H$5,IF(B1697=$G$6,$H$6,"other")))))</f>
        <v>Off-Network</v>
      </c>
    </row>
    <row r="1698" customFormat="false" ht="13.2" hidden="true" customHeight="false" outlineLevel="0" collapsed="false">
      <c r="A1698" s="4" t="n">
        <v>51</v>
      </c>
      <c r="B1698" s="4" t="n">
        <v>1</v>
      </c>
      <c r="C1698" s="4" t="n">
        <v>2</v>
      </c>
      <c r="D1698" s="4" t="n">
        <v>17</v>
      </c>
      <c r="E1698" s="4" t="n">
        <v>0.0711487</v>
      </c>
      <c r="F1698" s="0" t="str">
        <f aca="false">IF(B1698=$G$2,$H$2,IF(B1698=$G$3,$H$3,IF(B1698=$G$4,$H$4,IF(B1698=$G$5,$H$5,IF(B1698=$G$6,$H$6,"other")))))</f>
        <v>Off-Network</v>
      </c>
    </row>
    <row r="1699" customFormat="false" ht="13.2" hidden="true" customHeight="false" outlineLevel="0" collapsed="false">
      <c r="A1699" s="4" t="n">
        <v>51</v>
      </c>
      <c r="B1699" s="4" t="n">
        <v>1</v>
      </c>
      <c r="C1699" s="4" t="n">
        <v>2</v>
      </c>
      <c r="D1699" s="4" t="n">
        <v>18</v>
      </c>
      <c r="E1699" s="4" t="n">
        <v>0.0678874</v>
      </c>
      <c r="F1699" s="0" t="str">
        <f aca="false">IF(B1699=$G$2,$H$2,IF(B1699=$G$3,$H$3,IF(B1699=$G$4,$H$4,IF(B1699=$G$5,$H$5,IF(B1699=$G$6,$H$6,"other")))))</f>
        <v>Off-Network</v>
      </c>
    </row>
    <row r="1700" customFormat="false" ht="13.2" hidden="true" customHeight="false" outlineLevel="0" collapsed="false">
      <c r="A1700" s="4" t="n">
        <v>51</v>
      </c>
      <c r="B1700" s="4" t="n">
        <v>1</v>
      </c>
      <c r="C1700" s="4" t="n">
        <v>2</v>
      </c>
      <c r="D1700" s="4" t="n">
        <v>19</v>
      </c>
      <c r="E1700" s="4" t="n">
        <v>0.0617718</v>
      </c>
      <c r="F1700" s="0" t="str">
        <f aca="false">IF(B1700=$G$2,$H$2,IF(B1700=$G$3,$H$3,IF(B1700=$G$4,$H$4,IF(B1700=$G$5,$H$5,IF(B1700=$G$6,$H$6,"other")))))</f>
        <v>Off-Network</v>
      </c>
    </row>
    <row r="1701" customFormat="false" ht="13.2" hidden="true" customHeight="false" outlineLevel="0" collapsed="false">
      <c r="A1701" s="4" t="n">
        <v>51</v>
      </c>
      <c r="B1701" s="4" t="n">
        <v>1</v>
      </c>
      <c r="C1701" s="4" t="n">
        <v>2</v>
      </c>
      <c r="D1701" s="4" t="n">
        <v>20</v>
      </c>
      <c r="E1701" s="4" t="n">
        <v>0.0516882</v>
      </c>
      <c r="F1701" s="0" t="str">
        <f aca="false">IF(B1701=$G$2,$H$2,IF(B1701=$G$3,$H$3,IF(B1701=$G$4,$H$4,IF(B1701=$G$5,$H$5,IF(B1701=$G$6,$H$6,"other")))))</f>
        <v>Off-Network</v>
      </c>
    </row>
    <row r="1702" customFormat="false" ht="13.2" hidden="true" customHeight="false" outlineLevel="0" collapsed="false">
      <c r="A1702" s="4" t="n">
        <v>51</v>
      </c>
      <c r="B1702" s="4" t="n">
        <v>1</v>
      </c>
      <c r="C1702" s="4" t="n">
        <v>2</v>
      </c>
      <c r="D1702" s="4" t="n">
        <v>21</v>
      </c>
      <c r="E1702" s="4" t="n">
        <v>0.0428658</v>
      </c>
      <c r="F1702" s="0" t="str">
        <f aca="false">IF(B1702=$G$2,$H$2,IF(B1702=$G$3,$H$3,IF(B1702=$G$4,$H$4,IF(B1702=$G$5,$H$5,IF(B1702=$G$6,$H$6,"other")))))</f>
        <v>Off-Network</v>
      </c>
    </row>
    <row r="1703" customFormat="false" ht="13.2" hidden="true" customHeight="false" outlineLevel="0" collapsed="false">
      <c r="A1703" s="4" t="n">
        <v>51</v>
      </c>
      <c r="B1703" s="4" t="n">
        <v>1</v>
      </c>
      <c r="C1703" s="4" t="n">
        <v>2</v>
      </c>
      <c r="D1703" s="4" t="n">
        <v>22</v>
      </c>
      <c r="E1703" s="4" t="n">
        <v>0.0380302</v>
      </c>
      <c r="F1703" s="0" t="str">
        <f aca="false">IF(B1703=$G$2,$H$2,IF(B1703=$G$3,$H$3,IF(B1703=$G$4,$H$4,IF(B1703=$G$5,$H$5,IF(B1703=$G$6,$H$6,"other")))))</f>
        <v>Off-Network</v>
      </c>
    </row>
    <row r="1704" customFormat="false" ht="13.2" hidden="true" customHeight="false" outlineLevel="0" collapsed="false">
      <c r="A1704" s="4" t="n">
        <v>51</v>
      </c>
      <c r="B1704" s="4" t="n">
        <v>1</v>
      </c>
      <c r="C1704" s="4" t="n">
        <v>2</v>
      </c>
      <c r="D1704" s="4" t="n">
        <v>23</v>
      </c>
      <c r="E1704" s="4" t="n">
        <v>0.0322072</v>
      </c>
      <c r="F1704" s="0" t="str">
        <f aca="false">IF(B1704=$G$2,$H$2,IF(B1704=$G$3,$H$3,IF(B1704=$G$4,$H$4,IF(B1704=$G$5,$H$5,IF(B1704=$G$6,$H$6,"other")))))</f>
        <v>Off-Network</v>
      </c>
    </row>
    <row r="1705" customFormat="false" ht="13.2" hidden="true" customHeight="false" outlineLevel="0" collapsed="false">
      <c r="A1705" s="4" t="n">
        <v>51</v>
      </c>
      <c r="B1705" s="4" t="n">
        <v>1</v>
      </c>
      <c r="C1705" s="4" t="n">
        <v>2</v>
      </c>
      <c r="D1705" s="4" t="n">
        <v>24</v>
      </c>
      <c r="E1705" s="4" t="n">
        <v>0.0245677</v>
      </c>
      <c r="F1705" s="0" t="str">
        <f aca="false">IF(B1705=$G$2,$H$2,IF(B1705=$G$3,$H$3,IF(B1705=$G$4,$H$4,IF(B1705=$G$5,$H$5,IF(B1705=$G$6,$H$6,"other")))))</f>
        <v>Off-Network</v>
      </c>
    </row>
    <row r="1706" customFormat="false" ht="13.2" hidden="true" customHeight="false" outlineLevel="0" collapsed="false">
      <c r="A1706" s="4" t="n">
        <v>51</v>
      </c>
      <c r="B1706" s="4" t="n">
        <v>1</v>
      </c>
      <c r="C1706" s="4" t="n">
        <v>5</v>
      </c>
      <c r="D1706" s="4" t="n">
        <v>1</v>
      </c>
      <c r="E1706" s="4" t="n">
        <v>0.00986211</v>
      </c>
      <c r="F1706" s="0" t="str">
        <f aca="false">IF(B1706=$G$2,$H$2,IF(B1706=$G$3,$H$3,IF(B1706=$G$4,$H$4,IF(B1706=$G$5,$H$5,IF(B1706=$G$6,$H$6,"other")))))</f>
        <v>Off-Network</v>
      </c>
    </row>
    <row r="1707" customFormat="false" ht="13.2" hidden="true" customHeight="false" outlineLevel="0" collapsed="false">
      <c r="A1707" s="4" t="n">
        <v>51</v>
      </c>
      <c r="B1707" s="4" t="n">
        <v>1</v>
      </c>
      <c r="C1707" s="4" t="n">
        <v>5</v>
      </c>
      <c r="D1707" s="4" t="n">
        <v>2</v>
      </c>
      <c r="E1707" s="4" t="n">
        <v>0.00627248</v>
      </c>
      <c r="F1707" s="0" t="str">
        <f aca="false">IF(B1707=$G$2,$H$2,IF(B1707=$G$3,$H$3,IF(B1707=$G$4,$H$4,IF(B1707=$G$5,$H$5,IF(B1707=$G$6,$H$6,"other")))))</f>
        <v>Off-Network</v>
      </c>
    </row>
    <row r="1708" customFormat="false" ht="13.2" hidden="true" customHeight="false" outlineLevel="0" collapsed="false">
      <c r="A1708" s="4" t="n">
        <v>51</v>
      </c>
      <c r="B1708" s="4" t="n">
        <v>1</v>
      </c>
      <c r="C1708" s="4" t="n">
        <v>5</v>
      </c>
      <c r="D1708" s="4" t="n">
        <v>3</v>
      </c>
      <c r="E1708" s="4" t="n">
        <v>0.00505767</v>
      </c>
      <c r="F1708" s="0" t="str">
        <f aca="false">IF(B1708=$G$2,$H$2,IF(B1708=$G$3,$H$3,IF(B1708=$G$4,$H$4,IF(B1708=$G$5,$H$5,IF(B1708=$G$6,$H$6,"other")))))</f>
        <v>Off-Network</v>
      </c>
    </row>
    <row r="1709" customFormat="false" ht="13.2" hidden="true" customHeight="false" outlineLevel="0" collapsed="false">
      <c r="A1709" s="4" t="n">
        <v>51</v>
      </c>
      <c r="B1709" s="4" t="n">
        <v>1</v>
      </c>
      <c r="C1709" s="4" t="n">
        <v>5</v>
      </c>
      <c r="D1709" s="4" t="n">
        <v>4</v>
      </c>
      <c r="E1709" s="4" t="n">
        <v>0.00466686</v>
      </c>
      <c r="F1709" s="0" t="str">
        <f aca="false">IF(B1709=$G$2,$H$2,IF(B1709=$G$3,$H$3,IF(B1709=$G$4,$H$4,IF(B1709=$G$5,$H$5,IF(B1709=$G$6,$H$6,"other")))))</f>
        <v>Off-Network</v>
      </c>
    </row>
    <row r="1710" customFormat="false" ht="13.2" hidden="true" customHeight="false" outlineLevel="0" collapsed="false">
      <c r="A1710" s="4" t="n">
        <v>51</v>
      </c>
      <c r="B1710" s="4" t="n">
        <v>1</v>
      </c>
      <c r="C1710" s="4" t="n">
        <v>5</v>
      </c>
      <c r="D1710" s="4" t="n">
        <v>5</v>
      </c>
      <c r="E1710" s="4" t="n">
        <v>0.00699469</v>
      </c>
      <c r="F1710" s="0" t="str">
        <f aca="false">IF(B1710=$G$2,$H$2,IF(B1710=$G$3,$H$3,IF(B1710=$G$4,$H$4,IF(B1710=$G$5,$H$5,IF(B1710=$G$6,$H$6,"other")))))</f>
        <v>Off-Network</v>
      </c>
    </row>
    <row r="1711" customFormat="false" ht="13.2" hidden="true" customHeight="false" outlineLevel="0" collapsed="false">
      <c r="A1711" s="4" t="n">
        <v>51</v>
      </c>
      <c r="B1711" s="4" t="n">
        <v>1</v>
      </c>
      <c r="C1711" s="4" t="n">
        <v>5</v>
      </c>
      <c r="D1711" s="4" t="n">
        <v>6</v>
      </c>
      <c r="E1711" s="4" t="n">
        <v>0.018494</v>
      </c>
      <c r="F1711" s="0" t="str">
        <f aca="false">IF(B1711=$G$2,$H$2,IF(B1711=$G$3,$H$3,IF(B1711=$G$4,$H$4,IF(B1711=$G$5,$H$5,IF(B1711=$G$6,$H$6,"other")))))</f>
        <v>Off-Network</v>
      </c>
    </row>
    <row r="1712" customFormat="false" ht="13.2" hidden="true" customHeight="false" outlineLevel="0" collapsed="false">
      <c r="A1712" s="4" t="n">
        <v>51</v>
      </c>
      <c r="B1712" s="4" t="n">
        <v>1</v>
      </c>
      <c r="C1712" s="4" t="n">
        <v>5</v>
      </c>
      <c r="D1712" s="4" t="n">
        <v>7</v>
      </c>
      <c r="E1712" s="4" t="n">
        <v>0.0459565</v>
      </c>
      <c r="F1712" s="0" t="str">
        <f aca="false">IF(B1712=$G$2,$H$2,IF(B1712=$G$3,$H$3,IF(B1712=$G$4,$H$4,IF(B1712=$G$5,$H$5,IF(B1712=$G$6,$H$6,"other")))))</f>
        <v>Off-Network</v>
      </c>
    </row>
    <row r="1713" customFormat="false" ht="13.2" hidden="true" customHeight="false" outlineLevel="0" collapsed="false">
      <c r="A1713" s="4" t="n">
        <v>51</v>
      </c>
      <c r="B1713" s="4" t="n">
        <v>1</v>
      </c>
      <c r="C1713" s="4" t="n">
        <v>5</v>
      </c>
      <c r="D1713" s="4" t="n">
        <v>8</v>
      </c>
      <c r="E1713" s="4" t="n">
        <v>0.0696444</v>
      </c>
      <c r="F1713" s="0" t="str">
        <f aca="false">IF(B1713=$G$2,$H$2,IF(B1713=$G$3,$H$3,IF(B1713=$G$4,$H$4,IF(B1713=$G$5,$H$5,IF(B1713=$G$6,$H$6,"other")))))</f>
        <v>Off-Network</v>
      </c>
    </row>
    <row r="1714" customFormat="false" ht="13.2" hidden="true" customHeight="false" outlineLevel="0" collapsed="false">
      <c r="A1714" s="4" t="n">
        <v>51</v>
      </c>
      <c r="B1714" s="4" t="n">
        <v>1</v>
      </c>
      <c r="C1714" s="4" t="n">
        <v>5</v>
      </c>
      <c r="D1714" s="4" t="n">
        <v>9</v>
      </c>
      <c r="E1714" s="4" t="n">
        <v>0.0608279</v>
      </c>
      <c r="F1714" s="0" t="str">
        <f aca="false">IF(B1714=$G$2,$H$2,IF(B1714=$G$3,$H$3,IF(B1714=$G$4,$H$4,IF(B1714=$G$5,$H$5,IF(B1714=$G$6,$H$6,"other")))))</f>
        <v>Off-Network</v>
      </c>
    </row>
    <row r="1715" customFormat="false" ht="13.2" hidden="true" customHeight="false" outlineLevel="0" collapsed="false">
      <c r="A1715" s="4" t="n">
        <v>51</v>
      </c>
      <c r="B1715" s="4" t="n">
        <v>1</v>
      </c>
      <c r="C1715" s="4" t="n">
        <v>5</v>
      </c>
      <c r="D1715" s="4" t="n">
        <v>10</v>
      </c>
      <c r="E1715" s="4" t="n">
        <v>0.0502862</v>
      </c>
      <c r="F1715" s="0" t="str">
        <f aca="false">IF(B1715=$G$2,$H$2,IF(B1715=$G$3,$H$3,IF(B1715=$G$4,$H$4,IF(B1715=$G$5,$H$5,IF(B1715=$G$6,$H$6,"other")))))</f>
        <v>Off-Network</v>
      </c>
    </row>
    <row r="1716" customFormat="false" ht="13.2" hidden="true" customHeight="false" outlineLevel="0" collapsed="false">
      <c r="A1716" s="4" t="n">
        <v>51</v>
      </c>
      <c r="B1716" s="4" t="n">
        <v>1</v>
      </c>
      <c r="C1716" s="4" t="n">
        <v>5</v>
      </c>
      <c r="D1716" s="4" t="n">
        <v>11</v>
      </c>
      <c r="E1716" s="4" t="n">
        <v>0.0499351</v>
      </c>
      <c r="F1716" s="0" t="str">
        <f aca="false">IF(B1716=$G$2,$H$2,IF(B1716=$G$3,$H$3,IF(B1716=$G$4,$H$4,IF(B1716=$G$5,$H$5,IF(B1716=$G$6,$H$6,"other")))))</f>
        <v>Off-Network</v>
      </c>
    </row>
    <row r="1717" customFormat="false" ht="13.2" hidden="true" customHeight="false" outlineLevel="0" collapsed="false">
      <c r="A1717" s="4" t="n">
        <v>51</v>
      </c>
      <c r="B1717" s="4" t="n">
        <v>1</v>
      </c>
      <c r="C1717" s="4" t="n">
        <v>5</v>
      </c>
      <c r="D1717" s="4" t="n">
        <v>12</v>
      </c>
      <c r="E1717" s="4" t="n">
        <v>0.0543654</v>
      </c>
      <c r="F1717" s="0" t="str">
        <f aca="false">IF(B1717=$G$2,$H$2,IF(B1717=$G$3,$H$3,IF(B1717=$G$4,$H$4,IF(B1717=$G$5,$H$5,IF(B1717=$G$6,$H$6,"other")))))</f>
        <v>Off-Network</v>
      </c>
    </row>
    <row r="1718" customFormat="false" ht="13.2" hidden="true" customHeight="false" outlineLevel="0" collapsed="false">
      <c r="A1718" s="4" t="n">
        <v>51</v>
      </c>
      <c r="B1718" s="4" t="n">
        <v>1</v>
      </c>
      <c r="C1718" s="4" t="n">
        <v>5</v>
      </c>
      <c r="D1718" s="4" t="n">
        <v>13</v>
      </c>
      <c r="E1718" s="4" t="n">
        <v>0.0576462</v>
      </c>
      <c r="F1718" s="0" t="str">
        <f aca="false">IF(B1718=$G$2,$H$2,IF(B1718=$G$3,$H$3,IF(B1718=$G$4,$H$4,IF(B1718=$G$5,$H$5,IF(B1718=$G$6,$H$6,"other")))))</f>
        <v>Off-Network</v>
      </c>
    </row>
    <row r="1719" customFormat="false" ht="13.2" hidden="true" customHeight="false" outlineLevel="0" collapsed="false">
      <c r="A1719" s="4" t="n">
        <v>51</v>
      </c>
      <c r="B1719" s="4" t="n">
        <v>1</v>
      </c>
      <c r="C1719" s="4" t="n">
        <v>5</v>
      </c>
      <c r="D1719" s="4" t="n">
        <v>14</v>
      </c>
      <c r="E1719" s="4" t="n">
        <v>0.0580319</v>
      </c>
      <c r="F1719" s="0" t="str">
        <f aca="false">IF(B1719=$G$2,$H$2,IF(B1719=$G$3,$H$3,IF(B1719=$G$4,$H$4,IF(B1719=$G$5,$H$5,IF(B1719=$G$6,$H$6,"other")))))</f>
        <v>Off-Network</v>
      </c>
    </row>
    <row r="1720" customFormat="false" ht="13.2" hidden="true" customHeight="false" outlineLevel="0" collapsed="false">
      <c r="A1720" s="4" t="n">
        <v>51</v>
      </c>
      <c r="B1720" s="4" t="n">
        <v>1</v>
      </c>
      <c r="C1720" s="4" t="n">
        <v>5</v>
      </c>
      <c r="D1720" s="4" t="n">
        <v>15</v>
      </c>
      <c r="E1720" s="4" t="n">
        <v>0.0622554</v>
      </c>
      <c r="F1720" s="0" t="str">
        <f aca="false">IF(B1720=$G$2,$H$2,IF(B1720=$G$3,$H$3,IF(B1720=$G$4,$H$4,IF(B1720=$G$5,$H$5,IF(B1720=$G$6,$H$6,"other")))))</f>
        <v>Off-Network</v>
      </c>
    </row>
    <row r="1721" customFormat="false" ht="13.2" hidden="true" customHeight="false" outlineLevel="0" collapsed="false">
      <c r="A1721" s="4" t="n">
        <v>51</v>
      </c>
      <c r="B1721" s="4" t="n">
        <v>1</v>
      </c>
      <c r="C1721" s="4" t="n">
        <v>5</v>
      </c>
      <c r="D1721" s="4" t="n">
        <v>16</v>
      </c>
      <c r="E1721" s="4" t="n">
        <v>0.0710049</v>
      </c>
      <c r="F1721" s="0" t="str">
        <f aca="false">IF(B1721=$G$2,$H$2,IF(B1721=$G$3,$H$3,IF(B1721=$G$4,$H$4,IF(B1721=$G$5,$H$5,IF(B1721=$G$6,$H$6,"other")))))</f>
        <v>Off-Network</v>
      </c>
    </row>
    <row r="1722" customFormat="false" ht="13.2" hidden="true" customHeight="false" outlineLevel="0" collapsed="false">
      <c r="A1722" s="4" t="n">
        <v>51</v>
      </c>
      <c r="B1722" s="4" t="n">
        <v>1</v>
      </c>
      <c r="C1722" s="4" t="n">
        <v>5</v>
      </c>
      <c r="D1722" s="4" t="n">
        <v>17</v>
      </c>
      <c r="E1722" s="4" t="n">
        <v>0.0769725</v>
      </c>
      <c r="F1722" s="0" t="str">
        <f aca="false">IF(B1722=$G$2,$H$2,IF(B1722=$G$3,$H$3,IF(B1722=$G$4,$H$4,IF(B1722=$G$5,$H$5,IF(B1722=$G$6,$H$6,"other")))))</f>
        <v>Off-Network</v>
      </c>
    </row>
    <row r="1723" customFormat="false" ht="13.2" hidden="true" customHeight="false" outlineLevel="0" collapsed="false">
      <c r="A1723" s="4" t="n">
        <v>51</v>
      </c>
      <c r="B1723" s="4" t="n">
        <v>1</v>
      </c>
      <c r="C1723" s="4" t="n">
        <v>5</v>
      </c>
      <c r="D1723" s="4" t="n">
        <v>18</v>
      </c>
      <c r="E1723" s="4" t="n">
        <v>0.077432</v>
      </c>
      <c r="F1723" s="0" t="str">
        <f aca="false">IF(B1723=$G$2,$H$2,IF(B1723=$G$3,$H$3,IF(B1723=$G$4,$H$4,IF(B1723=$G$5,$H$5,IF(B1723=$G$6,$H$6,"other")))))</f>
        <v>Off-Network</v>
      </c>
    </row>
    <row r="1724" customFormat="false" ht="13.2" hidden="true" customHeight="false" outlineLevel="0" collapsed="false">
      <c r="A1724" s="4" t="n">
        <v>51</v>
      </c>
      <c r="B1724" s="4" t="n">
        <v>1</v>
      </c>
      <c r="C1724" s="4" t="n">
        <v>5</v>
      </c>
      <c r="D1724" s="4" t="n">
        <v>19</v>
      </c>
      <c r="E1724" s="4" t="n">
        <v>0.059783</v>
      </c>
      <c r="F1724" s="0" t="str">
        <f aca="false">IF(B1724=$G$2,$H$2,IF(B1724=$G$3,$H$3,IF(B1724=$G$4,$H$4,IF(B1724=$G$5,$H$5,IF(B1724=$G$6,$H$6,"other")))))</f>
        <v>Off-Network</v>
      </c>
    </row>
    <row r="1725" customFormat="false" ht="13.2" hidden="true" customHeight="false" outlineLevel="0" collapsed="false">
      <c r="A1725" s="4" t="n">
        <v>51</v>
      </c>
      <c r="B1725" s="4" t="n">
        <v>1</v>
      </c>
      <c r="C1725" s="4" t="n">
        <v>5</v>
      </c>
      <c r="D1725" s="4" t="n">
        <v>20</v>
      </c>
      <c r="E1725" s="4" t="n">
        <v>0.0443923</v>
      </c>
      <c r="F1725" s="0" t="str">
        <f aca="false">IF(B1725=$G$2,$H$2,IF(B1725=$G$3,$H$3,IF(B1725=$G$4,$H$4,IF(B1725=$G$5,$H$5,IF(B1725=$G$6,$H$6,"other")))))</f>
        <v>Off-Network</v>
      </c>
    </row>
    <row r="1726" customFormat="false" ht="13.2" hidden="true" customHeight="false" outlineLevel="0" collapsed="false">
      <c r="A1726" s="4" t="n">
        <v>51</v>
      </c>
      <c r="B1726" s="4" t="n">
        <v>1</v>
      </c>
      <c r="C1726" s="4" t="n">
        <v>5</v>
      </c>
      <c r="D1726" s="4" t="n">
        <v>21</v>
      </c>
      <c r="E1726" s="4" t="n">
        <v>0.0354458</v>
      </c>
      <c r="F1726" s="0" t="str">
        <f aca="false">IF(B1726=$G$2,$H$2,IF(B1726=$G$3,$H$3,IF(B1726=$G$4,$H$4,IF(B1726=$G$5,$H$5,IF(B1726=$G$6,$H$6,"other")))))</f>
        <v>Off-Network</v>
      </c>
    </row>
    <row r="1727" customFormat="false" ht="13.2" hidden="true" customHeight="false" outlineLevel="0" collapsed="false">
      <c r="A1727" s="4" t="n">
        <v>51</v>
      </c>
      <c r="B1727" s="4" t="n">
        <v>1</v>
      </c>
      <c r="C1727" s="4" t="n">
        <v>5</v>
      </c>
      <c r="D1727" s="4" t="n">
        <v>22</v>
      </c>
      <c r="E1727" s="4" t="n">
        <v>0.031824</v>
      </c>
      <c r="F1727" s="0" t="str">
        <f aca="false">IF(B1727=$G$2,$H$2,IF(B1727=$G$3,$H$3,IF(B1727=$G$4,$H$4,IF(B1727=$G$5,$H$5,IF(B1727=$G$6,$H$6,"other")))))</f>
        <v>Off-Network</v>
      </c>
    </row>
    <row r="1728" customFormat="false" ht="13.2" hidden="true" customHeight="false" outlineLevel="0" collapsed="false">
      <c r="A1728" s="4" t="n">
        <v>51</v>
      </c>
      <c r="B1728" s="4" t="n">
        <v>1</v>
      </c>
      <c r="C1728" s="4" t="n">
        <v>5</v>
      </c>
      <c r="D1728" s="4" t="n">
        <v>23</v>
      </c>
      <c r="E1728" s="4" t="n">
        <v>0.0249419</v>
      </c>
      <c r="F1728" s="0" t="str">
        <f aca="false">IF(B1728=$G$2,$H$2,IF(B1728=$G$3,$H$3,IF(B1728=$G$4,$H$4,IF(B1728=$G$5,$H$5,IF(B1728=$G$6,$H$6,"other")))))</f>
        <v>Off-Network</v>
      </c>
    </row>
    <row r="1729" customFormat="false" ht="13.2" hidden="true" customHeight="false" outlineLevel="0" collapsed="false">
      <c r="A1729" s="4" t="n">
        <v>51</v>
      </c>
      <c r="B1729" s="4" t="n">
        <v>1</v>
      </c>
      <c r="C1729" s="4" t="n">
        <v>5</v>
      </c>
      <c r="D1729" s="4" t="n">
        <v>24</v>
      </c>
      <c r="E1729" s="4" t="n">
        <v>0.0179068</v>
      </c>
      <c r="F1729" s="0" t="str">
        <f aca="false">IF(B1729=$G$2,$H$2,IF(B1729=$G$3,$H$3,IF(B1729=$G$4,$H$4,IF(B1729=$G$5,$H$5,IF(B1729=$G$6,$H$6,"other")))))</f>
        <v>Off-Network</v>
      </c>
    </row>
    <row r="1730" customFormat="false" ht="13.2" hidden="true" customHeight="false" outlineLevel="0" collapsed="false">
      <c r="A1730" s="4" t="n">
        <v>51</v>
      </c>
      <c r="B1730" s="4" t="n">
        <v>2</v>
      </c>
      <c r="C1730" s="4" t="n">
        <v>2</v>
      </c>
      <c r="D1730" s="4" t="n">
        <v>1</v>
      </c>
      <c r="E1730" s="4" t="n">
        <v>0.0164213</v>
      </c>
      <c r="F1730" s="0" t="str">
        <f aca="false">IF(B1730=$G$2,$H$2,IF(B1730=$G$3,$H$3,IF(B1730=$G$4,$H$4,IF(B1730=$G$5,$H$5,IF(B1730=$G$6,$H$6,"other")))))</f>
        <v>Rural Restricted Access</v>
      </c>
    </row>
    <row r="1731" customFormat="false" ht="13.2" hidden="true" customHeight="false" outlineLevel="0" collapsed="false">
      <c r="A1731" s="4" t="n">
        <v>51</v>
      </c>
      <c r="B1731" s="4" t="n">
        <v>2</v>
      </c>
      <c r="C1731" s="4" t="n">
        <v>2</v>
      </c>
      <c r="D1731" s="4" t="n">
        <v>2</v>
      </c>
      <c r="E1731" s="4" t="n">
        <v>0.0111921</v>
      </c>
      <c r="F1731" s="0" t="str">
        <f aca="false">IF(B1731=$G$2,$H$2,IF(B1731=$G$3,$H$3,IF(B1731=$G$4,$H$4,IF(B1731=$G$5,$H$5,IF(B1731=$G$6,$H$6,"other")))))</f>
        <v>Rural Restricted Access</v>
      </c>
    </row>
    <row r="1732" customFormat="false" ht="13.2" hidden="true" customHeight="false" outlineLevel="0" collapsed="false">
      <c r="A1732" s="4" t="n">
        <v>51</v>
      </c>
      <c r="B1732" s="4" t="n">
        <v>2</v>
      </c>
      <c r="C1732" s="4" t="n">
        <v>2</v>
      </c>
      <c r="D1732" s="4" t="n">
        <v>3</v>
      </c>
      <c r="E1732" s="4" t="n">
        <v>0.0085415</v>
      </c>
      <c r="F1732" s="0" t="str">
        <f aca="false">IF(B1732=$G$2,$H$2,IF(B1732=$G$3,$H$3,IF(B1732=$G$4,$H$4,IF(B1732=$G$5,$H$5,IF(B1732=$G$6,$H$6,"other")))))</f>
        <v>Rural Restricted Access</v>
      </c>
    </row>
    <row r="1733" customFormat="false" ht="13.2" hidden="true" customHeight="false" outlineLevel="0" collapsed="false">
      <c r="A1733" s="4" t="n">
        <v>51</v>
      </c>
      <c r="B1733" s="4" t="n">
        <v>2</v>
      </c>
      <c r="C1733" s="4" t="n">
        <v>2</v>
      </c>
      <c r="D1733" s="4" t="n">
        <v>4</v>
      </c>
      <c r="E1733" s="4" t="n">
        <v>0.00679328</v>
      </c>
      <c r="F1733" s="0" t="str">
        <f aca="false">IF(B1733=$G$2,$H$2,IF(B1733=$G$3,$H$3,IF(B1733=$G$4,$H$4,IF(B1733=$G$5,$H$5,IF(B1733=$G$6,$H$6,"other")))))</f>
        <v>Rural Restricted Access</v>
      </c>
    </row>
    <row r="1734" customFormat="false" ht="13.2" hidden="true" customHeight="false" outlineLevel="0" collapsed="false">
      <c r="A1734" s="4" t="n">
        <v>51</v>
      </c>
      <c r="B1734" s="4" t="n">
        <v>2</v>
      </c>
      <c r="C1734" s="4" t="n">
        <v>2</v>
      </c>
      <c r="D1734" s="4" t="n">
        <v>5</v>
      </c>
      <c r="E1734" s="4" t="n">
        <v>0.00721894</v>
      </c>
      <c r="F1734" s="0" t="str">
        <f aca="false">IF(B1734=$G$2,$H$2,IF(B1734=$G$3,$H$3,IF(B1734=$G$4,$H$4,IF(B1734=$G$5,$H$5,IF(B1734=$G$6,$H$6,"other")))))</f>
        <v>Rural Restricted Access</v>
      </c>
    </row>
    <row r="1735" customFormat="false" ht="13.2" hidden="true" customHeight="false" outlineLevel="0" collapsed="false">
      <c r="A1735" s="4" t="n">
        <v>51</v>
      </c>
      <c r="B1735" s="4" t="n">
        <v>2</v>
      </c>
      <c r="C1735" s="4" t="n">
        <v>2</v>
      </c>
      <c r="D1735" s="4" t="n">
        <v>6</v>
      </c>
      <c r="E1735" s="4" t="n">
        <v>0.0107619</v>
      </c>
      <c r="F1735" s="0" t="str">
        <f aca="false">IF(B1735=$G$2,$H$2,IF(B1735=$G$3,$H$3,IF(B1735=$G$4,$H$4,IF(B1735=$G$5,$H$5,IF(B1735=$G$6,$H$6,"other")))))</f>
        <v>Rural Restricted Access</v>
      </c>
    </row>
    <row r="1736" customFormat="false" ht="13.2" hidden="true" customHeight="false" outlineLevel="0" collapsed="false">
      <c r="A1736" s="4" t="n">
        <v>51</v>
      </c>
      <c r="B1736" s="4" t="n">
        <v>2</v>
      </c>
      <c r="C1736" s="4" t="n">
        <v>2</v>
      </c>
      <c r="D1736" s="4" t="n">
        <v>7</v>
      </c>
      <c r="E1736" s="4" t="n">
        <v>0.01768</v>
      </c>
      <c r="F1736" s="0" t="str">
        <f aca="false">IF(B1736=$G$2,$H$2,IF(B1736=$G$3,$H$3,IF(B1736=$G$4,$H$4,IF(B1736=$G$5,$H$5,IF(B1736=$G$6,$H$6,"other")))))</f>
        <v>Rural Restricted Access</v>
      </c>
    </row>
    <row r="1737" customFormat="false" ht="13.2" hidden="true" customHeight="false" outlineLevel="0" collapsed="false">
      <c r="A1737" s="4" t="n">
        <v>51</v>
      </c>
      <c r="B1737" s="4" t="n">
        <v>2</v>
      </c>
      <c r="C1737" s="4" t="n">
        <v>2</v>
      </c>
      <c r="D1737" s="4" t="n">
        <v>8</v>
      </c>
      <c r="E1737" s="4" t="n">
        <v>0.0268751</v>
      </c>
      <c r="F1737" s="0" t="str">
        <f aca="false">IF(B1737=$G$2,$H$2,IF(B1737=$G$3,$H$3,IF(B1737=$G$4,$H$4,IF(B1737=$G$5,$H$5,IF(B1737=$G$6,$H$6,"other")))))</f>
        <v>Rural Restricted Access</v>
      </c>
    </row>
    <row r="1738" customFormat="false" ht="13.2" hidden="true" customHeight="false" outlineLevel="0" collapsed="false">
      <c r="A1738" s="4" t="n">
        <v>51</v>
      </c>
      <c r="B1738" s="4" t="n">
        <v>2</v>
      </c>
      <c r="C1738" s="4" t="n">
        <v>2</v>
      </c>
      <c r="D1738" s="4" t="n">
        <v>9</v>
      </c>
      <c r="E1738" s="4" t="n">
        <v>0.0386587</v>
      </c>
      <c r="F1738" s="0" t="str">
        <f aca="false">IF(B1738=$G$2,$H$2,IF(B1738=$G$3,$H$3,IF(B1738=$G$4,$H$4,IF(B1738=$G$5,$H$5,IF(B1738=$G$6,$H$6,"other")))))</f>
        <v>Rural Restricted Access</v>
      </c>
    </row>
    <row r="1739" customFormat="false" ht="13.2" hidden="true" customHeight="false" outlineLevel="0" collapsed="false">
      <c r="A1739" s="4" t="n">
        <v>51</v>
      </c>
      <c r="B1739" s="4" t="n">
        <v>2</v>
      </c>
      <c r="C1739" s="4" t="n">
        <v>2</v>
      </c>
      <c r="D1739" s="4" t="n">
        <v>10</v>
      </c>
      <c r="E1739" s="4" t="n">
        <v>0.0522389</v>
      </c>
      <c r="F1739" s="0" t="str">
        <f aca="false">IF(B1739=$G$2,$H$2,IF(B1739=$G$3,$H$3,IF(B1739=$G$4,$H$4,IF(B1739=$G$5,$H$5,IF(B1739=$G$6,$H$6,"other")))))</f>
        <v>Rural Restricted Access</v>
      </c>
    </row>
    <row r="1740" customFormat="false" ht="13.2" hidden="true" customHeight="false" outlineLevel="0" collapsed="false">
      <c r="A1740" s="4" t="n">
        <v>51</v>
      </c>
      <c r="B1740" s="4" t="n">
        <v>2</v>
      </c>
      <c r="C1740" s="4" t="n">
        <v>2</v>
      </c>
      <c r="D1740" s="4" t="n">
        <v>11</v>
      </c>
      <c r="E1740" s="4" t="n">
        <v>0.0631739</v>
      </c>
      <c r="F1740" s="0" t="str">
        <f aca="false">IF(B1740=$G$2,$H$2,IF(B1740=$G$3,$H$3,IF(B1740=$G$4,$H$4,IF(B1740=$G$5,$H$5,IF(B1740=$G$6,$H$6,"other")))))</f>
        <v>Rural Restricted Access</v>
      </c>
    </row>
    <row r="1741" customFormat="false" ht="13.2" hidden="true" customHeight="false" outlineLevel="0" collapsed="false">
      <c r="A1741" s="4" t="n">
        <v>51</v>
      </c>
      <c r="B1741" s="4" t="n">
        <v>2</v>
      </c>
      <c r="C1741" s="4" t="n">
        <v>2</v>
      </c>
      <c r="D1741" s="4" t="n">
        <v>12</v>
      </c>
      <c r="E1741" s="4" t="n">
        <v>0.0699435</v>
      </c>
      <c r="F1741" s="0" t="str">
        <f aca="false">IF(B1741=$G$2,$H$2,IF(B1741=$G$3,$H$3,IF(B1741=$G$4,$H$4,IF(B1741=$G$5,$H$5,IF(B1741=$G$6,$H$6,"other")))))</f>
        <v>Rural Restricted Access</v>
      </c>
    </row>
    <row r="1742" customFormat="false" ht="13.2" hidden="true" customHeight="false" outlineLevel="0" collapsed="false">
      <c r="A1742" s="4" t="n">
        <v>51</v>
      </c>
      <c r="B1742" s="4" t="n">
        <v>2</v>
      </c>
      <c r="C1742" s="4" t="n">
        <v>2</v>
      </c>
      <c r="D1742" s="4" t="n">
        <v>13</v>
      </c>
      <c r="E1742" s="4" t="n">
        <v>0.0729332</v>
      </c>
      <c r="F1742" s="0" t="str">
        <f aca="false">IF(B1742=$G$2,$H$2,IF(B1742=$G$3,$H$3,IF(B1742=$G$4,$H$4,IF(B1742=$G$5,$H$5,IF(B1742=$G$6,$H$6,"other")))))</f>
        <v>Rural Restricted Access</v>
      </c>
    </row>
    <row r="1743" customFormat="false" ht="13.2" hidden="true" customHeight="false" outlineLevel="0" collapsed="false">
      <c r="A1743" s="4" t="n">
        <v>51</v>
      </c>
      <c r="B1743" s="4" t="n">
        <v>2</v>
      </c>
      <c r="C1743" s="4" t="n">
        <v>2</v>
      </c>
      <c r="D1743" s="4" t="n">
        <v>14</v>
      </c>
      <c r="E1743" s="4" t="n">
        <v>0.0731218</v>
      </c>
      <c r="F1743" s="0" t="str">
        <f aca="false">IF(B1743=$G$2,$H$2,IF(B1743=$G$3,$H$3,IF(B1743=$G$4,$H$4,IF(B1743=$G$5,$H$5,IF(B1743=$G$6,$H$6,"other")))))</f>
        <v>Rural Restricted Access</v>
      </c>
    </row>
    <row r="1744" customFormat="false" ht="13.2" hidden="true" customHeight="false" outlineLevel="0" collapsed="false">
      <c r="A1744" s="4" t="n">
        <v>51</v>
      </c>
      <c r="B1744" s="4" t="n">
        <v>2</v>
      </c>
      <c r="C1744" s="4" t="n">
        <v>2</v>
      </c>
      <c r="D1744" s="4" t="n">
        <v>15</v>
      </c>
      <c r="E1744" s="4" t="n">
        <v>0.0736159</v>
      </c>
      <c r="F1744" s="0" t="str">
        <f aca="false">IF(B1744=$G$2,$H$2,IF(B1744=$G$3,$H$3,IF(B1744=$G$4,$H$4,IF(B1744=$G$5,$H$5,IF(B1744=$G$6,$H$6,"other")))))</f>
        <v>Rural Restricted Access</v>
      </c>
    </row>
    <row r="1745" customFormat="false" ht="13.2" hidden="true" customHeight="false" outlineLevel="0" collapsed="false">
      <c r="A1745" s="4" t="n">
        <v>51</v>
      </c>
      <c r="B1745" s="4" t="n">
        <v>2</v>
      </c>
      <c r="C1745" s="4" t="n">
        <v>2</v>
      </c>
      <c r="D1745" s="4" t="n">
        <v>16</v>
      </c>
      <c r="E1745" s="4" t="n">
        <v>0.0744608</v>
      </c>
      <c r="F1745" s="0" t="str">
        <f aca="false">IF(B1745=$G$2,$H$2,IF(B1745=$G$3,$H$3,IF(B1745=$G$4,$H$4,IF(B1745=$G$5,$H$5,IF(B1745=$G$6,$H$6,"other")))))</f>
        <v>Rural Restricted Access</v>
      </c>
    </row>
    <row r="1746" customFormat="false" ht="13.2" hidden="true" customHeight="false" outlineLevel="0" collapsed="false">
      <c r="A1746" s="4" t="n">
        <v>51</v>
      </c>
      <c r="B1746" s="4" t="n">
        <v>2</v>
      </c>
      <c r="C1746" s="4" t="n">
        <v>2</v>
      </c>
      <c r="D1746" s="4" t="n">
        <v>17</v>
      </c>
      <c r="E1746" s="4" t="n">
        <v>0.0742165</v>
      </c>
      <c r="F1746" s="0" t="str">
        <f aca="false">IF(B1746=$G$2,$H$2,IF(B1746=$G$3,$H$3,IF(B1746=$G$4,$H$4,IF(B1746=$G$5,$H$5,IF(B1746=$G$6,$H$6,"other")))))</f>
        <v>Rural Restricted Access</v>
      </c>
    </row>
    <row r="1747" customFormat="false" ht="13.2" hidden="true" customHeight="false" outlineLevel="0" collapsed="false">
      <c r="A1747" s="4" t="n">
        <v>51</v>
      </c>
      <c r="B1747" s="4" t="n">
        <v>2</v>
      </c>
      <c r="C1747" s="4" t="n">
        <v>2</v>
      </c>
      <c r="D1747" s="4" t="n">
        <v>18</v>
      </c>
      <c r="E1747" s="4" t="n">
        <v>0.0700091</v>
      </c>
      <c r="F1747" s="0" t="str">
        <f aca="false">IF(B1747=$G$2,$H$2,IF(B1747=$G$3,$H$3,IF(B1747=$G$4,$H$4,IF(B1747=$G$5,$H$5,IF(B1747=$G$6,$H$6,"other")))))</f>
        <v>Rural Restricted Access</v>
      </c>
    </row>
    <row r="1748" customFormat="false" ht="13.2" hidden="true" customHeight="false" outlineLevel="0" collapsed="false">
      <c r="A1748" s="4" t="n">
        <v>51</v>
      </c>
      <c r="B1748" s="4" t="n">
        <v>2</v>
      </c>
      <c r="C1748" s="4" t="n">
        <v>2</v>
      </c>
      <c r="D1748" s="4" t="n">
        <v>19</v>
      </c>
      <c r="E1748" s="4" t="n">
        <v>0.0614038</v>
      </c>
      <c r="F1748" s="0" t="str">
        <f aca="false">IF(B1748=$G$2,$H$2,IF(B1748=$G$3,$H$3,IF(B1748=$G$4,$H$4,IF(B1748=$G$5,$H$5,IF(B1748=$G$6,$H$6,"other")))))</f>
        <v>Rural Restricted Access</v>
      </c>
    </row>
    <row r="1749" customFormat="false" ht="13.2" hidden="true" customHeight="false" outlineLevel="0" collapsed="false">
      <c r="A1749" s="4" t="n">
        <v>51</v>
      </c>
      <c r="B1749" s="4" t="n">
        <v>2</v>
      </c>
      <c r="C1749" s="4" t="n">
        <v>2</v>
      </c>
      <c r="D1749" s="4" t="n">
        <v>20</v>
      </c>
      <c r="E1749" s="4" t="n">
        <v>0.0505043</v>
      </c>
      <c r="F1749" s="0" t="str">
        <f aca="false">IF(B1749=$G$2,$H$2,IF(B1749=$G$3,$H$3,IF(B1749=$G$4,$H$4,IF(B1749=$G$5,$H$5,IF(B1749=$G$6,$H$6,"other")))))</f>
        <v>Rural Restricted Access</v>
      </c>
    </row>
    <row r="1750" customFormat="false" ht="13.2" hidden="true" customHeight="false" outlineLevel="0" collapsed="false">
      <c r="A1750" s="4" t="n">
        <v>51</v>
      </c>
      <c r="B1750" s="4" t="n">
        <v>2</v>
      </c>
      <c r="C1750" s="4" t="n">
        <v>2</v>
      </c>
      <c r="D1750" s="4" t="n">
        <v>21</v>
      </c>
      <c r="E1750" s="4" t="n">
        <v>0.0412072</v>
      </c>
      <c r="F1750" s="0" t="str">
        <f aca="false">IF(B1750=$G$2,$H$2,IF(B1750=$G$3,$H$3,IF(B1750=$G$4,$H$4,IF(B1750=$G$5,$H$5,IF(B1750=$G$6,$H$6,"other")))))</f>
        <v>Rural Restricted Access</v>
      </c>
    </row>
    <row r="1751" customFormat="false" ht="13.2" hidden="true" customHeight="false" outlineLevel="0" collapsed="false">
      <c r="A1751" s="4" t="n">
        <v>51</v>
      </c>
      <c r="B1751" s="4" t="n">
        <v>2</v>
      </c>
      <c r="C1751" s="4" t="n">
        <v>2</v>
      </c>
      <c r="D1751" s="4" t="n">
        <v>22</v>
      </c>
      <c r="E1751" s="4" t="n">
        <v>0.0336373</v>
      </c>
      <c r="F1751" s="0" t="str">
        <f aca="false">IF(B1751=$G$2,$H$2,IF(B1751=$G$3,$H$3,IF(B1751=$G$4,$H$4,IF(B1751=$G$5,$H$5,IF(B1751=$G$6,$H$6,"other")))))</f>
        <v>Rural Restricted Access</v>
      </c>
    </row>
    <row r="1752" customFormat="false" ht="13.2" hidden="true" customHeight="false" outlineLevel="0" collapsed="false">
      <c r="A1752" s="4" t="n">
        <v>51</v>
      </c>
      <c r="B1752" s="4" t="n">
        <v>2</v>
      </c>
      <c r="C1752" s="4" t="n">
        <v>2</v>
      </c>
      <c r="D1752" s="4" t="n">
        <v>23</v>
      </c>
      <c r="E1752" s="4" t="n">
        <v>0.0262243</v>
      </c>
      <c r="F1752" s="0" t="str">
        <f aca="false">IF(B1752=$G$2,$H$2,IF(B1752=$G$3,$H$3,IF(B1752=$G$4,$H$4,IF(B1752=$G$5,$H$5,IF(B1752=$G$6,$H$6,"other")))))</f>
        <v>Rural Restricted Access</v>
      </c>
    </row>
    <row r="1753" customFormat="false" ht="13.2" hidden="true" customHeight="false" outlineLevel="0" collapsed="false">
      <c r="A1753" s="4" t="n">
        <v>51</v>
      </c>
      <c r="B1753" s="4" t="n">
        <v>2</v>
      </c>
      <c r="C1753" s="4" t="n">
        <v>2</v>
      </c>
      <c r="D1753" s="4" t="n">
        <v>24</v>
      </c>
      <c r="E1753" s="4" t="n">
        <v>0.0191666</v>
      </c>
      <c r="F1753" s="0" t="str">
        <f aca="false">IF(B1753=$G$2,$H$2,IF(B1753=$G$3,$H$3,IF(B1753=$G$4,$H$4,IF(B1753=$G$5,$H$5,IF(B1753=$G$6,$H$6,"other")))))</f>
        <v>Rural Restricted Access</v>
      </c>
    </row>
    <row r="1754" customFormat="false" ht="13.2" hidden="true" customHeight="false" outlineLevel="0" collapsed="false">
      <c r="A1754" s="4" t="n">
        <v>51</v>
      </c>
      <c r="B1754" s="4" t="n">
        <v>2</v>
      </c>
      <c r="C1754" s="4" t="n">
        <v>5</v>
      </c>
      <c r="D1754" s="4" t="n">
        <v>1</v>
      </c>
      <c r="E1754" s="4" t="n">
        <v>0.0107741</v>
      </c>
      <c r="F1754" s="0" t="str">
        <f aca="false">IF(B1754=$G$2,$H$2,IF(B1754=$G$3,$H$3,IF(B1754=$G$4,$H$4,IF(B1754=$G$5,$H$5,IF(B1754=$G$6,$H$6,"other")))))</f>
        <v>Rural Restricted Access</v>
      </c>
    </row>
    <row r="1755" customFormat="false" ht="13.2" hidden="true" customHeight="false" outlineLevel="0" collapsed="false">
      <c r="A1755" s="4" t="n">
        <v>51</v>
      </c>
      <c r="B1755" s="4" t="n">
        <v>2</v>
      </c>
      <c r="C1755" s="4" t="n">
        <v>5</v>
      </c>
      <c r="D1755" s="4" t="n">
        <v>2</v>
      </c>
      <c r="E1755" s="4" t="n">
        <v>0.00764376</v>
      </c>
      <c r="F1755" s="0" t="str">
        <f aca="false">IF(B1755=$G$2,$H$2,IF(B1755=$G$3,$H$3,IF(B1755=$G$4,$H$4,IF(B1755=$G$5,$H$5,IF(B1755=$G$6,$H$6,"other")))))</f>
        <v>Rural Restricted Access</v>
      </c>
    </row>
    <row r="1756" customFormat="false" ht="13.2" hidden="true" customHeight="false" outlineLevel="0" collapsed="false">
      <c r="A1756" s="4" t="n">
        <v>51</v>
      </c>
      <c r="B1756" s="4" t="n">
        <v>2</v>
      </c>
      <c r="C1756" s="4" t="n">
        <v>5</v>
      </c>
      <c r="D1756" s="4" t="n">
        <v>3</v>
      </c>
      <c r="E1756" s="4" t="n">
        <v>0.00654641</v>
      </c>
      <c r="F1756" s="0" t="str">
        <f aca="false">IF(B1756=$G$2,$H$2,IF(B1756=$G$3,$H$3,IF(B1756=$G$4,$H$4,IF(B1756=$G$5,$H$5,IF(B1756=$G$6,$H$6,"other")))))</f>
        <v>Rural Restricted Access</v>
      </c>
    </row>
    <row r="1757" customFormat="false" ht="13.2" hidden="true" customHeight="false" outlineLevel="0" collapsed="false">
      <c r="A1757" s="4" t="n">
        <v>51</v>
      </c>
      <c r="B1757" s="4" t="n">
        <v>2</v>
      </c>
      <c r="C1757" s="4" t="n">
        <v>5</v>
      </c>
      <c r="D1757" s="4" t="n">
        <v>4</v>
      </c>
      <c r="E1757" s="4" t="n">
        <v>0.00663486</v>
      </c>
      <c r="F1757" s="0" t="str">
        <f aca="false">IF(B1757=$G$2,$H$2,IF(B1757=$G$3,$H$3,IF(B1757=$G$4,$H$4,IF(B1757=$G$5,$H$5,IF(B1757=$G$6,$H$6,"other")))))</f>
        <v>Rural Restricted Access</v>
      </c>
    </row>
    <row r="1758" customFormat="false" ht="13.2" hidden="true" customHeight="false" outlineLevel="0" collapsed="false">
      <c r="A1758" s="4" t="n">
        <v>51</v>
      </c>
      <c r="B1758" s="4" t="n">
        <v>2</v>
      </c>
      <c r="C1758" s="4" t="n">
        <v>5</v>
      </c>
      <c r="D1758" s="4" t="n">
        <v>5</v>
      </c>
      <c r="E1758" s="4" t="n">
        <v>0.00953999</v>
      </c>
      <c r="F1758" s="0" t="str">
        <f aca="false">IF(B1758=$G$2,$H$2,IF(B1758=$G$3,$H$3,IF(B1758=$G$4,$H$4,IF(B1758=$G$5,$H$5,IF(B1758=$G$6,$H$6,"other")))))</f>
        <v>Rural Restricted Access</v>
      </c>
    </row>
    <row r="1759" customFormat="false" ht="13.2" hidden="true" customHeight="false" outlineLevel="0" collapsed="false">
      <c r="A1759" s="4" t="n">
        <v>51</v>
      </c>
      <c r="B1759" s="4" t="n">
        <v>2</v>
      </c>
      <c r="C1759" s="4" t="n">
        <v>5</v>
      </c>
      <c r="D1759" s="4" t="n">
        <v>6</v>
      </c>
      <c r="E1759" s="4" t="n">
        <v>0.0200551</v>
      </c>
      <c r="F1759" s="0" t="str">
        <f aca="false">IF(B1759=$G$2,$H$2,IF(B1759=$G$3,$H$3,IF(B1759=$G$4,$H$4,IF(B1759=$G$5,$H$5,IF(B1759=$G$6,$H$6,"other")))))</f>
        <v>Rural Restricted Access</v>
      </c>
    </row>
    <row r="1760" customFormat="false" ht="13.2" hidden="true" customHeight="false" outlineLevel="0" collapsed="false">
      <c r="A1760" s="4" t="n">
        <v>51</v>
      </c>
      <c r="B1760" s="4" t="n">
        <v>2</v>
      </c>
      <c r="C1760" s="4" t="n">
        <v>5</v>
      </c>
      <c r="D1760" s="4" t="n">
        <v>7</v>
      </c>
      <c r="E1760" s="4" t="n">
        <v>0.0410295</v>
      </c>
      <c r="F1760" s="0" t="str">
        <f aca="false">IF(B1760=$G$2,$H$2,IF(B1760=$G$3,$H$3,IF(B1760=$G$4,$H$4,IF(B1760=$G$5,$H$5,IF(B1760=$G$6,$H$6,"other")))))</f>
        <v>Rural Restricted Access</v>
      </c>
    </row>
    <row r="1761" customFormat="false" ht="13.2" hidden="true" customHeight="false" outlineLevel="0" collapsed="false">
      <c r="A1761" s="4" t="n">
        <v>51</v>
      </c>
      <c r="B1761" s="4" t="n">
        <v>2</v>
      </c>
      <c r="C1761" s="4" t="n">
        <v>5</v>
      </c>
      <c r="D1761" s="4" t="n">
        <v>8</v>
      </c>
      <c r="E1761" s="4" t="n">
        <v>0.0579722</v>
      </c>
      <c r="F1761" s="0" t="str">
        <f aca="false">IF(B1761=$G$2,$H$2,IF(B1761=$G$3,$H$3,IF(B1761=$G$4,$H$4,IF(B1761=$G$5,$H$5,IF(B1761=$G$6,$H$6,"other")))))</f>
        <v>Rural Restricted Access</v>
      </c>
    </row>
    <row r="1762" customFormat="false" ht="13.2" hidden="true" customHeight="false" outlineLevel="0" collapsed="false">
      <c r="A1762" s="4" t="n">
        <v>51</v>
      </c>
      <c r="B1762" s="4" t="n">
        <v>2</v>
      </c>
      <c r="C1762" s="4" t="n">
        <v>5</v>
      </c>
      <c r="D1762" s="4" t="n">
        <v>9</v>
      </c>
      <c r="E1762" s="4" t="n">
        <v>0.0534711</v>
      </c>
      <c r="F1762" s="0" t="str">
        <f aca="false">IF(B1762=$G$2,$H$2,IF(B1762=$G$3,$H$3,IF(B1762=$G$4,$H$4,IF(B1762=$G$5,$H$5,IF(B1762=$G$6,$H$6,"other")))))</f>
        <v>Rural Restricted Access</v>
      </c>
    </row>
    <row r="1763" customFormat="false" ht="13.2" hidden="true" customHeight="false" outlineLevel="0" collapsed="false">
      <c r="A1763" s="4" t="n">
        <v>51</v>
      </c>
      <c r="B1763" s="4" t="n">
        <v>2</v>
      </c>
      <c r="C1763" s="4" t="n">
        <v>5</v>
      </c>
      <c r="D1763" s="4" t="n">
        <v>10</v>
      </c>
      <c r="E1763" s="4" t="n">
        <v>0.0525478</v>
      </c>
      <c r="F1763" s="0" t="str">
        <f aca="false">IF(B1763=$G$2,$H$2,IF(B1763=$G$3,$H$3,IF(B1763=$G$4,$H$4,IF(B1763=$G$5,$H$5,IF(B1763=$G$6,$H$6,"other")))))</f>
        <v>Rural Restricted Access</v>
      </c>
    </row>
    <row r="1764" customFormat="false" ht="13.2" hidden="true" customHeight="false" outlineLevel="0" collapsed="false">
      <c r="A1764" s="4" t="n">
        <v>51</v>
      </c>
      <c r="B1764" s="4" t="n">
        <v>2</v>
      </c>
      <c r="C1764" s="4" t="n">
        <v>5</v>
      </c>
      <c r="D1764" s="4" t="n">
        <v>11</v>
      </c>
      <c r="E1764" s="4" t="n">
        <v>0.0550607</v>
      </c>
      <c r="F1764" s="0" t="str">
        <f aca="false">IF(B1764=$G$2,$H$2,IF(B1764=$G$3,$H$3,IF(B1764=$G$4,$H$4,IF(B1764=$G$5,$H$5,IF(B1764=$G$6,$H$6,"other")))))</f>
        <v>Rural Restricted Access</v>
      </c>
    </row>
    <row r="1765" customFormat="false" ht="13.2" hidden="true" customHeight="false" outlineLevel="0" collapsed="false">
      <c r="A1765" s="4" t="n">
        <v>51</v>
      </c>
      <c r="B1765" s="4" t="n">
        <v>2</v>
      </c>
      <c r="C1765" s="4" t="n">
        <v>5</v>
      </c>
      <c r="D1765" s="4" t="n">
        <v>12</v>
      </c>
      <c r="E1765" s="4" t="n">
        <v>0.0576741</v>
      </c>
      <c r="F1765" s="0" t="str">
        <f aca="false">IF(B1765=$G$2,$H$2,IF(B1765=$G$3,$H$3,IF(B1765=$G$4,$H$4,IF(B1765=$G$5,$H$5,IF(B1765=$G$6,$H$6,"other")))))</f>
        <v>Rural Restricted Access</v>
      </c>
    </row>
    <row r="1766" customFormat="false" ht="13.2" hidden="true" customHeight="false" outlineLevel="0" collapsed="false">
      <c r="A1766" s="4" t="n">
        <v>51</v>
      </c>
      <c r="B1766" s="4" t="n">
        <v>2</v>
      </c>
      <c r="C1766" s="4" t="n">
        <v>5</v>
      </c>
      <c r="D1766" s="4" t="n">
        <v>13</v>
      </c>
      <c r="E1766" s="4" t="n">
        <v>0.0591429</v>
      </c>
      <c r="F1766" s="0" t="str">
        <f aca="false">IF(B1766=$G$2,$H$2,IF(B1766=$G$3,$H$3,IF(B1766=$G$4,$H$4,IF(B1766=$G$5,$H$5,IF(B1766=$G$6,$H$6,"other")))))</f>
        <v>Rural Restricted Access</v>
      </c>
    </row>
    <row r="1767" customFormat="false" ht="13.2" hidden="true" customHeight="false" outlineLevel="0" collapsed="false">
      <c r="A1767" s="4" t="n">
        <v>51</v>
      </c>
      <c r="B1767" s="4" t="n">
        <v>2</v>
      </c>
      <c r="C1767" s="4" t="n">
        <v>5</v>
      </c>
      <c r="D1767" s="4" t="n">
        <v>14</v>
      </c>
      <c r="E1767" s="4" t="n">
        <v>0.0608019</v>
      </c>
      <c r="F1767" s="0" t="str">
        <f aca="false">IF(B1767=$G$2,$H$2,IF(B1767=$G$3,$H$3,IF(B1767=$G$4,$H$4,IF(B1767=$G$5,$H$5,IF(B1767=$G$6,$H$6,"other")))))</f>
        <v>Rural Restricted Access</v>
      </c>
    </row>
    <row r="1768" customFormat="false" ht="13.2" hidden="true" customHeight="false" outlineLevel="0" collapsed="false">
      <c r="A1768" s="4" t="n">
        <v>51</v>
      </c>
      <c r="B1768" s="4" t="n">
        <v>2</v>
      </c>
      <c r="C1768" s="4" t="n">
        <v>5</v>
      </c>
      <c r="D1768" s="4" t="n">
        <v>15</v>
      </c>
      <c r="E1768" s="4" t="n">
        <v>0.0652985</v>
      </c>
      <c r="F1768" s="0" t="str">
        <f aca="false">IF(B1768=$G$2,$H$2,IF(B1768=$G$3,$H$3,IF(B1768=$G$4,$H$4,IF(B1768=$G$5,$H$5,IF(B1768=$G$6,$H$6,"other")))))</f>
        <v>Rural Restricted Access</v>
      </c>
    </row>
    <row r="1769" customFormat="false" ht="13.2" hidden="true" customHeight="false" outlineLevel="0" collapsed="false">
      <c r="A1769" s="4" t="n">
        <v>51</v>
      </c>
      <c r="B1769" s="4" t="n">
        <v>2</v>
      </c>
      <c r="C1769" s="4" t="n">
        <v>5</v>
      </c>
      <c r="D1769" s="4" t="n">
        <v>16</v>
      </c>
      <c r="E1769" s="4" t="n">
        <v>0.0726082</v>
      </c>
      <c r="F1769" s="0" t="str">
        <f aca="false">IF(B1769=$G$2,$H$2,IF(B1769=$G$3,$H$3,IF(B1769=$G$4,$H$4,IF(B1769=$G$5,$H$5,IF(B1769=$G$6,$H$6,"other")))))</f>
        <v>Rural Restricted Access</v>
      </c>
    </row>
    <row r="1770" customFormat="false" ht="13.2" hidden="true" customHeight="false" outlineLevel="0" collapsed="false">
      <c r="A1770" s="4" t="n">
        <v>51</v>
      </c>
      <c r="B1770" s="4" t="n">
        <v>2</v>
      </c>
      <c r="C1770" s="4" t="n">
        <v>5</v>
      </c>
      <c r="D1770" s="4" t="n">
        <v>17</v>
      </c>
      <c r="E1770" s="4" t="n">
        <v>0.0773817</v>
      </c>
      <c r="F1770" s="0" t="str">
        <f aca="false">IF(B1770=$G$2,$H$2,IF(B1770=$G$3,$H$3,IF(B1770=$G$4,$H$4,IF(B1770=$G$5,$H$5,IF(B1770=$G$6,$H$6,"other")))))</f>
        <v>Rural Restricted Access</v>
      </c>
    </row>
    <row r="1771" customFormat="false" ht="13.2" hidden="true" customHeight="false" outlineLevel="0" collapsed="false">
      <c r="A1771" s="4" t="n">
        <v>51</v>
      </c>
      <c r="B1771" s="4" t="n">
        <v>2</v>
      </c>
      <c r="C1771" s="4" t="n">
        <v>5</v>
      </c>
      <c r="D1771" s="4" t="n">
        <v>18</v>
      </c>
      <c r="E1771" s="4" t="n">
        <v>0.0754816</v>
      </c>
      <c r="F1771" s="0" t="str">
        <f aca="false">IF(B1771=$G$2,$H$2,IF(B1771=$G$3,$H$3,IF(B1771=$G$4,$H$4,IF(B1771=$G$5,$H$5,IF(B1771=$G$6,$H$6,"other")))))</f>
        <v>Rural Restricted Access</v>
      </c>
    </row>
    <row r="1772" customFormat="false" ht="13.2" hidden="true" customHeight="false" outlineLevel="0" collapsed="false">
      <c r="A1772" s="4" t="n">
        <v>51</v>
      </c>
      <c r="B1772" s="4" t="n">
        <v>2</v>
      </c>
      <c r="C1772" s="4" t="n">
        <v>5</v>
      </c>
      <c r="D1772" s="4" t="n">
        <v>19</v>
      </c>
      <c r="E1772" s="4" t="n">
        <v>0.0587059</v>
      </c>
      <c r="F1772" s="0" t="str">
        <f aca="false">IF(B1772=$G$2,$H$2,IF(B1772=$G$3,$H$3,IF(B1772=$G$4,$H$4,IF(B1772=$G$5,$H$5,IF(B1772=$G$6,$H$6,"other")))))</f>
        <v>Rural Restricted Access</v>
      </c>
    </row>
    <row r="1773" customFormat="false" ht="13.2" hidden="true" customHeight="false" outlineLevel="0" collapsed="false">
      <c r="A1773" s="4" t="n">
        <v>51</v>
      </c>
      <c r="B1773" s="4" t="n">
        <v>2</v>
      </c>
      <c r="C1773" s="4" t="n">
        <v>5</v>
      </c>
      <c r="D1773" s="4" t="n">
        <v>20</v>
      </c>
      <c r="E1773" s="4" t="n">
        <v>0.0439864</v>
      </c>
      <c r="F1773" s="0" t="str">
        <f aca="false">IF(B1773=$G$2,$H$2,IF(B1773=$G$3,$H$3,IF(B1773=$G$4,$H$4,IF(B1773=$G$5,$H$5,IF(B1773=$G$6,$H$6,"other")))))</f>
        <v>Rural Restricted Access</v>
      </c>
    </row>
    <row r="1774" customFormat="false" ht="13.2" hidden="true" customHeight="false" outlineLevel="0" collapsed="false">
      <c r="A1774" s="4" t="n">
        <v>51</v>
      </c>
      <c r="B1774" s="4" t="n">
        <v>2</v>
      </c>
      <c r="C1774" s="4" t="n">
        <v>5</v>
      </c>
      <c r="D1774" s="4" t="n">
        <v>21</v>
      </c>
      <c r="E1774" s="4" t="n">
        <v>0.0357309</v>
      </c>
      <c r="F1774" s="0" t="str">
        <f aca="false">IF(B1774=$G$2,$H$2,IF(B1774=$G$3,$H$3,IF(B1774=$G$4,$H$4,IF(B1774=$G$5,$H$5,IF(B1774=$G$6,$H$6,"other")))))</f>
        <v>Rural Restricted Access</v>
      </c>
    </row>
    <row r="1775" customFormat="false" ht="13.2" hidden="true" customHeight="false" outlineLevel="0" collapsed="false">
      <c r="A1775" s="4" t="n">
        <v>51</v>
      </c>
      <c r="B1775" s="4" t="n">
        <v>2</v>
      </c>
      <c r="C1775" s="4" t="n">
        <v>5</v>
      </c>
      <c r="D1775" s="4" t="n">
        <v>22</v>
      </c>
      <c r="E1775" s="4" t="n">
        <v>0.0307428</v>
      </c>
      <c r="F1775" s="0" t="str">
        <f aca="false">IF(B1775=$G$2,$H$2,IF(B1775=$G$3,$H$3,IF(B1775=$G$4,$H$4,IF(B1775=$G$5,$H$5,IF(B1775=$G$6,$H$6,"other")))))</f>
        <v>Rural Restricted Access</v>
      </c>
    </row>
    <row r="1776" customFormat="false" ht="13.2" hidden="true" customHeight="false" outlineLevel="0" collapsed="false">
      <c r="A1776" s="4" t="n">
        <v>51</v>
      </c>
      <c r="B1776" s="4" t="n">
        <v>2</v>
      </c>
      <c r="C1776" s="4" t="n">
        <v>5</v>
      </c>
      <c r="D1776" s="4" t="n">
        <v>23</v>
      </c>
      <c r="E1776" s="4" t="n">
        <v>0.0238521</v>
      </c>
      <c r="F1776" s="0" t="str">
        <f aca="false">IF(B1776=$G$2,$H$2,IF(B1776=$G$3,$H$3,IF(B1776=$G$4,$H$4,IF(B1776=$G$5,$H$5,IF(B1776=$G$6,$H$6,"other")))))</f>
        <v>Rural Restricted Access</v>
      </c>
    </row>
    <row r="1777" customFormat="false" ht="13.2" hidden="true" customHeight="false" outlineLevel="0" collapsed="false">
      <c r="A1777" s="4" t="n">
        <v>51</v>
      </c>
      <c r="B1777" s="4" t="n">
        <v>2</v>
      </c>
      <c r="C1777" s="4" t="n">
        <v>5</v>
      </c>
      <c r="D1777" s="4" t="n">
        <v>24</v>
      </c>
      <c r="E1777" s="4" t="n">
        <v>0.0173177</v>
      </c>
      <c r="F1777" s="0" t="str">
        <f aca="false">IF(B1777=$G$2,$H$2,IF(B1777=$G$3,$H$3,IF(B1777=$G$4,$H$4,IF(B1777=$G$5,$H$5,IF(B1777=$G$6,$H$6,"other")))))</f>
        <v>Rural Restricted Access</v>
      </c>
    </row>
    <row r="1778" customFormat="false" ht="13.2" hidden="true" customHeight="false" outlineLevel="0" collapsed="false">
      <c r="A1778" s="4" t="n">
        <v>51</v>
      </c>
      <c r="B1778" s="4" t="n">
        <v>3</v>
      </c>
      <c r="C1778" s="4" t="n">
        <v>2</v>
      </c>
      <c r="D1778" s="4" t="n">
        <v>1</v>
      </c>
      <c r="E1778" s="4" t="n">
        <v>0.0164213</v>
      </c>
      <c r="F1778" s="0" t="str">
        <f aca="false">IF(B1778=$G$2,$H$2,IF(B1778=$G$3,$H$3,IF(B1778=$G$4,$H$4,IF(B1778=$G$5,$H$5,IF(B1778=$G$6,$H$6,"other")))))</f>
        <v>Rural Unrestricted Access</v>
      </c>
    </row>
    <row r="1779" customFormat="false" ht="13.2" hidden="true" customHeight="false" outlineLevel="0" collapsed="false">
      <c r="A1779" s="4" t="n">
        <v>51</v>
      </c>
      <c r="B1779" s="4" t="n">
        <v>3</v>
      </c>
      <c r="C1779" s="4" t="n">
        <v>2</v>
      </c>
      <c r="D1779" s="4" t="n">
        <v>2</v>
      </c>
      <c r="E1779" s="4" t="n">
        <v>0.0111921</v>
      </c>
      <c r="F1779" s="0" t="str">
        <f aca="false">IF(B1779=$G$2,$H$2,IF(B1779=$G$3,$H$3,IF(B1779=$G$4,$H$4,IF(B1779=$G$5,$H$5,IF(B1779=$G$6,$H$6,"other")))))</f>
        <v>Rural Unrestricted Access</v>
      </c>
    </row>
    <row r="1780" customFormat="false" ht="13.2" hidden="true" customHeight="false" outlineLevel="0" collapsed="false">
      <c r="A1780" s="4" t="n">
        <v>51</v>
      </c>
      <c r="B1780" s="4" t="n">
        <v>3</v>
      </c>
      <c r="C1780" s="4" t="n">
        <v>2</v>
      </c>
      <c r="D1780" s="4" t="n">
        <v>3</v>
      </c>
      <c r="E1780" s="4" t="n">
        <v>0.0085415</v>
      </c>
      <c r="F1780" s="0" t="str">
        <f aca="false">IF(B1780=$G$2,$H$2,IF(B1780=$G$3,$H$3,IF(B1780=$G$4,$H$4,IF(B1780=$G$5,$H$5,IF(B1780=$G$6,$H$6,"other")))))</f>
        <v>Rural Unrestricted Access</v>
      </c>
    </row>
    <row r="1781" customFormat="false" ht="13.2" hidden="true" customHeight="false" outlineLevel="0" collapsed="false">
      <c r="A1781" s="4" t="n">
        <v>51</v>
      </c>
      <c r="B1781" s="4" t="n">
        <v>3</v>
      </c>
      <c r="C1781" s="4" t="n">
        <v>2</v>
      </c>
      <c r="D1781" s="4" t="n">
        <v>4</v>
      </c>
      <c r="E1781" s="4" t="n">
        <v>0.00679328</v>
      </c>
      <c r="F1781" s="0" t="str">
        <f aca="false">IF(B1781=$G$2,$H$2,IF(B1781=$G$3,$H$3,IF(B1781=$G$4,$H$4,IF(B1781=$G$5,$H$5,IF(B1781=$G$6,$H$6,"other")))))</f>
        <v>Rural Unrestricted Access</v>
      </c>
    </row>
    <row r="1782" customFormat="false" ht="13.2" hidden="true" customHeight="false" outlineLevel="0" collapsed="false">
      <c r="A1782" s="4" t="n">
        <v>51</v>
      </c>
      <c r="B1782" s="4" t="n">
        <v>3</v>
      </c>
      <c r="C1782" s="4" t="n">
        <v>2</v>
      </c>
      <c r="D1782" s="4" t="n">
        <v>5</v>
      </c>
      <c r="E1782" s="4" t="n">
        <v>0.00721894</v>
      </c>
      <c r="F1782" s="0" t="str">
        <f aca="false">IF(B1782=$G$2,$H$2,IF(B1782=$G$3,$H$3,IF(B1782=$G$4,$H$4,IF(B1782=$G$5,$H$5,IF(B1782=$G$6,$H$6,"other")))))</f>
        <v>Rural Unrestricted Access</v>
      </c>
    </row>
    <row r="1783" customFormat="false" ht="13.2" hidden="true" customHeight="false" outlineLevel="0" collapsed="false">
      <c r="A1783" s="4" t="n">
        <v>51</v>
      </c>
      <c r="B1783" s="4" t="n">
        <v>3</v>
      </c>
      <c r="C1783" s="4" t="n">
        <v>2</v>
      </c>
      <c r="D1783" s="4" t="n">
        <v>6</v>
      </c>
      <c r="E1783" s="4" t="n">
        <v>0.0107619</v>
      </c>
      <c r="F1783" s="0" t="str">
        <f aca="false">IF(B1783=$G$2,$H$2,IF(B1783=$G$3,$H$3,IF(B1783=$G$4,$H$4,IF(B1783=$G$5,$H$5,IF(B1783=$G$6,$H$6,"other")))))</f>
        <v>Rural Unrestricted Access</v>
      </c>
    </row>
    <row r="1784" customFormat="false" ht="13.2" hidden="true" customHeight="false" outlineLevel="0" collapsed="false">
      <c r="A1784" s="4" t="n">
        <v>51</v>
      </c>
      <c r="B1784" s="4" t="n">
        <v>3</v>
      </c>
      <c r="C1784" s="4" t="n">
        <v>2</v>
      </c>
      <c r="D1784" s="4" t="n">
        <v>7</v>
      </c>
      <c r="E1784" s="4" t="n">
        <v>0.01768</v>
      </c>
      <c r="F1784" s="0" t="str">
        <f aca="false">IF(B1784=$G$2,$H$2,IF(B1784=$G$3,$H$3,IF(B1784=$G$4,$H$4,IF(B1784=$G$5,$H$5,IF(B1784=$G$6,$H$6,"other")))))</f>
        <v>Rural Unrestricted Access</v>
      </c>
    </row>
    <row r="1785" customFormat="false" ht="13.2" hidden="true" customHeight="false" outlineLevel="0" collapsed="false">
      <c r="A1785" s="4" t="n">
        <v>51</v>
      </c>
      <c r="B1785" s="4" t="n">
        <v>3</v>
      </c>
      <c r="C1785" s="4" t="n">
        <v>2</v>
      </c>
      <c r="D1785" s="4" t="n">
        <v>8</v>
      </c>
      <c r="E1785" s="4" t="n">
        <v>0.0268751</v>
      </c>
      <c r="F1785" s="0" t="str">
        <f aca="false">IF(B1785=$G$2,$H$2,IF(B1785=$G$3,$H$3,IF(B1785=$G$4,$H$4,IF(B1785=$G$5,$H$5,IF(B1785=$G$6,$H$6,"other")))))</f>
        <v>Rural Unrestricted Access</v>
      </c>
    </row>
    <row r="1786" customFormat="false" ht="13.2" hidden="true" customHeight="false" outlineLevel="0" collapsed="false">
      <c r="A1786" s="4" t="n">
        <v>51</v>
      </c>
      <c r="B1786" s="4" t="n">
        <v>3</v>
      </c>
      <c r="C1786" s="4" t="n">
        <v>2</v>
      </c>
      <c r="D1786" s="4" t="n">
        <v>9</v>
      </c>
      <c r="E1786" s="4" t="n">
        <v>0.0386587</v>
      </c>
      <c r="F1786" s="0" t="str">
        <f aca="false">IF(B1786=$G$2,$H$2,IF(B1786=$G$3,$H$3,IF(B1786=$G$4,$H$4,IF(B1786=$G$5,$H$5,IF(B1786=$G$6,$H$6,"other")))))</f>
        <v>Rural Unrestricted Access</v>
      </c>
    </row>
    <row r="1787" customFormat="false" ht="13.2" hidden="true" customHeight="false" outlineLevel="0" collapsed="false">
      <c r="A1787" s="4" t="n">
        <v>51</v>
      </c>
      <c r="B1787" s="4" t="n">
        <v>3</v>
      </c>
      <c r="C1787" s="4" t="n">
        <v>2</v>
      </c>
      <c r="D1787" s="4" t="n">
        <v>10</v>
      </c>
      <c r="E1787" s="4" t="n">
        <v>0.0522389</v>
      </c>
      <c r="F1787" s="0" t="str">
        <f aca="false">IF(B1787=$G$2,$H$2,IF(B1787=$G$3,$H$3,IF(B1787=$G$4,$H$4,IF(B1787=$G$5,$H$5,IF(B1787=$G$6,$H$6,"other")))))</f>
        <v>Rural Unrestricted Access</v>
      </c>
    </row>
    <row r="1788" customFormat="false" ht="13.2" hidden="true" customHeight="false" outlineLevel="0" collapsed="false">
      <c r="A1788" s="4" t="n">
        <v>51</v>
      </c>
      <c r="B1788" s="4" t="n">
        <v>3</v>
      </c>
      <c r="C1788" s="4" t="n">
        <v>2</v>
      </c>
      <c r="D1788" s="4" t="n">
        <v>11</v>
      </c>
      <c r="E1788" s="4" t="n">
        <v>0.0631739</v>
      </c>
      <c r="F1788" s="0" t="str">
        <f aca="false">IF(B1788=$G$2,$H$2,IF(B1788=$G$3,$H$3,IF(B1788=$G$4,$H$4,IF(B1788=$G$5,$H$5,IF(B1788=$G$6,$H$6,"other")))))</f>
        <v>Rural Unrestricted Access</v>
      </c>
    </row>
    <row r="1789" customFormat="false" ht="13.2" hidden="true" customHeight="false" outlineLevel="0" collapsed="false">
      <c r="A1789" s="4" t="n">
        <v>51</v>
      </c>
      <c r="B1789" s="4" t="n">
        <v>3</v>
      </c>
      <c r="C1789" s="4" t="n">
        <v>2</v>
      </c>
      <c r="D1789" s="4" t="n">
        <v>12</v>
      </c>
      <c r="E1789" s="4" t="n">
        <v>0.0699435</v>
      </c>
      <c r="F1789" s="0" t="str">
        <f aca="false">IF(B1789=$G$2,$H$2,IF(B1789=$G$3,$H$3,IF(B1789=$G$4,$H$4,IF(B1789=$G$5,$H$5,IF(B1789=$G$6,$H$6,"other")))))</f>
        <v>Rural Unrestricted Access</v>
      </c>
    </row>
    <row r="1790" customFormat="false" ht="13.2" hidden="true" customHeight="false" outlineLevel="0" collapsed="false">
      <c r="A1790" s="4" t="n">
        <v>51</v>
      </c>
      <c r="B1790" s="4" t="n">
        <v>3</v>
      </c>
      <c r="C1790" s="4" t="n">
        <v>2</v>
      </c>
      <c r="D1790" s="4" t="n">
        <v>13</v>
      </c>
      <c r="E1790" s="4" t="n">
        <v>0.0729332</v>
      </c>
      <c r="F1790" s="0" t="str">
        <f aca="false">IF(B1790=$G$2,$H$2,IF(B1790=$G$3,$H$3,IF(B1790=$G$4,$H$4,IF(B1790=$G$5,$H$5,IF(B1790=$G$6,$H$6,"other")))))</f>
        <v>Rural Unrestricted Access</v>
      </c>
    </row>
    <row r="1791" customFormat="false" ht="13.2" hidden="true" customHeight="false" outlineLevel="0" collapsed="false">
      <c r="A1791" s="4" t="n">
        <v>51</v>
      </c>
      <c r="B1791" s="4" t="n">
        <v>3</v>
      </c>
      <c r="C1791" s="4" t="n">
        <v>2</v>
      </c>
      <c r="D1791" s="4" t="n">
        <v>14</v>
      </c>
      <c r="E1791" s="4" t="n">
        <v>0.0731218</v>
      </c>
      <c r="F1791" s="0" t="str">
        <f aca="false">IF(B1791=$G$2,$H$2,IF(B1791=$G$3,$H$3,IF(B1791=$G$4,$H$4,IF(B1791=$G$5,$H$5,IF(B1791=$G$6,$H$6,"other")))))</f>
        <v>Rural Unrestricted Access</v>
      </c>
    </row>
    <row r="1792" customFormat="false" ht="13.2" hidden="true" customHeight="false" outlineLevel="0" collapsed="false">
      <c r="A1792" s="4" t="n">
        <v>51</v>
      </c>
      <c r="B1792" s="4" t="n">
        <v>3</v>
      </c>
      <c r="C1792" s="4" t="n">
        <v>2</v>
      </c>
      <c r="D1792" s="4" t="n">
        <v>15</v>
      </c>
      <c r="E1792" s="4" t="n">
        <v>0.0736159</v>
      </c>
      <c r="F1792" s="0" t="str">
        <f aca="false">IF(B1792=$G$2,$H$2,IF(B1792=$G$3,$H$3,IF(B1792=$G$4,$H$4,IF(B1792=$G$5,$H$5,IF(B1792=$G$6,$H$6,"other")))))</f>
        <v>Rural Unrestricted Access</v>
      </c>
    </row>
    <row r="1793" customFormat="false" ht="13.2" hidden="true" customHeight="false" outlineLevel="0" collapsed="false">
      <c r="A1793" s="4" t="n">
        <v>51</v>
      </c>
      <c r="B1793" s="4" t="n">
        <v>3</v>
      </c>
      <c r="C1793" s="4" t="n">
        <v>2</v>
      </c>
      <c r="D1793" s="4" t="n">
        <v>16</v>
      </c>
      <c r="E1793" s="4" t="n">
        <v>0.0744608</v>
      </c>
      <c r="F1793" s="0" t="str">
        <f aca="false">IF(B1793=$G$2,$H$2,IF(B1793=$G$3,$H$3,IF(B1793=$G$4,$H$4,IF(B1793=$G$5,$H$5,IF(B1793=$G$6,$H$6,"other")))))</f>
        <v>Rural Unrestricted Access</v>
      </c>
    </row>
    <row r="1794" customFormat="false" ht="13.2" hidden="true" customHeight="false" outlineLevel="0" collapsed="false">
      <c r="A1794" s="4" t="n">
        <v>51</v>
      </c>
      <c r="B1794" s="4" t="n">
        <v>3</v>
      </c>
      <c r="C1794" s="4" t="n">
        <v>2</v>
      </c>
      <c r="D1794" s="4" t="n">
        <v>17</v>
      </c>
      <c r="E1794" s="4" t="n">
        <v>0.0742165</v>
      </c>
      <c r="F1794" s="0" t="str">
        <f aca="false">IF(B1794=$G$2,$H$2,IF(B1794=$G$3,$H$3,IF(B1794=$G$4,$H$4,IF(B1794=$G$5,$H$5,IF(B1794=$G$6,$H$6,"other")))))</f>
        <v>Rural Unrestricted Access</v>
      </c>
    </row>
    <row r="1795" customFormat="false" ht="13.2" hidden="true" customHeight="false" outlineLevel="0" collapsed="false">
      <c r="A1795" s="4" t="n">
        <v>51</v>
      </c>
      <c r="B1795" s="4" t="n">
        <v>3</v>
      </c>
      <c r="C1795" s="4" t="n">
        <v>2</v>
      </c>
      <c r="D1795" s="4" t="n">
        <v>18</v>
      </c>
      <c r="E1795" s="4" t="n">
        <v>0.0700091</v>
      </c>
      <c r="F1795" s="0" t="str">
        <f aca="false">IF(B1795=$G$2,$H$2,IF(B1795=$G$3,$H$3,IF(B1795=$G$4,$H$4,IF(B1795=$G$5,$H$5,IF(B1795=$G$6,$H$6,"other")))))</f>
        <v>Rural Unrestricted Access</v>
      </c>
    </row>
    <row r="1796" customFormat="false" ht="13.2" hidden="true" customHeight="false" outlineLevel="0" collapsed="false">
      <c r="A1796" s="4" t="n">
        <v>51</v>
      </c>
      <c r="B1796" s="4" t="n">
        <v>3</v>
      </c>
      <c r="C1796" s="4" t="n">
        <v>2</v>
      </c>
      <c r="D1796" s="4" t="n">
        <v>19</v>
      </c>
      <c r="E1796" s="4" t="n">
        <v>0.0614038</v>
      </c>
      <c r="F1796" s="0" t="str">
        <f aca="false">IF(B1796=$G$2,$H$2,IF(B1796=$G$3,$H$3,IF(B1796=$G$4,$H$4,IF(B1796=$G$5,$H$5,IF(B1796=$G$6,$H$6,"other")))))</f>
        <v>Rural Unrestricted Access</v>
      </c>
    </row>
    <row r="1797" customFormat="false" ht="13.2" hidden="true" customHeight="false" outlineLevel="0" collapsed="false">
      <c r="A1797" s="4" t="n">
        <v>51</v>
      </c>
      <c r="B1797" s="4" t="n">
        <v>3</v>
      </c>
      <c r="C1797" s="4" t="n">
        <v>2</v>
      </c>
      <c r="D1797" s="4" t="n">
        <v>20</v>
      </c>
      <c r="E1797" s="4" t="n">
        <v>0.0505043</v>
      </c>
      <c r="F1797" s="0" t="str">
        <f aca="false">IF(B1797=$G$2,$H$2,IF(B1797=$G$3,$H$3,IF(B1797=$G$4,$H$4,IF(B1797=$G$5,$H$5,IF(B1797=$G$6,$H$6,"other")))))</f>
        <v>Rural Unrestricted Access</v>
      </c>
    </row>
    <row r="1798" customFormat="false" ht="13.2" hidden="true" customHeight="false" outlineLevel="0" collapsed="false">
      <c r="A1798" s="4" t="n">
        <v>51</v>
      </c>
      <c r="B1798" s="4" t="n">
        <v>3</v>
      </c>
      <c r="C1798" s="4" t="n">
        <v>2</v>
      </c>
      <c r="D1798" s="4" t="n">
        <v>21</v>
      </c>
      <c r="E1798" s="4" t="n">
        <v>0.0412072</v>
      </c>
      <c r="F1798" s="0" t="str">
        <f aca="false">IF(B1798=$G$2,$H$2,IF(B1798=$G$3,$H$3,IF(B1798=$G$4,$H$4,IF(B1798=$G$5,$H$5,IF(B1798=$G$6,$H$6,"other")))))</f>
        <v>Rural Unrestricted Access</v>
      </c>
    </row>
    <row r="1799" customFormat="false" ht="13.2" hidden="true" customHeight="false" outlineLevel="0" collapsed="false">
      <c r="A1799" s="4" t="n">
        <v>51</v>
      </c>
      <c r="B1799" s="4" t="n">
        <v>3</v>
      </c>
      <c r="C1799" s="4" t="n">
        <v>2</v>
      </c>
      <c r="D1799" s="4" t="n">
        <v>22</v>
      </c>
      <c r="E1799" s="4" t="n">
        <v>0.0336373</v>
      </c>
      <c r="F1799" s="0" t="str">
        <f aca="false">IF(B1799=$G$2,$H$2,IF(B1799=$G$3,$H$3,IF(B1799=$G$4,$H$4,IF(B1799=$G$5,$H$5,IF(B1799=$G$6,$H$6,"other")))))</f>
        <v>Rural Unrestricted Access</v>
      </c>
    </row>
    <row r="1800" customFormat="false" ht="13.2" hidden="true" customHeight="false" outlineLevel="0" collapsed="false">
      <c r="A1800" s="4" t="n">
        <v>51</v>
      </c>
      <c r="B1800" s="4" t="n">
        <v>3</v>
      </c>
      <c r="C1800" s="4" t="n">
        <v>2</v>
      </c>
      <c r="D1800" s="4" t="n">
        <v>23</v>
      </c>
      <c r="E1800" s="4" t="n">
        <v>0.0262243</v>
      </c>
      <c r="F1800" s="0" t="str">
        <f aca="false">IF(B1800=$G$2,$H$2,IF(B1800=$G$3,$H$3,IF(B1800=$G$4,$H$4,IF(B1800=$G$5,$H$5,IF(B1800=$G$6,$H$6,"other")))))</f>
        <v>Rural Unrestricted Access</v>
      </c>
    </row>
    <row r="1801" customFormat="false" ht="13.2" hidden="true" customHeight="false" outlineLevel="0" collapsed="false">
      <c r="A1801" s="4" t="n">
        <v>51</v>
      </c>
      <c r="B1801" s="4" t="n">
        <v>3</v>
      </c>
      <c r="C1801" s="4" t="n">
        <v>2</v>
      </c>
      <c r="D1801" s="4" t="n">
        <v>24</v>
      </c>
      <c r="E1801" s="4" t="n">
        <v>0.0191666</v>
      </c>
      <c r="F1801" s="0" t="str">
        <f aca="false">IF(B1801=$G$2,$H$2,IF(B1801=$G$3,$H$3,IF(B1801=$G$4,$H$4,IF(B1801=$G$5,$H$5,IF(B1801=$G$6,$H$6,"other")))))</f>
        <v>Rural Unrestricted Access</v>
      </c>
    </row>
    <row r="1802" customFormat="false" ht="13.2" hidden="true" customHeight="false" outlineLevel="0" collapsed="false">
      <c r="A1802" s="4" t="n">
        <v>51</v>
      </c>
      <c r="B1802" s="4" t="n">
        <v>3</v>
      </c>
      <c r="C1802" s="4" t="n">
        <v>5</v>
      </c>
      <c r="D1802" s="4" t="n">
        <v>1</v>
      </c>
      <c r="E1802" s="4" t="n">
        <v>0.0107741</v>
      </c>
      <c r="F1802" s="0" t="str">
        <f aca="false">IF(B1802=$G$2,$H$2,IF(B1802=$G$3,$H$3,IF(B1802=$G$4,$H$4,IF(B1802=$G$5,$H$5,IF(B1802=$G$6,$H$6,"other")))))</f>
        <v>Rural Unrestricted Access</v>
      </c>
    </row>
    <row r="1803" customFormat="false" ht="13.2" hidden="true" customHeight="false" outlineLevel="0" collapsed="false">
      <c r="A1803" s="4" t="n">
        <v>51</v>
      </c>
      <c r="B1803" s="4" t="n">
        <v>3</v>
      </c>
      <c r="C1803" s="4" t="n">
        <v>5</v>
      </c>
      <c r="D1803" s="4" t="n">
        <v>2</v>
      </c>
      <c r="E1803" s="4" t="n">
        <v>0.00764376</v>
      </c>
      <c r="F1803" s="0" t="str">
        <f aca="false">IF(B1803=$G$2,$H$2,IF(B1803=$G$3,$H$3,IF(B1803=$G$4,$H$4,IF(B1803=$G$5,$H$5,IF(B1803=$G$6,$H$6,"other")))))</f>
        <v>Rural Unrestricted Access</v>
      </c>
    </row>
    <row r="1804" customFormat="false" ht="13.2" hidden="true" customHeight="false" outlineLevel="0" collapsed="false">
      <c r="A1804" s="4" t="n">
        <v>51</v>
      </c>
      <c r="B1804" s="4" t="n">
        <v>3</v>
      </c>
      <c r="C1804" s="4" t="n">
        <v>5</v>
      </c>
      <c r="D1804" s="4" t="n">
        <v>3</v>
      </c>
      <c r="E1804" s="4" t="n">
        <v>0.00654641</v>
      </c>
      <c r="F1804" s="0" t="str">
        <f aca="false">IF(B1804=$G$2,$H$2,IF(B1804=$G$3,$H$3,IF(B1804=$G$4,$H$4,IF(B1804=$G$5,$H$5,IF(B1804=$G$6,$H$6,"other")))))</f>
        <v>Rural Unrestricted Access</v>
      </c>
    </row>
    <row r="1805" customFormat="false" ht="13.2" hidden="true" customHeight="false" outlineLevel="0" collapsed="false">
      <c r="A1805" s="4" t="n">
        <v>51</v>
      </c>
      <c r="B1805" s="4" t="n">
        <v>3</v>
      </c>
      <c r="C1805" s="4" t="n">
        <v>5</v>
      </c>
      <c r="D1805" s="4" t="n">
        <v>4</v>
      </c>
      <c r="E1805" s="4" t="n">
        <v>0.00663486</v>
      </c>
      <c r="F1805" s="0" t="str">
        <f aca="false">IF(B1805=$G$2,$H$2,IF(B1805=$G$3,$H$3,IF(B1805=$G$4,$H$4,IF(B1805=$G$5,$H$5,IF(B1805=$G$6,$H$6,"other")))))</f>
        <v>Rural Unrestricted Access</v>
      </c>
    </row>
    <row r="1806" customFormat="false" ht="13.2" hidden="true" customHeight="false" outlineLevel="0" collapsed="false">
      <c r="A1806" s="4" t="n">
        <v>51</v>
      </c>
      <c r="B1806" s="4" t="n">
        <v>3</v>
      </c>
      <c r="C1806" s="4" t="n">
        <v>5</v>
      </c>
      <c r="D1806" s="4" t="n">
        <v>5</v>
      </c>
      <c r="E1806" s="4" t="n">
        <v>0.00953999</v>
      </c>
      <c r="F1806" s="0" t="str">
        <f aca="false">IF(B1806=$G$2,$H$2,IF(B1806=$G$3,$H$3,IF(B1806=$G$4,$H$4,IF(B1806=$G$5,$H$5,IF(B1806=$G$6,$H$6,"other")))))</f>
        <v>Rural Unrestricted Access</v>
      </c>
    </row>
    <row r="1807" customFormat="false" ht="13.2" hidden="true" customHeight="false" outlineLevel="0" collapsed="false">
      <c r="A1807" s="4" t="n">
        <v>51</v>
      </c>
      <c r="B1807" s="4" t="n">
        <v>3</v>
      </c>
      <c r="C1807" s="4" t="n">
        <v>5</v>
      </c>
      <c r="D1807" s="4" t="n">
        <v>6</v>
      </c>
      <c r="E1807" s="4" t="n">
        <v>0.0200551</v>
      </c>
      <c r="F1807" s="0" t="str">
        <f aca="false">IF(B1807=$G$2,$H$2,IF(B1807=$G$3,$H$3,IF(B1807=$G$4,$H$4,IF(B1807=$G$5,$H$5,IF(B1807=$G$6,$H$6,"other")))))</f>
        <v>Rural Unrestricted Access</v>
      </c>
    </row>
    <row r="1808" customFormat="false" ht="13.2" hidden="true" customHeight="false" outlineLevel="0" collapsed="false">
      <c r="A1808" s="4" t="n">
        <v>51</v>
      </c>
      <c r="B1808" s="4" t="n">
        <v>3</v>
      </c>
      <c r="C1808" s="4" t="n">
        <v>5</v>
      </c>
      <c r="D1808" s="4" t="n">
        <v>7</v>
      </c>
      <c r="E1808" s="4" t="n">
        <v>0.0410295</v>
      </c>
      <c r="F1808" s="0" t="str">
        <f aca="false">IF(B1808=$G$2,$H$2,IF(B1808=$G$3,$H$3,IF(B1808=$G$4,$H$4,IF(B1808=$G$5,$H$5,IF(B1808=$G$6,$H$6,"other")))))</f>
        <v>Rural Unrestricted Access</v>
      </c>
    </row>
    <row r="1809" customFormat="false" ht="13.2" hidden="true" customHeight="false" outlineLevel="0" collapsed="false">
      <c r="A1809" s="4" t="n">
        <v>51</v>
      </c>
      <c r="B1809" s="4" t="n">
        <v>3</v>
      </c>
      <c r="C1809" s="4" t="n">
        <v>5</v>
      </c>
      <c r="D1809" s="4" t="n">
        <v>8</v>
      </c>
      <c r="E1809" s="4" t="n">
        <v>0.0579722</v>
      </c>
      <c r="F1809" s="0" t="str">
        <f aca="false">IF(B1809=$G$2,$H$2,IF(B1809=$G$3,$H$3,IF(B1809=$G$4,$H$4,IF(B1809=$G$5,$H$5,IF(B1809=$G$6,$H$6,"other")))))</f>
        <v>Rural Unrestricted Access</v>
      </c>
    </row>
    <row r="1810" customFormat="false" ht="13.2" hidden="true" customHeight="false" outlineLevel="0" collapsed="false">
      <c r="A1810" s="4" t="n">
        <v>51</v>
      </c>
      <c r="B1810" s="4" t="n">
        <v>3</v>
      </c>
      <c r="C1810" s="4" t="n">
        <v>5</v>
      </c>
      <c r="D1810" s="4" t="n">
        <v>9</v>
      </c>
      <c r="E1810" s="4" t="n">
        <v>0.0534711</v>
      </c>
      <c r="F1810" s="0" t="str">
        <f aca="false">IF(B1810=$G$2,$H$2,IF(B1810=$G$3,$H$3,IF(B1810=$G$4,$H$4,IF(B1810=$G$5,$H$5,IF(B1810=$G$6,$H$6,"other")))))</f>
        <v>Rural Unrestricted Access</v>
      </c>
    </row>
    <row r="1811" customFormat="false" ht="13.2" hidden="true" customHeight="false" outlineLevel="0" collapsed="false">
      <c r="A1811" s="4" t="n">
        <v>51</v>
      </c>
      <c r="B1811" s="4" t="n">
        <v>3</v>
      </c>
      <c r="C1811" s="4" t="n">
        <v>5</v>
      </c>
      <c r="D1811" s="4" t="n">
        <v>10</v>
      </c>
      <c r="E1811" s="4" t="n">
        <v>0.0525478</v>
      </c>
      <c r="F1811" s="0" t="str">
        <f aca="false">IF(B1811=$G$2,$H$2,IF(B1811=$G$3,$H$3,IF(B1811=$G$4,$H$4,IF(B1811=$G$5,$H$5,IF(B1811=$G$6,$H$6,"other")))))</f>
        <v>Rural Unrestricted Access</v>
      </c>
    </row>
    <row r="1812" customFormat="false" ht="13.2" hidden="true" customHeight="false" outlineLevel="0" collapsed="false">
      <c r="A1812" s="4" t="n">
        <v>51</v>
      </c>
      <c r="B1812" s="4" t="n">
        <v>3</v>
      </c>
      <c r="C1812" s="4" t="n">
        <v>5</v>
      </c>
      <c r="D1812" s="4" t="n">
        <v>11</v>
      </c>
      <c r="E1812" s="4" t="n">
        <v>0.0550607</v>
      </c>
      <c r="F1812" s="0" t="str">
        <f aca="false">IF(B1812=$G$2,$H$2,IF(B1812=$G$3,$H$3,IF(B1812=$G$4,$H$4,IF(B1812=$G$5,$H$5,IF(B1812=$G$6,$H$6,"other")))))</f>
        <v>Rural Unrestricted Access</v>
      </c>
    </row>
    <row r="1813" customFormat="false" ht="13.2" hidden="true" customHeight="false" outlineLevel="0" collapsed="false">
      <c r="A1813" s="4" t="n">
        <v>51</v>
      </c>
      <c r="B1813" s="4" t="n">
        <v>3</v>
      </c>
      <c r="C1813" s="4" t="n">
        <v>5</v>
      </c>
      <c r="D1813" s="4" t="n">
        <v>12</v>
      </c>
      <c r="E1813" s="4" t="n">
        <v>0.0576741</v>
      </c>
      <c r="F1813" s="0" t="str">
        <f aca="false">IF(B1813=$G$2,$H$2,IF(B1813=$G$3,$H$3,IF(B1813=$G$4,$H$4,IF(B1813=$G$5,$H$5,IF(B1813=$G$6,$H$6,"other")))))</f>
        <v>Rural Unrestricted Access</v>
      </c>
    </row>
    <row r="1814" customFormat="false" ht="13.2" hidden="true" customHeight="false" outlineLevel="0" collapsed="false">
      <c r="A1814" s="4" t="n">
        <v>51</v>
      </c>
      <c r="B1814" s="4" t="n">
        <v>3</v>
      </c>
      <c r="C1814" s="4" t="n">
        <v>5</v>
      </c>
      <c r="D1814" s="4" t="n">
        <v>13</v>
      </c>
      <c r="E1814" s="4" t="n">
        <v>0.0591429</v>
      </c>
      <c r="F1814" s="0" t="str">
        <f aca="false">IF(B1814=$G$2,$H$2,IF(B1814=$G$3,$H$3,IF(B1814=$G$4,$H$4,IF(B1814=$G$5,$H$5,IF(B1814=$G$6,$H$6,"other")))))</f>
        <v>Rural Unrestricted Access</v>
      </c>
    </row>
    <row r="1815" customFormat="false" ht="13.2" hidden="true" customHeight="false" outlineLevel="0" collapsed="false">
      <c r="A1815" s="4" t="n">
        <v>51</v>
      </c>
      <c r="B1815" s="4" t="n">
        <v>3</v>
      </c>
      <c r="C1815" s="4" t="n">
        <v>5</v>
      </c>
      <c r="D1815" s="4" t="n">
        <v>14</v>
      </c>
      <c r="E1815" s="4" t="n">
        <v>0.0608019</v>
      </c>
      <c r="F1815" s="0" t="str">
        <f aca="false">IF(B1815=$G$2,$H$2,IF(B1815=$G$3,$H$3,IF(B1815=$G$4,$H$4,IF(B1815=$G$5,$H$5,IF(B1815=$G$6,$H$6,"other")))))</f>
        <v>Rural Unrestricted Access</v>
      </c>
    </row>
    <row r="1816" customFormat="false" ht="13.2" hidden="true" customHeight="false" outlineLevel="0" collapsed="false">
      <c r="A1816" s="4" t="n">
        <v>51</v>
      </c>
      <c r="B1816" s="4" t="n">
        <v>3</v>
      </c>
      <c r="C1816" s="4" t="n">
        <v>5</v>
      </c>
      <c r="D1816" s="4" t="n">
        <v>15</v>
      </c>
      <c r="E1816" s="4" t="n">
        <v>0.0652985</v>
      </c>
      <c r="F1816" s="0" t="str">
        <f aca="false">IF(B1816=$G$2,$H$2,IF(B1816=$G$3,$H$3,IF(B1816=$G$4,$H$4,IF(B1816=$G$5,$H$5,IF(B1816=$G$6,$H$6,"other")))))</f>
        <v>Rural Unrestricted Access</v>
      </c>
    </row>
    <row r="1817" customFormat="false" ht="13.2" hidden="true" customHeight="false" outlineLevel="0" collapsed="false">
      <c r="A1817" s="4" t="n">
        <v>51</v>
      </c>
      <c r="B1817" s="4" t="n">
        <v>3</v>
      </c>
      <c r="C1817" s="4" t="n">
        <v>5</v>
      </c>
      <c r="D1817" s="4" t="n">
        <v>16</v>
      </c>
      <c r="E1817" s="4" t="n">
        <v>0.0726082</v>
      </c>
      <c r="F1817" s="0" t="str">
        <f aca="false">IF(B1817=$G$2,$H$2,IF(B1817=$G$3,$H$3,IF(B1817=$G$4,$H$4,IF(B1817=$G$5,$H$5,IF(B1817=$G$6,$H$6,"other")))))</f>
        <v>Rural Unrestricted Access</v>
      </c>
    </row>
    <row r="1818" customFormat="false" ht="13.2" hidden="true" customHeight="false" outlineLevel="0" collapsed="false">
      <c r="A1818" s="4" t="n">
        <v>51</v>
      </c>
      <c r="B1818" s="4" t="n">
        <v>3</v>
      </c>
      <c r="C1818" s="4" t="n">
        <v>5</v>
      </c>
      <c r="D1818" s="4" t="n">
        <v>17</v>
      </c>
      <c r="E1818" s="4" t="n">
        <v>0.0773817</v>
      </c>
      <c r="F1818" s="0" t="str">
        <f aca="false">IF(B1818=$G$2,$H$2,IF(B1818=$G$3,$H$3,IF(B1818=$G$4,$H$4,IF(B1818=$G$5,$H$5,IF(B1818=$G$6,$H$6,"other")))))</f>
        <v>Rural Unrestricted Access</v>
      </c>
    </row>
    <row r="1819" customFormat="false" ht="13.2" hidden="true" customHeight="false" outlineLevel="0" collapsed="false">
      <c r="A1819" s="4" t="n">
        <v>51</v>
      </c>
      <c r="B1819" s="4" t="n">
        <v>3</v>
      </c>
      <c r="C1819" s="4" t="n">
        <v>5</v>
      </c>
      <c r="D1819" s="4" t="n">
        <v>18</v>
      </c>
      <c r="E1819" s="4" t="n">
        <v>0.0754816</v>
      </c>
      <c r="F1819" s="0" t="str">
        <f aca="false">IF(B1819=$G$2,$H$2,IF(B1819=$G$3,$H$3,IF(B1819=$G$4,$H$4,IF(B1819=$G$5,$H$5,IF(B1819=$G$6,$H$6,"other")))))</f>
        <v>Rural Unrestricted Access</v>
      </c>
    </row>
    <row r="1820" customFormat="false" ht="13.2" hidden="true" customHeight="false" outlineLevel="0" collapsed="false">
      <c r="A1820" s="4" t="n">
        <v>51</v>
      </c>
      <c r="B1820" s="4" t="n">
        <v>3</v>
      </c>
      <c r="C1820" s="4" t="n">
        <v>5</v>
      </c>
      <c r="D1820" s="4" t="n">
        <v>19</v>
      </c>
      <c r="E1820" s="4" t="n">
        <v>0.0587059</v>
      </c>
      <c r="F1820" s="0" t="str">
        <f aca="false">IF(B1820=$G$2,$H$2,IF(B1820=$G$3,$H$3,IF(B1820=$G$4,$H$4,IF(B1820=$G$5,$H$5,IF(B1820=$G$6,$H$6,"other")))))</f>
        <v>Rural Unrestricted Access</v>
      </c>
    </row>
    <row r="1821" customFormat="false" ht="13.2" hidden="true" customHeight="false" outlineLevel="0" collapsed="false">
      <c r="A1821" s="4" t="n">
        <v>51</v>
      </c>
      <c r="B1821" s="4" t="n">
        <v>3</v>
      </c>
      <c r="C1821" s="4" t="n">
        <v>5</v>
      </c>
      <c r="D1821" s="4" t="n">
        <v>20</v>
      </c>
      <c r="E1821" s="4" t="n">
        <v>0.0439864</v>
      </c>
      <c r="F1821" s="0" t="str">
        <f aca="false">IF(B1821=$G$2,$H$2,IF(B1821=$G$3,$H$3,IF(B1821=$G$4,$H$4,IF(B1821=$G$5,$H$5,IF(B1821=$G$6,$H$6,"other")))))</f>
        <v>Rural Unrestricted Access</v>
      </c>
    </row>
    <row r="1822" customFormat="false" ht="13.2" hidden="true" customHeight="false" outlineLevel="0" collapsed="false">
      <c r="A1822" s="4" t="n">
        <v>51</v>
      </c>
      <c r="B1822" s="4" t="n">
        <v>3</v>
      </c>
      <c r="C1822" s="4" t="n">
        <v>5</v>
      </c>
      <c r="D1822" s="4" t="n">
        <v>21</v>
      </c>
      <c r="E1822" s="4" t="n">
        <v>0.0357309</v>
      </c>
      <c r="F1822" s="0" t="str">
        <f aca="false">IF(B1822=$G$2,$H$2,IF(B1822=$G$3,$H$3,IF(B1822=$G$4,$H$4,IF(B1822=$G$5,$H$5,IF(B1822=$G$6,$H$6,"other")))))</f>
        <v>Rural Unrestricted Access</v>
      </c>
    </row>
    <row r="1823" customFormat="false" ht="13.2" hidden="true" customHeight="false" outlineLevel="0" collapsed="false">
      <c r="A1823" s="4" t="n">
        <v>51</v>
      </c>
      <c r="B1823" s="4" t="n">
        <v>3</v>
      </c>
      <c r="C1823" s="4" t="n">
        <v>5</v>
      </c>
      <c r="D1823" s="4" t="n">
        <v>22</v>
      </c>
      <c r="E1823" s="4" t="n">
        <v>0.0307428</v>
      </c>
      <c r="F1823" s="0" t="str">
        <f aca="false">IF(B1823=$G$2,$H$2,IF(B1823=$G$3,$H$3,IF(B1823=$G$4,$H$4,IF(B1823=$G$5,$H$5,IF(B1823=$G$6,$H$6,"other")))))</f>
        <v>Rural Unrestricted Access</v>
      </c>
    </row>
    <row r="1824" customFormat="false" ht="13.2" hidden="true" customHeight="false" outlineLevel="0" collapsed="false">
      <c r="A1824" s="4" t="n">
        <v>51</v>
      </c>
      <c r="B1824" s="4" t="n">
        <v>3</v>
      </c>
      <c r="C1824" s="4" t="n">
        <v>5</v>
      </c>
      <c r="D1824" s="4" t="n">
        <v>23</v>
      </c>
      <c r="E1824" s="4" t="n">
        <v>0.0238521</v>
      </c>
      <c r="F1824" s="0" t="str">
        <f aca="false">IF(B1824=$G$2,$H$2,IF(B1824=$G$3,$H$3,IF(B1824=$G$4,$H$4,IF(B1824=$G$5,$H$5,IF(B1824=$G$6,$H$6,"other")))))</f>
        <v>Rural Unrestricted Access</v>
      </c>
    </row>
    <row r="1825" customFormat="false" ht="13.2" hidden="true" customHeight="false" outlineLevel="0" collapsed="false">
      <c r="A1825" s="4" t="n">
        <v>51</v>
      </c>
      <c r="B1825" s="4" t="n">
        <v>3</v>
      </c>
      <c r="C1825" s="4" t="n">
        <v>5</v>
      </c>
      <c r="D1825" s="4" t="n">
        <v>24</v>
      </c>
      <c r="E1825" s="4" t="n">
        <v>0.0173177</v>
      </c>
      <c r="F1825" s="0" t="str">
        <f aca="false">IF(B1825=$G$2,$H$2,IF(B1825=$G$3,$H$3,IF(B1825=$G$4,$H$4,IF(B1825=$G$5,$H$5,IF(B1825=$G$6,$H$6,"other")))))</f>
        <v>Rural Unrestricted Access</v>
      </c>
    </row>
    <row r="1826" customFormat="false" ht="13.2" hidden="true" customHeight="false" outlineLevel="0" collapsed="false">
      <c r="A1826" s="4" t="n">
        <v>51</v>
      </c>
      <c r="B1826" s="4" t="n">
        <v>4</v>
      </c>
      <c r="C1826" s="4" t="n">
        <v>2</v>
      </c>
      <c r="D1826" s="4" t="n">
        <v>1</v>
      </c>
      <c r="E1826" s="4" t="n">
        <v>0.0214739</v>
      </c>
      <c r="F1826" s="0" t="str">
        <f aca="false">IF(B1826=$G$2,$H$2,IF(B1826=$G$3,$H$3,IF(B1826=$G$4,$H$4,IF(B1826=$G$5,$H$5,IF(B1826=$G$6,$H$6,"other")))))</f>
        <v>Urban Restricted Access</v>
      </c>
    </row>
    <row r="1827" customFormat="false" ht="13.2" hidden="true" customHeight="false" outlineLevel="0" collapsed="false">
      <c r="A1827" s="4" t="n">
        <v>51</v>
      </c>
      <c r="B1827" s="4" t="n">
        <v>4</v>
      </c>
      <c r="C1827" s="4" t="n">
        <v>2</v>
      </c>
      <c r="D1827" s="4" t="n">
        <v>2</v>
      </c>
      <c r="E1827" s="4" t="n">
        <v>0.0144428</v>
      </c>
      <c r="F1827" s="0" t="str">
        <f aca="false">IF(B1827=$G$2,$H$2,IF(B1827=$G$3,$H$3,IF(B1827=$G$4,$H$4,IF(B1827=$G$5,$H$5,IF(B1827=$G$6,$H$6,"other")))))</f>
        <v>Urban Restricted Access</v>
      </c>
    </row>
    <row r="1828" customFormat="false" ht="13.2" hidden="true" customHeight="false" outlineLevel="0" collapsed="false">
      <c r="A1828" s="4" t="n">
        <v>51</v>
      </c>
      <c r="B1828" s="4" t="n">
        <v>4</v>
      </c>
      <c r="C1828" s="4" t="n">
        <v>2</v>
      </c>
      <c r="D1828" s="4" t="n">
        <v>3</v>
      </c>
      <c r="E1828" s="4" t="n">
        <v>0.0109684</v>
      </c>
      <c r="F1828" s="0" t="str">
        <f aca="false">IF(B1828=$G$2,$H$2,IF(B1828=$G$3,$H$3,IF(B1828=$G$4,$H$4,IF(B1828=$G$5,$H$5,IF(B1828=$G$6,$H$6,"other")))))</f>
        <v>Urban Restricted Access</v>
      </c>
    </row>
    <row r="1829" customFormat="false" ht="13.2" hidden="true" customHeight="false" outlineLevel="0" collapsed="false">
      <c r="A1829" s="4" t="n">
        <v>51</v>
      </c>
      <c r="B1829" s="4" t="n">
        <v>4</v>
      </c>
      <c r="C1829" s="4" t="n">
        <v>2</v>
      </c>
      <c r="D1829" s="4" t="n">
        <v>4</v>
      </c>
      <c r="E1829" s="4" t="n">
        <v>0.00749451</v>
      </c>
      <c r="F1829" s="0" t="str">
        <f aca="false">IF(B1829=$G$2,$H$2,IF(B1829=$G$3,$H$3,IF(B1829=$G$4,$H$4,IF(B1829=$G$5,$H$5,IF(B1829=$G$6,$H$6,"other")))))</f>
        <v>Urban Restricted Access</v>
      </c>
    </row>
    <row r="1830" customFormat="false" ht="13.2" hidden="true" customHeight="false" outlineLevel="0" collapsed="false">
      <c r="A1830" s="4" t="n">
        <v>51</v>
      </c>
      <c r="B1830" s="4" t="n">
        <v>4</v>
      </c>
      <c r="C1830" s="4" t="n">
        <v>2</v>
      </c>
      <c r="D1830" s="4" t="n">
        <v>5</v>
      </c>
      <c r="E1830" s="4" t="n">
        <v>0.00683855</v>
      </c>
      <c r="F1830" s="0" t="str">
        <f aca="false">IF(B1830=$G$2,$H$2,IF(B1830=$G$3,$H$3,IF(B1830=$G$4,$H$4,IF(B1830=$G$5,$H$5,IF(B1830=$G$6,$H$6,"other")))))</f>
        <v>Urban Restricted Access</v>
      </c>
    </row>
    <row r="1831" customFormat="false" ht="13.2" hidden="true" customHeight="false" outlineLevel="0" collapsed="false">
      <c r="A1831" s="4" t="n">
        <v>51</v>
      </c>
      <c r="B1831" s="4" t="n">
        <v>4</v>
      </c>
      <c r="C1831" s="4" t="n">
        <v>2</v>
      </c>
      <c r="D1831" s="4" t="n">
        <v>6</v>
      </c>
      <c r="E1831" s="4" t="n">
        <v>0.0103588</v>
      </c>
      <c r="F1831" s="0" t="str">
        <f aca="false">IF(B1831=$G$2,$H$2,IF(B1831=$G$3,$H$3,IF(B1831=$G$4,$H$4,IF(B1831=$G$5,$H$5,IF(B1831=$G$6,$H$6,"other")))))</f>
        <v>Urban Restricted Access</v>
      </c>
    </row>
    <row r="1832" customFormat="false" ht="13.2" hidden="true" customHeight="false" outlineLevel="0" collapsed="false">
      <c r="A1832" s="4" t="n">
        <v>51</v>
      </c>
      <c r="B1832" s="4" t="n">
        <v>4</v>
      </c>
      <c r="C1832" s="4" t="n">
        <v>2</v>
      </c>
      <c r="D1832" s="4" t="n">
        <v>7</v>
      </c>
      <c r="E1832" s="4" t="n">
        <v>0.0184304</v>
      </c>
      <c r="F1832" s="0" t="str">
        <f aca="false">IF(B1832=$G$2,$H$2,IF(B1832=$G$3,$H$3,IF(B1832=$G$4,$H$4,IF(B1832=$G$5,$H$5,IF(B1832=$G$6,$H$6,"other")))))</f>
        <v>Urban Restricted Access</v>
      </c>
    </row>
    <row r="1833" customFormat="false" ht="13.2" hidden="true" customHeight="false" outlineLevel="0" collapsed="false">
      <c r="A1833" s="4" t="n">
        <v>51</v>
      </c>
      <c r="B1833" s="4" t="n">
        <v>4</v>
      </c>
      <c r="C1833" s="4" t="n">
        <v>2</v>
      </c>
      <c r="D1833" s="4" t="n">
        <v>8</v>
      </c>
      <c r="E1833" s="4" t="n">
        <v>0.0268117</v>
      </c>
      <c r="F1833" s="0" t="str">
        <f aca="false">IF(B1833=$G$2,$H$2,IF(B1833=$G$3,$H$3,IF(B1833=$G$4,$H$4,IF(B1833=$G$5,$H$5,IF(B1833=$G$6,$H$6,"other")))))</f>
        <v>Urban Restricted Access</v>
      </c>
    </row>
    <row r="1834" customFormat="false" ht="13.2" hidden="true" customHeight="false" outlineLevel="0" collapsed="false">
      <c r="A1834" s="4" t="n">
        <v>51</v>
      </c>
      <c r="B1834" s="4" t="n">
        <v>4</v>
      </c>
      <c r="C1834" s="4" t="n">
        <v>2</v>
      </c>
      <c r="D1834" s="4" t="n">
        <v>9</v>
      </c>
      <c r="E1834" s="4" t="n">
        <v>0.0363852</v>
      </c>
      <c r="F1834" s="0" t="str">
        <f aca="false">IF(B1834=$G$2,$H$2,IF(B1834=$G$3,$H$3,IF(B1834=$G$4,$H$4,IF(B1834=$G$5,$H$5,IF(B1834=$G$6,$H$6,"other")))))</f>
        <v>Urban Restricted Access</v>
      </c>
    </row>
    <row r="1835" customFormat="false" ht="13.2" hidden="true" customHeight="false" outlineLevel="0" collapsed="false">
      <c r="A1835" s="4" t="n">
        <v>51</v>
      </c>
      <c r="B1835" s="4" t="n">
        <v>4</v>
      </c>
      <c r="C1835" s="4" t="n">
        <v>2</v>
      </c>
      <c r="D1835" s="4" t="n">
        <v>10</v>
      </c>
      <c r="E1835" s="4" t="n">
        <v>0.0475407</v>
      </c>
      <c r="F1835" s="0" t="str">
        <f aca="false">IF(B1835=$G$2,$H$2,IF(B1835=$G$3,$H$3,IF(B1835=$G$4,$H$4,IF(B1835=$G$5,$H$5,IF(B1835=$G$6,$H$6,"other")))))</f>
        <v>Urban Restricted Access</v>
      </c>
    </row>
    <row r="1836" customFormat="false" ht="13.2" hidden="true" customHeight="false" outlineLevel="0" collapsed="false">
      <c r="A1836" s="4" t="n">
        <v>51</v>
      </c>
      <c r="B1836" s="4" t="n">
        <v>4</v>
      </c>
      <c r="C1836" s="4" t="n">
        <v>2</v>
      </c>
      <c r="D1836" s="4" t="n">
        <v>11</v>
      </c>
      <c r="E1836" s="4" t="n">
        <v>0.0574664</v>
      </c>
      <c r="F1836" s="0" t="str">
        <f aca="false">IF(B1836=$G$2,$H$2,IF(B1836=$G$3,$H$3,IF(B1836=$G$4,$H$4,IF(B1836=$G$5,$H$5,IF(B1836=$G$6,$H$6,"other")))))</f>
        <v>Urban Restricted Access</v>
      </c>
    </row>
    <row r="1837" customFormat="false" ht="13.2" hidden="true" customHeight="false" outlineLevel="0" collapsed="false">
      <c r="A1837" s="4" t="n">
        <v>51</v>
      </c>
      <c r="B1837" s="4" t="n">
        <v>4</v>
      </c>
      <c r="C1837" s="4" t="n">
        <v>2</v>
      </c>
      <c r="D1837" s="4" t="n">
        <v>12</v>
      </c>
      <c r="E1837" s="4" t="n">
        <v>0.0650786</v>
      </c>
      <c r="F1837" s="0" t="str">
        <f aca="false">IF(B1837=$G$2,$H$2,IF(B1837=$G$3,$H$3,IF(B1837=$G$4,$H$4,IF(B1837=$G$5,$H$5,IF(B1837=$G$6,$H$6,"other")))))</f>
        <v>Urban Restricted Access</v>
      </c>
    </row>
    <row r="1838" customFormat="false" ht="13.2" hidden="true" customHeight="false" outlineLevel="0" collapsed="false">
      <c r="A1838" s="4" t="n">
        <v>51</v>
      </c>
      <c r="B1838" s="4" t="n">
        <v>4</v>
      </c>
      <c r="C1838" s="4" t="n">
        <v>2</v>
      </c>
      <c r="D1838" s="4" t="n">
        <v>13</v>
      </c>
      <c r="E1838" s="4" t="n">
        <v>0.0713228</v>
      </c>
      <c r="F1838" s="0" t="str">
        <f aca="false">IF(B1838=$G$2,$H$2,IF(B1838=$G$3,$H$3,IF(B1838=$G$4,$H$4,IF(B1838=$G$5,$H$5,IF(B1838=$G$6,$H$6,"other")))))</f>
        <v>Urban Restricted Access</v>
      </c>
    </row>
    <row r="1839" customFormat="false" ht="13.2" hidden="true" customHeight="false" outlineLevel="0" collapsed="false">
      <c r="A1839" s="4" t="n">
        <v>51</v>
      </c>
      <c r="B1839" s="4" t="n">
        <v>4</v>
      </c>
      <c r="C1839" s="4" t="n">
        <v>2</v>
      </c>
      <c r="D1839" s="4" t="n">
        <v>14</v>
      </c>
      <c r="E1839" s="4" t="n">
        <v>0.0714917</v>
      </c>
      <c r="F1839" s="0" t="str">
        <f aca="false">IF(B1839=$G$2,$H$2,IF(B1839=$G$3,$H$3,IF(B1839=$G$4,$H$4,IF(B1839=$G$5,$H$5,IF(B1839=$G$6,$H$6,"other")))))</f>
        <v>Urban Restricted Access</v>
      </c>
    </row>
    <row r="1840" customFormat="false" ht="13.2" hidden="true" customHeight="false" outlineLevel="0" collapsed="false">
      <c r="A1840" s="4" t="n">
        <v>51</v>
      </c>
      <c r="B1840" s="4" t="n">
        <v>4</v>
      </c>
      <c r="C1840" s="4" t="n">
        <v>2</v>
      </c>
      <c r="D1840" s="4" t="n">
        <v>15</v>
      </c>
      <c r="E1840" s="4" t="n">
        <v>0.0717226</v>
      </c>
      <c r="F1840" s="0" t="str">
        <f aca="false">IF(B1840=$G$2,$H$2,IF(B1840=$G$3,$H$3,IF(B1840=$G$4,$H$4,IF(B1840=$G$5,$H$5,IF(B1840=$G$6,$H$6,"other")))))</f>
        <v>Urban Restricted Access</v>
      </c>
    </row>
    <row r="1841" customFormat="false" ht="13.2" hidden="true" customHeight="false" outlineLevel="0" collapsed="false">
      <c r="A1841" s="4" t="n">
        <v>51</v>
      </c>
      <c r="B1841" s="4" t="n">
        <v>4</v>
      </c>
      <c r="C1841" s="4" t="n">
        <v>2</v>
      </c>
      <c r="D1841" s="4" t="n">
        <v>16</v>
      </c>
      <c r="E1841" s="4" t="n">
        <v>0.0720061</v>
      </c>
      <c r="F1841" s="0" t="str">
        <f aca="false">IF(B1841=$G$2,$H$2,IF(B1841=$G$3,$H$3,IF(B1841=$G$4,$H$4,IF(B1841=$G$5,$H$5,IF(B1841=$G$6,$H$6,"other")))))</f>
        <v>Urban Restricted Access</v>
      </c>
    </row>
    <row r="1842" customFormat="false" ht="13.2" hidden="true" customHeight="false" outlineLevel="0" collapsed="false">
      <c r="A1842" s="4" t="n">
        <v>51</v>
      </c>
      <c r="B1842" s="4" t="n">
        <v>4</v>
      </c>
      <c r="C1842" s="4" t="n">
        <v>2</v>
      </c>
      <c r="D1842" s="4" t="n">
        <v>17</v>
      </c>
      <c r="E1842" s="4" t="n">
        <v>0.0711487</v>
      </c>
      <c r="F1842" s="0" t="str">
        <f aca="false">IF(B1842=$G$2,$H$2,IF(B1842=$G$3,$H$3,IF(B1842=$G$4,$H$4,IF(B1842=$G$5,$H$5,IF(B1842=$G$6,$H$6,"other")))))</f>
        <v>Urban Restricted Access</v>
      </c>
    </row>
    <row r="1843" customFormat="false" ht="13.2" hidden="true" customHeight="false" outlineLevel="0" collapsed="false">
      <c r="A1843" s="4" t="n">
        <v>51</v>
      </c>
      <c r="B1843" s="4" t="n">
        <v>4</v>
      </c>
      <c r="C1843" s="4" t="n">
        <v>2</v>
      </c>
      <c r="D1843" s="4" t="n">
        <v>18</v>
      </c>
      <c r="E1843" s="4" t="n">
        <v>0.0678874</v>
      </c>
      <c r="F1843" s="0" t="str">
        <f aca="false">IF(B1843=$G$2,$H$2,IF(B1843=$G$3,$H$3,IF(B1843=$G$4,$H$4,IF(B1843=$G$5,$H$5,IF(B1843=$G$6,$H$6,"other")))))</f>
        <v>Urban Restricted Access</v>
      </c>
    </row>
    <row r="1844" customFormat="false" ht="13.2" hidden="true" customHeight="false" outlineLevel="0" collapsed="false">
      <c r="A1844" s="4" t="n">
        <v>51</v>
      </c>
      <c r="B1844" s="4" t="n">
        <v>4</v>
      </c>
      <c r="C1844" s="4" t="n">
        <v>2</v>
      </c>
      <c r="D1844" s="4" t="n">
        <v>19</v>
      </c>
      <c r="E1844" s="4" t="n">
        <v>0.0617718</v>
      </c>
      <c r="F1844" s="0" t="str">
        <f aca="false">IF(B1844=$G$2,$H$2,IF(B1844=$G$3,$H$3,IF(B1844=$G$4,$H$4,IF(B1844=$G$5,$H$5,IF(B1844=$G$6,$H$6,"other")))))</f>
        <v>Urban Restricted Access</v>
      </c>
    </row>
    <row r="1845" customFormat="false" ht="13.2" hidden="true" customHeight="false" outlineLevel="0" collapsed="false">
      <c r="A1845" s="4" t="n">
        <v>51</v>
      </c>
      <c r="B1845" s="4" t="n">
        <v>4</v>
      </c>
      <c r="C1845" s="4" t="n">
        <v>2</v>
      </c>
      <c r="D1845" s="4" t="n">
        <v>20</v>
      </c>
      <c r="E1845" s="4" t="n">
        <v>0.0516882</v>
      </c>
      <c r="F1845" s="0" t="str">
        <f aca="false">IF(B1845=$G$2,$H$2,IF(B1845=$G$3,$H$3,IF(B1845=$G$4,$H$4,IF(B1845=$G$5,$H$5,IF(B1845=$G$6,$H$6,"other")))))</f>
        <v>Urban Restricted Access</v>
      </c>
    </row>
    <row r="1846" customFormat="false" ht="13.2" hidden="true" customHeight="false" outlineLevel="0" collapsed="false">
      <c r="A1846" s="4" t="n">
        <v>51</v>
      </c>
      <c r="B1846" s="4" t="n">
        <v>4</v>
      </c>
      <c r="C1846" s="4" t="n">
        <v>2</v>
      </c>
      <c r="D1846" s="4" t="n">
        <v>21</v>
      </c>
      <c r="E1846" s="4" t="n">
        <v>0.0428658</v>
      </c>
      <c r="F1846" s="0" t="str">
        <f aca="false">IF(B1846=$G$2,$H$2,IF(B1846=$G$3,$H$3,IF(B1846=$G$4,$H$4,IF(B1846=$G$5,$H$5,IF(B1846=$G$6,$H$6,"other")))))</f>
        <v>Urban Restricted Access</v>
      </c>
    </row>
    <row r="1847" customFormat="false" ht="13.2" hidden="true" customHeight="false" outlineLevel="0" collapsed="false">
      <c r="A1847" s="4" t="n">
        <v>51</v>
      </c>
      <c r="B1847" s="4" t="n">
        <v>4</v>
      </c>
      <c r="C1847" s="4" t="n">
        <v>2</v>
      </c>
      <c r="D1847" s="4" t="n">
        <v>22</v>
      </c>
      <c r="E1847" s="4" t="n">
        <v>0.0380302</v>
      </c>
      <c r="F1847" s="0" t="str">
        <f aca="false">IF(B1847=$G$2,$H$2,IF(B1847=$G$3,$H$3,IF(B1847=$G$4,$H$4,IF(B1847=$G$5,$H$5,IF(B1847=$G$6,$H$6,"other")))))</f>
        <v>Urban Restricted Access</v>
      </c>
    </row>
    <row r="1848" customFormat="false" ht="13.2" hidden="true" customHeight="false" outlineLevel="0" collapsed="false">
      <c r="A1848" s="4" t="n">
        <v>51</v>
      </c>
      <c r="B1848" s="4" t="n">
        <v>4</v>
      </c>
      <c r="C1848" s="4" t="n">
        <v>2</v>
      </c>
      <c r="D1848" s="4" t="n">
        <v>23</v>
      </c>
      <c r="E1848" s="4" t="n">
        <v>0.0322072</v>
      </c>
      <c r="F1848" s="0" t="str">
        <f aca="false">IF(B1848=$G$2,$H$2,IF(B1848=$G$3,$H$3,IF(B1848=$G$4,$H$4,IF(B1848=$G$5,$H$5,IF(B1848=$G$6,$H$6,"other")))))</f>
        <v>Urban Restricted Access</v>
      </c>
    </row>
    <row r="1849" customFormat="false" ht="13.2" hidden="true" customHeight="false" outlineLevel="0" collapsed="false">
      <c r="A1849" s="4" t="n">
        <v>51</v>
      </c>
      <c r="B1849" s="4" t="n">
        <v>4</v>
      </c>
      <c r="C1849" s="4" t="n">
        <v>2</v>
      </c>
      <c r="D1849" s="4" t="n">
        <v>24</v>
      </c>
      <c r="E1849" s="4" t="n">
        <v>0.0245677</v>
      </c>
      <c r="F1849" s="0" t="str">
        <f aca="false">IF(B1849=$G$2,$H$2,IF(B1849=$G$3,$H$3,IF(B1849=$G$4,$H$4,IF(B1849=$G$5,$H$5,IF(B1849=$G$6,$H$6,"other")))))</f>
        <v>Urban Restricted Access</v>
      </c>
    </row>
    <row r="1850" customFormat="false" ht="13.2" hidden="true" customHeight="false" outlineLevel="0" collapsed="false">
      <c r="A1850" s="4" t="n">
        <v>51</v>
      </c>
      <c r="B1850" s="4" t="n">
        <v>4</v>
      </c>
      <c r="C1850" s="4" t="n">
        <v>5</v>
      </c>
      <c r="D1850" s="4" t="n">
        <v>1</v>
      </c>
      <c r="E1850" s="4" t="n">
        <v>0.00986211</v>
      </c>
      <c r="F1850" s="0" t="str">
        <f aca="false">IF(B1850=$G$2,$H$2,IF(B1850=$G$3,$H$3,IF(B1850=$G$4,$H$4,IF(B1850=$G$5,$H$5,IF(B1850=$G$6,$H$6,"other")))))</f>
        <v>Urban Restricted Access</v>
      </c>
    </row>
    <row r="1851" customFormat="false" ht="13.2" hidden="true" customHeight="false" outlineLevel="0" collapsed="false">
      <c r="A1851" s="4" t="n">
        <v>51</v>
      </c>
      <c r="B1851" s="4" t="n">
        <v>4</v>
      </c>
      <c r="C1851" s="4" t="n">
        <v>5</v>
      </c>
      <c r="D1851" s="4" t="n">
        <v>2</v>
      </c>
      <c r="E1851" s="4" t="n">
        <v>0.00627248</v>
      </c>
      <c r="F1851" s="0" t="str">
        <f aca="false">IF(B1851=$G$2,$H$2,IF(B1851=$G$3,$H$3,IF(B1851=$G$4,$H$4,IF(B1851=$G$5,$H$5,IF(B1851=$G$6,$H$6,"other")))))</f>
        <v>Urban Restricted Access</v>
      </c>
    </row>
    <row r="1852" customFormat="false" ht="13.2" hidden="true" customHeight="false" outlineLevel="0" collapsed="false">
      <c r="A1852" s="4" t="n">
        <v>51</v>
      </c>
      <c r="B1852" s="4" t="n">
        <v>4</v>
      </c>
      <c r="C1852" s="4" t="n">
        <v>5</v>
      </c>
      <c r="D1852" s="4" t="n">
        <v>3</v>
      </c>
      <c r="E1852" s="4" t="n">
        <v>0.00505767</v>
      </c>
      <c r="F1852" s="0" t="str">
        <f aca="false">IF(B1852=$G$2,$H$2,IF(B1852=$G$3,$H$3,IF(B1852=$G$4,$H$4,IF(B1852=$G$5,$H$5,IF(B1852=$G$6,$H$6,"other")))))</f>
        <v>Urban Restricted Access</v>
      </c>
    </row>
    <row r="1853" customFormat="false" ht="13.2" hidden="true" customHeight="false" outlineLevel="0" collapsed="false">
      <c r="A1853" s="4" t="n">
        <v>51</v>
      </c>
      <c r="B1853" s="4" t="n">
        <v>4</v>
      </c>
      <c r="C1853" s="4" t="n">
        <v>5</v>
      </c>
      <c r="D1853" s="4" t="n">
        <v>4</v>
      </c>
      <c r="E1853" s="4" t="n">
        <v>0.00466686</v>
      </c>
      <c r="F1853" s="0" t="str">
        <f aca="false">IF(B1853=$G$2,$H$2,IF(B1853=$G$3,$H$3,IF(B1853=$G$4,$H$4,IF(B1853=$G$5,$H$5,IF(B1853=$G$6,$H$6,"other")))))</f>
        <v>Urban Restricted Access</v>
      </c>
    </row>
    <row r="1854" customFormat="false" ht="13.2" hidden="true" customHeight="false" outlineLevel="0" collapsed="false">
      <c r="A1854" s="4" t="n">
        <v>51</v>
      </c>
      <c r="B1854" s="4" t="n">
        <v>4</v>
      </c>
      <c r="C1854" s="4" t="n">
        <v>5</v>
      </c>
      <c r="D1854" s="4" t="n">
        <v>5</v>
      </c>
      <c r="E1854" s="4" t="n">
        <v>0.00699469</v>
      </c>
      <c r="F1854" s="0" t="str">
        <f aca="false">IF(B1854=$G$2,$H$2,IF(B1854=$G$3,$H$3,IF(B1854=$G$4,$H$4,IF(B1854=$G$5,$H$5,IF(B1854=$G$6,$H$6,"other")))))</f>
        <v>Urban Restricted Access</v>
      </c>
    </row>
    <row r="1855" customFormat="false" ht="13.2" hidden="true" customHeight="false" outlineLevel="0" collapsed="false">
      <c r="A1855" s="4" t="n">
        <v>51</v>
      </c>
      <c r="B1855" s="4" t="n">
        <v>4</v>
      </c>
      <c r="C1855" s="4" t="n">
        <v>5</v>
      </c>
      <c r="D1855" s="4" t="n">
        <v>6</v>
      </c>
      <c r="E1855" s="4" t="n">
        <v>0.018494</v>
      </c>
      <c r="F1855" s="0" t="str">
        <f aca="false">IF(B1855=$G$2,$H$2,IF(B1855=$G$3,$H$3,IF(B1855=$G$4,$H$4,IF(B1855=$G$5,$H$5,IF(B1855=$G$6,$H$6,"other")))))</f>
        <v>Urban Restricted Access</v>
      </c>
    </row>
    <row r="1856" customFormat="false" ht="13.2" hidden="true" customHeight="false" outlineLevel="0" collapsed="false">
      <c r="A1856" s="4" t="n">
        <v>51</v>
      </c>
      <c r="B1856" s="4" t="n">
        <v>4</v>
      </c>
      <c r="C1856" s="4" t="n">
        <v>5</v>
      </c>
      <c r="D1856" s="4" t="n">
        <v>7</v>
      </c>
      <c r="E1856" s="4" t="n">
        <v>0.0459565</v>
      </c>
      <c r="F1856" s="0" t="str">
        <f aca="false">IF(B1856=$G$2,$H$2,IF(B1856=$G$3,$H$3,IF(B1856=$G$4,$H$4,IF(B1856=$G$5,$H$5,IF(B1856=$G$6,$H$6,"other")))))</f>
        <v>Urban Restricted Access</v>
      </c>
    </row>
    <row r="1857" customFormat="false" ht="13.2" hidden="true" customHeight="false" outlineLevel="0" collapsed="false">
      <c r="A1857" s="4" t="n">
        <v>51</v>
      </c>
      <c r="B1857" s="4" t="n">
        <v>4</v>
      </c>
      <c r="C1857" s="4" t="n">
        <v>5</v>
      </c>
      <c r="D1857" s="4" t="n">
        <v>8</v>
      </c>
      <c r="E1857" s="4" t="n">
        <v>0.0696444</v>
      </c>
      <c r="F1857" s="0" t="str">
        <f aca="false">IF(B1857=$G$2,$H$2,IF(B1857=$G$3,$H$3,IF(B1857=$G$4,$H$4,IF(B1857=$G$5,$H$5,IF(B1857=$G$6,$H$6,"other")))))</f>
        <v>Urban Restricted Access</v>
      </c>
    </row>
    <row r="1858" customFormat="false" ht="13.2" hidden="true" customHeight="false" outlineLevel="0" collapsed="false">
      <c r="A1858" s="4" t="n">
        <v>51</v>
      </c>
      <c r="B1858" s="4" t="n">
        <v>4</v>
      </c>
      <c r="C1858" s="4" t="n">
        <v>5</v>
      </c>
      <c r="D1858" s="4" t="n">
        <v>9</v>
      </c>
      <c r="E1858" s="4" t="n">
        <v>0.0608279</v>
      </c>
      <c r="F1858" s="0" t="str">
        <f aca="false">IF(B1858=$G$2,$H$2,IF(B1858=$G$3,$H$3,IF(B1858=$G$4,$H$4,IF(B1858=$G$5,$H$5,IF(B1858=$G$6,$H$6,"other")))))</f>
        <v>Urban Restricted Access</v>
      </c>
    </row>
    <row r="1859" customFormat="false" ht="13.2" hidden="true" customHeight="false" outlineLevel="0" collapsed="false">
      <c r="A1859" s="4" t="n">
        <v>51</v>
      </c>
      <c r="B1859" s="4" t="n">
        <v>4</v>
      </c>
      <c r="C1859" s="4" t="n">
        <v>5</v>
      </c>
      <c r="D1859" s="4" t="n">
        <v>10</v>
      </c>
      <c r="E1859" s="4" t="n">
        <v>0.0502862</v>
      </c>
      <c r="F1859" s="0" t="str">
        <f aca="false">IF(B1859=$G$2,$H$2,IF(B1859=$G$3,$H$3,IF(B1859=$G$4,$H$4,IF(B1859=$G$5,$H$5,IF(B1859=$G$6,$H$6,"other")))))</f>
        <v>Urban Restricted Access</v>
      </c>
    </row>
    <row r="1860" customFormat="false" ht="13.2" hidden="true" customHeight="false" outlineLevel="0" collapsed="false">
      <c r="A1860" s="4" t="n">
        <v>51</v>
      </c>
      <c r="B1860" s="4" t="n">
        <v>4</v>
      </c>
      <c r="C1860" s="4" t="n">
        <v>5</v>
      </c>
      <c r="D1860" s="4" t="n">
        <v>11</v>
      </c>
      <c r="E1860" s="4" t="n">
        <v>0.0499351</v>
      </c>
      <c r="F1860" s="0" t="str">
        <f aca="false">IF(B1860=$G$2,$H$2,IF(B1860=$G$3,$H$3,IF(B1860=$G$4,$H$4,IF(B1860=$G$5,$H$5,IF(B1860=$G$6,$H$6,"other")))))</f>
        <v>Urban Restricted Access</v>
      </c>
    </row>
    <row r="1861" customFormat="false" ht="13.2" hidden="true" customHeight="false" outlineLevel="0" collapsed="false">
      <c r="A1861" s="4" t="n">
        <v>51</v>
      </c>
      <c r="B1861" s="4" t="n">
        <v>4</v>
      </c>
      <c r="C1861" s="4" t="n">
        <v>5</v>
      </c>
      <c r="D1861" s="4" t="n">
        <v>12</v>
      </c>
      <c r="E1861" s="4" t="n">
        <v>0.0543654</v>
      </c>
      <c r="F1861" s="0" t="str">
        <f aca="false">IF(B1861=$G$2,$H$2,IF(B1861=$G$3,$H$3,IF(B1861=$G$4,$H$4,IF(B1861=$G$5,$H$5,IF(B1861=$G$6,$H$6,"other")))))</f>
        <v>Urban Restricted Access</v>
      </c>
    </row>
    <row r="1862" customFormat="false" ht="13.2" hidden="true" customHeight="false" outlineLevel="0" collapsed="false">
      <c r="A1862" s="4" t="n">
        <v>51</v>
      </c>
      <c r="B1862" s="4" t="n">
        <v>4</v>
      </c>
      <c r="C1862" s="4" t="n">
        <v>5</v>
      </c>
      <c r="D1862" s="4" t="n">
        <v>13</v>
      </c>
      <c r="E1862" s="4" t="n">
        <v>0.0576462</v>
      </c>
      <c r="F1862" s="0" t="str">
        <f aca="false">IF(B1862=$G$2,$H$2,IF(B1862=$G$3,$H$3,IF(B1862=$G$4,$H$4,IF(B1862=$G$5,$H$5,IF(B1862=$G$6,$H$6,"other")))))</f>
        <v>Urban Restricted Access</v>
      </c>
    </row>
    <row r="1863" customFormat="false" ht="13.2" hidden="true" customHeight="false" outlineLevel="0" collapsed="false">
      <c r="A1863" s="4" t="n">
        <v>51</v>
      </c>
      <c r="B1863" s="4" t="n">
        <v>4</v>
      </c>
      <c r="C1863" s="4" t="n">
        <v>5</v>
      </c>
      <c r="D1863" s="4" t="n">
        <v>14</v>
      </c>
      <c r="E1863" s="4" t="n">
        <v>0.0580319</v>
      </c>
      <c r="F1863" s="0" t="str">
        <f aca="false">IF(B1863=$G$2,$H$2,IF(B1863=$G$3,$H$3,IF(B1863=$G$4,$H$4,IF(B1863=$G$5,$H$5,IF(B1863=$G$6,$H$6,"other")))))</f>
        <v>Urban Restricted Access</v>
      </c>
    </row>
    <row r="1864" customFormat="false" ht="13.2" hidden="true" customHeight="false" outlineLevel="0" collapsed="false">
      <c r="A1864" s="4" t="n">
        <v>51</v>
      </c>
      <c r="B1864" s="4" t="n">
        <v>4</v>
      </c>
      <c r="C1864" s="4" t="n">
        <v>5</v>
      </c>
      <c r="D1864" s="4" t="n">
        <v>15</v>
      </c>
      <c r="E1864" s="4" t="n">
        <v>0.0622554</v>
      </c>
      <c r="F1864" s="0" t="str">
        <f aca="false">IF(B1864=$G$2,$H$2,IF(B1864=$G$3,$H$3,IF(B1864=$G$4,$H$4,IF(B1864=$G$5,$H$5,IF(B1864=$G$6,$H$6,"other")))))</f>
        <v>Urban Restricted Access</v>
      </c>
    </row>
    <row r="1865" customFormat="false" ht="13.2" hidden="true" customHeight="false" outlineLevel="0" collapsed="false">
      <c r="A1865" s="4" t="n">
        <v>51</v>
      </c>
      <c r="B1865" s="4" t="n">
        <v>4</v>
      </c>
      <c r="C1865" s="4" t="n">
        <v>5</v>
      </c>
      <c r="D1865" s="4" t="n">
        <v>16</v>
      </c>
      <c r="E1865" s="4" t="n">
        <v>0.0710049</v>
      </c>
      <c r="F1865" s="0" t="str">
        <f aca="false">IF(B1865=$G$2,$H$2,IF(B1865=$G$3,$H$3,IF(B1865=$G$4,$H$4,IF(B1865=$G$5,$H$5,IF(B1865=$G$6,$H$6,"other")))))</f>
        <v>Urban Restricted Access</v>
      </c>
    </row>
    <row r="1866" customFormat="false" ht="13.2" hidden="true" customHeight="false" outlineLevel="0" collapsed="false">
      <c r="A1866" s="4" t="n">
        <v>51</v>
      </c>
      <c r="B1866" s="4" t="n">
        <v>4</v>
      </c>
      <c r="C1866" s="4" t="n">
        <v>5</v>
      </c>
      <c r="D1866" s="4" t="n">
        <v>17</v>
      </c>
      <c r="E1866" s="4" t="n">
        <v>0.0769725</v>
      </c>
      <c r="F1866" s="0" t="str">
        <f aca="false">IF(B1866=$G$2,$H$2,IF(B1866=$G$3,$H$3,IF(B1866=$G$4,$H$4,IF(B1866=$G$5,$H$5,IF(B1866=$G$6,$H$6,"other")))))</f>
        <v>Urban Restricted Access</v>
      </c>
    </row>
    <row r="1867" customFormat="false" ht="13.2" hidden="true" customHeight="false" outlineLevel="0" collapsed="false">
      <c r="A1867" s="4" t="n">
        <v>51</v>
      </c>
      <c r="B1867" s="4" t="n">
        <v>4</v>
      </c>
      <c r="C1867" s="4" t="n">
        <v>5</v>
      </c>
      <c r="D1867" s="4" t="n">
        <v>18</v>
      </c>
      <c r="E1867" s="4" t="n">
        <v>0.077432</v>
      </c>
      <c r="F1867" s="0" t="str">
        <f aca="false">IF(B1867=$G$2,$H$2,IF(B1867=$G$3,$H$3,IF(B1867=$G$4,$H$4,IF(B1867=$G$5,$H$5,IF(B1867=$G$6,$H$6,"other")))))</f>
        <v>Urban Restricted Access</v>
      </c>
    </row>
    <row r="1868" customFormat="false" ht="13.2" hidden="true" customHeight="false" outlineLevel="0" collapsed="false">
      <c r="A1868" s="4" t="n">
        <v>51</v>
      </c>
      <c r="B1868" s="4" t="n">
        <v>4</v>
      </c>
      <c r="C1868" s="4" t="n">
        <v>5</v>
      </c>
      <c r="D1868" s="4" t="n">
        <v>19</v>
      </c>
      <c r="E1868" s="4" t="n">
        <v>0.059783</v>
      </c>
      <c r="F1868" s="0" t="str">
        <f aca="false">IF(B1868=$G$2,$H$2,IF(B1868=$G$3,$H$3,IF(B1868=$G$4,$H$4,IF(B1868=$G$5,$H$5,IF(B1868=$G$6,$H$6,"other")))))</f>
        <v>Urban Restricted Access</v>
      </c>
    </row>
    <row r="1869" customFormat="false" ht="13.2" hidden="true" customHeight="false" outlineLevel="0" collapsed="false">
      <c r="A1869" s="4" t="n">
        <v>51</v>
      </c>
      <c r="B1869" s="4" t="n">
        <v>4</v>
      </c>
      <c r="C1869" s="4" t="n">
        <v>5</v>
      </c>
      <c r="D1869" s="4" t="n">
        <v>20</v>
      </c>
      <c r="E1869" s="4" t="n">
        <v>0.0443923</v>
      </c>
      <c r="F1869" s="0" t="str">
        <f aca="false">IF(B1869=$G$2,$H$2,IF(B1869=$G$3,$H$3,IF(B1869=$G$4,$H$4,IF(B1869=$G$5,$H$5,IF(B1869=$G$6,$H$6,"other")))))</f>
        <v>Urban Restricted Access</v>
      </c>
    </row>
    <row r="1870" customFormat="false" ht="13.2" hidden="true" customHeight="false" outlineLevel="0" collapsed="false">
      <c r="A1870" s="4" t="n">
        <v>51</v>
      </c>
      <c r="B1870" s="4" t="n">
        <v>4</v>
      </c>
      <c r="C1870" s="4" t="n">
        <v>5</v>
      </c>
      <c r="D1870" s="4" t="n">
        <v>21</v>
      </c>
      <c r="E1870" s="4" t="n">
        <v>0.0354458</v>
      </c>
      <c r="F1870" s="0" t="str">
        <f aca="false">IF(B1870=$G$2,$H$2,IF(B1870=$G$3,$H$3,IF(B1870=$G$4,$H$4,IF(B1870=$G$5,$H$5,IF(B1870=$G$6,$H$6,"other")))))</f>
        <v>Urban Restricted Access</v>
      </c>
    </row>
    <row r="1871" customFormat="false" ht="13.2" hidden="true" customHeight="false" outlineLevel="0" collapsed="false">
      <c r="A1871" s="4" t="n">
        <v>51</v>
      </c>
      <c r="B1871" s="4" t="n">
        <v>4</v>
      </c>
      <c r="C1871" s="4" t="n">
        <v>5</v>
      </c>
      <c r="D1871" s="4" t="n">
        <v>22</v>
      </c>
      <c r="E1871" s="4" t="n">
        <v>0.031824</v>
      </c>
      <c r="F1871" s="0" t="str">
        <f aca="false">IF(B1871=$G$2,$H$2,IF(B1871=$G$3,$H$3,IF(B1871=$G$4,$H$4,IF(B1871=$G$5,$H$5,IF(B1871=$G$6,$H$6,"other")))))</f>
        <v>Urban Restricted Access</v>
      </c>
    </row>
    <row r="1872" customFormat="false" ht="13.2" hidden="true" customHeight="false" outlineLevel="0" collapsed="false">
      <c r="A1872" s="4" t="n">
        <v>51</v>
      </c>
      <c r="B1872" s="4" t="n">
        <v>4</v>
      </c>
      <c r="C1872" s="4" t="n">
        <v>5</v>
      </c>
      <c r="D1872" s="4" t="n">
        <v>23</v>
      </c>
      <c r="E1872" s="4" t="n">
        <v>0.0249419</v>
      </c>
      <c r="F1872" s="0" t="str">
        <f aca="false">IF(B1872=$G$2,$H$2,IF(B1872=$G$3,$H$3,IF(B1872=$G$4,$H$4,IF(B1872=$G$5,$H$5,IF(B1872=$G$6,$H$6,"other")))))</f>
        <v>Urban Restricted Access</v>
      </c>
    </row>
    <row r="1873" customFormat="false" ht="13.2" hidden="true" customHeight="false" outlineLevel="0" collapsed="false">
      <c r="A1873" s="4" t="n">
        <v>51</v>
      </c>
      <c r="B1873" s="4" t="n">
        <v>4</v>
      </c>
      <c r="C1873" s="4" t="n">
        <v>5</v>
      </c>
      <c r="D1873" s="4" t="n">
        <v>24</v>
      </c>
      <c r="E1873" s="4" t="n">
        <v>0.0179068</v>
      </c>
      <c r="F1873" s="0" t="str">
        <f aca="false">IF(B1873=$G$2,$H$2,IF(B1873=$G$3,$H$3,IF(B1873=$G$4,$H$4,IF(B1873=$G$5,$H$5,IF(B1873=$G$6,$H$6,"other")))))</f>
        <v>Urban Restricted Access</v>
      </c>
    </row>
    <row r="1874" customFormat="false" ht="13.2" hidden="true" customHeight="false" outlineLevel="0" collapsed="false">
      <c r="A1874" s="4" t="n">
        <v>51</v>
      </c>
      <c r="B1874" s="4" t="n">
        <v>5</v>
      </c>
      <c r="C1874" s="4" t="n">
        <v>2</v>
      </c>
      <c r="D1874" s="4" t="n">
        <v>1</v>
      </c>
      <c r="E1874" s="4" t="n">
        <v>0.0214739</v>
      </c>
      <c r="F1874" s="0" t="str">
        <f aca="false">IF(B1874=$G$2,$H$2,IF(B1874=$G$3,$H$3,IF(B1874=$G$4,$H$4,IF(B1874=$G$5,$H$5,IF(B1874=$G$6,$H$6,"other")))))</f>
        <v>Urban Unrestricted Access</v>
      </c>
    </row>
    <row r="1875" customFormat="false" ht="13.2" hidden="true" customHeight="false" outlineLevel="0" collapsed="false">
      <c r="A1875" s="4" t="n">
        <v>51</v>
      </c>
      <c r="B1875" s="4" t="n">
        <v>5</v>
      </c>
      <c r="C1875" s="4" t="n">
        <v>2</v>
      </c>
      <c r="D1875" s="4" t="n">
        <v>2</v>
      </c>
      <c r="E1875" s="4" t="n">
        <v>0.0144428</v>
      </c>
      <c r="F1875" s="0" t="str">
        <f aca="false">IF(B1875=$G$2,$H$2,IF(B1875=$G$3,$H$3,IF(B1875=$G$4,$H$4,IF(B1875=$G$5,$H$5,IF(B1875=$G$6,$H$6,"other")))))</f>
        <v>Urban Unrestricted Access</v>
      </c>
    </row>
    <row r="1876" customFormat="false" ht="13.2" hidden="true" customHeight="false" outlineLevel="0" collapsed="false">
      <c r="A1876" s="4" t="n">
        <v>51</v>
      </c>
      <c r="B1876" s="4" t="n">
        <v>5</v>
      </c>
      <c r="C1876" s="4" t="n">
        <v>2</v>
      </c>
      <c r="D1876" s="4" t="n">
        <v>3</v>
      </c>
      <c r="E1876" s="4" t="n">
        <v>0.0109684</v>
      </c>
      <c r="F1876" s="0" t="str">
        <f aca="false">IF(B1876=$G$2,$H$2,IF(B1876=$G$3,$H$3,IF(B1876=$G$4,$H$4,IF(B1876=$G$5,$H$5,IF(B1876=$G$6,$H$6,"other")))))</f>
        <v>Urban Unrestricted Access</v>
      </c>
    </row>
    <row r="1877" customFormat="false" ht="13.2" hidden="true" customHeight="false" outlineLevel="0" collapsed="false">
      <c r="A1877" s="4" t="n">
        <v>51</v>
      </c>
      <c r="B1877" s="4" t="n">
        <v>5</v>
      </c>
      <c r="C1877" s="4" t="n">
        <v>2</v>
      </c>
      <c r="D1877" s="4" t="n">
        <v>4</v>
      </c>
      <c r="E1877" s="4" t="n">
        <v>0.00749451</v>
      </c>
      <c r="F1877" s="0" t="str">
        <f aca="false">IF(B1877=$G$2,$H$2,IF(B1877=$G$3,$H$3,IF(B1877=$G$4,$H$4,IF(B1877=$G$5,$H$5,IF(B1877=$G$6,$H$6,"other")))))</f>
        <v>Urban Unrestricted Access</v>
      </c>
    </row>
    <row r="1878" customFormat="false" ht="13.2" hidden="true" customHeight="false" outlineLevel="0" collapsed="false">
      <c r="A1878" s="4" t="n">
        <v>51</v>
      </c>
      <c r="B1878" s="4" t="n">
        <v>5</v>
      </c>
      <c r="C1878" s="4" t="n">
        <v>2</v>
      </c>
      <c r="D1878" s="4" t="n">
        <v>5</v>
      </c>
      <c r="E1878" s="4" t="n">
        <v>0.00683855</v>
      </c>
      <c r="F1878" s="0" t="str">
        <f aca="false">IF(B1878=$G$2,$H$2,IF(B1878=$G$3,$H$3,IF(B1878=$G$4,$H$4,IF(B1878=$G$5,$H$5,IF(B1878=$G$6,$H$6,"other")))))</f>
        <v>Urban Unrestricted Access</v>
      </c>
    </row>
    <row r="1879" customFormat="false" ht="13.2" hidden="true" customHeight="false" outlineLevel="0" collapsed="false">
      <c r="A1879" s="4" t="n">
        <v>51</v>
      </c>
      <c r="B1879" s="4" t="n">
        <v>5</v>
      </c>
      <c r="C1879" s="4" t="n">
        <v>2</v>
      </c>
      <c r="D1879" s="4" t="n">
        <v>6</v>
      </c>
      <c r="E1879" s="4" t="n">
        <v>0.0103588</v>
      </c>
      <c r="F1879" s="0" t="str">
        <f aca="false">IF(B1879=$G$2,$H$2,IF(B1879=$G$3,$H$3,IF(B1879=$G$4,$H$4,IF(B1879=$G$5,$H$5,IF(B1879=$G$6,$H$6,"other")))))</f>
        <v>Urban Unrestricted Access</v>
      </c>
    </row>
    <row r="1880" customFormat="false" ht="13.2" hidden="true" customHeight="false" outlineLevel="0" collapsed="false">
      <c r="A1880" s="4" t="n">
        <v>51</v>
      </c>
      <c r="B1880" s="4" t="n">
        <v>5</v>
      </c>
      <c r="C1880" s="4" t="n">
        <v>2</v>
      </c>
      <c r="D1880" s="4" t="n">
        <v>7</v>
      </c>
      <c r="E1880" s="4" t="n">
        <v>0.0184304</v>
      </c>
      <c r="F1880" s="0" t="str">
        <f aca="false">IF(B1880=$G$2,$H$2,IF(B1880=$G$3,$H$3,IF(B1880=$G$4,$H$4,IF(B1880=$G$5,$H$5,IF(B1880=$G$6,$H$6,"other")))))</f>
        <v>Urban Unrestricted Access</v>
      </c>
    </row>
    <row r="1881" customFormat="false" ht="13.2" hidden="true" customHeight="false" outlineLevel="0" collapsed="false">
      <c r="A1881" s="4" t="n">
        <v>51</v>
      </c>
      <c r="B1881" s="4" t="n">
        <v>5</v>
      </c>
      <c r="C1881" s="4" t="n">
        <v>2</v>
      </c>
      <c r="D1881" s="4" t="n">
        <v>8</v>
      </c>
      <c r="E1881" s="4" t="n">
        <v>0.0268117</v>
      </c>
      <c r="F1881" s="0" t="str">
        <f aca="false">IF(B1881=$G$2,$H$2,IF(B1881=$G$3,$H$3,IF(B1881=$G$4,$H$4,IF(B1881=$G$5,$H$5,IF(B1881=$G$6,$H$6,"other")))))</f>
        <v>Urban Unrestricted Access</v>
      </c>
    </row>
    <row r="1882" customFormat="false" ht="13.2" hidden="true" customHeight="false" outlineLevel="0" collapsed="false">
      <c r="A1882" s="4" t="n">
        <v>51</v>
      </c>
      <c r="B1882" s="4" t="n">
        <v>5</v>
      </c>
      <c r="C1882" s="4" t="n">
        <v>2</v>
      </c>
      <c r="D1882" s="4" t="n">
        <v>9</v>
      </c>
      <c r="E1882" s="4" t="n">
        <v>0.0363852</v>
      </c>
      <c r="F1882" s="0" t="str">
        <f aca="false">IF(B1882=$G$2,$H$2,IF(B1882=$G$3,$H$3,IF(B1882=$G$4,$H$4,IF(B1882=$G$5,$H$5,IF(B1882=$G$6,$H$6,"other")))))</f>
        <v>Urban Unrestricted Access</v>
      </c>
    </row>
    <row r="1883" customFormat="false" ht="13.2" hidden="true" customHeight="false" outlineLevel="0" collapsed="false">
      <c r="A1883" s="4" t="n">
        <v>51</v>
      </c>
      <c r="B1883" s="4" t="n">
        <v>5</v>
      </c>
      <c r="C1883" s="4" t="n">
        <v>2</v>
      </c>
      <c r="D1883" s="4" t="n">
        <v>10</v>
      </c>
      <c r="E1883" s="4" t="n">
        <v>0.0475407</v>
      </c>
      <c r="F1883" s="0" t="str">
        <f aca="false">IF(B1883=$G$2,$H$2,IF(B1883=$G$3,$H$3,IF(B1883=$G$4,$H$4,IF(B1883=$G$5,$H$5,IF(B1883=$G$6,$H$6,"other")))))</f>
        <v>Urban Unrestricted Access</v>
      </c>
    </row>
    <row r="1884" customFormat="false" ht="13.2" hidden="true" customHeight="false" outlineLevel="0" collapsed="false">
      <c r="A1884" s="4" t="n">
        <v>51</v>
      </c>
      <c r="B1884" s="4" t="n">
        <v>5</v>
      </c>
      <c r="C1884" s="4" t="n">
        <v>2</v>
      </c>
      <c r="D1884" s="4" t="n">
        <v>11</v>
      </c>
      <c r="E1884" s="4" t="n">
        <v>0.0574664</v>
      </c>
      <c r="F1884" s="0" t="str">
        <f aca="false">IF(B1884=$G$2,$H$2,IF(B1884=$G$3,$H$3,IF(B1884=$G$4,$H$4,IF(B1884=$G$5,$H$5,IF(B1884=$G$6,$H$6,"other")))))</f>
        <v>Urban Unrestricted Access</v>
      </c>
    </row>
    <row r="1885" customFormat="false" ht="13.2" hidden="true" customHeight="false" outlineLevel="0" collapsed="false">
      <c r="A1885" s="4" t="n">
        <v>51</v>
      </c>
      <c r="B1885" s="4" t="n">
        <v>5</v>
      </c>
      <c r="C1885" s="4" t="n">
        <v>2</v>
      </c>
      <c r="D1885" s="4" t="n">
        <v>12</v>
      </c>
      <c r="E1885" s="4" t="n">
        <v>0.0650786</v>
      </c>
      <c r="F1885" s="0" t="str">
        <f aca="false">IF(B1885=$G$2,$H$2,IF(B1885=$G$3,$H$3,IF(B1885=$G$4,$H$4,IF(B1885=$G$5,$H$5,IF(B1885=$G$6,$H$6,"other")))))</f>
        <v>Urban Unrestricted Access</v>
      </c>
    </row>
    <row r="1886" customFormat="false" ht="13.2" hidden="true" customHeight="false" outlineLevel="0" collapsed="false">
      <c r="A1886" s="4" t="n">
        <v>51</v>
      </c>
      <c r="B1886" s="4" t="n">
        <v>5</v>
      </c>
      <c r="C1886" s="4" t="n">
        <v>2</v>
      </c>
      <c r="D1886" s="4" t="n">
        <v>13</v>
      </c>
      <c r="E1886" s="4" t="n">
        <v>0.0713228</v>
      </c>
      <c r="F1886" s="0" t="str">
        <f aca="false">IF(B1886=$G$2,$H$2,IF(B1886=$G$3,$H$3,IF(B1886=$G$4,$H$4,IF(B1886=$G$5,$H$5,IF(B1886=$G$6,$H$6,"other")))))</f>
        <v>Urban Unrestricted Access</v>
      </c>
    </row>
    <row r="1887" customFormat="false" ht="13.2" hidden="true" customHeight="false" outlineLevel="0" collapsed="false">
      <c r="A1887" s="4" t="n">
        <v>51</v>
      </c>
      <c r="B1887" s="4" t="n">
        <v>5</v>
      </c>
      <c r="C1887" s="4" t="n">
        <v>2</v>
      </c>
      <c r="D1887" s="4" t="n">
        <v>14</v>
      </c>
      <c r="E1887" s="4" t="n">
        <v>0.0714917</v>
      </c>
      <c r="F1887" s="0" t="str">
        <f aca="false">IF(B1887=$G$2,$H$2,IF(B1887=$G$3,$H$3,IF(B1887=$G$4,$H$4,IF(B1887=$G$5,$H$5,IF(B1887=$G$6,$H$6,"other")))))</f>
        <v>Urban Unrestricted Access</v>
      </c>
    </row>
    <row r="1888" customFormat="false" ht="13.2" hidden="true" customHeight="false" outlineLevel="0" collapsed="false">
      <c r="A1888" s="4" t="n">
        <v>51</v>
      </c>
      <c r="B1888" s="4" t="n">
        <v>5</v>
      </c>
      <c r="C1888" s="4" t="n">
        <v>2</v>
      </c>
      <c r="D1888" s="4" t="n">
        <v>15</v>
      </c>
      <c r="E1888" s="4" t="n">
        <v>0.0717226</v>
      </c>
      <c r="F1888" s="0" t="str">
        <f aca="false">IF(B1888=$G$2,$H$2,IF(B1888=$G$3,$H$3,IF(B1888=$G$4,$H$4,IF(B1888=$G$5,$H$5,IF(B1888=$G$6,$H$6,"other")))))</f>
        <v>Urban Unrestricted Access</v>
      </c>
    </row>
    <row r="1889" customFormat="false" ht="13.2" hidden="true" customHeight="false" outlineLevel="0" collapsed="false">
      <c r="A1889" s="4" t="n">
        <v>51</v>
      </c>
      <c r="B1889" s="4" t="n">
        <v>5</v>
      </c>
      <c r="C1889" s="4" t="n">
        <v>2</v>
      </c>
      <c r="D1889" s="4" t="n">
        <v>16</v>
      </c>
      <c r="E1889" s="4" t="n">
        <v>0.0720061</v>
      </c>
      <c r="F1889" s="0" t="str">
        <f aca="false">IF(B1889=$G$2,$H$2,IF(B1889=$G$3,$H$3,IF(B1889=$G$4,$H$4,IF(B1889=$G$5,$H$5,IF(B1889=$G$6,$H$6,"other")))))</f>
        <v>Urban Unrestricted Access</v>
      </c>
    </row>
    <row r="1890" customFormat="false" ht="13.2" hidden="true" customHeight="false" outlineLevel="0" collapsed="false">
      <c r="A1890" s="4" t="n">
        <v>51</v>
      </c>
      <c r="B1890" s="4" t="n">
        <v>5</v>
      </c>
      <c r="C1890" s="4" t="n">
        <v>2</v>
      </c>
      <c r="D1890" s="4" t="n">
        <v>17</v>
      </c>
      <c r="E1890" s="4" t="n">
        <v>0.0711487</v>
      </c>
      <c r="F1890" s="0" t="str">
        <f aca="false">IF(B1890=$G$2,$H$2,IF(B1890=$G$3,$H$3,IF(B1890=$G$4,$H$4,IF(B1890=$G$5,$H$5,IF(B1890=$G$6,$H$6,"other")))))</f>
        <v>Urban Unrestricted Access</v>
      </c>
    </row>
    <row r="1891" customFormat="false" ht="13.2" hidden="true" customHeight="false" outlineLevel="0" collapsed="false">
      <c r="A1891" s="4" t="n">
        <v>51</v>
      </c>
      <c r="B1891" s="4" t="n">
        <v>5</v>
      </c>
      <c r="C1891" s="4" t="n">
        <v>2</v>
      </c>
      <c r="D1891" s="4" t="n">
        <v>18</v>
      </c>
      <c r="E1891" s="4" t="n">
        <v>0.0678874</v>
      </c>
      <c r="F1891" s="0" t="str">
        <f aca="false">IF(B1891=$G$2,$H$2,IF(B1891=$G$3,$H$3,IF(B1891=$G$4,$H$4,IF(B1891=$G$5,$H$5,IF(B1891=$G$6,$H$6,"other")))))</f>
        <v>Urban Unrestricted Access</v>
      </c>
    </row>
    <row r="1892" customFormat="false" ht="13.2" hidden="true" customHeight="false" outlineLevel="0" collapsed="false">
      <c r="A1892" s="4" t="n">
        <v>51</v>
      </c>
      <c r="B1892" s="4" t="n">
        <v>5</v>
      </c>
      <c r="C1892" s="4" t="n">
        <v>2</v>
      </c>
      <c r="D1892" s="4" t="n">
        <v>19</v>
      </c>
      <c r="E1892" s="4" t="n">
        <v>0.0617718</v>
      </c>
      <c r="F1892" s="0" t="str">
        <f aca="false">IF(B1892=$G$2,$H$2,IF(B1892=$G$3,$H$3,IF(B1892=$G$4,$H$4,IF(B1892=$G$5,$H$5,IF(B1892=$G$6,$H$6,"other")))))</f>
        <v>Urban Unrestricted Access</v>
      </c>
    </row>
    <row r="1893" customFormat="false" ht="13.2" hidden="true" customHeight="false" outlineLevel="0" collapsed="false">
      <c r="A1893" s="4" t="n">
        <v>51</v>
      </c>
      <c r="B1893" s="4" t="n">
        <v>5</v>
      </c>
      <c r="C1893" s="4" t="n">
        <v>2</v>
      </c>
      <c r="D1893" s="4" t="n">
        <v>20</v>
      </c>
      <c r="E1893" s="4" t="n">
        <v>0.0516882</v>
      </c>
      <c r="F1893" s="0" t="str">
        <f aca="false">IF(B1893=$G$2,$H$2,IF(B1893=$G$3,$H$3,IF(B1893=$G$4,$H$4,IF(B1893=$G$5,$H$5,IF(B1893=$G$6,$H$6,"other")))))</f>
        <v>Urban Unrestricted Access</v>
      </c>
    </row>
    <row r="1894" customFormat="false" ht="13.2" hidden="true" customHeight="false" outlineLevel="0" collapsed="false">
      <c r="A1894" s="4" t="n">
        <v>51</v>
      </c>
      <c r="B1894" s="4" t="n">
        <v>5</v>
      </c>
      <c r="C1894" s="4" t="n">
        <v>2</v>
      </c>
      <c r="D1894" s="4" t="n">
        <v>21</v>
      </c>
      <c r="E1894" s="4" t="n">
        <v>0.0428658</v>
      </c>
      <c r="F1894" s="0" t="str">
        <f aca="false">IF(B1894=$G$2,$H$2,IF(B1894=$G$3,$H$3,IF(B1894=$G$4,$H$4,IF(B1894=$G$5,$H$5,IF(B1894=$G$6,$H$6,"other")))))</f>
        <v>Urban Unrestricted Access</v>
      </c>
    </row>
    <row r="1895" customFormat="false" ht="13.2" hidden="true" customHeight="false" outlineLevel="0" collapsed="false">
      <c r="A1895" s="4" t="n">
        <v>51</v>
      </c>
      <c r="B1895" s="4" t="n">
        <v>5</v>
      </c>
      <c r="C1895" s="4" t="n">
        <v>2</v>
      </c>
      <c r="D1895" s="4" t="n">
        <v>22</v>
      </c>
      <c r="E1895" s="4" t="n">
        <v>0.0380302</v>
      </c>
      <c r="F1895" s="0" t="str">
        <f aca="false">IF(B1895=$G$2,$H$2,IF(B1895=$G$3,$H$3,IF(B1895=$G$4,$H$4,IF(B1895=$G$5,$H$5,IF(B1895=$G$6,$H$6,"other")))))</f>
        <v>Urban Unrestricted Access</v>
      </c>
    </row>
    <row r="1896" customFormat="false" ht="13.2" hidden="true" customHeight="false" outlineLevel="0" collapsed="false">
      <c r="A1896" s="4" t="n">
        <v>51</v>
      </c>
      <c r="B1896" s="4" t="n">
        <v>5</v>
      </c>
      <c r="C1896" s="4" t="n">
        <v>2</v>
      </c>
      <c r="D1896" s="4" t="n">
        <v>23</v>
      </c>
      <c r="E1896" s="4" t="n">
        <v>0.0322072</v>
      </c>
      <c r="F1896" s="0" t="str">
        <f aca="false">IF(B1896=$G$2,$H$2,IF(B1896=$G$3,$H$3,IF(B1896=$G$4,$H$4,IF(B1896=$G$5,$H$5,IF(B1896=$G$6,$H$6,"other")))))</f>
        <v>Urban Unrestricted Access</v>
      </c>
    </row>
    <row r="1897" customFormat="false" ht="13.2" hidden="true" customHeight="false" outlineLevel="0" collapsed="false">
      <c r="A1897" s="4" t="n">
        <v>51</v>
      </c>
      <c r="B1897" s="4" t="n">
        <v>5</v>
      </c>
      <c r="C1897" s="4" t="n">
        <v>2</v>
      </c>
      <c r="D1897" s="4" t="n">
        <v>24</v>
      </c>
      <c r="E1897" s="4" t="n">
        <v>0.0245677</v>
      </c>
      <c r="F1897" s="0" t="str">
        <f aca="false">IF(B1897=$G$2,$H$2,IF(B1897=$G$3,$H$3,IF(B1897=$G$4,$H$4,IF(B1897=$G$5,$H$5,IF(B1897=$G$6,$H$6,"other")))))</f>
        <v>Urban Unrestricted Access</v>
      </c>
    </row>
    <row r="1898" customFormat="false" ht="13.2" hidden="false" customHeight="false" outlineLevel="0" collapsed="false">
      <c r="A1898" s="4" t="n">
        <v>51</v>
      </c>
      <c r="B1898" s="4" t="n">
        <v>5</v>
      </c>
      <c r="C1898" s="4" t="n">
        <v>5</v>
      </c>
      <c r="D1898" s="4" t="n">
        <v>1</v>
      </c>
      <c r="E1898" s="4" t="n">
        <v>0.00986211</v>
      </c>
      <c r="F1898" s="0" t="str">
        <f aca="false">IF(B1898=$G$2,$H$2,IF(B1898=$G$3,$H$3,IF(B1898=$G$4,$H$4,IF(B1898=$G$5,$H$5,IF(B1898=$G$6,$H$6,"other")))))</f>
        <v>Urban Unrestricted Access</v>
      </c>
    </row>
    <row r="1899" customFormat="false" ht="13.2" hidden="false" customHeight="false" outlineLevel="0" collapsed="false">
      <c r="A1899" s="4" t="n">
        <v>51</v>
      </c>
      <c r="B1899" s="4" t="n">
        <v>5</v>
      </c>
      <c r="C1899" s="4" t="n">
        <v>5</v>
      </c>
      <c r="D1899" s="4" t="n">
        <v>2</v>
      </c>
      <c r="E1899" s="4" t="n">
        <v>0.00627248</v>
      </c>
      <c r="F1899" s="0" t="str">
        <f aca="false">IF(B1899=$G$2,$H$2,IF(B1899=$G$3,$H$3,IF(B1899=$G$4,$H$4,IF(B1899=$G$5,$H$5,IF(B1899=$G$6,$H$6,"other")))))</f>
        <v>Urban Unrestricted Access</v>
      </c>
    </row>
    <row r="1900" customFormat="false" ht="13.2" hidden="false" customHeight="false" outlineLevel="0" collapsed="false">
      <c r="A1900" s="4" t="n">
        <v>51</v>
      </c>
      <c r="B1900" s="4" t="n">
        <v>5</v>
      </c>
      <c r="C1900" s="4" t="n">
        <v>5</v>
      </c>
      <c r="D1900" s="4" t="n">
        <v>3</v>
      </c>
      <c r="E1900" s="4" t="n">
        <v>0.00505767</v>
      </c>
      <c r="F1900" s="0" t="str">
        <f aca="false">IF(B1900=$G$2,$H$2,IF(B1900=$G$3,$H$3,IF(B1900=$G$4,$H$4,IF(B1900=$G$5,$H$5,IF(B1900=$G$6,$H$6,"other")))))</f>
        <v>Urban Unrestricted Access</v>
      </c>
    </row>
    <row r="1901" customFormat="false" ht="13.2" hidden="false" customHeight="false" outlineLevel="0" collapsed="false">
      <c r="A1901" s="4" t="n">
        <v>51</v>
      </c>
      <c r="B1901" s="4" t="n">
        <v>5</v>
      </c>
      <c r="C1901" s="4" t="n">
        <v>5</v>
      </c>
      <c r="D1901" s="4" t="n">
        <v>4</v>
      </c>
      <c r="E1901" s="4" t="n">
        <v>0.00466686</v>
      </c>
      <c r="F1901" s="0" t="str">
        <f aca="false">IF(B1901=$G$2,$H$2,IF(B1901=$G$3,$H$3,IF(B1901=$G$4,$H$4,IF(B1901=$G$5,$H$5,IF(B1901=$G$6,$H$6,"other")))))</f>
        <v>Urban Unrestricted Access</v>
      </c>
    </row>
    <row r="1902" customFormat="false" ht="13.2" hidden="false" customHeight="false" outlineLevel="0" collapsed="false">
      <c r="A1902" s="4" t="n">
        <v>51</v>
      </c>
      <c r="B1902" s="4" t="n">
        <v>5</v>
      </c>
      <c r="C1902" s="4" t="n">
        <v>5</v>
      </c>
      <c r="D1902" s="4" t="n">
        <v>5</v>
      </c>
      <c r="E1902" s="4" t="n">
        <v>0.00699469</v>
      </c>
      <c r="F1902" s="0" t="str">
        <f aca="false">IF(B1902=$G$2,$H$2,IF(B1902=$G$3,$H$3,IF(B1902=$G$4,$H$4,IF(B1902=$G$5,$H$5,IF(B1902=$G$6,$H$6,"other")))))</f>
        <v>Urban Unrestricted Access</v>
      </c>
    </row>
    <row r="1903" customFormat="false" ht="13.2" hidden="false" customHeight="false" outlineLevel="0" collapsed="false">
      <c r="A1903" s="4" t="n">
        <v>51</v>
      </c>
      <c r="B1903" s="4" t="n">
        <v>5</v>
      </c>
      <c r="C1903" s="4" t="n">
        <v>5</v>
      </c>
      <c r="D1903" s="4" t="n">
        <v>6</v>
      </c>
      <c r="E1903" s="4" t="n">
        <v>0.018494</v>
      </c>
      <c r="F1903" s="0" t="str">
        <f aca="false">IF(B1903=$G$2,$H$2,IF(B1903=$G$3,$H$3,IF(B1903=$G$4,$H$4,IF(B1903=$G$5,$H$5,IF(B1903=$G$6,$H$6,"other")))))</f>
        <v>Urban Unrestricted Access</v>
      </c>
    </row>
    <row r="1904" customFormat="false" ht="13.2" hidden="false" customHeight="false" outlineLevel="0" collapsed="false">
      <c r="A1904" s="4" t="n">
        <v>51</v>
      </c>
      <c r="B1904" s="4" t="n">
        <v>5</v>
      </c>
      <c r="C1904" s="4" t="n">
        <v>5</v>
      </c>
      <c r="D1904" s="4" t="n">
        <v>7</v>
      </c>
      <c r="E1904" s="4" t="n">
        <v>0.0459565</v>
      </c>
      <c r="F1904" s="0" t="str">
        <f aca="false">IF(B1904=$G$2,$H$2,IF(B1904=$G$3,$H$3,IF(B1904=$G$4,$H$4,IF(B1904=$G$5,$H$5,IF(B1904=$G$6,$H$6,"other")))))</f>
        <v>Urban Unrestricted Access</v>
      </c>
    </row>
    <row r="1905" customFormat="false" ht="13.2" hidden="false" customHeight="false" outlineLevel="0" collapsed="false">
      <c r="A1905" s="4" t="n">
        <v>51</v>
      </c>
      <c r="B1905" s="4" t="n">
        <v>5</v>
      </c>
      <c r="C1905" s="4" t="n">
        <v>5</v>
      </c>
      <c r="D1905" s="4" t="n">
        <v>8</v>
      </c>
      <c r="E1905" s="4" t="n">
        <v>0.0696444</v>
      </c>
      <c r="F1905" s="0" t="str">
        <f aca="false">IF(B1905=$G$2,$H$2,IF(B1905=$G$3,$H$3,IF(B1905=$G$4,$H$4,IF(B1905=$G$5,$H$5,IF(B1905=$G$6,$H$6,"other")))))</f>
        <v>Urban Unrestricted Access</v>
      </c>
    </row>
    <row r="1906" customFormat="false" ht="13.2" hidden="false" customHeight="false" outlineLevel="0" collapsed="false">
      <c r="A1906" s="4" t="n">
        <v>51</v>
      </c>
      <c r="B1906" s="4" t="n">
        <v>5</v>
      </c>
      <c r="C1906" s="4" t="n">
        <v>5</v>
      </c>
      <c r="D1906" s="4" t="n">
        <v>9</v>
      </c>
      <c r="E1906" s="4" t="n">
        <v>0.0608279</v>
      </c>
      <c r="F1906" s="0" t="str">
        <f aca="false">IF(B1906=$G$2,$H$2,IF(B1906=$G$3,$H$3,IF(B1906=$G$4,$H$4,IF(B1906=$G$5,$H$5,IF(B1906=$G$6,$H$6,"other")))))</f>
        <v>Urban Unrestricted Access</v>
      </c>
    </row>
    <row r="1907" customFormat="false" ht="13.2" hidden="false" customHeight="false" outlineLevel="0" collapsed="false">
      <c r="A1907" s="4" t="n">
        <v>51</v>
      </c>
      <c r="B1907" s="4" t="n">
        <v>5</v>
      </c>
      <c r="C1907" s="4" t="n">
        <v>5</v>
      </c>
      <c r="D1907" s="4" t="n">
        <v>10</v>
      </c>
      <c r="E1907" s="4" t="n">
        <v>0.0502862</v>
      </c>
      <c r="F1907" s="0" t="str">
        <f aca="false">IF(B1907=$G$2,$H$2,IF(B1907=$G$3,$H$3,IF(B1907=$G$4,$H$4,IF(B1907=$G$5,$H$5,IF(B1907=$G$6,$H$6,"other")))))</f>
        <v>Urban Unrestricted Access</v>
      </c>
    </row>
    <row r="1908" customFormat="false" ht="13.2" hidden="false" customHeight="false" outlineLevel="0" collapsed="false">
      <c r="A1908" s="4" t="n">
        <v>51</v>
      </c>
      <c r="B1908" s="4" t="n">
        <v>5</v>
      </c>
      <c r="C1908" s="4" t="n">
        <v>5</v>
      </c>
      <c r="D1908" s="4" t="n">
        <v>11</v>
      </c>
      <c r="E1908" s="4" t="n">
        <v>0.0499351</v>
      </c>
      <c r="F1908" s="0" t="str">
        <f aca="false">IF(B1908=$G$2,$H$2,IF(B1908=$G$3,$H$3,IF(B1908=$G$4,$H$4,IF(B1908=$G$5,$H$5,IF(B1908=$G$6,$H$6,"other")))))</f>
        <v>Urban Unrestricted Access</v>
      </c>
    </row>
    <row r="1909" customFormat="false" ht="13.2" hidden="false" customHeight="false" outlineLevel="0" collapsed="false">
      <c r="A1909" s="4" t="n">
        <v>51</v>
      </c>
      <c r="B1909" s="4" t="n">
        <v>5</v>
      </c>
      <c r="C1909" s="4" t="n">
        <v>5</v>
      </c>
      <c r="D1909" s="4" t="n">
        <v>12</v>
      </c>
      <c r="E1909" s="4" t="n">
        <v>0.0543654</v>
      </c>
      <c r="F1909" s="0" t="str">
        <f aca="false">IF(B1909=$G$2,$H$2,IF(B1909=$G$3,$H$3,IF(B1909=$G$4,$H$4,IF(B1909=$G$5,$H$5,IF(B1909=$G$6,$H$6,"other")))))</f>
        <v>Urban Unrestricted Access</v>
      </c>
    </row>
    <row r="1910" customFormat="false" ht="13.2" hidden="false" customHeight="false" outlineLevel="0" collapsed="false">
      <c r="A1910" s="4" t="n">
        <v>51</v>
      </c>
      <c r="B1910" s="4" t="n">
        <v>5</v>
      </c>
      <c r="C1910" s="4" t="n">
        <v>5</v>
      </c>
      <c r="D1910" s="4" t="n">
        <v>13</v>
      </c>
      <c r="E1910" s="4" t="n">
        <v>0.0576462</v>
      </c>
      <c r="F1910" s="0" t="str">
        <f aca="false">IF(B1910=$G$2,$H$2,IF(B1910=$G$3,$H$3,IF(B1910=$G$4,$H$4,IF(B1910=$G$5,$H$5,IF(B1910=$G$6,$H$6,"other")))))</f>
        <v>Urban Unrestricted Access</v>
      </c>
    </row>
    <row r="1911" customFormat="false" ht="13.2" hidden="false" customHeight="false" outlineLevel="0" collapsed="false">
      <c r="A1911" s="4" t="n">
        <v>51</v>
      </c>
      <c r="B1911" s="4" t="n">
        <v>5</v>
      </c>
      <c r="C1911" s="4" t="n">
        <v>5</v>
      </c>
      <c r="D1911" s="4" t="n">
        <v>14</v>
      </c>
      <c r="E1911" s="4" t="n">
        <v>0.0580319</v>
      </c>
      <c r="F1911" s="0" t="str">
        <f aca="false">IF(B1911=$G$2,$H$2,IF(B1911=$G$3,$H$3,IF(B1911=$G$4,$H$4,IF(B1911=$G$5,$H$5,IF(B1911=$G$6,$H$6,"other")))))</f>
        <v>Urban Unrestricted Access</v>
      </c>
    </row>
    <row r="1912" customFormat="false" ht="13.2" hidden="false" customHeight="false" outlineLevel="0" collapsed="false">
      <c r="A1912" s="4" t="n">
        <v>51</v>
      </c>
      <c r="B1912" s="4" t="n">
        <v>5</v>
      </c>
      <c r="C1912" s="4" t="n">
        <v>5</v>
      </c>
      <c r="D1912" s="4" t="n">
        <v>15</v>
      </c>
      <c r="E1912" s="4" t="n">
        <v>0.0622554</v>
      </c>
      <c r="F1912" s="0" t="str">
        <f aca="false">IF(B1912=$G$2,$H$2,IF(B1912=$G$3,$H$3,IF(B1912=$G$4,$H$4,IF(B1912=$G$5,$H$5,IF(B1912=$G$6,$H$6,"other")))))</f>
        <v>Urban Unrestricted Access</v>
      </c>
    </row>
    <row r="1913" customFormat="false" ht="13.2" hidden="false" customHeight="false" outlineLevel="0" collapsed="false">
      <c r="A1913" s="4" t="n">
        <v>51</v>
      </c>
      <c r="B1913" s="4" t="n">
        <v>5</v>
      </c>
      <c r="C1913" s="4" t="n">
        <v>5</v>
      </c>
      <c r="D1913" s="4" t="n">
        <v>16</v>
      </c>
      <c r="E1913" s="4" t="n">
        <v>0.0710049</v>
      </c>
      <c r="F1913" s="0" t="str">
        <f aca="false">IF(B1913=$G$2,$H$2,IF(B1913=$G$3,$H$3,IF(B1913=$G$4,$H$4,IF(B1913=$G$5,$H$5,IF(B1913=$G$6,$H$6,"other")))))</f>
        <v>Urban Unrestricted Access</v>
      </c>
    </row>
    <row r="1914" customFormat="false" ht="13.2" hidden="false" customHeight="false" outlineLevel="0" collapsed="false">
      <c r="A1914" s="4" t="n">
        <v>51</v>
      </c>
      <c r="B1914" s="4" t="n">
        <v>5</v>
      </c>
      <c r="C1914" s="4" t="n">
        <v>5</v>
      </c>
      <c r="D1914" s="4" t="n">
        <v>17</v>
      </c>
      <c r="E1914" s="4" t="n">
        <v>0.0769725</v>
      </c>
      <c r="F1914" s="0" t="str">
        <f aca="false">IF(B1914=$G$2,$H$2,IF(B1914=$G$3,$H$3,IF(B1914=$G$4,$H$4,IF(B1914=$G$5,$H$5,IF(B1914=$G$6,$H$6,"other")))))</f>
        <v>Urban Unrestricted Access</v>
      </c>
    </row>
    <row r="1915" customFormat="false" ht="13.2" hidden="false" customHeight="false" outlineLevel="0" collapsed="false">
      <c r="A1915" s="4" t="n">
        <v>51</v>
      </c>
      <c r="B1915" s="4" t="n">
        <v>5</v>
      </c>
      <c r="C1915" s="4" t="n">
        <v>5</v>
      </c>
      <c r="D1915" s="4" t="n">
        <v>18</v>
      </c>
      <c r="E1915" s="4" t="n">
        <v>0.077432</v>
      </c>
      <c r="F1915" s="0" t="str">
        <f aca="false">IF(B1915=$G$2,$H$2,IF(B1915=$G$3,$H$3,IF(B1915=$G$4,$H$4,IF(B1915=$G$5,$H$5,IF(B1915=$G$6,$H$6,"other")))))</f>
        <v>Urban Unrestricted Access</v>
      </c>
    </row>
    <row r="1916" customFormat="false" ht="13.2" hidden="false" customHeight="false" outlineLevel="0" collapsed="false">
      <c r="A1916" s="4" t="n">
        <v>51</v>
      </c>
      <c r="B1916" s="4" t="n">
        <v>5</v>
      </c>
      <c r="C1916" s="4" t="n">
        <v>5</v>
      </c>
      <c r="D1916" s="4" t="n">
        <v>19</v>
      </c>
      <c r="E1916" s="4" t="n">
        <v>0.059783</v>
      </c>
      <c r="F1916" s="0" t="str">
        <f aca="false">IF(B1916=$G$2,$H$2,IF(B1916=$G$3,$H$3,IF(B1916=$G$4,$H$4,IF(B1916=$G$5,$H$5,IF(B1916=$G$6,$H$6,"other")))))</f>
        <v>Urban Unrestricted Access</v>
      </c>
    </row>
    <row r="1917" customFormat="false" ht="13.2" hidden="false" customHeight="false" outlineLevel="0" collapsed="false">
      <c r="A1917" s="4" t="n">
        <v>51</v>
      </c>
      <c r="B1917" s="4" t="n">
        <v>5</v>
      </c>
      <c r="C1917" s="4" t="n">
        <v>5</v>
      </c>
      <c r="D1917" s="4" t="n">
        <v>20</v>
      </c>
      <c r="E1917" s="4" t="n">
        <v>0.0443923</v>
      </c>
      <c r="F1917" s="0" t="str">
        <f aca="false">IF(B1917=$G$2,$H$2,IF(B1917=$G$3,$H$3,IF(B1917=$G$4,$H$4,IF(B1917=$G$5,$H$5,IF(B1917=$G$6,$H$6,"other")))))</f>
        <v>Urban Unrestricted Access</v>
      </c>
    </row>
    <row r="1918" customFormat="false" ht="13.2" hidden="false" customHeight="false" outlineLevel="0" collapsed="false">
      <c r="A1918" s="4" t="n">
        <v>51</v>
      </c>
      <c r="B1918" s="4" t="n">
        <v>5</v>
      </c>
      <c r="C1918" s="4" t="n">
        <v>5</v>
      </c>
      <c r="D1918" s="4" t="n">
        <v>21</v>
      </c>
      <c r="E1918" s="4" t="n">
        <v>0.0354458</v>
      </c>
      <c r="F1918" s="0" t="str">
        <f aca="false">IF(B1918=$G$2,$H$2,IF(B1918=$G$3,$H$3,IF(B1918=$G$4,$H$4,IF(B1918=$G$5,$H$5,IF(B1918=$G$6,$H$6,"other")))))</f>
        <v>Urban Unrestricted Access</v>
      </c>
    </row>
    <row r="1919" customFormat="false" ht="13.2" hidden="false" customHeight="false" outlineLevel="0" collapsed="false">
      <c r="A1919" s="4" t="n">
        <v>51</v>
      </c>
      <c r="B1919" s="4" t="n">
        <v>5</v>
      </c>
      <c r="C1919" s="4" t="n">
        <v>5</v>
      </c>
      <c r="D1919" s="4" t="n">
        <v>22</v>
      </c>
      <c r="E1919" s="4" t="n">
        <v>0.031824</v>
      </c>
      <c r="F1919" s="0" t="str">
        <f aca="false">IF(B1919=$G$2,$H$2,IF(B1919=$G$3,$H$3,IF(B1919=$G$4,$H$4,IF(B1919=$G$5,$H$5,IF(B1919=$G$6,$H$6,"other")))))</f>
        <v>Urban Unrestricted Access</v>
      </c>
    </row>
    <row r="1920" customFormat="false" ht="13.2" hidden="false" customHeight="false" outlineLevel="0" collapsed="false">
      <c r="A1920" s="4" t="n">
        <v>51</v>
      </c>
      <c r="B1920" s="4" t="n">
        <v>5</v>
      </c>
      <c r="C1920" s="4" t="n">
        <v>5</v>
      </c>
      <c r="D1920" s="4" t="n">
        <v>23</v>
      </c>
      <c r="E1920" s="4" t="n">
        <v>0.0249419</v>
      </c>
      <c r="F1920" s="0" t="str">
        <f aca="false">IF(B1920=$G$2,$H$2,IF(B1920=$G$3,$H$3,IF(B1920=$G$4,$H$4,IF(B1920=$G$5,$H$5,IF(B1920=$G$6,$H$6,"other")))))</f>
        <v>Urban Unrestricted Access</v>
      </c>
    </row>
    <row r="1921" customFormat="false" ht="13.2" hidden="false" customHeight="false" outlineLevel="0" collapsed="false">
      <c r="A1921" s="4" t="n">
        <v>51</v>
      </c>
      <c r="B1921" s="4" t="n">
        <v>5</v>
      </c>
      <c r="C1921" s="4" t="n">
        <v>5</v>
      </c>
      <c r="D1921" s="4" t="n">
        <v>24</v>
      </c>
      <c r="E1921" s="4" t="n">
        <v>0.0179068</v>
      </c>
      <c r="F1921" s="0" t="str">
        <f aca="false">IF(B1921=$G$2,$H$2,IF(B1921=$G$3,$H$3,IF(B1921=$G$4,$H$4,IF(B1921=$G$5,$H$5,IF(B1921=$G$6,$H$6,"other")))))</f>
        <v>Urban Unrestricted Access</v>
      </c>
    </row>
    <row r="1922" customFormat="false" ht="13.2" hidden="true" customHeight="false" outlineLevel="0" collapsed="false">
      <c r="A1922" s="4" t="n">
        <v>52</v>
      </c>
      <c r="B1922" s="4" t="n">
        <v>1</v>
      </c>
      <c r="C1922" s="4" t="n">
        <v>2</v>
      </c>
      <c r="D1922" s="4" t="n">
        <v>1</v>
      </c>
      <c r="E1922" s="4" t="n">
        <v>0.0214739</v>
      </c>
      <c r="F1922" s="0" t="str">
        <f aca="false">IF(B1922=$G$2,$H$2,IF(B1922=$G$3,$H$3,IF(B1922=$G$4,$H$4,IF(B1922=$G$5,$H$5,IF(B1922=$G$6,$H$6,"other")))))</f>
        <v>Off-Network</v>
      </c>
    </row>
    <row r="1923" customFormat="false" ht="13.2" hidden="true" customHeight="false" outlineLevel="0" collapsed="false">
      <c r="A1923" s="4" t="n">
        <v>52</v>
      </c>
      <c r="B1923" s="4" t="n">
        <v>1</v>
      </c>
      <c r="C1923" s="4" t="n">
        <v>2</v>
      </c>
      <c r="D1923" s="4" t="n">
        <v>2</v>
      </c>
      <c r="E1923" s="4" t="n">
        <v>0.0144428</v>
      </c>
      <c r="F1923" s="0" t="str">
        <f aca="false">IF(B1923=$G$2,$H$2,IF(B1923=$G$3,$H$3,IF(B1923=$G$4,$H$4,IF(B1923=$G$5,$H$5,IF(B1923=$G$6,$H$6,"other")))))</f>
        <v>Off-Network</v>
      </c>
    </row>
    <row r="1924" customFormat="false" ht="13.2" hidden="true" customHeight="false" outlineLevel="0" collapsed="false">
      <c r="A1924" s="4" t="n">
        <v>52</v>
      </c>
      <c r="B1924" s="4" t="n">
        <v>1</v>
      </c>
      <c r="C1924" s="4" t="n">
        <v>2</v>
      </c>
      <c r="D1924" s="4" t="n">
        <v>3</v>
      </c>
      <c r="E1924" s="4" t="n">
        <v>0.0109684</v>
      </c>
      <c r="F1924" s="0" t="str">
        <f aca="false">IF(B1924=$G$2,$H$2,IF(B1924=$G$3,$H$3,IF(B1924=$G$4,$H$4,IF(B1924=$G$5,$H$5,IF(B1924=$G$6,$H$6,"other")))))</f>
        <v>Off-Network</v>
      </c>
    </row>
    <row r="1925" customFormat="false" ht="13.2" hidden="true" customHeight="false" outlineLevel="0" collapsed="false">
      <c r="A1925" s="4" t="n">
        <v>52</v>
      </c>
      <c r="B1925" s="4" t="n">
        <v>1</v>
      </c>
      <c r="C1925" s="4" t="n">
        <v>2</v>
      </c>
      <c r="D1925" s="4" t="n">
        <v>4</v>
      </c>
      <c r="E1925" s="4" t="n">
        <v>0.00749451</v>
      </c>
      <c r="F1925" s="0" t="str">
        <f aca="false">IF(B1925=$G$2,$H$2,IF(B1925=$G$3,$H$3,IF(B1925=$G$4,$H$4,IF(B1925=$G$5,$H$5,IF(B1925=$G$6,$H$6,"other")))))</f>
        <v>Off-Network</v>
      </c>
    </row>
    <row r="1926" customFormat="false" ht="13.2" hidden="true" customHeight="false" outlineLevel="0" collapsed="false">
      <c r="A1926" s="4" t="n">
        <v>52</v>
      </c>
      <c r="B1926" s="4" t="n">
        <v>1</v>
      </c>
      <c r="C1926" s="4" t="n">
        <v>2</v>
      </c>
      <c r="D1926" s="4" t="n">
        <v>5</v>
      </c>
      <c r="E1926" s="4" t="n">
        <v>0.00683855</v>
      </c>
      <c r="F1926" s="0" t="str">
        <f aca="false">IF(B1926=$G$2,$H$2,IF(B1926=$G$3,$H$3,IF(B1926=$G$4,$H$4,IF(B1926=$G$5,$H$5,IF(B1926=$G$6,$H$6,"other")))))</f>
        <v>Off-Network</v>
      </c>
    </row>
    <row r="1927" customFormat="false" ht="13.2" hidden="true" customHeight="false" outlineLevel="0" collapsed="false">
      <c r="A1927" s="4" t="n">
        <v>52</v>
      </c>
      <c r="B1927" s="4" t="n">
        <v>1</v>
      </c>
      <c r="C1927" s="4" t="n">
        <v>2</v>
      </c>
      <c r="D1927" s="4" t="n">
        <v>6</v>
      </c>
      <c r="E1927" s="4" t="n">
        <v>0.0103588</v>
      </c>
      <c r="F1927" s="0" t="str">
        <f aca="false">IF(B1927=$G$2,$H$2,IF(B1927=$G$3,$H$3,IF(B1927=$G$4,$H$4,IF(B1927=$G$5,$H$5,IF(B1927=$G$6,$H$6,"other")))))</f>
        <v>Off-Network</v>
      </c>
    </row>
    <row r="1928" customFormat="false" ht="13.2" hidden="true" customHeight="false" outlineLevel="0" collapsed="false">
      <c r="A1928" s="4" t="n">
        <v>52</v>
      </c>
      <c r="B1928" s="4" t="n">
        <v>1</v>
      </c>
      <c r="C1928" s="4" t="n">
        <v>2</v>
      </c>
      <c r="D1928" s="4" t="n">
        <v>7</v>
      </c>
      <c r="E1928" s="4" t="n">
        <v>0.0184304</v>
      </c>
      <c r="F1928" s="0" t="str">
        <f aca="false">IF(B1928=$G$2,$H$2,IF(B1928=$G$3,$H$3,IF(B1928=$G$4,$H$4,IF(B1928=$G$5,$H$5,IF(B1928=$G$6,$H$6,"other")))))</f>
        <v>Off-Network</v>
      </c>
    </row>
    <row r="1929" customFormat="false" ht="13.2" hidden="true" customHeight="false" outlineLevel="0" collapsed="false">
      <c r="A1929" s="4" t="n">
        <v>52</v>
      </c>
      <c r="B1929" s="4" t="n">
        <v>1</v>
      </c>
      <c r="C1929" s="4" t="n">
        <v>2</v>
      </c>
      <c r="D1929" s="4" t="n">
        <v>8</v>
      </c>
      <c r="E1929" s="4" t="n">
        <v>0.0268117</v>
      </c>
      <c r="F1929" s="0" t="str">
        <f aca="false">IF(B1929=$G$2,$H$2,IF(B1929=$G$3,$H$3,IF(B1929=$G$4,$H$4,IF(B1929=$G$5,$H$5,IF(B1929=$G$6,$H$6,"other")))))</f>
        <v>Off-Network</v>
      </c>
    </row>
    <row r="1930" customFormat="false" ht="13.2" hidden="true" customHeight="false" outlineLevel="0" collapsed="false">
      <c r="A1930" s="4" t="n">
        <v>52</v>
      </c>
      <c r="B1930" s="4" t="n">
        <v>1</v>
      </c>
      <c r="C1930" s="4" t="n">
        <v>2</v>
      </c>
      <c r="D1930" s="4" t="n">
        <v>9</v>
      </c>
      <c r="E1930" s="4" t="n">
        <v>0.0363852</v>
      </c>
      <c r="F1930" s="0" t="str">
        <f aca="false">IF(B1930=$G$2,$H$2,IF(B1930=$G$3,$H$3,IF(B1930=$G$4,$H$4,IF(B1930=$G$5,$H$5,IF(B1930=$G$6,$H$6,"other")))))</f>
        <v>Off-Network</v>
      </c>
    </row>
    <row r="1931" customFormat="false" ht="13.2" hidden="true" customHeight="false" outlineLevel="0" collapsed="false">
      <c r="A1931" s="4" t="n">
        <v>52</v>
      </c>
      <c r="B1931" s="4" t="n">
        <v>1</v>
      </c>
      <c r="C1931" s="4" t="n">
        <v>2</v>
      </c>
      <c r="D1931" s="4" t="n">
        <v>10</v>
      </c>
      <c r="E1931" s="4" t="n">
        <v>0.0475407</v>
      </c>
      <c r="F1931" s="0" t="str">
        <f aca="false">IF(B1931=$G$2,$H$2,IF(B1931=$G$3,$H$3,IF(B1931=$G$4,$H$4,IF(B1931=$G$5,$H$5,IF(B1931=$G$6,$H$6,"other")))))</f>
        <v>Off-Network</v>
      </c>
    </row>
    <row r="1932" customFormat="false" ht="13.2" hidden="true" customHeight="false" outlineLevel="0" collapsed="false">
      <c r="A1932" s="4" t="n">
        <v>52</v>
      </c>
      <c r="B1932" s="4" t="n">
        <v>1</v>
      </c>
      <c r="C1932" s="4" t="n">
        <v>2</v>
      </c>
      <c r="D1932" s="4" t="n">
        <v>11</v>
      </c>
      <c r="E1932" s="4" t="n">
        <v>0.0574664</v>
      </c>
      <c r="F1932" s="0" t="str">
        <f aca="false">IF(B1932=$G$2,$H$2,IF(B1932=$G$3,$H$3,IF(B1932=$G$4,$H$4,IF(B1932=$G$5,$H$5,IF(B1932=$G$6,$H$6,"other")))))</f>
        <v>Off-Network</v>
      </c>
    </row>
    <row r="1933" customFormat="false" ht="13.2" hidden="true" customHeight="false" outlineLevel="0" collapsed="false">
      <c r="A1933" s="4" t="n">
        <v>52</v>
      </c>
      <c r="B1933" s="4" t="n">
        <v>1</v>
      </c>
      <c r="C1933" s="4" t="n">
        <v>2</v>
      </c>
      <c r="D1933" s="4" t="n">
        <v>12</v>
      </c>
      <c r="E1933" s="4" t="n">
        <v>0.0650786</v>
      </c>
      <c r="F1933" s="0" t="str">
        <f aca="false">IF(B1933=$G$2,$H$2,IF(B1933=$G$3,$H$3,IF(B1933=$G$4,$H$4,IF(B1933=$G$5,$H$5,IF(B1933=$G$6,$H$6,"other")))))</f>
        <v>Off-Network</v>
      </c>
    </row>
    <row r="1934" customFormat="false" ht="13.2" hidden="true" customHeight="false" outlineLevel="0" collapsed="false">
      <c r="A1934" s="4" t="n">
        <v>52</v>
      </c>
      <c r="B1934" s="4" t="n">
        <v>1</v>
      </c>
      <c r="C1934" s="4" t="n">
        <v>2</v>
      </c>
      <c r="D1934" s="4" t="n">
        <v>13</v>
      </c>
      <c r="E1934" s="4" t="n">
        <v>0.0713228</v>
      </c>
      <c r="F1934" s="0" t="str">
        <f aca="false">IF(B1934=$G$2,$H$2,IF(B1934=$G$3,$H$3,IF(B1934=$G$4,$H$4,IF(B1934=$G$5,$H$5,IF(B1934=$G$6,$H$6,"other")))))</f>
        <v>Off-Network</v>
      </c>
    </row>
    <row r="1935" customFormat="false" ht="13.2" hidden="true" customHeight="false" outlineLevel="0" collapsed="false">
      <c r="A1935" s="4" t="n">
        <v>52</v>
      </c>
      <c r="B1935" s="4" t="n">
        <v>1</v>
      </c>
      <c r="C1935" s="4" t="n">
        <v>2</v>
      </c>
      <c r="D1935" s="4" t="n">
        <v>14</v>
      </c>
      <c r="E1935" s="4" t="n">
        <v>0.0714917</v>
      </c>
      <c r="F1935" s="0" t="str">
        <f aca="false">IF(B1935=$G$2,$H$2,IF(B1935=$G$3,$H$3,IF(B1935=$G$4,$H$4,IF(B1935=$G$5,$H$5,IF(B1935=$G$6,$H$6,"other")))))</f>
        <v>Off-Network</v>
      </c>
    </row>
    <row r="1936" customFormat="false" ht="13.2" hidden="true" customHeight="false" outlineLevel="0" collapsed="false">
      <c r="A1936" s="4" t="n">
        <v>52</v>
      </c>
      <c r="B1936" s="4" t="n">
        <v>1</v>
      </c>
      <c r="C1936" s="4" t="n">
        <v>2</v>
      </c>
      <c r="D1936" s="4" t="n">
        <v>15</v>
      </c>
      <c r="E1936" s="4" t="n">
        <v>0.0717226</v>
      </c>
      <c r="F1936" s="0" t="str">
        <f aca="false">IF(B1936=$G$2,$H$2,IF(B1936=$G$3,$H$3,IF(B1936=$G$4,$H$4,IF(B1936=$G$5,$H$5,IF(B1936=$G$6,$H$6,"other")))))</f>
        <v>Off-Network</v>
      </c>
    </row>
    <row r="1937" customFormat="false" ht="13.2" hidden="true" customHeight="false" outlineLevel="0" collapsed="false">
      <c r="A1937" s="4" t="n">
        <v>52</v>
      </c>
      <c r="B1937" s="4" t="n">
        <v>1</v>
      </c>
      <c r="C1937" s="4" t="n">
        <v>2</v>
      </c>
      <c r="D1937" s="4" t="n">
        <v>16</v>
      </c>
      <c r="E1937" s="4" t="n">
        <v>0.0720061</v>
      </c>
      <c r="F1937" s="0" t="str">
        <f aca="false">IF(B1937=$G$2,$H$2,IF(B1937=$G$3,$H$3,IF(B1937=$G$4,$H$4,IF(B1937=$G$5,$H$5,IF(B1937=$G$6,$H$6,"other")))))</f>
        <v>Off-Network</v>
      </c>
    </row>
    <row r="1938" customFormat="false" ht="13.2" hidden="true" customHeight="false" outlineLevel="0" collapsed="false">
      <c r="A1938" s="4" t="n">
        <v>52</v>
      </c>
      <c r="B1938" s="4" t="n">
        <v>1</v>
      </c>
      <c r="C1938" s="4" t="n">
        <v>2</v>
      </c>
      <c r="D1938" s="4" t="n">
        <v>17</v>
      </c>
      <c r="E1938" s="4" t="n">
        <v>0.0711487</v>
      </c>
      <c r="F1938" s="0" t="str">
        <f aca="false">IF(B1938=$G$2,$H$2,IF(B1938=$G$3,$H$3,IF(B1938=$G$4,$H$4,IF(B1938=$G$5,$H$5,IF(B1938=$G$6,$H$6,"other")))))</f>
        <v>Off-Network</v>
      </c>
    </row>
    <row r="1939" customFormat="false" ht="13.2" hidden="true" customHeight="false" outlineLevel="0" collapsed="false">
      <c r="A1939" s="4" t="n">
        <v>52</v>
      </c>
      <c r="B1939" s="4" t="n">
        <v>1</v>
      </c>
      <c r="C1939" s="4" t="n">
        <v>2</v>
      </c>
      <c r="D1939" s="4" t="n">
        <v>18</v>
      </c>
      <c r="E1939" s="4" t="n">
        <v>0.0678874</v>
      </c>
      <c r="F1939" s="0" t="str">
        <f aca="false">IF(B1939=$G$2,$H$2,IF(B1939=$G$3,$H$3,IF(B1939=$G$4,$H$4,IF(B1939=$G$5,$H$5,IF(B1939=$G$6,$H$6,"other")))))</f>
        <v>Off-Network</v>
      </c>
    </row>
    <row r="1940" customFormat="false" ht="13.2" hidden="true" customHeight="false" outlineLevel="0" collapsed="false">
      <c r="A1940" s="4" t="n">
        <v>52</v>
      </c>
      <c r="B1940" s="4" t="n">
        <v>1</v>
      </c>
      <c r="C1940" s="4" t="n">
        <v>2</v>
      </c>
      <c r="D1940" s="4" t="n">
        <v>19</v>
      </c>
      <c r="E1940" s="4" t="n">
        <v>0.0617718</v>
      </c>
      <c r="F1940" s="0" t="str">
        <f aca="false">IF(B1940=$G$2,$H$2,IF(B1940=$G$3,$H$3,IF(B1940=$G$4,$H$4,IF(B1940=$G$5,$H$5,IF(B1940=$G$6,$H$6,"other")))))</f>
        <v>Off-Network</v>
      </c>
    </row>
    <row r="1941" customFormat="false" ht="13.2" hidden="true" customHeight="false" outlineLevel="0" collapsed="false">
      <c r="A1941" s="4" t="n">
        <v>52</v>
      </c>
      <c r="B1941" s="4" t="n">
        <v>1</v>
      </c>
      <c r="C1941" s="4" t="n">
        <v>2</v>
      </c>
      <c r="D1941" s="4" t="n">
        <v>20</v>
      </c>
      <c r="E1941" s="4" t="n">
        <v>0.0516882</v>
      </c>
      <c r="F1941" s="0" t="str">
        <f aca="false">IF(B1941=$G$2,$H$2,IF(B1941=$G$3,$H$3,IF(B1941=$G$4,$H$4,IF(B1941=$G$5,$H$5,IF(B1941=$G$6,$H$6,"other")))))</f>
        <v>Off-Network</v>
      </c>
    </row>
    <row r="1942" customFormat="false" ht="13.2" hidden="true" customHeight="false" outlineLevel="0" collapsed="false">
      <c r="A1942" s="4" t="n">
        <v>52</v>
      </c>
      <c r="B1942" s="4" t="n">
        <v>1</v>
      </c>
      <c r="C1942" s="4" t="n">
        <v>2</v>
      </c>
      <c r="D1942" s="4" t="n">
        <v>21</v>
      </c>
      <c r="E1942" s="4" t="n">
        <v>0.0428658</v>
      </c>
      <c r="F1942" s="0" t="str">
        <f aca="false">IF(B1942=$G$2,$H$2,IF(B1942=$G$3,$H$3,IF(B1942=$G$4,$H$4,IF(B1942=$G$5,$H$5,IF(B1942=$G$6,$H$6,"other")))))</f>
        <v>Off-Network</v>
      </c>
    </row>
    <row r="1943" customFormat="false" ht="13.2" hidden="true" customHeight="false" outlineLevel="0" collapsed="false">
      <c r="A1943" s="4" t="n">
        <v>52</v>
      </c>
      <c r="B1943" s="4" t="n">
        <v>1</v>
      </c>
      <c r="C1943" s="4" t="n">
        <v>2</v>
      </c>
      <c r="D1943" s="4" t="n">
        <v>22</v>
      </c>
      <c r="E1943" s="4" t="n">
        <v>0.0380302</v>
      </c>
      <c r="F1943" s="0" t="str">
        <f aca="false">IF(B1943=$G$2,$H$2,IF(B1943=$G$3,$H$3,IF(B1943=$G$4,$H$4,IF(B1943=$G$5,$H$5,IF(B1943=$G$6,$H$6,"other")))))</f>
        <v>Off-Network</v>
      </c>
    </row>
    <row r="1944" customFormat="false" ht="13.2" hidden="true" customHeight="false" outlineLevel="0" collapsed="false">
      <c r="A1944" s="4" t="n">
        <v>52</v>
      </c>
      <c r="B1944" s="4" t="n">
        <v>1</v>
      </c>
      <c r="C1944" s="4" t="n">
        <v>2</v>
      </c>
      <c r="D1944" s="4" t="n">
        <v>23</v>
      </c>
      <c r="E1944" s="4" t="n">
        <v>0.0322072</v>
      </c>
      <c r="F1944" s="0" t="str">
        <f aca="false">IF(B1944=$G$2,$H$2,IF(B1944=$G$3,$H$3,IF(B1944=$G$4,$H$4,IF(B1944=$G$5,$H$5,IF(B1944=$G$6,$H$6,"other")))))</f>
        <v>Off-Network</v>
      </c>
    </row>
    <row r="1945" customFormat="false" ht="13.2" hidden="true" customHeight="false" outlineLevel="0" collapsed="false">
      <c r="A1945" s="4" t="n">
        <v>52</v>
      </c>
      <c r="B1945" s="4" t="n">
        <v>1</v>
      </c>
      <c r="C1945" s="4" t="n">
        <v>2</v>
      </c>
      <c r="D1945" s="4" t="n">
        <v>24</v>
      </c>
      <c r="E1945" s="4" t="n">
        <v>0.0245677</v>
      </c>
      <c r="F1945" s="0" t="str">
        <f aca="false">IF(B1945=$G$2,$H$2,IF(B1945=$G$3,$H$3,IF(B1945=$G$4,$H$4,IF(B1945=$G$5,$H$5,IF(B1945=$G$6,$H$6,"other")))))</f>
        <v>Off-Network</v>
      </c>
    </row>
    <row r="1946" customFormat="false" ht="13.2" hidden="true" customHeight="false" outlineLevel="0" collapsed="false">
      <c r="A1946" s="4" t="n">
        <v>52</v>
      </c>
      <c r="B1946" s="4" t="n">
        <v>1</v>
      </c>
      <c r="C1946" s="4" t="n">
        <v>5</v>
      </c>
      <c r="D1946" s="4" t="n">
        <v>1</v>
      </c>
      <c r="E1946" s="4" t="n">
        <v>0.00986211</v>
      </c>
      <c r="F1946" s="0" t="str">
        <f aca="false">IF(B1946=$G$2,$H$2,IF(B1946=$G$3,$H$3,IF(B1946=$G$4,$H$4,IF(B1946=$G$5,$H$5,IF(B1946=$G$6,$H$6,"other")))))</f>
        <v>Off-Network</v>
      </c>
    </row>
    <row r="1947" customFormat="false" ht="13.2" hidden="true" customHeight="false" outlineLevel="0" collapsed="false">
      <c r="A1947" s="4" t="n">
        <v>52</v>
      </c>
      <c r="B1947" s="4" t="n">
        <v>1</v>
      </c>
      <c r="C1947" s="4" t="n">
        <v>5</v>
      </c>
      <c r="D1947" s="4" t="n">
        <v>2</v>
      </c>
      <c r="E1947" s="4" t="n">
        <v>0.00627248</v>
      </c>
      <c r="F1947" s="0" t="str">
        <f aca="false">IF(B1947=$G$2,$H$2,IF(B1947=$G$3,$H$3,IF(B1947=$G$4,$H$4,IF(B1947=$G$5,$H$5,IF(B1947=$G$6,$H$6,"other")))))</f>
        <v>Off-Network</v>
      </c>
    </row>
    <row r="1948" customFormat="false" ht="13.2" hidden="true" customHeight="false" outlineLevel="0" collapsed="false">
      <c r="A1948" s="4" t="n">
        <v>52</v>
      </c>
      <c r="B1948" s="4" t="n">
        <v>1</v>
      </c>
      <c r="C1948" s="4" t="n">
        <v>5</v>
      </c>
      <c r="D1948" s="4" t="n">
        <v>3</v>
      </c>
      <c r="E1948" s="4" t="n">
        <v>0.00505767</v>
      </c>
      <c r="F1948" s="0" t="str">
        <f aca="false">IF(B1948=$G$2,$H$2,IF(B1948=$G$3,$H$3,IF(B1948=$G$4,$H$4,IF(B1948=$G$5,$H$5,IF(B1948=$G$6,$H$6,"other")))))</f>
        <v>Off-Network</v>
      </c>
    </row>
    <row r="1949" customFormat="false" ht="13.2" hidden="true" customHeight="false" outlineLevel="0" collapsed="false">
      <c r="A1949" s="4" t="n">
        <v>52</v>
      </c>
      <c r="B1949" s="4" t="n">
        <v>1</v>
      </c>
      <c r="C1949" s="4" t="n">
        <v>5</v>
      </c>
      <c r="D1949" s="4" t="n">
        <v>4</v>
      </c>
      <c r="E1949" s="4" t="n">
        <v>0.00466686</v>
      </c>
      <c r="F1949" s="0" t="str">
        <f aca="false">IF(B1949=$G$2,$H$2,IF(B1949=$G$3,$H$3,IF(B1949=$G$4,$H$4,IF(B1949=$G$5,$H$5,IF(B1949=$G$6,$H$6,"other")))))</f>
        <v>Off-Network</v>
      </c>
    </row>
    <row r="1950" customFormat="false" ht="13.2" hidden="true" customHeight="false" outlineLevel="0" collapsed="false">
      <c r="A1950" s="4" t="n">
        <v>52</v>
      </c>
      <c r="B1950" s="4" t="n">
        <v>1</v>
      </c>
      <c r="C1950" s="4" t="n">
        <v>5</v>
      </c>
      <c r="D1950" s="4" t="n">
        <v>5</v>
      </c>
      <c r="E1950" s="4" t="n">
        <v>0.00699469</v>
      </c>
      <c r="F1950" s="0" t="str">
        <f aca="false">IF(B1950=$G$2,$H$2,IF(B1950=$G$3,$H$3,IF(B1950=$G$4,$H$4,IF(B1950=$G$5,$H$5,IF(B1950=$G$6,$H$6,"other")))))</f>
        <v>Off-Network</v>
      </c>
    </row>
    <row r="1951" customFormat="false" ht="13.2" hidden="true" customHeight="false" outlineLevel="0" collapsed="false">
      <c r="A1951" s="4" t="n">
        <v>52</v>
      </c>
      <c r="B1951" s="4" t="n">
        <v>1</v>
      </c>
      <c r="C1951" s="4" t="n">
        <v>5</v>
      </c>
      <c r="D1951" s="4" t="n">
        <v>6</v>
      </c>
      <c r="E1951" s="4" t="n">
        <v>0.018494</v>
      </c>
      <c r="F1951" s="0" t="str">
        <f aca="false">IF(B1951=$G$2,$H$2,IF(B1951=$G$3,$H$3,IF(B1951=$G$4,$H$4,IF(B1951=$G$5,$H$5,IF(B1951=$G$6,$H$6,"other")))))</f>
        <v>Off-Network</v>
      </c>
    </row>
    <row r="1952" customFormat="false" ht="13.2" hidden="true" customHeight="false" outlineLevel="0" collapsed="false">
      <c r="A1952" s="4" t="n">
        <v>52</v>
      </c>
      <c r="B1952" s="4" t="n">
        <v>1</v>
      </c>
      <c r="C1952" s="4" t="n">
        <v>5</v>
      </c>
      <c r="D1952" s="4" t="n">
        <v>7</v>
      </c>
      <c r="E1952" s="4" t="n">
        <v>0.0459565</v>
      </c>
      <c r="F1952" s="0" t="str">
        <f aca="false">IF(B1952=$G$2,$H$2,IF(B1952=$G$3,$H$3,IF(B1952=$G$4,$H$4,IF(B1952=$G$5,$H$5,IF(B1952=$G$6,$H$6,"other")))))</f>
        <v>Off-Network</v>
      </c>
    </row>
    <row r="1953" customFormat="false" ht="13.2" hidden="true" customHeight="false" outlineLevel="0" collapsed="false">
      <c r="A1953" s="4" t="n">
        <v>52</v>
      </c>
      <c r="B1953" s="4" t="n">
        <v>1</v>
      </c>
      <c r="C1953" s="4" t="n">
        <v>5</v>
      </c>
      <c r="D1953" s="4" t="n">
        <v>8</v>
      </c>
      <c r="E1953" s="4" t="n">
        <v>0.0696444</v>
      </c>
      <c r="F1953" s="0" t="str">
        <f aca="false">IF(B1953=$G$2,$H$2,IF(B1953=$G$3,$H$3,IF(B1953=$G$4,$H$4,IF(B1953=$G$5,$H$5,IF(B1953=$G$6,$H$6,"other")))))</f>
        <v>Off-Network</v>
      </c>
    </row>
    <row r="1954" customFormat="false" ht="13.2" hidden="true" customHeight="false" outlineLevel="0" collapsed="false">
      <c r="A1954" s="4" t="n">
        <v>52</v>
      </c>
      <c r="B1954" s="4" t="n">
        <v>1</v>
      </c>
      <c r="C1954" s="4" t="n">
        <v>5</v>
      </c>
      <c r="D1954" s="4" t="n">
        <v>9</v>
      </c>
      <c r="E1954" s="4" t="n">
        <v>0.0608279</v>
      </c>
      <c r="F1954" s="0" t="str">
        <f aca="false">IF(B1954=$G$2,$H$2,IF(B1954=$G$3,$H$3,IF(B1954=$G$4,$H$4,IF(B1954=$G$5,$H$5,IF(B1954=$G$6,$H$6,"other")))))</f>
        <v>Off-Network</v>
      </c>
    </row>
    <row r="1955" customFormat="false" ht="13.2" hidden="true" customHeight="false" outlineLevel="0" collapsed="false">
      <c r="A1955" s="4" t="n">
        <v>52</v>
      </c>
      <c r="B1955" s="4" t="n">
        <v>1</v>
      </c>
      <c r="C1955" s="4" t="n">
        <v>5</v>
      </c>
      <c r="D1955" s="4" t="n">
        <v>10</v>
      </c>
      <c r="E1955" s="4" t="n">
        <v>0.0502862</v>
      </c>
      <c r="F1955" s="0" t="str">
        <f aca="false">IF(B1955=$G$2,$H$2,IF(B1955=$G$3,$H$3,IF(B1955=$G$4,$H$4,IF(B1955=$G$5,$H$5,IF(B1955=$G$6,$H$6,"other")))))</f>
        <v>Off-Network</v>
      </c>
    </row>
    <row r="1956" customFormat="false" ht="13.2" hidden="true" customHeight="false" outlineLevel="0" collapsed="false">
      <c r="A1956" s="4" t="n">
        <v>52</v>
      </c>
      <c r="B1956" s="4" t="n">
        <v>1</v>
      </c>
      <c r="C1956" s="4" t="n">
        <v>5</v>
      </c>
      <c r="D1956" s="4" t="n">
        <v>11</v>
      </c>
      <c r="E1956" s="4" t="n">
        <v>0.0499351</v>
      </c>
      <c r="F1956" s="0" t="str">
        <f aca="false">IF(B1956=$G$2,$H$2,IF(B1956=$G$3,$H$3,IF(B1956=$G$4,$H$4,IF(B1956=$G$5,$H$5,IF(B1956=$G$6,$H$6,"other")))))</f>
        <v>Off-Network</v>
      </c>
    </row>
    <row r="1957" customFormat="false" ht="13.2" hidden="true" customHeight="false" outlineLevel="0" collapsed="false">
      <c r="A1957" s="4" t="n">
        <v>52</v>
      </c>
      <c r="B1957" s="4" t="n">
        <v>1</v>
      </c>
      <c r="C1957" s="4" t="n">
        <v>5</v>
      </c>
      <c r="D1957" s="4" t="n">
        <v>12</v>
      </c>
      <c r="E1957" s="4" t="n">
        <v>0.0543654</v>
      </c>
      <c r="F1957" s="0" t="str">
        <f aca="false">IF(B1957=$G$2,$H$2,IF(B1957=$G$3,$H$3,IF(B1957=$G$4,$H$4,IF(B1957=$G$5,$H$5,IF(B1957=$G$6,$H$6,"other")))))</f>
        <v>Off-Network</v>
      </c>
    </row>
    <row r="1958" customFormat="false" ht="13.2" hidden="true" customHeight="false" outlineLevel="0" collapsed="false">
      <c r="A1958" s="4" t="n">
        <v>52</v>
      </c>
      <c r="B1958" s="4" t="n">
        <v>1</v>
      </c>
      <c r="C1958" s="4" t="n">
        <v>5</v>
      </c>
      <c r="D1958" s="4" t="n">
        <v>13</v>
      </c>
      <c r="E1958" s="4" t="n">
        <v>0.0576462</v>
      </c>
      <c r="F1958" s="0" t="str">
        <f aca="false">IF(B1958=$G$2,$H$2,IF(B1958=$G$3,$H$3,IF(B1958=$G$4,$H$4,IF(B1958=$G$5,$H$5,IF(B1958=$G$6,$H$6,"other")))))</f>
        <v>Off-Network</v>
      </c>
    </row>
    <row r="1959" customFormat="false" ht="13.2" hidden="true" customHeight="false" outlineLevel="0" collapsed="false">
      <c r="A1959" s="4" t="n">
        <v>52</v>
      </c>
      <c r="B1959" s="4" t="n">
        <v>1</v>
      </c>
      <c r="C1959" s="4" t="n">
        <v>5</v>
      </c>
      <c r="D1959" s="4" t="n">
        <v>14</v>
      </c>
      <c r="E1959" s="4" t="n">
        <v>0.0580319</v>
      </c>
      <c r="F1959" s="0" t="str">
        <f aca="false">IF(B1959=$G$2,$H$2,IF(B1959=$G$3,$H$3,IF(B1959=$G$4,$H$4,IF(B1959=$G$5,$H$5,IF(B1959=$G$6,$H$6,"other")))))</f>
        <v>Off-Network</v>
      </c>
    </row>
    <row r="1960" customFormat="false" ht="13.2" hidden="true" customHeight="false" outlineLevel="0" collapsed="false">
      <c r="A1960" s="4" t="n">
        <v>52</v>
      </c>
      <c r="B1960" s="4" t="n">
        <v>1</v>
      </c>
      <c r="C1960" s="4" t="n">
        <v>5</v>
      </c>
      <c r="D1960" s="4" t="n">
        <v>15</v>
      </c>
      <c r="E1960" s="4" t="n">
        <v>0.0622554</v>
      </c>
      <c r="F1960" s="0" t="str">
        <f aca="false">IF(B1960=$G$2,$H$2,IF(B1960=$G$3,$H$3,IF(B1960=$G$4,$H$4,IF(B1960=$G$5,$H$5,IF(B1960=$G$6,$H$6,"other")))))</f>
        <v>Off-Network</v>
      </c>
    </row>
    <row r="1961" customFormat="false" ht="13.2" hidden="true" customHeight="false" outlineLevel="0" collapsed="false">
      <c r="A1961" s="4" t="n">
        <v>52</v>
      </c>
      <c r="B1961" s="4" t="n">
        <v>1</v>
      </c>
      <c r="C1961" s="4" t="n">
        <v>5</v>
      </c>
      <c r="D1961" s="4" t="n">
        <v>16</v>
      </c>
      <c r="E1961" s="4" t="n">
        <v>0.0710049</v>
      </c>
      <c r="F1961" s="0" t="str">
        <f aca="false">IF(B1961=$G$2,$H$2,IF(B1961=$G$3,$H$3,IF(B1961=$G$4,$H$4,IF(B1961=$G$5,$H$5,IF(B1961=$G$6,$H$6,"other")))))</f>
        <v>Off-Network</v>
      </c>
    </row>
    <row r="1962" customFormat="false" ht="13.2" hidden="true" customHeight="false" outlineLevel="0" collapsed="false">
      <c r="A1962" s="4" t="n">
        <v>52</v>
      </c>
      <c r="B1962" s="4" t="n">
        <v>1</v>
      </c>
      <c r="C1962" s="4" t="n">
        <v>5</v>
      </c>
      <c r="D1962" s="4" t="n">
        <v>17</v>
      </c>
      <c r="E1962" s="4" t="n">
        <v>0.0769725</v>
      </c>
      <c r="F1962" s="0" t="str">
        <f aca="false">IF(B1962=$G$2,$H$2,IF(B1962=$G$3,$H$3,IF(B1962=$G$4,$H$4,IF(B1962=$G$5,$H$5,IF(B1962=$G$6,$H$6,"other")))))</f>
        <v>Off-Network</v>
      </c>
    </row>
    <row r="1963" customFormat="false" ht="13.2" hidden="true" customHeight="false" outlineLevel="0" collapsed="false">
      <c r="A1963" s="4" t="n">
        <v>52</v>
      </c>
      <c r="B1963" s="4" t="n">
        <v>1</v>
      </c>
      <c r="C1963" s="4" t="n">
        <v>5</v>
      </c>
      <c r="D1963" s="4" t="n">
        <v>18</v>
      </c>
      <c r="E1963" s="4" t="n">
        <v>0.077432</v>
      </c>
      <c r="F1963" s="0" t="str">
        <f aca="false">IF(B1963=$G$2,$H$2,IF(B1963=$G$3,$H$3,IF(B1963=$G$4,$H$4,IF(B1963=$G$5,$H$5,IF(B1963=$G$6,$H$6,"other")))))</f>
        <v>Off-Network</v>
      </c>
    </row>
    <row r="1964" customFormat="false" ht="13.2" hidden="true" customHeight="false" outlineLevel="0" collapsed="false">
      <c r="A1964" s="4" t="n">
        <v>52</v>
      </c>
      <c r="B1964" s="4" t="n">
        <v>1</v>
      </c>
      <c r="C1964" s="4" t="n">
        <v>5</v>
      </c>
      <c r="D1964" s="4" t="n">
        <v>19</v>
      </c>
      <c r="E1964" s="4" t="n">
        <v>0.059783</v>
      </c>
      <c r="F1964" s="0" t="str">
        <f aca="false">IF(B1964=$G$2,$H$2,IF(B1964=$G$3,$H$3,IF(B1964=$G$4,$H$4,IF(B1964=$G$5,$H$5,IF(B1964=$G$6,$H$6,"other")))))</f>
        <v>Off-Network</v>
      </c>
    </row>
    <row r="1965" customFormat="false" ht="13.2" hidden="true" customHeight="false" outlineLevel="0" collapsed="false">
      <c r="A1965" s="4" t="n">
        <v>52</v>
      </c>
      <c r="B1965" s="4" t="n">
        <v>1</v>
      </c>
      <c r="C1965" s="4" t="n">
        <v>5</v>
      </c>
      <c r="D1965" s="4" t="n">
        <v>20</v>
      </c>
      <c r="E1965" s="4" t="n">
        <v>0.0443923</v>
      </c>
      <c r="F1965" s="0" t="str">
        <f aca="false">IF(B1965=$G$2,$H$2,IF(B1965=$G$3,$H$3,IF(B1965=$G$4,$H$4,IF(B1965=$G$5,$H$5,IF(B1965=$G$6,$H$6,"other")))))</f>
        <v>Off-Network</v>
      </c>
    </row>
    <row r="1966" customFormat="false" ht="13.2" hidden="true" customHeight="false" outlineLevel="0" collapsed="false">
      <c r="A1966" s="4" t="n">
        <v>52</v>
      </c>
      <c r="B1966" s="4" t="n">
        <v>1</v>
      </c>
      <c r="C1966" s="4" t="n">
        <v>5</v>
      </c>
      <c r="D1966" s="4" t="n">
        <v>21</v>
      </c>
      <c r="E1966" s="4" t="n">
        <v>0.0354458</v>
      </c>
      <c r="F1966" s="0" t="str">
        <f aca="false">IF(B1966=$G$2,$H$2,IF(B1966=$G$3,$H$3,IF(B1966=$G$4,$H$4,IF(B1966=$G$5,$H$5,IF(B1966=$G$6,$H$6,"other")))))</f>
        <v>Off-Network</v>
      </c>
    </row>
    <row r="1967" customFormat="false" ht="13.2" hidden="true" customHeight="false" outlineLevel="0" collapsed="false">
      <c r="A1967" s="4" t="n">
        <v>52</v>
      </c>
      <c r="B1967" s="4" t="n">
        <v>1</v>
      </c>
      <c r="C1967" s="4" t="n">
        <v>5</v>
      </c>
      <c r="D1967" s="4" t="n">
        <v>22</v>
      </c>
      <c r="E1967" s="4" t="n">
        <v>0.031824</v>
      </c>
      <c r="F1967" s="0" t="str">
        <f aca="false">IF(B1967=$G$2,$H$2,IF(B1967=$G$3,$H$3,IF(B1967=$G$4,$H$4,IF(B1967=$G$5,$H$5,IF(B1967=$G$6,$H$6,"other")))))</f>
        <v>Off-Network</v>
      </c>
    </row>
    <row r="1968" customFormat="false" ht="13.2" hidden="true" customHeight="false" outlineLevel="0" collapsed="false">
      <c r="A1968" s="4" t="n">
        <v>52</v>
      </c>
      <c r="B1968" s="4" t="n">
        <v>1</v>
      </c>
      <c r="C1968" s="4" t="n">
        <v>5</v>
      </c>
      <c r="D1968" s="4" t="n">
        <v>23</v>
      </c>
      <c r="E1968" s="4" t="n">
        <v>0.0249419</v>
      </c>
      <c r="F1968" s="0" t="str">
        <f aca="false">IF(B1968=$G$2,$H$2,IF(B1968=$G$3,$H$3,IF(B1968=$G$4,$H$4,IF(B1968=$G$5,$H$5,IF(B1968=$G$6,$H$6,"other")))))</f>
        <v>Off-Network</v>
      </c>
    </row>
    <row r="1969" customFormat="false" ht="13.2" hidden="true" customHeight="false" outlineLevel="0" collapsed="false">
      <c r="A1969" s="4" t="n">
        <v>52</v>
      </c>
      <c r="B1969" s="4" t="n">
        <v>1</v>
      </c>
      <c r="C1969" s="4" t="n">
        <v>5</v>
      </c>
      <c r="D1969" s="4" t="n">
        <v>24</v>
      </c>
      <c r="E1969" s="4" t="n">
        <v>0.0179068</v>
      </c>
      <c r="F1969" s="0" t="str">
        <f aca="false">IF(B1969=$G$2,$H$2,IF(B1969=$G$3,$H$3,IF(B1969=$G$4,$H$4,IF(B1969=$G$5,$H$5,IF(B1969=$G$6,$H$6,"other")))))</f>
        <v>Off-Network</v>
      </c>
    </row>
    <row r="1970" customFormat="false" ht="13.2" hidden="true" customHeight="false" outlineLevel="0" collapsed="false">
      <c r="A1970" s="4" t="n">
        <v>52</v>
      </c>
      <c r="B1970" s="4" t="n">
        <v>2</v>
      </c>
      <c r="C1970" s="4" t="n">
        <v>2</v>
      </c>
      <c r="D1970" s="4" t="n">
        <v>1</v>
      </c>
      <c r="E1970" s="4" t="n">
        <v>0.0164213</v>
      </c>
      <c r="F1970" s="0" t="str">
        <f aca="false">IF(B1970=$G$2,$H$2,IF(B1970=$G$3,$H$3,IF(B1970=$G$4,$H$4,IF(B1970=$G$5,$H$5,IF(B1970=$G$6,$H$6,"other")))))</f>
        <v>Rural Restricted Access</v>
      </c>
    </row>
    <row r="1971" customFormat="false" ht="13.2" hidden="true" customHeight="false" outlineLevel="0" collapsed="false">
      <c r="A1971" s="4" t="n">
        <v>52</v>
      </c>
      <c r="B1971" s="4" t="n">
        <v>2</v>
      </c>
      <c r="C1971" s="4" t="n">
        <v>2</v>
      </c>
      <c r="D1971" s="4" t="n">
        <v>2</v>
      </c>
      <c r="E1971" s="4" t="n">
        <v>0.0111921</v>
      </c>
      <c r="F1971" s="0" t="str">
        <f aca="false">IF(B1971=$G$2,$H$2,IF(B1971=$G$3,$H$3,IF(B1971=$G$4,$H$4,IF(B1971=$G$5,$H$5,IF(B1971=$G$6,$H$6,"other")))))</f>
        <v>Rural Restricted Access</v>
      </c>
    </row>
    <row r="1972" customFormat="false" ht="13.2" hidden="true" customHeight="false" outlineLevel="0" collapsed="false">
      <c r="A1972" s="4" t="n">
        <v>52</v>
      </c>
      <c r="B1972" s="4" t="n">
        <v>2</v>
      </c>
      <c r="C1972" s="4" t="n">
        <v>2</v>
      </c>
      <c r="D1972" s="4" t="n">
        <v>3</v>
      </c>
      <c r="E1972" s="4" t="n">
        <v>0.0085415</v>
      </c>
      <c r="F1972" s="0" t="str">
        <f aca="false">IF(B1972=$G$2,$H$2,IF(B1972=$G$3,$H$3,IF(B1972=$G$4,$H$4,IF(B1972=$G$5,$H$5,IF(B1972=$G$6,$H$6,"other")))))</f>
        <v>Rural Restricted Access</v>
      </c>
    </row>
    <row r="1973" customFormat="false" ht="13.2" hidden="true" customHeight="false" outlineLevel="0" collapsed="false">
      <c r="A1973" s="4" t="n">
        <v>52</v>
      </c>
      <c r="B1973" s="4" t="n">
        <v>2</v>
      </c>
      <c r="C1973" s="4" t="n">
        <v>2</v>
      </c>
      <c r="D1973" s="4" t="n">
        <v>4</v>
      </c>
      <c r="E1973" s="4" t="n">
        <v>0.00679328</v>
      </c>
      <c r="F1973" s="0" t="str">
        <f aca="false">IF(B1973=$G$2,$H$2,IF(B1973=$G$3,$H$3,IF(B1973=$G$4,$H$4,IF(B1973=$G$5,$H$5,IF(B1973=$G$6,$H$6,"other")))))</f>
        <v>Rural Restricted Access</v>
      </c>
    </row>
    <row r="1974" customFormat="false" ht="13.2" hidden="true" customHeight="false" outlineLevel="0" collapsed="false">
      <c r="A1974" s="4" t="n">
        <v>52</v>
      </c>
      <c r="B1974" s="4" t="n">
        <v>2</v>
      </c>
      <c r="C1974" s="4" t="n">
        <v>2</v>
      </c>
      <c r="D1974" s="4" t="n">
        <v>5</v>
      </c>
      <c r="E1974" s="4" t="n">
        <v>0.00721894</v>
      </c>
      <c r="F1974" s="0" t="str">
        <f aca="false">IF(B1974=$G$2,$H$2,IF(B1974=$G$3,$H$3,IF(B1974=$G$4,$H$4,IF(B1974=$G$5,$H$5,IF(B1974=$G$6,$H$6,"other")))))</f>
        <v>Rural Restricted Access</v>
      </c>
    </row>
    <row r="1975" customFormat="false" ht="13.2" hidden="true" customHeight="false" outlineLevel="0" collapsed="false">
      <c r="A1975" s="4" t="n">
        <v>52</v>
      </c>
      <c r="B1975" s="4" t="n">
        <v>2</v>
      </c>
      <c r="C1975" s="4" t="n">
        <v>2</v>
      </c>
      <c r="D1975" s="4" t="n">
        <v>6</v>
      </c>
      <c r="E1975" s="4" t="n">
        <v>0.0107619</v>
      </c>
      <c r="F1975" s="0" t="str">
        <f aca="false">IF(B1975=$G$2,$H$2,IF(B1975=$G$3,$H$3,IF(B1975=$G$4,$H$4,IF(B1975=$G$5,$H$5,IF(B1975=$G$6,$H$6,"other")))))</f>
        <v>Rural Restricted Access</v>
      </c>
    </row>
    <row r="1976" customFormat="false" ht="13.2" hidden="true" customHeight="false" outlineLevel="0" collapsed="false">
      <c r="A1976" s="4" t="n">
        <v>52</v>
      </c>
      <c r="B1976" s="4" t="n">
        <v>2</v>
      </c>
      <c r="C1976" s="4" t="n">
        <v>2</v>
      </c>
      <c r="D1976" s="4" t="n">
        <v>7</v>
      </c>
      <c r="E1976" s="4" t="n">
        <v>0.01768</v>
      </c>
      <c r="F1976" s="0" t="str">
        <f aca="false">IF(B1976=$G$2,$H$2,IF(B1976=$G$3,$H$3,IF(B1976=$G$4,$H$4,IF(B1976=$G$5,$H$5,IF(B1976=$G$6,$H$6,"other")))))</f>
        <v>Rural Restricted Access</v>
      </c>
    </row>
    <row r="1977" customFormat="false" ht="13.2" hidden="true" customHeight="false" outlineLevel="0" collapsed="false">
      <c r="A1977" s="4" t="n">
        <v>52</v>
      </c>
      <c r="B1977" s="4" t="n">
        <v>2</v>
      </c>
      <c r="C1977" s="4" t="n">
        <v>2</v>
      </c>
      <c r="D1977" s="4" t="n">
        <v>8</v>
      </c>
      <c r="E1977" s="4" t="n">
        <v>0.0268751</v>
      </c>
      <c r="F1977" s="0" t="str">
        <f aca="false">IF(B1977=$G$2,$H$2,IF(B1977=$G$3,$H$3,IF(B1977=$G$4,$H$4,IF(B1977=$G$5,$H$5,IF(B1977=$G$6,$H$6,"other")))))</f>
        <v>Rural Restricted Access</v>
      </c>
    </row>
    <row r="1978" customFormat="false" ht="13.2" hidden="true" customHeight="false" outlineLevel="0" collapsed="false">
      <c r="A1978" s="4" t="n">
        <v>52</v>
      </c>
      <c r="B1978" s="4" t="n">
        <v>2</v>
      </c>
      <c r="C1978" s="4" t="n">
        <v>2</v>
      </c>
      <c r="D1978" s="4" t="n">
        <v>9</v>
      </c>
      <c r="E1978" s="4" t="n">
        <v>0.0386587</v>
      </c>
      <c r="F1978" s="0" t="str">
        <f aca="false">IF(B1978=$G$2,$H$2,IF(B1978=$G$3,$H$3,IF(B1978=$G$4,$H$4,IF(B1978=$G$5,$H$5,IF(B1978=$G$6,$H$6,"other")))))</f>
        <v>Rural Restricted Access</v>
      </c>
    </row>
    <row r="1979" customFormat="false" ht="13.2" hidden="true" customHeight="false" outlineLevel="0" collapsed="false">
      <c r="A1979" s="4" t="n">
        <v>52</v>
      </c>
      <c r="B1979" s="4" t="n">
        <v>2</v>
      </c>
      <c r="C1979" s="4" t="n">
        <v>2</v>
      </c>
      <c r="D1979" s="4" t="n">
        <v>10</v>
      </c>
      <c r="E1979" s="4" t="n">
        <v>0.0522389</v>
      </c>
      <c r="F1979" s="0" t="str">
        <f aca="false">IF(B1979=$G$2,$H$2,IF(B1979=$G$3,$H$3,IF(B1979=$G$4,$H$4,IF(B1979=$G$5,$H$5,IF(B1979=$G$6,$H$6,"other")))))</f>
        <v>Rural Restricted Access</v>
      </c>
    </row>
    <row r="1980" customFormat="false" ht="13.2" hidden="true" customHeight="false" outlineLevel="0" collapsed="false">
      <c r="A1980" s="4" t="n">
        <v>52</v>
      </c>
      <c r="B1980" s="4" t="n">
        <v>2</v>
      </c>
      <c r="C1980" s="4" t="n">
        <v>2</v>
      </c>
      <c r="D1980" s="4" t="n">
        <v>11</v>
      </c>
      <c r="E1980" s="4" t="n">
        <v>0.0631739</v>
      </c>
      <c r="F1980" s="0" t="str">
        <f aca="false">IF(B1980=$G$2,$H$2,IF(B1980=$G$3,$H$3,IF(B1980=$G$4,$H$4,IF(B1980=$G$5,$H$5,IF(B1980=$G$6,$H$6,"other")))))</f>
        <v>Rural Restricted Access</v>
      </c>
    </row>
    <row r="1981" customFormat="false" ht="13.2" hidden="true" customHeight="false" outlineLevel="0" collapsed="false">
      <c r="A1981" s="4" t="n">
        <v>52</v>
      </c>
      <c r="B1981" s="4" t="n">
        <v>2</v>
      </c>
      <c r="C1981" s="4" t="n">
        <v>2</v>
      </c>
      <c r="D1981" s="4" t="n">
        <v>12</v>
      </c>
      <c r="E1981" s="4" t="n">
        <v>0.0699435</v>
      </c>
      <c r="F1981" s="0" t="str">
        <f aca="false">IF(B1981=$G$2,$H$2,IF(B1981=$G$3,$H$3,IF(B1981=$G$4,$H$4,IF(B1981=$G$5,$H$5,IF(B1981=$G$6,$H$6,"other")))))</f>
        <v>Rural Restricted Access</v>
      </c>
    </row>
    <row r="1982" customFormat="false" ht="13.2" hidden="true" customHeight="false" outlineLevel="0" collapsed="false">
      <c r="A1982" s="4" t="n">
        <v>52</v>
      </c>
      <c r="B1982" s="4" t="n">
        <v>2</v>
      </c>
      <c r="C1982" s="4" t="n">
        <v>2</v>
      </c>
      <c r="D1982" s="4" t="n">
        <v>13</v>
      </c>
      <c r="E1982" s="4" t="n">
        <v>0.0729332</v>
      </c>
      <c r="F1982" s="0" t="str">
        <f aca="false">IF(B1982=$G$2,$H$2,IF(B1982=$G$3,$H$3,IF(B1982=$G$4,$H$4,IF(B1982=$G$5,$H$5,IF(B1982=$G$6,$H$6,"other")))))</f>
        <v>Rural Restricted Access</v>
      </c>
    </row>
    <row r="1983" customFormat="false" ht="13.2" hidden="true" customHeight="false" outlineLevel="0" collapsed="false">
      <c r="A1983" s="4" t="n">
        <v>52</v>
      </c>
      <c r="B1983" s="4" t="n">
        <v>2</v>
      </c>
      <c r="C1983" s="4" t="n">
        <v>2</v>
      </c>
      <c r="D1983" s="4" t="n">
        <v>14</v>
      </c>
      <c r="E1983" s="4" t="n">
        <v>0.0731218</v>
      </c>
      <c r="F1983" s="0" t="str">
        <f aca="false">IF(B1983=$G$2,$H$2,IF(B1983=$G$3,$H$3,IF(B1983=$G$4,$H$4,IF(B1983=$G$5,$H$5,IF(B1983=$G$6,$H$6,"other")))))</f>
        <v>Rural Restricted Access</v>
      </c>
    </row>
    <row r="1984" customFormat="false" ht="13.2" hidden="true" customHeight="false" outlineLevel="0" collapsed="false">
      <c r="A1984" s="4" t="n">
        <v>52</v>
      </c>
      <c r="B1984" s="4" t="n">
        <v>2</v>
      </c>
      <c r="C1984" s="4" t="n">
        <v>2</v>
      </c>
      <c r="D1984" s="4" t="n">
        <v>15</v>
      </c>
      <c r="E1984" s="4" t="n">
        <v>0.0736159</v>
      </c>
      <c r="F1984" s="0" t="str">
        <f aca="false">IF(B1984=$G$2,$H$2,IF(B1984=$G$3,$H$3,IF(B1984=$G$4,$H$4,IF(B1984=$G$5,$H$5,IF(B1984=$G$6,$H$6,"other")))))</f>
        <v>Rural Restricted Access</v>
      </c>
    </row>
    <row r="1985" customFormat="false" ht="13.2" hidden="true" customHeight="false" outlineLevel="0" collapsed="false">
      <c r="A1985" s="4" t="n">
        <v>52</v>
      </c>
      <c r="B1985" s="4" t="n">
        <v>2</v>
      </c>
      <c r="C1985" s="4" t="n">
        <v>2</v>
      </c>
      <c r="D1985" s="4" t="n">
        <v>16</v>
      </c>
      <c r="E1985" s="4" t="n">
        <v>0.0744608</v>
      </c>
      <c r="F1985" s="0" t="str">
        <f aca="false">IF(B1985=$G$2,$H$2,IF(B1985=$G$3,$H$3,IF(B1985=$G$4,$H$4,IF(B1985=$G$5,$H$5,IF(B1985=$G$6,$H$6,"other")))))</f>
        <v>Rural Restricted Access</v>
      </c>
    </row>
    <row r="1986" customFormat="false" ht="13.2" hidden="true" customHeight="false" outlineLevel="0" collapsed="false">
      <c r="A1986" s="4" t="n">
        <v>52</v>
      </c>
      <c r="B1986" s="4" t="n">
        <v>2</v>
      </c>
      <c r="C1986" s="4" t="n">
        <v>2</v>
      </c>
      <c r="D1986" s="4" t="n">
        <v>17</v>
      </c>
      <c r="E1986" s="4" t="n">
        <v>0.0742165</v>
      </c>
      <c r="F1986" s="0" t="str">
        <f aca="false">IF(B1986=$G$2,$H$2,IF(B1986=$G$3,$H$3,IF(B1986=$G$4,$H$4,IF(B1986=$G$5,$H$5,IF(B1986=$G$6,$H$6,"other")))))</f>
        <v>Rural Restricted Access</v>
      </c>
    </row>
    <row r="1987" customFormat="false" ht="13.2" hidden="true" customHeight="false" outlineLevel="0" collapsed="false">
      <c r="A1987" s="4" t="n">
        <v>52</v>
      </c>
      <c r="B1987" s="4" t="n">
        <v>2</v>
      </c>
      <c r="C1987" s="4" t="n">
        <v>2</v>
      </c>
      <c r="D1987" s="4" t="n">
        <v>18</v>
      </c>
      <c r="E1987" s="4" t="n">
        <v>0.0700091</v>
      </c>
      <c r="F1987" s="0" t="str">
        <f aca="false">IF(B1987=$G$2,$H$2,IF(B1987=$G$3,$H$3,IF(B1987=$G$4,$H$4,IF(B1987=$G$5,$H$5,IF(B1987=$G$6,$H$6,"other")))))</f>
        <v>Rural Restricted Access</v>
      </c>
    </row>
    <row r="1988" customFormat="false" ht="13.2" hidden="true" customHeight="false" outlineLevel="0" collapsed="false">
      <c r="A1988" s="4" t="n">
        <v>52</v>
      </c>
      <c r="B1988" s="4" t="n">
        <v>2</v>
      </c>
      <c r="C1988" s="4" t="n">
        <v>2</v>
      </c>
      <c r="D1988" s="4" t="n">
        <v>19</v>
      </c>
      <c r="E1988" s="4" t="n">
        <v>0.0614038</v>
      </c>
      <c r="F1988" s="0" t="str">
        <f aca="false">IF(B1988=$G$2,$H$2,IF(B1988=$G$3,$H$3,IF(B1988=$G$4,$H$4,IF(B1988=$G$5,$H$5,IF(B1988=$G$6,$H$6,"other")))))</f>
        <v>Rural Restricted Access</v>
      </c>
    </row>
    <row r="1989" customFormat="false" ht="13.2" hidden="true" customHeight="false" outlineLevel="0" collapsed="false">
      <c r="A1989" s="4" t="n">
        <v>52</v>
      </c>
      <c r="B1989" s="4" t="n">
        <v>2</v>
      </c>
      <c r="C1989" s="4" t="n">
        <v>2</v>
      </c>
      <c r="D1989" s="4" t="n">
        <v>20</v>
      </c>
      <c r="E1989" s="4" t="n">
        <v>0.0505043</v>
      </c>
      <c r="F1989" s="0" t="str">
        <f aca="false">IF(B1989=$G$2,$H$2,IF(B1989=$G$3,$H$3,IF(B1989=$G$4,$H$4,IF(B1989=$G$5,$H$5,IF(B1989=$G$6,$H$6,"other")))))</f>
        <v>Rural Restricted Access</v>
      </c>
    </row>
    <row r="1990" customFormat="false" ht="13.2" hidden="true" customHeight="false" outlineLevel="0" collapsed="false">
      <c r="A1990" s="4" t="n">
        <v>52</v>
      </c>
      <c r="B1990" s="4" t="n">
        <v>2</v>
      </c>
      <c r="C1990" s="4" t="n">
        <v>2</v>
      </c>
      <c r="D1990" s="4" t="n">
        <v>21</v>
      </c>
      <c r="E1990" s="4" t="n">
        <v>0.0412072</v>
      </c>
      <c r="F1990" s="0" t="str">
        <f aca="false">IF(B1990=$G$2,$H$2,IF(B1990=$G$3,$H$3,IF(B1990=$G$4,$H$4,IF(B1990=$G$5,$H$5,IF(B1990=$G$6,$H$6,"other")))))</f>
        <v>Rural Restricted Access</v>
      </c>
    </row>
    <row r="1991" customFormat="false" ht="13.2" hidden="true" customHeight="false" outlineLevel="0" collapsed="false">
      <c r="A1991" s="4" t="n">
        <v>52</v>
      </c>
      <c r="B1991" s="4" t="n">
        <v>2</v>
      </c>
      <c r="C1991" s="4" t="n">
        <v>2</v>
      </c>
      <c r="D1991" s="4" t="n">
        <v>22</v>
      </c>
      <c r="E1991" s="4" t="n">
        <v>0.0336373</v>
      </c>
      <c r="F1991" s="0" t="str">
        <f aca="false">IF(B1991=$G$2,$H$2,IF(B1991=$G$3,$H$3,IF(B1991=$G$4,$H$4,IF(B1991=$G$5,$H$5,IF(B1991=$G$6,$H$6,"other")))))</f>
        <v>Rural Restricted Access</v>
      </c>
    </row>
    <row r="1992" customFormat="false" ht="13.2" hidden="true" customHeight="false" outlineLevel="0" collapsed="false">
      <c r="A1992" s="4" t="n">
        <v>52</v>
      </c>
      <c r="B1992" s="4" t="n">
        <v>2</v>
      </c>
      <c r="C1992" s="4" t="n">
        <v>2</v>
      </c>
      <c r="D1992" s="4" t="n">
        <v>23</v>
      </c>
      <c r="E1992" s="4" t="n">
        <v>0.0262243</v>
      </c>
      <c r="F1992" s="0" t="str">
        <f aca="false">IF(B1992=$G$2,$H$2,IF(B1992=$G$3,$H$3,IF(B1992=$G$4,$H$4,IF(B1992=$G$5,$H$5,IF(B1992=$G$6,$H$6,"other")))))</f>
        <v>Rural Restricted Access</v>
      </c>
    </row>
    <row r="1993" customFormat="false" ht="13.2" hidden="true" customHeight="false" outlineLevel="0" collapsed="false">
      <c r="A1993" s="4" t="n">
        <v>52</v>
      </c>
      <c r="B1993" s="4" t="n">
        <v>2</v>
      </c>
      <c r="C1993" s="4" t="n">
        <v>2</v>
      </c>
      <c r="D1993" s="4" t="n">
        <v>24</v>
      </c>
      <c r="E1993" s="4" t="n">
        <v>0.0191666</v>
      </c>
      <c r="F1993" s="0" t="str">
        <f aca="false">IF(B1993=$G$2,$H$2,IF(B1993=$G$3,$H$3,IF(B1993=$G$4,$H$4,IF(B1993=$G$5,$H$5,IF(B1993=$G$6,$H$6,"other")))))</f>
        <v>Rural Restricted Access</v>
      </c>
    </row>
    <row r="1994" customFormat="false" ht="13.2" hidden="true" customHeight="false" outlineLevel="0" collapsed="false">
      <c r="A1994" s="4" t="n">
        <v>52</v>
      </c>
      <c r="B1994" s="4" t="n">
        <v>2</v>
      </c>
      <c r="C1994" s="4" t="n">
        <v>5</v>
      </c>
      <c r="D1994" s="4" t="n">
        <v>1</v>
      </c>
      <c r="E1994" s="4" t="n">
        <v>0.0107741</v>
      </c>
      <c r="F1994" s="0" t="str">
        <f aca="false">IF(B1994=$G$2,$H$2,IF(B1994=$G$3,$H$3,IF(B1994=$G$4,$H$4,IF(B1994=$G$5,$H$5,IF(B1994=$G$6,$H$6,"other")))))</f>
        <v>Rural Restricted Access</v>
      </c>
    </row>
    <row r="1995" customFormat="false" ht="13.2" hidden="true" customHeight="false" outlineLevel="0" collapsed="false">
      <c r="A1995" s="4" t="n">
        <v>52</v>
      </c>
      <c r="B1995" s="4" t="n">
        <v>2</v>
      </c>
      <c r="C1995" s="4" t="n">
        <v>5</v>
      </c>
      <c r="D1995" s="4" t="n">
        <v>2</v>
      </c>
      <c r="E1995" s="4" t="n">
        <v>0.00764376</v>
      </c>
      <c r="F1995" s="0" t="str">
        <f aca="false">IF(B1995=$G$2,$H$2,IF(B1995=$G$3,$H$3,IF(B1995=$G$4,$H$4,IF(B1995=$G$5,$H$5,IF(B1995=$G$6,$H$6,"other")))))</f>
        <v>Rural Restricted Access</v>
      </c>
    </row>
    <row r="1996" customFormat="false" ht="13.2" hidden="true" customHeight="false" outlineLevel="0" collapsed="false">
      <c r="A1996" s="4" t="n">
        <v>52</v>
      </c>
      <c r="B1996" s="4" t="n">
        <v>2</v>
      </c>
      <c r="C1996" s="4" t="n">
        <v>5</v>
      </c>
      <c r="D1996" s="4" t="n">
        <v>3</v>
      </c>
      <c r="E1996" s="4" t="n">
        <v>0.00654641</v>
      </c>
      <c r="F1996" s="0" t="str">
        <f aca="false">IF(B1996=$G$2,$H$2,IF(B1996=$G$3,$H$3,IF(B1996=$G$4,$H$4,IF(B1996=$G$5,$H$5,IF(B1996=$G$6,$H$6,"other")))))</f>
        <v>Rural Restricted Access</v>
      </c>
    </row>
    <row r="1997" customFormat="false" ht="13.2" hidden="true" customHeight="false" outlineLevel="0" collapsed="false">
      <c r="A1997" s="4" t="n">
        <v>52</v>
      </c>
      <c r="B1997" s="4" t="n">
        <v>2</v>
      </c>
      <c r="C1997" s="4" t="n">
        <v>5</v>
      </c>
      <c r="D1997" s="4" t="n">
        <v>4</v>
      </c>
      <c r="E1997" s="4" t="n">
        <v>0.00663486</v>
      </c>
      <c r="F1997" s="0" t="str">
        <f aca="false">IF(B1997=$G$2,$H$2,IF(B1997=$G$3,$H$3,IF(B1997=$G$4,$H$4,IF(B1997=$G$5,$H$5,IF(B1997=$G$6,$H$6,"other")))))</f>
        <v>Rural Restricted Access</v>
      </c>
    </row>
    <row r="1998" customFormat="false" ht="13.2" hidden="true" customHeight="false" outlineLevel="0" collapsed="false">
      <c r="A1998" s="4" t="n">
        <v>52</v>
      </c>
      <c r="B1998" s="4" t="n">
        <v>2</v>
      </c>
      <c r="C1998" s="4" t="n">
        <v>5</v>
      </c>
      <c r="D1998" s="4" t="n">
        <v>5</v>
      </c>
      <c r="E1998" s="4" t="n">
        <v>0.00953999</v>
      </c>
      <c r="F1998" s="0" t="str">
        <f aca="false">IF(B1998=$G$2,$H$2,IF(B1998=$G$3,$H$3,IF(B1998=$G$4,$H$4,IF(B1998=$G$5,$H$5,IF(B1998=$G$6,$H$6,"other")))))</f>
        <v>Rural Restricted Access</v>
      </c>
    </row>
    <row r="1999" customFormat="false" ht="13.2" hidden="true" customHeight="false" outlineLevel="0" collapsed="false">
      <c r="A1999" s="4" t="n">
        <v>52</v>
      </c>
      <c r="B1999" s="4" t="n">
        <v>2</v>
      </c>
      <c r="C1999" s="4" t="n">
        <v>5</v>
      </c>
      <c r="D1999" s="4" t="n">
        <v>6</v>
      </c>
      <c r="E1999" s="4" t="n">
        <v>0.0200551</v>
      </c>
      <c r="F1999" s="0" t="str">
        <f aca="false">IF(B1999=$G$2,$H$2,IF(B1999=$G$3,$H$3,IF(B1999=$G$4,$H$4,IF(B1999=$G$5,$H$5,IF(B1999=$G$6,$H$6,"other")))))</f>
        <v>Rural Restricted Access</v>
      </c>
    </row>
    <row r="2000" customFormat="false" ht="13.2" hidden="true" customHeight="false" outlineLevel="0" collapsed="false">
      <c r="A2000" s="4" t="n">
        <v>52</v>
      </c>
      <c r="B2000" s="4" t="n">
        <v>2</v>
      </c>
      <c r="C2000" s="4" t="n">
        <v>5</v>
      </c>
      <c r="D2000" s="4" t="n">
        <v>7</v>
      </c>
      <c r="E2000" s="4" t="n">
        <v>0.0410295</v>
      </c>
      <c r="F2000" s="0" t="str">
        <f aca="false">IF(B2000=$G$2,$H$2,IF(B2000=$G$3,$H$3,IF(B2000=$G$4,$H$4,IF(B2000=$G$5,$H$5,IF(B2000=$G$6,$H$6,"other")))))</f>
        <v>Rural Restricted Access</v>
      </c>
    </row>
    <row r="2001" customFormat="false" ht="13.2" hidden="true" customHeight="false" outlineLevel="0" collapsed="false">
      <c r="A2001" s="4" t="n">
        <v>52</v>
      </c>
      <c r="B2001" s="4" t="n">
        <v>2</v>
      </c>
      <c r="C2001" s="4" t="n">
        <v>5</v>
      </c>
      <c r="D2001" s="4" t="n">
        <v>8</v>
      </c>
      <c r="E2001" s="4" t="n">
        <v>0.0579722</v>
      </c>
      <c r="F2001" s="0" t="str">
        <f aca="false">IF(B2001=$G$2,$H$2,IF(B2001=$G$3,$H$3,IF(B2001=$G$4,$H$4,IF(B2001=$G$5,$H$5,IF(B2001=$G$6,$H$6,"other")))))</f>
        <v>Rural Restricted Access</v>
      </c>
    </row>
    <row r="2002" customFormat="false" ht="13.2" hidden="true" customHeight="false" outlineLevel="0" collapsed="false">
      <c r="A2002" s="4" t="n">
        <v>52</v>
      </c>
      <c r="B2002" s="4" t="n">
        <v>2</v>
      </c>
      <c r="C2002" s="4" t="n">
        <v>5</v>
      </c>
      <c r="D2002" s="4" t="n">
        <v>9</v>
      </c>
      <c r="E2002" s="4" t="n">
        <v>0.0534711</v>
      </c>
      <c r="F2002" s="0" t="str">
        <f aca="false">IF(B2002=$G$2,$H$2,IF(B2002=$G$3,$H$3,IF(B2002=$G$4,$H$4,IF(B2002=$G$5,$H$5,IF(B2002=$G$6,$H$6,"other")))))</f>
        <v>Rural Restricted Access</v>
      </c>
    </row>
    <row r="2003" customFormat="false" ht="13.2" hidden="true" customHeight="false" outlineLevel="0" collapsed="false">
      <c r="A2003" s="4" t="n">
        <v>52</v>
      </c>
      <c r="B2003" s="4" t="n">
        <v>2</v>
      </c>
      <c r="C2003" s="4" t="n">
        <v>5</v>
      </c>
      <c r="D2003" s="4" t="n">
        <v>10</v>
      </c>
      <c r="E2003" s="4" t="n">
        <v>0.0525478</v>
      </c>
      <c r="F2003" s="0" t="str">
        <f aca="false">IF(B2003=$G$2,$H$2,IF(B2003=$G$3,$H$3,IF(B2003=$G$4,$H$4,IF(B2003=$G$5,$H$5,IF(B2003=$G$6,$H$6,"other")))))</f>
        <v>Rural Restricted Access</v>
      </c>
    </row>
    <row r="2004" customFormat="false" ht="13.2" hidden="true" customHeight="false" outlineLevel="0" collapsed="false">
      <c r="A2004" s="4" t="n">
        <v>52</v>
      </c>
      <c r="B2004" s="4" t="n">
        <v>2</v>
      </c>
      <c r="C2004" s="4" t="n">
        <v>5</v>
      </c>
      <c r="D2004" s="4" t="n">
        <v>11</v>
      </c>
      <c r="E2004" s="4" t="n">
        <v>0.0550607</v>
      </c>
      <c r="F2004" s="0" t="str">
        <f aca="false">IF(B2004=$G$2,$H$2,IF(B2004=$G$3,$H$3,IF(B2004=$G$4,$H$4,IF(B2004=$G$5,$H$5,IF(B2004=$G$6,$H$6,"other")))))</f>
        <v>Rural Restricted Access</v>
      </c>
    </row>
    <row r="2005" customFormat="false" ht="13.2" hidden="true" customHeight="false" outlineLevel="0" collapsed="false">
      <c r="A2005" s="4" t="n">
        <v>52</v>
      </c>
      <c r="B2005" s="4" t="n">
        <v>2</v>
      </c>
      <c r="C2005" s="4" t="n">
        <v>5</v>
      </c>
      <c r="D2005" s="4" t="n">
        <v>12</v>
      </c>
      <c r="E2005" s="4" t="n">
        <v>0.0576741</v>
      </c>
      <c r="F2005" s="0" t="str">
        <f aca="false">IF(B2005=$G$2,$H$2,IF(B2005=$G$3,$H$3,IF(B2005=$G$4,$H$4,IF(B2005=$G$5,$H$5,IF(B2005=$G$6,$H$6,"other")))))</f>
        <v>Rural Restricted Access</v>
      </c>
    </row>
    <row r="2006" customFormat="false" ht="13.2" hidden="true" customHeight="false" outlineLevel="0" collapsed="false">
      <c r="A2006" s="4" t="n">
        <v>52</v>
      </c>
      <c r="B2006" s="4" t="n">
        <v>2</v>
      </c>
      <c r="C2006" s="4" t="n">
        <v>5</v>
      </c>
      <c r="D2006" s="4" t="n">
        <v>13</v>
      </c>
      <c r="E2006" s="4" t="n">
        <v>0.0591429</v>
      </c>
      <c r="F2006" s="0" t="str">
        <f aca="false">IF(B2006=$G$2,$H$2,IF(B2006=$G$3,$H$3,IF(B2006=$G$4,$H$4,IF(B2006=$G$5,$H$5,IF(B2006=$G$6,$H$6,"other")))))</f>
        <v>Rural Restricted Access</v>
      </c>
    </row>
    <row r="2007" customFormat="false" ht="13.2" hidden="true" customHeight="false" outlineLevel="0" collapsed="false">
      <c r="A2007" s="4" t="n">
        <v>52</v>
      </c>
      <c r="B2007" s="4" t="n">
        <v>2</v>
      </c>
      <c r="C2007" s="4" t="n">
        <v>5</v>
      </c>
      <c r="D2007" s="4" t="n">
        <v>14</v>
      </c>
      <c r="E2007" s="4" t="n">
        <v>0.0608019</v>
      </c>
      <c r="F2007" s="0" t="str">
        <f aca="false">IF(B2007=$G$2,$H$2,IF(B2007=$G$3,$H$3,IF(B2007=$G$4,$H$4,IF(B2007=$G$5,$H$5,IF(B2007=$G$6,$H$6,"other")))))</f>
        <v>Rural Restricted Access</v>
      </c>
    </row>
    <row r="2008" customFormat="false" ht="13.2" hidden="true" customHeight="false" outlineLevel="0" collapsed="false">
      <c r="A2008" s="4" t="n">
        <v>52</v>
      </c>
      <c r="B2008" s="4" t="n">
        <v>2</v>
      </c>
      <c r="C2008" s="4" t="n">
        <v>5</v>
      </c>
      <c r="D2008" s="4" t="n">
        <v>15</v>
      </c>
      <c r="E2008" s="4" t="n">
        <v>0.0652985</v>
      </c>
      <c r="F2008" s="0" t="str">
        <f aca="false">IF(B2008=$G$2,$H$2,IF(B2008=$G$3,$H$3,IF(B2008=$G$4,$H$4,IF(B2008=$G$5,$H$5,IF(B2008=$G$6,$H$6,"other")))))</f>
        <v>Rural Restricted Access</v>
      </c>
    </row>
    <row r="2009" customFormat="false" ht="13.2" hidden="true" customHeight="false" outlineLevel="0" collapsed="false">
      <c r="A2009" s="4" t="n">
        <v>52</v>
      </c>
      <c r="B2009" s="4" t="n">
        <v>2</v>
      </c>
      <c r="C2009" s="4" t="n">
        <v>5</v>
      </c>
      <c r="D2009" s="4" t="n">
        <v>16</v>
      </c>
      <c r="E2009" s="4" t="n">
        <v>0.0726082</v>
      </c>
      <c r="F2009" s="0" t="str">
        <f aca="false">IF(B2009=$G$2,$H$2,IF(B2009=$G$3,$H$3,IF(B2009=$G$4,$H$4,IF(B2009=$G$5,$H$5,IF(B2009=$G$6,$H$6,"other")))))</f>
        <v>Rural Restricted Access</v>
      </c>
    </row>
    <row r="2010" customFormat="false" ht="13.2" hidden="true" customHeight="false" outlineLevel="0" collapsed="false">
      <c r="A2010" s="4" t="n">
        <v>52</v>
      </c>
      <c r="B2010" s="4" t="n">
        <v>2</v>
      </c>
      <c r="C2010" s="4" t="n">
        <v>5</v>
      </c>
      <c r="D2010" s="4" t="n">
        <v>17</v>
      </c>
      <c r="E2010" s="4" t="n">
        <v>0.0773817</v>
      </c>
      <c r="F2010" s="0" t="str">
        <f aca="false">IF(B2010=$G$2,$H$2,IF(B2010=$G$3,$H$3,IF(B2010=$G$4,$H$4,IF(B2010=$G$5,$H$5,IF(B2010=$G$6,$H$6,"other")))))</f>
        <v>Rural Restricted Access</v>
      </c>
    </row>
    <row r="2011" customFormat="false" ht="13.2" hidden="true" customHeight="false" outlineLevel="0" collapsed="false">
      <c r="A2011" s="4" t="n">
        <v>52</v>
      </c>
      <c r="B2011" s="4" t="n">
        <v>2</v>
      </c>
      <c r="C2011" s="4" t="n">
        <v>5</v>
      </c>
      <c r="D2011" s="4" t="n">
        <v>18</v>
      </c>
      <c r="E2011" s="4" t="n">
        <v>0.0754816</v>
      </c>
      <c r="F2011" s="0" t="str">
        <f aca="false">IF(B2011=$G$2,$H$2,IF(B2011=$G$3,$H$3,IF(B2011=$G$4,$H$4,IF(B2011=$G$5,$H$5,IF(B2011=$G$6,$H$6,"other")))))</f>
        <v>Rural Restricted Access</v>
      </c>
    </row>
    <row r="2012" customFormat="false" ht="13.2" hidden="true" customHeight="false" outlineLevel="0" collapsed="false">
      <c r="A2012" s="4" t="n">
        <v>52</v>
      </c>
      <c r="B2012" s="4" t="n">
        <v>2</v>
      </c>
      <c r="C2012" s="4" t="n">
        <v>5</v>
      </c>
      <c r="D2012" s="4" t="n">
        <v>19</v>
      </c>
      <c r="E2012" s="4" t="n">
        <v>0.0587059</v>
      </c>
      <c r="F2012" s="0" t="str">
        <f aca="false">IF(B2012=$G$2,$H$2,IF(B2012=$G$3,$H$3,IF(B2012=$G$4,$H$4,IF(B2012=$G$5,$H$5,IF(B2012=$G$6,$H$6,"other")))))</f>
        <v>Rural Restricted Access</v>
      </c>
    </row>
    <row r="2013" customFormat="false" ht="13.2" hidden="true" customHeight="false" outlineLevel="0" collapsed="false">
      <c r="A2013" s="4" t="n">
        <v>52</v>
      </c>
      <c r="B2013" s="4" t="n">
        <v>2</v>
      </c>
      <c r="C2013" s="4" t="n">
        <v>5</v>
      </c>
      <c r="D2013" s="4" t="n">
        <v>20</v>
      </c>
      <c r="E2013" s="4" t="n">
        <v>0.0439864</v>
      </c>
      <c r="F2013" s="0" t="str">
        <f aca="false">IF(B2013=$G$2,$H$2,IF(B2013=$G$3,$H$3,IF(B2013=$G$4,$H$4,IF(B2013=$G$5,$H$5,IF(B2013=$G$6,$H$6,"other")))))</f>
        <v>Rural Restricted Access</v>
      </c>
    </row>
    <row r="2014" customFormat="false" ht="13.2" hidden="true" customHeight="false" outlineLevel="0" collapsed="false">
      <c r="A2014" s="4" t="n">
        <v>52</v>
      </c>
      <c r="B2014" s="4" t="n">
        <v>2</v>
      </c>
      <c r="C2014" s="4" t="n">
        <v>5</v>
      </c>
      <c r="D2014" s="4" t="n">
        <v>21</v>
      </c>
      <c r="E2014" s="4" t="n">
        <v>0.0357309</v>
      </c>
      <c r="F2014" s="0" t="str">
        <f aca="false">IF(B2014=$G$2,$H$2,IF(B2014=$G$3,$H$3,IF(B2014=$G$4,$H$4,IF(B2014=$G$5,$H$5,IF(B2014=$G$6,$H$6,"other")))))</f>
        <v>Rural Restricted Access</v>
      </c>
    </row>
    <row r="2015" customFormat="false" ht="13.2" hidden="true" customHeight="false" outlineLevel="0" collapsed="false">
      <c r="A2015" s="4" t="n">
        <v>52</v>
      </c>
      <c r="B2015" s="4" t="n">
        <v>2</v>
      </c>
      <c r="C2015" s="4" t="n">
        <v>5</v>
      </c>
      <c r="D2015" s="4" t="n">
        <v>22</v>
      </c>
      <c r="E2015" s="4" t="n">
        <v>0.0307428</v>
      </c>
      <c r="F2015" s="0" t="str">
        <f aca="false">IF(B2015=$G$2,$H$2,IF(B2015=$G$3,$H$3,IF(B2015=$G$4,$H$4,IF(B2015=$G$5,$H$5,IF(B2015=$G$6,$H$6,"other")))))</f>
        <v>Rural Restricted Access</v>
      </c>
    </row>
    <row r="2016" customFormat="false" ht="13.2" hidden="true" customHeight="false" outlineLevel="0" collapsed="false">
      <c r="A2016" s="4" t="n">
        <v>52</v>
      </c>
      <c r="B2016" s="4" t="n">
        <v>2</v>
      </c>
      <c r="C2016" s="4" t="n">
        <v>5</v>
      </c>
      <c r="D2016" s="4" t="n">
        <v>23</v>
      </c>
      <c r="E2016" s="4" t="n">
        <v>0.0238521</v>
      </c>
      <c r="F2016" s="0" t="str">
        <f aca="false">IF(B2016=$G$2,$H$2,IF(B2016=$G$3,$H$3,IF(B2016=$G$4,$H$4,IF(B2016=$G$5,$H$5,IF(B2016=$G$6,$H$6,"other")))))</f>
        <v>Rural Restricted Access</v>
      </c>
    </row>
    <row r="2017" customFormat="false" ht="13.2" hidden="true" customHeight="false" outlineLevel="0" collapsed="false">
      <c r="A2017" s="4" t="n">
        <v>52</v>
      </c>
      <c r="B2017" s="4" t="n">
        <v>2</v>
      </c>
      <c r="C2017" s="4" t="n">
        <v>5</v>
      </c>
      <c r="D2017" s="4" t="n">
        <v>24</v>
      </c>
      <c r="E2017" s="4" t="n">
        <v>0.0173177</v>
      </c>
      <c r="F2017" s="0" t="str">
        <f aca="false">IF(B2017=$G$2,$H$2,IF(B2017=$G$3,$H$3,IF(B2017=$G$4,$H$4,IF(B2017=$G$5,$H$5,IF(B2017=$G$6,$H$6,"other")))))</f>
        <v>Rural Restricted Access</v>
      </c>
    </row>
    <row r="2018" customFormat="false" ht="13.2" hidden="true" customHeight="false" outlineLevel="0" collapsed="false">
      <c r="A2018" s="4" t="n">
        <v>52</v>
      </c>
      <c r="B2018" s="4" t="n">
        <v>3</v>
      </c>
      <c r="C2018" s="4" t="n">
        <v>2</v>
      </c>
      <c r="D2018" s="4" t="n">
        <v>1</v>
      </c>
      <c r="E2018" s="4" t="n">
        <v>0.0164213</v>
      </c>
      <c r="F2018" s="0" t="str">
        <f aca="false">IF(B2018=$G$2,$H$2,IF(B2018=$G$3,$H$3,IF(B2018=$G$4,$H$4,IF(B2018=$G$5,$H$5,IF(B2018=$G$6,$H$6,"other")))))</f>
        <v>Rural Unrestricted Access</v>
      </c>
    </row>
    <row r="2019" customFormat="false" ht="13.2" hidden="true" customHeight="false" outlineLevel="0" collapsed="false">
      <c r="A2019" s="4" t="n">
        <v>52</v>
      </c>
      <c r="B2019" s="4" t="n">
        <v>3</v>
      </c>
      <c r="C2019" s="4" t="n">
        <v>2</v>
      </c>
      <c r="D2019" s="4" t="n">
        <v>2</v>
      </c>
      <c r="E2019" s="4" t="n">
        <v>0.0111921</v>
      </c>
      <c r="F2019" s="0" t="str">
        <f aca="false">IF(B2019=$G$2,$H$2,IF(B2019=$G$3,$H$3,IF(B2019=$G$4,$H$4,IF(B2019=$G$5,$H$5,IF(B2019=$G$6,$H$6,"other")))))</f>
        <v>Rural Unrestricted Access</v>
      </c>
    </row>
    <row r="2020" customFormat="false" ht="13.2" hidden="true" customHeight="false" outlineLevel="0" collapsed="false">
      <c r="A2020" s="4" t="n">
        <v>52</v>
      </c>
      <c r="B2020" s="4" t="n">
        <v>3</v>
      </c>
      <c r="C2020" s="4" t="n">
        <v>2</v>
      </c>
      <c r="D2020" s="4" t="n">
        <v>3</v>
      </c>
      <c r="E2020" s="4" t="n">
        <v>0.0085415</v>
      </c>
      <c r="F2020" s="0" t="str">
        <f aca="false">IF(B2020=$G$2,$H$2,IF(B2020=$G$3,$H$3,IF(B2020=$G$4,$H$4,IF(B2020=$G$5,$H$5,IF(B2020=$G$6,$H$6,"other")))))</f>
        <v>Rural Unrestricted Access</v>
      </c>
    </row>
    <row r="2021" customFormat="false" ht="13.2" hidden="true" customHeight="false" outlineLevel="0" collapsed="false">
      <c r="A2021" s="4" t="n">
        <v>52</v>
      </c>
      <c r="B2021" s="4" t="n">
        <v>3</v>
      </c>
      <c r="C2021" s="4" t="n">
        <v>2</v>
      </c>
      <c r="D2021" s="4" t="n">
        <v>4</v>
      </c>
      <c r="E2021" s="4" t="n">
        <v>0.00679328</v>
      </c>
      <c r="F2021" s="0" t="str">
        <f aca="false">IF(B2021=$G$2,$H$2,IF(B2021=$G$3,$H$3,IF(B2021=$G$4,$H$4,IF(B2021=$G$5,$H$5,IF(B2021=$G$6,$H$6,"other")))))</f>
        <v>Rural Unrestricted Access</v>
      </c>
    </row>
    <row r="2022" customFormat="false" ht="13.2" hidden="true" customHeight="false" outlineLevel="0" collapsed="false">
      <c r="A2022" s="4" t="n">
        <v>52</v>
      </c>
      <c r="B2022" s="4" t="n">
        <v>3</v>
      </c>
      <c r="C2022" s="4" t="n">
        <v>2</v>
      </c>
      <c r="D2022" s="4" t="n">
        <v>5</v>
      </c>
      <c r="E2022" s="4" t="n">
        <v>0.00721894</v>
      </c>
      <c r="F2022" s="0" t="str">
        <f aca="false">IF(B2022=$G$2,$H$2,IF(B2022=$G$3,$H$3,IF(B2022=$G$4,$H$4,IF(B2022=$G$5,$H$5,IF(B2022=$G$6,$H$6,"other")))))</f>
        <v>Rural Unrestricted Access</v>
      </c>
    </row>
    <row r="2023" customFormat="false" ht="13.2" hidden="true" customHeight="false" outlineLevel="0" collapsed="false">
      <c r="A2023" s="4" t="n">
        <v>52</v>
      </c>
      <c r="B2023" s="4" t="n">
        <v>3</v>
      </c>
      <c r="C2023" s="4" t="n">
        <v>2</v>
      </c>
      <c r="D2023" s="4" t="n">
        <v>6</v>
      </c>
      <c r="E2023" s="4" t="n">
        <v>0.0107619</v>
      </c>
      <c r="F2023" s="0" t="str">
        <f aca="false">IF(B2023=$G$2,$H$2,IF(B2023=$G$3,$H$3,IF(B2023=$G$4,$H$4,IF(B2023=$G$5,$H$5,IF(B2023=$G$6,$H$6,"other")))))</f>
        <v>Rural Unrestricted Access</v>
      </c>
    </row>
    <row r="2024" customFormat="false" ht="13.2" hidden="true" customHeight="false" outlineLevel="0" collapsed="false">
      <c r="A2024" s="4" t="n">
        <v>52</v>
      </c>
      <c r="B2024" s="4" t="n">
        <v>3</v>
      </c>
      <c r="C2024" s="4" t="n">
        <v>2</v>
      </c>
      <c r="D2024" s="4" t="n">
        <v>7</v>
      </c>
      <c r="E2024" s="4" t="n">
        <v>0.01768</v>
      </c>
      <c r="F2024" s="0" t="str">
        <f aca="false">IF(B2024=$G$2,$H$2,IF(B2024=$G$3,$H$3,IF(B2024=$G$4,$H$4,IF(B2024=$G$5,$H$5,IF(B2024=$G$6,$H$6,"other")))))</f>
        <v>Rural Unrestricted Access</v>
      </c>
    </row>
    <row r="2025" customFormat="false" ht="13.2" hidden="true" customHeight="false" outlineLevel="0" collapsed="false">
      <c r="A2025" s="4" t="n">
        <v>52</v>
      </c>
      <c r="B2025" s="4" t="n">
        <v>3</v>
      </c>
      <c r="C2025" s="4" t="n">
        <v>2</v>
      </c>
      <c r="D2025" s="4" t="n">
        <v>8</v>
      </c>
      <c r="E2025" s="4" t="n">
        <v>0.0268751</v>
      </c>
      <c r="F2025" s="0" t="str">
        <f aca="false">IF(B2025=$G$2,$H$2,IF(B2025=$G$3,$H$3,IF(B2025=$G$4,$H$4,IF(B2025=$G$5,$H$5,IF(B2025=$G$6,$H$6,"other")))))</f>
        <v>Rural Unrestricted Access</v>
      </c>
    </row>
    <row r="2026" customFormat="false" ht="13.2" hidden="true" customHeight="false" outlineLevel="0" collapsed="false">
      <c r="A2026" s="4" t="n">
        <v>52</v>
      </c>
      <c r="B2026" s="4" t="n">
        <v>3</v>
      </c>
      <c r="C2026" s="4" t="n">
        <v>2</v>
      </c>
      <c r="D2026" s="4" t="n">
        <v>9</v>
      </c>
      <c r="E2026" s="4" t="n">
        <v>0.0386587</v>
      </c>
      <c r="F2026" s="0" t="str">
        <f aca="false">IF(B2026=$G$2,$H$2,IF(B2026=$G$3,$H$3,IF(B2026=$G$4,$H$4,IF(B2026=$G$5,$H$5,IF(B2026=$G$6,$H$6,"other")))))</f>
        <v>Rural Unrestricted Access</v>
      </c>
    </row>
    <row r="2027" customFormat="false" ht="13.2" hidden="true" customHeight="false" outlineLevel="0" collapsed="false">
      <c r="A2027" s="4" t="n">
        <v>52</v>
      </c>
      <c r="B2027" s="4" t="n">
        <v>3</v>
      </c>
      <c r="C2027" s="4" t="n">
        <v>2</v>
      </c>
      <c r="D2027" s="4" t="n">
        <v>10</v>
      </c>
      <c r="E2027" s="4" t="n">
        <v>0.0522389</v>
      </c>
      <c r="F2027" s="0" t="str">
        <f aca="false">IF(B2027=$G$2,$H$2,IF(B2027=$G$3,$H$3,IF(B2027=$G$4,$H$4,IF(B2027=$G$5,$H$5,IF(B2027=$G$6,$H$6,"other")))))</f>
        <v>Rural Unrestricted Access</v>
      </c>
    </row>
    <row r="2028" customFormat="false" ht="13.2" hidden="true" customHeight="false" outlineLevel="0" collapsed="false">
      <c r="A2028" s="4" t="n">
        <v>52</v>
      </c>
      <c r="B2028" s="4" t="n">
        <v>3</v>
      </c>
      <c r="C2028" s="4" t="n">
        <v>2</v>
      </c>
      <c r="D2028" s="4" t="n">
        <v>11</v>
      </c>
      <c r="E2028" s="4" t="n">
        <v>0.0631739</v>
      </c>
      <c r="F2028" s="0" t="str">
        <f aca="false">IF(B2028=$G$2,$H$2,IF(B2028=$G$3,$H$3,IF(B2028=$G$4,$H$4,IF(B2028=$G$5,$H$5,IF(B2028=$G$6,$H$6,"other")))))</f>
        <v>Rural Unrestricted Access</v>
      </c>
    </row>
    <row r="2029" customFormat="false" ht="13.2" hidden="true" customHeight="false" outlineLevel="0" collapsed="false">
      <c r="A2029" s="4" t="n">
        <v>52</v>
      </c>
      <c r="B2029" s="4" t="n">
        <v>3</v>
      </c>
      <c r="C2029" s="4" t="n">
        <v>2</v>
      </c>
      <c r="D2029" s="4" t="n">
        <v>12</v>
      </c>
      <c r="E2029" s="4" t="n">
        <v>0.0699435</v>
      </c>
      <c r="F2029" s="0" t="str">
        <f aca="false">IF(B2029=$G$2,$H$2,IF(B2029=$G$3,$H$3,IF(B2029=$G$4,$H$4,IF(B2029=$G$5,$H$5,IF(B2029=$G$6,$H$6,"other")))))</f>
        <v>Rural Unrestricted Access</v>
      </c>
    </row>
    <row r="2030" customFormat="false" ht="13.2" hidden="true" customHeight="false" outlineLevel="0" collapsed="false">
      <c r="A2030" s="4" t="n">
        <v>52</v>
      </c>
      <c r="B2030" s="4" t="n">
        <v>3</v>
      </c>
      <c r="C2030" s="4" t="n">
        <v>2</v>
      </c>
      <c r="D2030" s="4" t="n">
        <v>13</v>
      </c>
      <c r="E2030" s="4" t="n">
        <v>0.0729332</v>
      </c>
      <c r="F2030" s="0" t="str">
        <f aca="false">IF(B2030=$G$2,$H$2,IF(B2030=$G$3,$H$3,IF(B2030=$G$4,$H$4,IF(B2030=$G$5,$H$5,IF(B2030=$G$6,$H$6,"other")))))</f>
        <v>Rural Unrestricted Access</v>
      </c>
    </row>
    <row r="2031" customFormat="false" ht="13.2" hidden="true" customHeight="false" outlineLevel="0" collapsed="false">
      <c r="A2031" s="4" t="n">
        <v>52</v>
      </c>
      <c r="B2031" s="4" t="n">
        <v>3</v>
      </c>
      <c r="C2031" s="4" t="n">
        <v>2</v>
      </c>
      <c r="D2031" s="4" t="n">
        <v>14</v>
      </c>
      <c r="E2031" s="4" t="n">
        <v>0.0731218</v>
      </c>
      <c r="F2031" s="0" t="str">
        <f aca="false">IF(B2031=$G$2,$H$2,IF(B2031=$G$3,$H$3,IF(B2031=$G$4,$H$4,IF(B2031=$G$5,$H$5,IF(B2031=$G$6,$H$6,"other")))))</f>
        <v>Rural Unrestricted Access</v>
      </c>
    </row>
    <row r="2032" customFormat="false" ht="13.2" hidden="true" customHeight="false" outlineLevel="0" collapsed="false">
      <c r="A2032" s="4" t="n">
        <v>52</v>
      </c>
      <c r="B2032" s="4" t="n">
        <v>3</v>
      </c>
      <c r="C2032" s="4" t="n">
        <v>2</v>
      </c>
      <c r="D2032" s="4" t="n">
        <v>15</v>
      </c>
      <c r="E2032" s="4" t="n">
        <v>0.0736159</v>
      </c>
      <c r="F2032" s="0" t="str">
        <f aca="false">IF(B2032=$G$2,$H$2,IF(B2032=$G$3,$H$3,IF(B2032=$G$4,$H$4,IF(B2032=$G$5,$H$5,IF(B2032=$G$6,$H$6,"other")))))</f>
        <v>Rural Unrestricted Access</v>
      </c>
    </row>
    <row r="2033" customFormat="false" ht="13.2" hidden="true" customHeight="false" outlineLevel="0" collapsed="false">
      <c r="A2033" s="4" t="n">
        <v>52</v>
      </c>
      <c r="B2033" s="4" t="n">
        <v>3</v>
      </c>
      <c r="C2033" s="4" t="n">
        <v>2</v>
      </c>
      <c r="D2033" s="4" t="n">
        <v>16</v>
      </c>
      <c r="E2033" s="4" t="n">
        <v>0.0744608</v>
      </c>
      <c r="F2033" s="0" t="str">
        <f aca="false">IF(B2033=$G$2,$H$2,IF(B2033=$G$3,$H$3,IF(B2033=$G$4,$H$4,IF(B2033=$G$5,$H$5,IF(B2033=$G$6,$H$6,"other")))))</f>
        <v>Rural Unrestricted Access</v>
      </c>
    </row>
    <row r="2034" customFormat="false" ht="13.2" hidden="true" customHeight="false" outlineLevel="0" collapsed="false">
      <c r="A2034" s="4" t="n">
        <v>52</v>
      </c>
      <c r="B2034" s="4" t="n">
        <v>3</v>
      </c>
      <c r="C2034" s="4" t="n">
        <v>2</v>
      </c>
      <c r="D2034" s="4" t="n">
        <v>17</v>
      </c>
      <c r="E2034" s="4" t="n">
        <v>0.0742165</v>
      </c>
      <c r="F2034" s="0" t="str">
        <f aca="false">IF(B2034=$G$2,$H$2,IF(B2034=$G$3,$H$3,IF(B2034=$G$4,$H$4,IF(B2034=$G$5,$H$5,IF(B2034=$G$6,$H$6,"other")))))</f>
        <v>Rural Unrestricted Access</v>
      </c>
    </row>
    <row r="2035" customFormat="false" ht="13.2" hidden="true" customHeight="false" outlineLevel="0" collapsed="false">
      <c r="A2035" s="4" t="n">
        <v>52</v>
      </c>
      <c r="B2035" s="4" t="n">
        <v>3</v>
      </c>
      <c r="C2035" s="4" t="n">
        <v>2</v>
      </c>
      <c r="D2035" s="4" t="n">
        <v>18</v>
      </c>
      <c r="E2035" s="4" t="n">
        <v>0.0700091</v>
      </c>
      <c r="F2035" s="0" t="str">
        <f aca="false">IF(B2035=$G$2,$H$2,IF(B2035=$G$3,$H$3,IF(B2035=$G$4,$H$4,IF(B2035=$G$5,$H$5,IF(B2035=$G$6,$H$6,"other")))))</f>
        <v>Rural Unrestricted Access</v>
      </c>
    </row>
    <row r="2036" customFormat="false" ht="13.2" hidden="true" customHeight="false" outlineLevel="0" collapsed="false">
      <c r="A2036" s="4" t="n">
        <v>52</v>
      </c>
      <c r="B2036" s="4" t="n">
        <v>3</v>
      </c>
      <c r="C2036" s="4" t="n">
        <v>2</v>
      </c>
      <c r="D2036" s="4" t="n">
        <v>19</v>
      </c>
      <c r="E2036" s="4" t="n">
        <v>0.0614038</v>
      </c>
      <c r="F2036" s="0" t="str">
        <f aca="false">IF(B2036=$G$2,$H$2,IF(B2036=$G$3,$H$3,IF(B2036=$G$4,$H$4,IF(B2036=$G$5,$H$5,IF(B2036=$G$6,$H$6,"other")))))</f>
        <v>Rural Unrestricted Access</v>
      </c>
    </row>
    <row r="2037" customFormat="false" ht="13.2" hidden="true" customHeight="false" outlineLevel="0" collapsed="false">
      <c r="A2037" s="4" t="n">
        <v>52</v>
      </c>
      <c r="B2037" s="4" t="n">
        <v>3</v>
      </c>
      <c r="C2037" s="4" t="n">
        <v>2</v>
      </c>
      <c r="D2037" s="4" t="n">
        <v>20</v>
      </c>
      <c r="E2037" s="4" t="n">
        <v>0.0505043</v>
      </c>
      <c r="F2037" s="0" t="str">
        <f aca="false">IF(B2037=$G$2,$H$2,IF(B2037=$G$3,$H$3,IF(B2037=$G$4,$H$4,IF(B2037=$G$5,$H$5,IF(B2037=$G$6,$H$6,"other")))))</f>
        <v>Rural Unrestricted Access</v>
      </c>
    </row>
    <row r="2038" customFormat="false" ht="13.2" hidden="true" customHeight="false" outlineLevel="0" collapsed="false">
      <c r="A2038" s="4" t="n">
        <v>52</v>
      </c>
      <c r="B2038" s="4" t="n">
        <v>3</v>
      </c>
      <c r="C2038" s="4" t="n">
        <v>2</v>
      </c>
      <c r="D2038" s="4" t="n">
        <v>21</v>
      </c>
      <c r="E2038" s="4" t="n">
        <v>0.0412072</v>
      </c>
      <c r="F2038" s="0" t="str">
        <f aca="false">IF(B2038=$G$2,$H$2,IF(B2038=$G$3,$H$3,IF(B2038=$G$4,$H$4,IF(B2038=$G$5,$H$5,IF(B2038=$G$6,$H$6,"other")))))</f>
        <v>Rural Unrestricted Access</v>
      </c>
    </row>
    <row r="2039" customFormat="false" ht="13.2" hidden="true" customHeight="false" outlineLevel="0" collapsed="false">
      <c r="A2039" s="4" t="n">
        <v>52</v>
      </c>
      <c r="B2039" s="4" t="n">
        <v>3</v>
      </c>
      <c r="C2039" s="4" t="n">
        <v>2</v>
      </c>
      <c r="D2039" s="4" t="n">
        <v>22</v>
      </c>
      <c r="E2039" s="4" t="n">
        <v>0.0336373</v>
      </c>
      <c r="F2039" s="0" t="str">
        <f aca="false">IF(B2039=$G$2,$H$2,IF(B2039=$G$3,$H$3,IF(B2039=$G$4,$H$4,IF(B2039=$G$5,$H$5,IF(B2039=$G$6,$H$6,"other")))))</f>
        <v>Rural Unrestricted Access</v>
      </c>
    </row>
    <row r="2040" customFormat="false" ht="13.2" hidden="true" customHeight="false" outlineLevel="0" collapsed="false">
      <c r="A2040" s="4" t="n">
        <v>52</v>
      </c>
      <c r="B2040" s="4" t="n">
        <v>3</v>
      </c>
      <c r="C2040" s="4" t="n">
        <v>2</v>
      </c>
      <c r="D2040" s="4" t="n">
        <v>23</v>
      </c>
      <c r="E2040" s="4" t="n">
        <v>0.0262243</v>
      </c>
      <c r="F2040" s="0" t="str">
        <f aca="false">IF(B2040=$G$2,$H$2,IF(B2040=$G$3,$H$3,IF(B2040=$G$4,$H$4,IF(B2040=$G$5,$H$5,IF(B2040=$G$6,$H$6,"other")))))</f>
        <v>Rural Unrestricted Access</v>
      </c>
    </row>
    <row r="2041" customFormat="false" ht="13.2" hidden="true" customHeight="false" outlineLevel="0" collapsed="false">
      <c r="A2041" s="4" t="n">
        <v>52</v>
      </c>
      <c r="B2041" s="4" t="n">
        <v>3</v>
      </c>
      <c r="C2041" s="4" t="n">
        <v>2</v>
      </c>
      <c r="D2041" s="4" t="n">
        <v>24</v>
      </c>
      <c r="E2041" s="4" t="n">
        <v>0.0191666</v>
      </c>
      <c r="F2041" s="0" t="str">
        <f aca="false">IF(B2041=$G$2,$H$2,IF(B2041=$G$3,$H$3,IF(B2041=$G$4,$H$4,IF(B2041=$G$5,$H$5,IF(B2041=$G$6,$H$6,"other")))))</f>
        <v>Rural Unrestricted Access</v>
      </c>
    </row>
    <row r="2042" customFormat="false" ht="13.2" hidden="true" customHeight="false" outlineLevel="0" collapsed="false">
      <c r="A2042" s="4" t="n">
        <v>52</v>
      </c>
      <c r="B2042" s="4" t="n">
        <v>3</v>
      </c>
      <c r="C2042" s="4" t="n">
        <v>5</v>
      </c>
      <c r="D2042" s="4" t="n">
        <v>1</v>
      </c>
      <c r="E2042" s="4" t="n">
        <v>0.0107741</v>
      </c>
      <c r="F2042" s="0" t="str">
        <f aca="false">IF(B2042=$G$2,$H$2,IF(B2042=$G$3,$H$3,IF(B2042=$G$4,$H$4,IF(B2042=$G$5,$H$5,IF(B2042=$G$6,$H$6,"other")))))</f>
        <v>Rural Unrestricted Access</v>
      </c>
    </row>
    <row r="2043" customFormat="false" ht="13.2" hidden="true" customHeight="false" outlineLevel="0" collapsed="false">
      <c r="A2043" s="4" t="n">
        <v>52</v>
      </c>
      <c r="B2043" s="4" t="n">
        <v>3</v>
      </c>
      <c r="C2043" s="4" t="n">
        <v>5</v>
      </c>
      <c r="D2043" s="4" t="n">
        <v>2</v>
      </c>
      <c r="E2043" s="4" t="n">
        <v>0.00764376</v>
      </c>
      <c r="F2043" s="0" t="str">
        <f aca="false">IF(B2043=$G$2,$H$2,IF(B2043=$G$3,$H$3,IF(B2043=$G$4,$H$4,IF(B2043=$G$5,$H$5,IF(B2043=$G$6,$H$6,"other")))))</f>
        <v>Rural Unrestricted Access</v>
      </c>
    </row>
    <row r="2044" customFormat="false" ht="13.2" hidden="true" customHeight="false" outlineLevel="0" collapsed="false">
      <c r="A2044" s="4" t="n">
        <v>52</v>
      </c>
      <c r="B2044" s="4" t="n">
        <v>3</v>
      </c>
      <c r="C2044" s="4" t="n">
        <v>5</v>
      </c>
      <c r="D2044" s="4" t="n">
        <v>3</v>
      </c>
      <c r="E2044" s="4" t="n">
        <v>0.00654641</v>
      </c>
      <c r="F2044" s="0" t="str">
        <f aca="false">IF(B2044=$G$2,$H$2,IF(B2044=$G$3,$H$3,IF(B2044=$G$4,$H$4,IF(B2044=$G$5,$H$5,IF(B2044=$G$6,$H$6,"other")))))</f>
        <v>Rural Unrestricted Access</v>
      </c>
    </row>
    <row r="2045" customFormat="false" ht="13.2" hidden="true" customHeight="false" outlineLevel="0" collapsed="false">
      <c r="A2045" s="4" t="n">
        <v>52</v>
      </c>
      <c r="B2045" s="4" t="n">
        <v>3</v>
      </c>
      <c r="C2045" s="4" t="n">
        <v>5</v>
      </c>
      <c r="D2045" s="4" t="n">
        <v>4</v>
      </c>
      <c r="E2045" s="4" t="n">
        <v>0.00663486</v>
      </c>
      <c r="F2045" s="0" t="str">
        <f aca="false">IF(B2045=$G$2,$H$2,IF(B2045=$G$3,$H$3,IF(B2045=$G$4,$H$4,IF(B2045=$G$5,$H$5,IF(B2045=$G$6,$H$6,"other")))))</f>
        <v>Rural Unrestricted Access</v>
      </c>
    </row>
    <row r="2046" customFormat="false" ht="13.2" hidden="true" customHeight="false" outlineLevel="0" collapsed="false">
      <c r="A2046" s="4" t="n">
        <v>52</v>
      </c>
      <c r="B2046" s="4" t="n">
        <v>3</v>
      </c>
      <c r="C2046" s="4" t="n">
        <v>5</v>
      </c>
      <c r="D2046" s="4" t="n">
        <v>5</v>
      </c>
      <c r="E2046" s="4" t="n">
        <v>0.00953999</v>
      </c>
      <c r="F2046" s="0" t="str">
        <f aca="false">IF(B2046=$G$2,$H$2,IF(B2046=$G$3,$H$3,IF(B2046=$G$4,$H$4,IF(B2046=$G$5,$H$5,IF(B2046=$G$6,$H$6,"other")))))</f>
        <v>Rural Unrestricted Access</v>
      </c>
    </row>
    <row r="2047" customFormat="false" ht="13.2" hidden="true" customHeight="false" outlineLevel="0" collapsed="false">
      <c r="A2047" s="4" t="n">
        <v>52</v>
      </c>
      <c r="B2047" s="4" t="n">
        <v>3</v>
      </c>
      <c r="C2047" s="4" t="n">
        <v>5</v>
      </c>
      <c r="D2047" s="4" t="n">
        <v>6</v>
      </c>
      <c r="E2047" s="4" t="n">
        <v>0.0200551</v>
      </c>
      <c r="F2047" s="0" t="str">
        <f aca="false">IF(B2047=$G$2,$H$2,IF(B2047=$G$3,$H$3,IF(B2047=$G$4,$H$4,IF(B2047=$G$5,$H$5,IF(B2047=$G$6,$H$6,"other")))))</f>
        <v>Rural Unrestricted Access</v>
      </c>
    </row>
    <row r="2048" customFormat="false" ht="13.2" hidden="true" customHeight="false" outlineLevel="0" collapsed="false">
      <c r="A2048" s="4" t="n">
        <v>52</v>
      </c>
      <c r="B2048" s="4" t="n">
        <v>3</v>
      </c>
      <c r="C2048" s="4" t="n">
        <v>5</v>
      </c>
      <c r="D2048" s="4" t="n">
        <v>7</v>
      </c>
      <c r="E2048" s="4" t="n">
        <v>0.0410295</v>
      </c>
      <c r="F2048" s="0" t="str">
        <f aca="false">IF(B2048=$G$2,$H$2,IF(B2048=$G$3,$H$3,IF(B2048=$G$4,$H$4,IF(B2048=$G$5,$H$5,IF(B2048=$G$6,$H$6,"other")))))</f>
        <v>Rural Unrestricted Access</v>
      </c>
    </row>
    <row r="2049" customFormat="false" ht="13.2" hidden="true" customHeight="false" outlineLevel="0" collapsed="false">
      <c r="A2049" s="4" t="n">
        <v>52</v>
      </c>
      <c r="B2049" s="4" t="n">
        <v>3</v>
      </c>
      <c r="C2049" s="4" t="n">
        <v>5</v>
      </c>
      <c r="D2049" s="4" t="n">
        <v>8</v>
      </c>
      <c r="E2049" s="4" t="n">
        <v>0.0579722</v>
      </c>
      <c r="F2049" s="0" t="str">
        <f aca="false">IF(B2049=$G$2,$H$2,IF(B2049=$G$3,$H$3,IF(B2049=$G$4,$H$4,IF(B2049=$G$5,$H$5,IF(B2049=$G$6,$H$6,"other")))))</f>
        <v>Rural Unrestricted Access</v>
      </c>
    </row>
    <row r="2050" customFormat="false" ht="13.2" hidden="true" customHeight="false" outlineLevel="0" collapsed="false">
      <c r="A2050" s="4" t="n">
        <v>52</v>
      </c>
      <c r="B2050" s="4" t="n">
        <v>3</v>
      </c>
      <c r="C2050" s="4" t="n">
        <v>5</v>
      </c>
      <c r="D2050" s="4" t="n">
        <v>9</v>
      </c>
      <c r="E2050" s="4" t="n">
        <v>0.0534711</v>
      </c>
      <c r="F2050" s="0" t="str">
        <f aca="false">IF(B2050=$G$2,$H$2,IF(B2050=$G$3,$H$3,IF(B2050=$G$4,$H$4,IF(B2050=$G$5,$H$5,IF(B2050=$G$6,$H$6,"other")))))</f>
        <v>Rural Unrestricted Access</v>
      </c>
    </row>
    <row r="2051" customFormat="false" ht="13.2" hidden="true" customHeight="false" outlineLevel="0" collapsed="false">
      <c r="A2051" s="4" t="n">
        <v>52</v>
      </c>
      <c r="B2051" s="4" t="n">
        <v>3</v>
      </c>
      <c r="C2051" s="4" t="n">
        <v>5</v>
      </c>
      <c r="D2051" s="4" t="n">
        <v>10</v>
      </c>
      <c r="E2051" s="4" t="n">
        <v>0.0525478</v>
      </c>
      <c r="F2051" s="0" t="str">
        <f aca="false">IF(B2051=$G$2,$H$2,IF(B2051=$G$3,$H$3,IF(B2051=$G$4,$H$4,IF(B2051=$G$5,$H$5,IF(B2051=$G$6,$H$6,"other")))))</f>
        <v>Rural Unrestricted Access</v>
      </c>
    </row>
    <row r="2052" customFormat="false" ht="13.2" hidden="true" customHeight="false" outlineLevel="0" collapsed="false">
      <c r="A2052" s="4" t="n">
        <v>52</v>
      </c>
      <c r="B2052" s="4" t="n">
        <v>3</v>
      </c>
      <c r="C2052" s="4" t="n">
        <v>5</v>
      </c>
      <c r="D2052" s="4" t="n">
        <v>11</v>
      </c>
      <c r="E2052" s="4" t="n">
        <v>0.0550607</v>
      </c>
      <c r="F2052" s="0" t="str">
        <f aca="false">IF(B2052=$G$2,$H$2,IF(B2052=$G$3,$H$3,IF(B2052=$G$4,$H$4,IF(B2052=$G$5,$H$5,IF(B2052=$G$6,$H$6,"other")))))</f>
        <v>Rural Unrestricted Access</v>
      </c>
    </row>
    <row r="2053" customFormat="false" ht="13.2" hidden="true" customHeight="false" outlineLevel="0" collapsed="false">
      <c r="A2053" s="4" t="n">
        <v>52</v>
      </c>
      <c r="B2053" s="4" t="n">
        <v>3</v>
      </c>
      <c r="C2053" s="4" t="n">
        <v>5</v>
      </c>
      <c r="D2053" s="4" t="n">
        <v>12</v>
      </c>
      <c r="E2053" s="4" t="n">
        <v>0.0576741</v>
      </c>
      <c r="F2053" s="0" t="str">
        <f aca="false">IF(B2053=$G$2,$H$2,IF(B2053=$G$3,$H$3,IF(B2053=$G$4,$H$4,IF(B2053=$G$5,$H$5,IF(B2053=$G$6,$H$6,"other")))))</f>
        <v>Rural Unrestricted Access</v>
      </c>
    </row>
    <row r="2054" customFormat="false" ht="13.2" hidden="true" customHeight="false" outlineLevel="0" collapsed="false">
      <c r="A2054" s="4" t="n">
        <v>52</v>
      </c>
      <c r="B2054" s="4" t="n">
        <v>3</v>
      </c>
      <c r="C2054" s="4" t="n">
        <v>5</v>
      </c>
      <c r="D2054" s="4" t="n">
        <v>13</v>
      </c>
      <c r="E2054" s="4" t="n">
        <v>0.0591429</v>
      </c>
      <c r="F2054" s="0" t="str">
        <f aca="false">IF(B2054=$G$2,$H$2,IF(B2054=$G$3,$H$3,IF(B2054=$G$4,$H$4,IF(B2054=$G$5,$H$5,IF(B2054=$G$6,$H$6,"other")))))</f>
        <v>Rural Unrestricted Access</v>
      </c>
    </row>
    <row r="2055" customFormat="false" ht="13.2" hidden="true" customHeight="false" outlineLevel="0" collapsed="false">
      <c r="A2055" s="4" t="n">
        <v>52</v>
      </c>
      <c r="B2055" s="4" t="n">
        <v>3</v>
      </c>
      <c r="C2055" s="4" t="n">
        <v>5</v>
      </c>
      <c r="D2055" s="4" t="n">
        <v>14</v>
      </c>
      <c r="E2055" s="4" t="n">
        <v>0.0608019</v>
      </c>
      <c r="F2055" s="0" t="str">
        <f aca="false">IF(B2055=$G$2,$H$2,IF(B2055=$G$3,$H$3,IF(B2055=$G$4,$H$4,IF(B2055=$G$5,$H$5,IF(B2055=$G$6,$H$6,"other")))))</f>
        <v>Rural Unrestricted Access</v>
      </c>
    </row>
    <row r="2056" customFormat="false" ht="13.2" hidden="true" customHeight="false" outlineLevel="0" collapsed="false">
      <c r="A2056" s="4" t="n">
        <v>52</v>
      </c>
      <c r="B2056" s="4" t="n">
        <v>3</v>
      </c>
      <c r="C2056" s="4" t="n">
        <v>5</v>
      </c>
      <c r="D2056" s="4" t="n">
        <v>15</v>
      </c>
      <c r="E2056" s="4" t="n">
        <v>0.0652985</v>
      </c>
      <c r="F2056" s="0" t="str">
        <f aca="false">IF(B2056=$G$2,$H$2,IF(B2056=$G$3,$H$3,IF(B2056=$G$4,$H$4,IF(B2056=$G$5,$H$5,IF(B2056=$G$6,$H$6,"other")))))</f>
        <v>Rural Unrestricted Access</v>
      </c>
    </row>
    <row r="2057" customFormat="false" ht="13.2" hidden="true" customHeight="false" outlineLevel="0" collapsed="false">
      <c r="A2057" s="4" t="n">
        <v>52</v>
      </c>
      <c r="B2057" s="4" t="n">
        <v>3</v>
      </c>
      <c r="C2057" s="4" t="n">
        <v>5</v>
      </c>
      <c r="D2057" s="4" t="n">
        <v>16</v>
      </c>
      <c r="E2057" s="4" t="n">
        <v>0.0726082</v>
      </c>
      <c r="F2057" s="0" t="str">
        <f aca="false">IF(B2057=$G$2,$H$2,IF(B2057=$G$3,$H$3,IF(B2057=$G$4,$H$4,IF(B2057=$G$5,$H$5,IF(B2057=$G$6,$H$6,"other")))))</f>
        <v>Rural Unrestricted Access</v>
      </c>
    </row>
    <row r="2058" customFormat="false" ht="13.2" hidden="true" customHeight="false" outlineLevel="0" collapsed="false">
      <c r="A2058" s="4" t="n">
        <v>52</v>
      </c>
      <c r="B2058" s="4" t="n">
        <v>3</v>
      </c>
      <c r="C2058" s="4" t="n">
        <v>5</v>
      </c>
      <c r="D2058" s="4" t="n">
        <v>17</v>
      </c>
      <c r="E2058" s="4" t="n">
        <v>0.0773817</v>
      </c>
      <c r="F2058" s="0" t="str">
        <f aca="false">IF(B2058=$G$2,$H$2,IF(B2058=$G$3,$H$3,IF(B2058=$G$4,$H$4,IF(B2058=$G$5,$H$5,IF(B2058=$G$6,$H$6,"other")))))</f>
        <v>Rural Unrestricted Access</v>
      </c>
    </row>
    <row r="2059" customFormat="false" ht="13.2" hidden="true" customHeight="false" outlineLevel="0" collapsed="false">
      <c r="A2059" s="4" t="n">
        <v>52</v>
      </c>
      <c r="B2059" s="4" t="n">
        <v>3</v>
      </c>
      <c r="C2059" s="4" t="n">
        <v>5</v>
      </c>
      <c r="D2059" s="4" t="n">
        <v>18</v>
      </c>
      <c r="E2059" s="4" t="n">
        <v>0.0754816</v>
      </c>
      <c r="F2059" s="0" t="str">
        <f aca="false">IF(B2059=$G$2,$H$2,IF(B2059=$G$3,$H$3,IF(B2059=$G$4,$H$4,IF(B2059=$G$5,$H$5,IF(B2059=$G$6,$H$6,"other")))))</f>
        <v>Rural Unrestricted Access</v>
      </c>
    </row>
    <row r="2060" customFormat="false" ht="13.2" hidden="true" customHeight="false" outlineLevel="0" collapsed="false">
      <c r="A2060" s="4" t="n">
        <v>52</v>
      </c>
      <c r="B2060" s="4" t="n">
        <v>3</v>
      </c>
      <c r="C2060" s="4" t="n">
        <v>5</v>
      </c>
      <c r="D2060" s="4" t="n">
        <v>19</v>
      </c>
      <c r="E2060" s="4" t="n">
        <v>0.0587059</v>
      </c>
      <c r="F2060" s="0" t="str">
        <f aca="false">IF(B2060=$G$2,$H$2,IF(B2060=$G$3,$H$3,IF(B2060=$G$4,$H$4,IF(B2060=$G$5,$H$5,IF(B2060=$G$6,$H$6,"other")))))</f>
        <v>Rural Unrestricted Access</v>
      </c>
    </row>
    <row r="2061" customFormat="false" ht="13.2" hidden="true" customHeight="false" outlineLevel="0" collapsed="false">
      <c r="A2061" s="4" t="n">
        <v>52</v>
      </c>
      <c r="B2061" s="4" t="n">
        <v>3</v>
      </c>
      <c r="C2061" s="4" t="n">
        <v>5</v>
      </c>
      <c r="D2061" s="4" t="n">
        <v>20</v>
      </c>
      <c r="E2061" s="4" t="n">
        <v>0.0439864</v>
      </c>
      <c r="F2061" s="0" t="str">
        <f aca="false">IF(B2061=$G$2,$H$2,IF(B2061=$G$3,$H$3,IF(B2061=$G$4,$H$4,IF(B2061=$G$5,$H$5,IF(B2061=$G$6,$H$6,"other")))))</f>
        <v>Rural Unrestricted Access</v>
      </c>
    </row>
    <row r="2062" customFormat="false" ht="13.2" hidden="true" customHeight="false" outlineLevel="0" collapsed="false">
      <c r="A2062" s="4" t="n">
        <v>52</v>
      </c>
      <c r="B2062" s="4" t="n">
        <v>3</v>
      </c>
      <c r="C2062" s="4" t="n">
        <v>5</v>
      </c>
      <c r="D2062" s="4" t="n">
        <v>21</v>
      </c>
      <c r="E2062" s="4" t="n">
        <v>0.0357309</v>
      </c>
      <c r="F2062" s="0" t="str">
        <f aca="false">IF(B2062=$G$2,$H$2,IF(B2062=$G$3,$H$3,IF(B2062=$G$4,$H$4,IF(B2062=$G$5,$H$5,IF(B2062=$G$6,$H$6,"other")))))</f>
        <v>Rural Unrestricted Access</v>
      </c>
    </row>
    <row r="2063" customFormat="false" ht="13.2" hidden="true" customHeight="false" outlineLevel="0" collapsed="false">
      <c r="A2063" s="4" t="n">
        <v>52</v>
      </c>
      <c r="B2063" s="4" t="n">
        <v>3</v>
      </c>
      <c r="C2063" s="4" t="n">
        <v>5</v>
      </c>
      <c r="D2063" s="4" t="n">
        <v>22</v>
      </c>
      <c r="E2063" s="4" t="n">
        <v>0.0307428</v>
      </c>
      <c r="F2063" s="0" t="str">
        <f aca="false">IF(B2063=$G$2,$H$2,IF(B2063=$G$3,$H$3,IF(B2063=$G$4,$H$4,IF(B2063=$G$5,$H$5,IF(B2063=$G$6,$H$6,"other")))))</f>
        <v>Rural Unrestricted Access</v>
      </c>
    </row>
    <row r="2064" customFormat="false" ht="13.2" hidden="true" customHeight="false" outlineLevel="0" collapsed="false">
      <c r="A2064" s="4" t="n">
        <v>52</v>
      </c>
      <c r="B2064" s="4" t="n">
        <v>3</v>
      </c>
      <c r="C2064" s="4" t="n">
        <v>5</v>
      </c>
      <c r="D2064" s="4" t="n">
        <v>23</v>
      </c>
      <c r="E2064" s="4" t="n">
        <v>0.0238521</v>
      </c>
      <c r="F2064" s="0" t="str">
        <f aca="false">IF(B2064=$G$2,$H$2,IF(B2064=$G$3,$H$3,IF(B2064=$G$4,$H$4,IF(B2064=$G$5,$H$5,IF(B2064=$G$6,$H$6,"other")))))</f>
        <v>Rural Unrestricted Access</v>
      </c>
    </row>
    <row r="2065" customFormat="false" ht="13.2" hidden="true" customHeight="false" outlineLevel="0" collapsed="false">
      <c r="A2065" s="4" t="n">
        <v>52</v>
      </c>
      <c r="B2065" s="4" t="n">
        <v>3</v>
      </c>
      <c r="C2065" s="4" t="n">
        <v>5</v>
      </c>
      <c r="D2065" s="4" t="n">
        <v>24</v>
      </c>
      <c r="E2065" s="4" t="n">
        <v>0.0173177</v>
      </c>
      <c r="F2065" s="0" t="str">
        <f aca="false">IF(B2065=$G$2,$H$2,IF(B2065=$G$3,$H$3,IF(B2065=$G$4,$H$4,IF(B2065=$G$5,$H$5,IF(B2065=$G$6,$H$6,"other")))))</f>
        <v>Rural Unrestricted Access</v>
      </c>
    </row>
    <row r="2066" customFormat="false" ht="13.2" hidden="true" customHeight="false" outlineLevel="0" collapsed="false">
      <c r="A2066" s="4" t="n">
        <v>52</v>
      </c>
      <c r="B2066" s="4" t="n">
        <v>4</v>
      </c>
      <c r="C2066" s="4" t="n">
        <v>2</v>
      </c>
      <c r="D2066" s="4" t="n">
        <v>1</v>
      </c>
      <c r="E2066" s="4" t="n">
        <v>0.0214739</v>
      </c>
      <c r="F2066" s="0" t="str">
        <f aca="false">IF(B2066=$G$2,$H$2,IF(B2066=$G$3,$H$3,IF(B2066=$G$4,$H$4,IF(B2066=$G$5,$H$5,IF(B2066=$G$6,$H$6,"other")))))</f>
        <v>Urban Restricted Access</v>
      </c>
    </row>
    <row r="2067" customFormat="false" ht="13.2" hidden="true" customHeight="false" outlineLevel="0" collapsed="false">
      <c r="A2067" s="4" t="n">
        <v>52</v>
      </c>
      <c r="B2067" s="4" t="n">
        <v>4</v>
      </c>
      <c r="C2067" s="4" t="n">
        <v>2</v>
      </c>
      <c r="D2067" s="4" t="n">
        <v>2</v>
      </c>
      <c r="E2067" s="4" t="n">
        <v>0.0144428</v>
      </c>
      <c r="F2067" s="0" t="str">
        <f aca="false">IF(B2067=$G$2,$H$2,IF(B2067=$G$3,$H$3,IF(B2067=$G$4,$H$4,IF(B2067=$G$5,$H$5,IF(B2067=$G$6,$H$6,"other")))))</f>
        <v>Urban Restricted Access</v>
      </c>
    </row>
    <row r="2068" customFormat="false" ht="13.2" hidden="true" customHeight="false" outlineLevel="0" collapsed="false">
      <c r="A2068" s="4" t="n">
        <v>52</v>
      </c>
      <c r="B2068" s="4" t="n">
        <v>4</v>
      </c>
      <c r="C2068" s="4" t="n">
        <v>2</v>
      </c>
      <c r="D2068" s="4" t="n">
        <v>3</v>
      </c>
      <c r="E2068" s="4" t="n">
        <v>0.0109684</v>
      </c>
      <c r="F2068" s="0" t="str">
        <f aca="false">IF(B2068=$G$2,$H$2,IF(B2068=$G$3,$H$3,IF(B2068=$G$4,$H$4,IF(B2068=$G$5,$H$5,IF(B2068=$G$6,$H$6,"other")))))</f>
        <v>Urban Restricted Access</v>
      </c>
    </row>
    <row r="2069" customFormat="false" ht="13.2" hidden="true" customHeight="false" outlineLevel="0" collapsed="false">
      <c r="A2069" s="4" t="n">
        <v>52</v>
      </c>
      <c r="B2069" s="4" t="n">
        <v>4</v>
      </c>
      <c r="C2069" s="4" t="n">
        <v>2</v>
      </c>
      <c r="D2069" s="4" t="n">
        <v>4</v>
      </c>
      <c r="E2069" s="4" t="n">
        <v>0.00749451</v>
      </c>
      <c r="F2069" s="0" t="str">
        <f aca="false">IF(B2069=$G$2,$H$2,IF(B2069=$G$3,$H$3,IF(B2069=$G$4,$H$4,IF(B2069=$G$5,$H$5,IF(B2069=$G$6,$H$6,"other")))))</f>
        <v>Urban Restricted Access</v>
      </c>
    </row>
    <row r="2070" customFormat="false" ht="13.2" hidden="true" customHeight="false" outlineLevel="0" collapsed="false">
      <c r="A2070" s="4" t="n">
        <v>52</v>
      </c>
      <c r="B2070" s="4" t="n">
        <v>4</v>
      </c>
      <c r="C2070" s="4" t="n">
        <v>2</v>
      </c>
      <c r="D2070" s="4" t="n">
        <v>5</v>
      </c>
      <c r="E2070" s="4" t="n">
        <v>0.00683855</v>
      </c>
      <c r="F2070" s="0" t="str">
        <f aca="false">IF(B2070=$G$2,$H$2,IF(B2070=$G$3,$H$3,IF(B2070=$G$4,$H$4,IF(B2070=$G$5,$H$5,IF(B2070=$G$6,$H$6,"other")))))</f>
        <v>Urban Restricted Access</v>
      </c>
    </row>
    <row r="2071" customFormat="false" ht="13.2" hidden="true" customHeight="false" outlineLevel="0" collapsed="false">
      <c r="A2071" s="4" t="n">
        <v>52</v>
      </c>
      <c r="B2071" s="4" t="n">
        <v>4</v>
      </c>
      <c r="C2071" s="4" t="n">
        <v>2</v>
      </c>
      <c r="D2071" s="4" t="n">
        <v>6</v>
      </c>
      <c r="E2071" s="4" t="n">
        <v>0.0103588</v>
      </c>
      <c r="F2071" s="0" t="str">
        <f aca="false">IF(B2071=$G$2,$H$2,IF(B2071=$G$3,$H$3,IF(B2071=$G$4,$H$4,IF(B2071=$G$5,$H$5,IF(B2071=$G$6,$H$6,"other")))))</f>
        <v>Urban Restricted Access</v>
      </c>
    </row>
    <row r="2072" customFormat="false" ht="13.2" hidden="true" customHeight="false" outlineLevel="0" collapsed="false">
      <c r="A2072" s="4" t="n">
        <v>52</v>
      </c>
      <c r="B2072" s="4" t="n">
        <v>4</v>
      </c>
      <c r="C2072" s="4" t="n">
        <v>2</v>
      </c>
      <c r="D2072" s="4" t="n">
        <v>7</v>
      </c>
      <c r="E2072" s="4" t="n">
        <v>0.0184304</v>
      </c>
      <c r="F2072" s="0" t="str">
        <f aca="false">IF(B2072=$G$2,$H$2,IF(B2072=$G$3,$H$3,IF(B2072=$G$4,$H$4,IF(B2072=$G$5,$H$5,IF(B2072=$G$6,$H$6,"other")))))</f>
        <v>Urban Restricted Access</v>
      </c>
    </row>
    <row r="2073" customFormat="false" ht="13.2" hidden="true" customHeight="false" outlineLevel="0" collapsed="false">
      <c r="A2073" s="4" t="n">
        <v>52</v>
      </c>
      <c r="B2073" s="4" t="n">
        <v>4</v>
      </c>
      <c r="C2073" s="4" t="n">
        <v>2</v>
      </c>
      <c r="D2073" s="4" t="n">
        <v>8</v>
      </c>
      <c r="E2073" s="4" t="n">
        <v>0.0268117</v>
      </c>
      <c r="F2073" s="0" t="str">
        <f aca="false">IF(B2073=$G$2,$H$2,IF(B2073=$G$3,$H$3,IF(B2073=$G$4,$H$4,IF(B2073=$G$5,$H$5,IF(B2073=$G$6,$H$6,"other")))))</f>
        <v>Urban Restricted Access</v>
      </c>
    </row>
    <row r="2074" customFormat="false" ht="13.2" hidden="true" customHeight="false" outlineLevel="0" collapsed="false">
      <c r="A2074" s="4" t="n">
        <v>52</v>
      </c>
      <c r="B2074" s="4" t="n">
        <v>4</v>
      </c>
      <c r="C2074" s="4" t="n">
        <v>2</v>
      </c>
      <c r="D2074" s="4" t="n">
        <v>9</v>
      </c>
      <c r="E2074" s="4" t="n">
        <v>0.0363852</v>
      </c>
      <c r="F2074" s="0" t="str">
        <f aca="false">IF(B2074=$G$2,$H$2,IF(B2074=$G$3,$H$3,IF(B2074=$G$4,$H$4,IF(B2074=$G$5,$H$5,IF(B2074=$G$6,$H$6,"other")))))</f>
        <v>Urban Restricted Access</v>
      </c>
    </row>
    <row r="2075" customFormat="false" ht="13.2" hidden="true" customHeight="false" outlineLevel="0" collapsed="false">
      <c r="A2075" s="4" t="n">
        <v>52</v>
      </c>
      <c r="B2075" s="4" t="n">
        <v>4</v>
      </c>
      <c r="C2075" s="4" t="n">
        <v>2</v>
      </c>
      <c r="D2075" s="4" t="n">
        <v>10</v>
      </c>
      <c r="E2075" s="4" t="n">
        <v>0.0475407</v>
      </c>
      <c r="F2075" s="0" t="str">
        <f aca="false">IF(B2075=$G$2,$H$2,IF(B2075=$G$3,$H$3,IF(B2075=$G$4,$H$4,IF(B2075=$G$5,$H$5,IF(B2075=$G$6,$H$6,"other")))))</f>
        <v>Urban Restricted Access</v>
      </c>
    </row>
    <row r="2076" customFormat="false" ht="13.2" hidden="true" customHeight="false" outlineLevel="0" collapsed="false">
      <c r="A2076" s="4" t="n">
        <v>52</v>
      </c>
      <c r="B2076" s="4" t="n">
        <v>4</v>
      </c>
      <c r="C2076" s="4" t="n">
        <v>2</v>
      </c>
      <c r="D2076" s="4" t="n">
        <v>11</v>
      </c>
      <c r="E2076" s="4" t="n">
        <v>0.0574664</v>
      </c>
      <c r="F2076" s="0" t="str">
        <f aca="false">IF(B2076=$G$2,$H$2,IF(B2076=$G$3,$H$3,IF(B2076=$G$4,$H$4,IF(B2076=$G$5,$H$5,IF(B2076=$G$6,$H$6,"other")))))</f>
        <v>Urban Restricted Access</v>
      </c>
    </row>
    <row r="2077" customFormat="false" ht="13.2" hidden="true" customHeight="false" outlineLevel="0" collapsed="false">
      <c r="A2077" s="4" t="n">
        <v>52</v>
      </c>
      <c r="B2077" s="4" t="n">
        <v>4</v>
      </c>
      <c r="C2077" s="4" t="n">
        <v>2</v>
      </c>
      <c r="D2077" s="4" t="n">
        <v>12</v>
      </c>
      <c r="E2077" s="4" t="n">
        <v>0.0650786</v>
      </c>
      <c r="F2077" s="0" t="str">
        <f aca="false">IF(B2077=$G$2,$H$2,IF(B2077=$G$3,$H$3,IF(B2077=$G$4,$H$4,IF(B2077=$G$5,$H$5,IF(B2077=$G$6,$H$6,"other")))))</f>
        <v>Urban Restricted Access</v>
      </c>
    </row>
    <row r="2078" customFormat="false" ht="13.2" hidden="true" customHeight="false" outlineLevel="0" collapsed="false">
      <c r="A2078" s="4" t="n">
        <v>52</v>
      </c>
      <c r="B2078" s="4" t="n">
        <v>4</v>
      </c>
      <c r="C2078" s="4" t="n">
        <v>2</v>
      </c>
      <c r="D2078" s="4" t="n">
        <v>13</v>
      </c>
      <c r="E2078" s="4" t="n">
        <v>0.0713228</v>
      </c>
      <c r="F2078" s="0" t="str">
        <f aca="false">IF(B2078=$G$2,$H$2,IF(B2078=$G$3,$H$3,IF(B2078=$G$4,$H$4,IF(B2078=$G$5,$H$5,IF(B2078=$G$6,$H$6,"other")))))</f>
        <v>Urban Restricted Access</v>
      </c>
    </row>
    <row r="2079" customFormat="false" ht="13.2" hidden="true" customHeight="false" outlineLevel="0" collapsed="false">
      <c r="A2079" s="4" t="n">
        <v>52</v>
      </c>
      <c r="B2079" s="4" t="n">
        <v>4</v>
      </c>
      <c r="C2079" s="4" t="n">
        <v>2</v>
      </c>
      <c r="D2079" s="4" t="n">
        <v>14</v>
      </c>
      <c r="E2079" s="4" t="n">
        <v>0.0714917</v>
      </c>
      <c r="F2079" s="0" t="str">
        <f aca="false">IF(B2079=$G$2,$H$2,IF(B2079=$G$3,$H$3,IF(B2079=$G$4,$H$4,IF(B2079=$G$5,$H$5,IF(B2079=$G$6,$H$6,"other")))))</f>
        <v>Urban Restricted Access</v>
      </c>
    </row>
    <row r="2080" customFormat="false" ht="13.2" hidden="true" customHeight="false" outlineLevel="0" collapsed="false">
      <c r="A2080" s="4" t="n">
        <v>52</v>
      </c>
      <c r="B2080" s="4" t="n">
        <v>4</v>
      </c>
      <c r="C2080" s="4" t="n">
        <v>2</v>
      </c>
      <c r="D2080" s="4" t="n">
        <v>15</v>
      </c>
      <c r="E2080" s="4" t="n">
        <v>0.0717226</v>
      </c>
      <c r="F2080" s="0" t="str">
        <f aca="false">IF(B2080=$G$2,$H$2,IF(B2080=$G$3,$H$3,IF(B2080=$G$4,$H$4,IF(B2080=$G$5,$H$5,IF(B2080=$G$6,$H$6,"other")))))</f>
        <v>Urban Restricted Access</v>
      </c>
    </row>
    <row r="2081" customFormat="false" ht="13.2" hidden="true" customHeight="false" outlineLevel="0" collapsed="false">
      <c r="A2081" s="4" t="n">
        <v>52</v>
      </c>
      <c r="B2081" s="4" t="n">
        <v>4</v>
      </c>
      <c r="C2081" s="4" t="n">
        <v>2</v>
      </c>
      <c r="D2081" s="4" t="n">
        <v>16</v>
      </c>
      <c r="E2081" s="4" t="n">
        <v>0.0720061</v>
      </c>
      <c r="F2081" s="0" t="str">
        <f aca="false">IF(B2081=$G$2,$H$2,IF(B2081=$G$3,$H$3,IF(B2081=$G$4,$H$4,IF(B2081=$G$5,$H$5,IF(B2081=$G$6,$H$6,"other")))))</f>
        <v>Urban Restricted Access</v>
      </c>
    </row>
    <row r="2082" customFormat="false" ht="13.2" hidden="true" customHeight="false" outlineLevel="0" collapsed="false">
      <c r="A2082" s="4" t="n">
        <v>52</v>
      </c>
      <c r="B2082" s="4" t="n">
        <v>4</v>
      </c>
      <c r="C2082" s="4" t="n">
        <v>2</v>
      </c>
      <c r="D2082" s="4" t="n">
        <v>17</v>
      </c>
      <c r="E2082" s="4" t="n">
        <v>0.0711487</v>
      </c>
      <c r="F2082" s="0" t="str">
        <f aca="false">IF(B2082=$G$2,$H$2,IF(B2082=$G$3,$H$3,IF(B2082=$G$4,$H$4,IF(B2082=$G$5,$H$5,IF(B2082=$G$6,$H$6,"other")))))</f>
        <v>Urban Restricted Access</v>
      </c>
    </row>
    <row r="2083" customFormat="false" ht="13.2" hidden="true" customHeight="false" outlineLevel="0" collapsed="false">
      <c r="A2083" s="4" t="n">
        <v>52</v>
      </c>
      <c r="B2083" s="4" t="n">
        <v>4</v>
      </c>
      <c r="C2083" s="4" t="n">
        <v>2</v>
      </c>
      <c r="D2083" s="4" t="n">
        <v>18</v>
      </c>
      <c r="E2083" s="4" t="n">
        <v>0.0678874</v>
      </c>
      <c r="F2083" s="0" t="str">
        <f aca="false">IF(B2083=$G$2,$H$2,IF(B2083=$G$3,$H$3,IF(B2083=$G$4,$H$4,IF(B2083=$G$5,$H$5,IF(B2083=$G$6,$H$6,"other")))))</f>
        <v>Urban Restricted Access</v>
      </c>
    </row>
    <row r="2084" customFormat="false" ht="13.2" hidden="true" customHeight="false" outlineLevel="0" collapsed="false">
      <c r="A2084" s="4" t="n">
        <v>52</v>
      </c>
      <c r="B2084" s="4" t="n">
        <v>4</v>
      </c>
      <c r="C2084" s="4" t="n">
        <v>2</v>
      </c>
      <c r="D2084" s="4" t="n">
        <v>19</v>
      </c>
      <c r="E2084" s="4" t="n">
        <v>0.0617718</v>
      </c>
      <c r="F2084" s="0" t="str">
        <f aca="false">IF(B2084=$G$2,$H$2,IF(B2084=$G$3,$H$3,IF(B2084=$G$4,$H$4,IF(B2084=$G$5,$H$5,IF(B2084=$G$6,$H$6,"other")))))</f>
        <v>Urban Restricted Access</v>
      </c>
    </row>
    <row r="2085" customFormat="false" ht="13.2" hidden="true" customHeight="false" outlineLevel="0" collapsed="false">
      <c r="A2085" s="4" t="n">
        <v>52</v>
      </c>
      <c r="B2085" s="4" t="n">
        <v>4</v>
      </c>
      <c r="C2085" s="4" t="n">
        <v>2</v>
      </c>
      <c r="D2085" s="4" t="n">
        <v>20</v>
      </c>
      <c r="E2085" s="4" t="n">
        <v>0.0516882</v>
      </c>
      <c r="F2085" s="0" t="str">
        <f aca="false">IF(B2085=$G$2,$H$2,IF(B2085=$G$3,$H$3,IF(B2085=$G$4,$H$4,IF(B2085=$G$5,$H$5,IF(B2085=$G$6,$H$6,"other")))))</f>
        <v>Urban Restricted Access</v>
      </c>
    </row>
    <row r="2086" customFormat="false" ht="13.2" hidden="true" customHeight="false" outlineLevel="0" collapsed="false">
      <c r="A2086" s="4" t="n">
        <v>52</v>
      </c>
      <c r="B2086" s="4" t="n">
        <v>4</v>
      </c>
      <c r="C2086" s="4" t="n">
        <v>2</v>
      </c>
      <c r="D2086" s="4" t="n">
        <v>21</v>
      </c>
      <c r="E2086" s="4" t="n">
        <v>0.0428658</v>
      </c>
      <c r="F2086" s="0" t="str">
        <f aca="false">IF(B2086=$G$2,$H$2,IF(B2086=$G$3,$H$3,IF(B2086=$G$4,$H$4,IF(B2086=$G$5,$H$5,IF(B2086=$G$6,$H$6,"other")))))</f>
        <v>Urban Restricted Access</v>
      </c>
    </row>
    <row r="2087" customFormat="false" ht="13.2" hidden="true" customHeight="false" outlineLevel="0" collapsed="false">
      <c r="A2087" s="4" t="n">
        <v>52</v>
      </c>
      <c r="B2087" s="4" t="n">
        <v>4</v>
      </c>
      <c r="C2087" s="4" t="n">
        <v>2</v>
      </c>
      <c r="D2087" s="4" t="n">
        <v>22</v>
      </c>
      <c r="E2087" s="4" t="n">
        <v>0.0380302</v>
      </c>
      <c r="F2087" s="0" t="str">
        <f aca="false">IF(B2087=$G$2,$H$2,IF(B2087=$G$3,$H$3,IF(B2087=$G$4,$H$4,IF(B2087=$G$5,$H$5,IF(B2087=$G$6,$H$6,"other")))))</f>
        <v>Urban Restricted Access</v>
      </c>
    </row>
    <row r="2088" customFormat="false" ht="13.2" hidden="true" customHeight="false" outlineLevel="0" collapsed="false">
      <c r="A2088" s="4" t="n">
        <v>52</v>
      </c>
      <c r="B2088" s="4" t="n">
        <v>4</v>
      </c>
      <c r="C2088" s="4" t="n">
        <v>2</v>
      </c>
      <c r="D2088" s="4" t="n">
        <v>23</v>
      </c>
      <c r="E2088" s="4" t="n">
        <v>0.0322072</v>
      </c>
      <c r="F2088" s="0" t="str">
        <f aca="false">IF(B2088=$G$2,$H$2,IF(B2088=$G$3,$H$3,IF(B2088=$G$4,$H$4,IF(B2088=$G$5,$H$5,IF(B2088=$G$6,$H$6,"other")))))</f>
        <v>Urban Restricted Access</v>
      </c>
    </row>
    <row r="2089" customFormat="false" ht="13.2" hidden="true" customHeight="false" outlineLevel="0" collapsed="false">
      <c r="A2089" s="4" t="n">
        <v>52</v>
      </c>
      <c r="B2089" s="4" t="n">
        <v>4</v>
      </c>
      <c r="C2089" s="4" t="n">
        <v>2</v>
      </c>
      <c r="D2089" s="4" t="n">
        <v>24</v>
      </c>
      <c r="E2089" s="4" t="n">
        <v>0.0245677</v>
      </c>
      <c r="F2089" s="0" t="str">
        <f aca="false">IF(B2089=$G$2,$H$2,IF(B2089=$G$3,$H$3,IF(B2089=$G$4,$H$4,IF(B2089=$G$5,$H$5,IF(B2089=$G$6,$H$6,"other")))))</f>
        <v>Urban Restricted Access</v>
      </c>
    </row>
    <row r="2090" customFormat="false" ht="13.2" hidden="true" customHeight="false" outlineLevel="0" collapsed="false">
      <c r="A2090" s="4" t="n">
        <v>52</v>
      </c>
      <c r="B2090" s="4" t="n">
        <v>4</v>
      </c>
      <c r="C2090" s="4" t="n">
        <v>5</v>
      </c>
      <c r="D2090" s="4" t="n">
        <v>1</v>
      </c>
      <c r="E2090" s="4" t="n">
        <v>0.00986211</v>
      </c>
      <c r="F2090" s="0" t="str">
        <f aca="false">IF(B2090=$G$2,$H$2,IF(B2090=$G$3,$H$3,IF(B2090=$G$4,$H$4,IF(B2090=$G$5,$H$5,IF(B2090=$G$6,$H$6,"other")))))</f>
        <v>Urban Restricted Access</v>
      </c>
    </row>
    <row r="2091" customFormat="false" ht="13.2" hidden="true" customHeight="false" outlineLevel="0" collapsed="false">
      <c r="A2091" s="4" t="n">
        <v>52</v>
      </c>
      <c r="B2091" s="4" t="n">
        <v>4</v>
      </c>
      <c r="C2091" s="4" t="n">
        <v>5</v>
      </c>
      <c r="D2091" s="4" t="n">
        <v>2</v>
      </c>
      <c r="E2091" s="4" t="n">
        <v>0.00627248</v>
      </c>
      <c r="F2091" s="0" t="str">
        <f aca="false">IF(B2091=$G$2,$H$2,IF(B2091=$G$3,$H$3,IF(B2091=$G$4,$H$4,IF(B2091=$G$5,$H$5,IF(B2091=$G$6,$H$6,"other")))))</f>
        <v>Urban Restricted Access</v>
      </c>
    </row>
    <row r="2092" customFormat="false" ht="13.2" hidden="true" customHeight="false" outlineLevel="0" collapsed="false">
      <c r="A2092" s="4" t="n">
        <v>52</v>
      </c>
      <c r="B2092" s="4" t="n">
        <v>4</v>
      </c>
      <c r="C2092" s="4" t="n">
        <v>5</v>
      </c>
      <c r="D2092" s="4" t="n">
        <v>3</v>
      </c>
      <c r="E2092" s="4" t="n">
        <v>0.00505767</v>
      </c>
      <c r="F2092" s="0" t="str">
        <f aca="false">IF(B2092=$G$2,$H$2,IF(B2092=$G$3,$H$3,IF(B2092=$G$4,$H$4,IF(B2092=$G$5,$H$5,IF(B2092=$G$6,$H$6,"other")))))</f>
        <v>Urban Restricted Access</v>
      </c>
    </row>
    <row r="2093" customFormat="false" ht="13.2" hidden="true" customHeight="false" outlineLevel="0" collapsed="false">
      <c r="A2093" s="4" t="n">
        <v>52</v>
      </c>
      <c r="B2093" s="4" t="n">
        <v>4</v>
      </c>
      <c r="C2093" s="4" t="n">
        <v>5</v>
      </c>
      <c r="D2093" s="4" t="n">
        <v>4</v>
      </c>
      <c r="E2093" s="4" t="n">
        <v>0.00466686</v>
      </c>
      <c r="F2093" s="0" t="str">
        <f aca="false">IF(B2093=$G$2,$H$2,IF(B2093=$G$3,$H$3,IF(B2093=$G$4,$H$4,IF(B2093=$G$5,$H$5,IF(B2093=$G$6,$H$6,"other")))))</f>
        <v>Urban Restricted Access</v>
      </c>
    </row>
    <row r="2094" customFormat="false" ht="13.2" hidden="true" customHeight="false" outlineLevel="0" collapsed="false">
      <c r="A2094" s="4" t="n">
        <v>52</v>
      </c>
      <c r="B2094" s="4" t="n">
        <v>4</v>
      </c>
      <c r="C2094" s="4" t="n">
        <v>5</v>
      </c>
      <c r="D2094" s="4" t="n">
        <v>5</v>
      </c>
      <c r="E2094" s="4" t="n">
        <v>0.00699469</v>
      </c>
      <c r="F2094" s="0" t="str">
        <f aca="false">IF(B2094=$G$2,$H$2,IF(B2094=$G$3,$H$3,IF(B2094=$G$4,$H$4,IF(B2094=$G$5,$H$5,IF(B2094=$G$6,$H$6,"other")))))</f>
        <v>Urban Restricted Access</v>
      </c>
    </row>
    <row r="2095" customFormat="false" ht="13.2" hidden="true" customHeight="false" outlineLevel="0" collapsed="false">
      <c r="A2095" s="4" t="n">
        <v>52</v>
      </c>
      <c r="B2095" s="4" t="n">
        <v>4</v>
      </c>
      <c r="C2095" s="4" t="n">
        <v>5</v>
      </c>
      <c r="D2095" s="4" t="n">
        <v>6</v>
      </c>
      <c r="E2095" s="4" t="n">
        <v>0.018494</v>
      </c>
      <c r="F2095" s="0" t="str">
        <f aca="false">IF(B2095=$G$2,$H$2,IF(B2095=$G$3,$H$3,IF(B2095=$G$4,$H$4,IF(B2095=$G$5,$H$5,IF(B2095=$G$6,$H$6,"other")))))</f>
        <v>Urban Restricted Access</v>
      </c>
    </row>
    <row r="2096" customFormat="false" ht="13.2" hidden="true" customHeight="false" outlineLevel="0" collapsed="false">
      <c r="A2096" s="4" t="n">
        <v>52</v>
      </c>
      <c r="B2096" s="4" t="n">
        <v>4</v>
      </c>
      <c r="C2096" s="4" t="n">
        <v>5</v>
      </c>
      <c r="D2096" s="4" t="n">
        <v>7</v>
      </c>
      <c r="E2096" s="4" t="n">
        <v>0.0459565</v>
      </c>
      <c r="F2096" s="0" t="str">
        <f aca="false">IF(B2096=$G$2,$H$2,IF(B2096=$G$3,$H$3,IF(B2096=$G$4,$H$4,IF(B2096=$G$5,$H$5,IF(B2096=$G$6,$H$6,"other")))))</f>
        <v>Urban Restricted Access</v>
      </c>
    </row>
    <row r="2097" customFormat="false" ht="13.2" hidden="true" customHeight="false" outlineLevel="0" collapsed="false">
      <c r="A2097" s="4" t="n">
        <v>52</v>
      </c>
      <c r="B2097" s="4" t="n">
        <v>4</v>
      </c>
      <c r="C2097" s="4" t="n">
        <v>5</v>
      </c>
      <c r="D2097" s="4" t="n">
        <v>8</v>
      </c>
      <c r="E2097" s="4" t="n">
        <v>0.0696444</v>
      </c>
      <c r="F2097" s="0" t="str">
        <f aca="false">IF(B2097=$G$2,$H$2,IF(B2097=$G$3,$H$3,IF(B2097=$G$4,$H$4,IF(B2097=$G$5,$H$5,IF(B2097=$G$6,$H$6,"other")))))</f>
        <v>Urban Restricted Access</v>
      </c>
    </row>
    <row r="2098" customFormat="false" ht="13.2" hidden="true" customHeight="false" outlineLevel="0" collapsed="false">
      <c r="A2098" s="4" t="n">
        <v>52</v>
      </c>
      <c r="B2098" s="4" t="n">
        <v>4</v>
      </c>
      <c r="C2098" s="4" t="n">
        <v>5</v>
      </c>
      <c r="D2098" s="4" t="n">
        <v>9</v>
      </c>
      <c r="E2098" s="4" t="n">
        <v>0.0608279</v>
      </c>
      <c r="F2098" s="0" t="str">
        <f aca="false">IF(B2098=$G$2,$H$2,IF(B2098=$G$3,$H$3,IF(B2098=$G$4,$H$4,IF(B2098=$G$5,$H$5,IF(B2098=$G$6,$H$6,"other")))))</f>
        <v>Urban Restricted Access</v>
      </c>
    </row>
    <row r="2099" customFormat="false" ht="13.2" hidden="true" customHeight="false" outlineLevel="0" collapsed="false">
      <c r="A2099" s="4" t="n">
        <v>52</v>
      </c>
      <c r="B2099" s="4" t="n">
        <v>4</v>
      </c>
      <c r="C2099" s="4" t="n">
        <v>5</v>
      </c>
      <c r="D2099" s="4" t="n">
        <v>10</v>
      </c>
      <c r="E2099" s="4" t="n">
        <v>0.0502862</v>
      </c>
      <c r="F2099" s="0" t="str">
        <f aca="false">IF(B2099=$G$2,$H$2,IF(B2099=$G$3,$H$3,IF(B2099=$G$4,$H$4,IF(B2099=$G$5,$H$5,IF(B2099=$G$6,$H$6,"other")))))</f>
        <v>Urban Restricted Access</v>
      </c>
    </row>
    <row r="2100" customFormat="false" ht="13.2" hidden="true" customHeight="false" outlineLevel="0" collapsed="false">
      <c r="A2100" s="4" t="n">
        <v>52</v>
      </c>
      <c r="B2100" s="4" t="n">
        <v>4</v>
      </c>
      <c r="C2100" s="4" t="n">
        <v>5</v>
      </c>
      <c r="D2100" s="4" t="n">
        <v>11</v>
      </c>
      <c r="E2100" s="4" t="n">
        <v>0.0499351</v>
      </c>
      <c r="F2100" s="0" t="str">
        <f aca="false">IF(B2100=$G$2,$H$2,IF(B2100=$G$3,$H$3,IF(B2100=$G$4,$H$4,IF(B2100=$G$5,$H$5,IF(B2100=$G$6,$H$6,"other")))))</f>
        <v>Urban Restricted Access</v>
      </c>
    </row>
    <row r="2101" customFormat="false" ht="13.2" hidden="true" customHeight="false" outlineLevel="0" collapsed="false">
      <c r="A2101" s="4" t="n">
        <v>52</v>
      </c>
      <c r="B2101" s="4" t="n">
        <v>4</v>
      </c>
      <c r="C2101" s="4" t="n">
        <v>5</v>
      </c>
      <c r="D2101" s="4" t="n">
        <v>12</v>
      </c>
      <c r="E2101" s="4" t="n">
        <v>0.0543654</v>
      </c>
      <c r="F2101" s="0" t="str">
        <f aca="false">IF(B2101=$G$2,$H$2,IF(B2101=$G$3,$H$3,IF(B2101=$G$4,$H$4,IF(B2101=$G$5,$H$5,IF(B2101=$G$6,$H$6,"other")))))</f>
        <v>Urban Restricted Access</v>
      </c>
    </row>
    <row r="2102" customFormat="false" ht="13.2" hidden="true" customHeight="false" outlineLevel="0" collapsed="false">
      <c r="A2102" s="4" t="n">
        <v>52</v>
      </c>
      <c r="B2102" s="4" t="n">
        <v>4</v>
      </c>
      <c r="C2102" s="4" t="n">
        <v>5</v>
      </c>
      <c r="D2102" s="4" t="n">
        <v>13</v>
      </c>
      <c r="E2102" s="4" t="n">
        <v>0.0576462</v>
      </c>
      <c r="F2102" s="0" t="str">
        <f aca="false">IF(B2102=$G$2,$H$2,IF(B2102=$G$3,$H$3,IF(B2102=$G$4,$H$4,IF(B2102=$G$5,$H$5,IF(B2102=$G$6,$H$6,"other")))))</f>
        <v>Urban Restricted Access</v>
      </c>
    </row>
    <row r="2103" customFormat="false" ht="13.2" hidden="true" customHeight="false" outlineLevel="0" collapsed="false">
      <c r="A2103" s="4" t="n">
        <v>52</v>
      </c>
      <c r="B2103" s="4" t="n">
        <v>4</v>
      </c>
      <c r="C2103" s="4" t="n">
        <v>5</v>
      </c>
      <c r="D2103" s="4" t="n">
        <v>14</v>
      </c>
      <c r="E2103" s="4" t="n">
        <v>0.0580319</v>
      </c>
      <c r="F2103" s="0" t="str">
        <f aca="false">IF(B2103=$G$2,$H$2,IF(B2103=$G$3,$H$3,IF(B2103=$G$4,$H$4,IF(B2103=$G$5,$H$5,IF(B2103=$G$6,$H$6,"other")))))</f>
        <v>Urban Restricted Access</v>
      </c>
    </row>
    <row r="2104" customFormat="false" ht="13.2" hidden="true" customHeight="false" outlineLevel="0" collapsed="false">
      <c r="A2104" s="4" t="n">
        <v>52</v>
      </c>
      <c r="B2104" s="4" t="n">
        <v>4</v>
      </c>
      <c r="C2104" s="4" t="n">
        <v>5</v>
      </c>
      <c r="D2104" s="4" t="n">
        <v>15</v>
      </c>
      <c r="E2104" s="4" t="n">
        <v>0.0622554</v>
      </c>
      <c r="F2104" s="0" t="str">
        <f aca="false">IF(B2104=$G$2,$H$2,IF(B2104=$G$3,$H$3,IF(B2104=$G$4,$H$4,IF(B2104=$G$5,$H$5,IF(B2104=$G$6,$H$6,"other")))))</f>
        <v>Urban Restricted Access</v>
      </c>
    </row>
    <row r="2105" customFormat="false" ht="13.2" hidden="true" customHeight="false" outlineLevel="0" collapsed="false">
      <c r="A2105" s="4" t="n">
        <v>52</v>
      </c>
      <c r="B2105" s="4" t="n">
        <v>4</v>
      </c>
      <c r="C2105" s="4" t="n">
        <v>5</v>
      </c>
      <c r="D2105" s="4" t="n">
        <v>16</v>
      </c>
      <c r="E2105" s="4" t="n">
        <v>0.0710049</v>
      </c>
      <c r="F2105" s="0" t="str">
        <f aca="false">IF(B2105=$G$2,$H$2,IF(B2105=$G$3,$H$3,IF(B2105=$G$4,$H$4,IF(B2105=$G$5,$H$5,IF(B2105=$G$6,$H$6,"other")))))</f>
        <v>Urban Restricted Access</v>
      </c>
    </row>
    <row r="2106" customFormat="false" ht="13.2" hidden="true" customHeight="false" outlineLevel="0" collapsed="false">
      <c r="A2106" s="4" t="n">
        <v>52</v>
      </c>
      <c r="B2106" s="4" t="n">
        <v>4</v>
      </c>
      <c r="C2106" s="4" t="n">
        <v>5</v>
      </c>
      <c r="D2106" s="4" t="n">
        <v>17</v>
      </c>
      <c r="E2106" s="4" t="n">
        <v>0.0769725</v>
      </c>
      <c r="F2106" s="0" t="str">
        <f aca="false">IF(B2106=$G$2,$H$2,IF(B2106=$G$3,$H$3,IF(B2106=$G$4,$H$4,IF(B2106=$G$5,$H$5,IF(B2106=$G$6,$H$6,"other")))))</f>
        <v>Urban Restricted Access</v>
      </c>
    </row>
    <row r="2107" customFormat="false" ht="13.2" hidden="true" customHeight="false" outlineLevel="0" collapsed="false">
      <c r="A2107" s="4" t="n">
        <v>52</v>
      </c>
      <c r="B2107" s="4" t="n">
        <v>4</v>
      </c>
      <c r="C2107" s="4" t="n">
        <v>5</v>
      </c>
      <c r="D2107" s="4" t="n">
        <v>18</v>
      </c>
      <c r="E2107" s="4" t="n">
        <v>0.077432</v>
      </c>
      <c r="F2107" s="0" t="str">
        <f aca="false">IF(B2107=$G$2,$H$2,IF(B2107=$G$3,$H$3,IF(B2107=$G$4,$H$4,IF(B2107=$G$5,$H$5,IF(B2107=$G$6,$H$6,"other")))))</f>
        <v>Urban Restricted Access</v>
      </c>
    </row>
    <row r="2108" customFormat="false" ht="13.2" hidden="true" customHeight="false" outlineLevel="0" collapsed="false">
      <c r="A2108" s="4" t="n">
        <v>52</v>
      </c>
      <c r="B2108" s="4" t="n">
        <v>4</v>
      </c>
      <c r="C2108" s="4" t="n">
        <v>5</v>
      </c>
      <c r="D2108" s="4" t="n">
        <v>19</v>
      </c>
      <c r="E2108" s="4" t="n">
        <v>0.059783</v>
      </c>
      <c r="F2108" s="0" t="str">
        <f aca="false">IF(B2108=$G$2,$H$2,IF(B2108=$G$3,$H$3,IF(B2108=$G$4,$H$4,IF(B2108=$G$5,$H$5,IF(B2108=$G$6,$H$6,"other")))))</f>
        <v>Urban Restricted Access</v>
      </c>
    </row>
    <row r="2109" customFormat="false" ht="13.2" hidden="true" customHeight="false" outlineLevel="0" collapsed="false">
      <c r="A2109" s="4" t="n">
        <v>52</v>
      </c>
      <c r="B2109" s="4" t="n">
        <v>4</v>
      </c>
      <c r="C2109" s="4" t="n">
        <v>5</v>
      </c>
      <c r="D2109" s="4" t="n">
        <v>20</v>
      </c>
      <c r="E2109" s="4" t="n">
        <v>0.0443923</v>
      </c>
      <c r="F2109" s="0" t="str">
        <f aca="false">IF(B2109=$G$2,$H$2,IF(B2109=$G$3,$H$3,IF(B2109=$G$4,$H$4,IF(B2109=$G$5,$H$5,IF(B2109=$G$6,$H$6,"other")))))</f>
        <v>Urban Restricted Access</v>
      </c>
    </row>
    <row r="2110" customFormat="false" ht="13.2" hidden="true" customHeight="false" outlineLevel="0" collapsed="false">
      <c r="A2110" s="4" t="n">
        <v>52</v>
      </c>
      <c r="B2110" s="4" t="n">
        <v>4</v>
      </c>
      <c r="C2110" s="4" t="n">
        <v>5</v>
      </c>
      <c r="D2110" s="4" t="n">
        <v>21</v>
      </c>
      <c r="E2110" s="4" t="n">
        <v>0.0354458</v>
      </c>
      <c r="F2110" s="0" t="str">
        <f aca="false">IF(B2110=$G$2,$H$2,IF(B2110=$G$3,$H$3,IF(B2110=$G$4,$H$4,IF(B2110=$G$5,$H$5,IF(B2110=$G$6,$H$6,"other")))))</f>
        <v>Urban Restricted Access</v>
      </c>
    </row>
    <row r="2111" customFormat="false" ht="13.2" hidden="true" customHeight="false" outlineLevel="0" collapsed="false">
      <c r="A2111" s="4" t="n">
        <v>52</v>
      </c>
      <c r="B2111" s="4" t="n">
        <v>4</v>
      </c>
      <c r="C2111" s="4" t="n">
        <v>5</v>
      </c>
      <c r="D2111" s="4" t="n">
        <v>22</v>
      </c>
      <c r="E2111" s="4" t="n">
        <v>0.031824</v>
      </c>
      <c r="F2111" s="0" t="str">
        <f aca="false">IF(B2111=$G$2,$H$2,IF(B2111=$G$3,$H$3,IF(B2111=$G$4,$H$4,IF(B2111=$G$5,$H$5,IF(B2111=$G$6,$H$6,"other")))))</f>
        <v>Urban Restricted Access</v>
      </c>
    </row>
    <row r="2112" customFormat="false" ht="13.2" hidden="true" customHeight="false" outlineLevel="0" collapsed="false">
      <c r="A2112" s="4" t="n">
        <v>52</v>
      </c>
      <c r="B2112" s="4" t="n">
        <v>4</v>
      </c>
      <c r="C2112" s="4" t="n">
        <v>5</v>
      </c>
      <c r="D2112" s="4" t="n">
        <v>23</v>
      </c>
      <c r="E2112" s="4" t="n">
        <v>0.0249419</v>
      </c>
      <c r="F2112" s="0" t="str">
        <f aca="false">IF(B2112=$G$2,$H$2,IF(B2112=$G$3,$H$3,IF(B2112=$G$4,$H$4,IF(B2112=$G$5,$H$5,IF(B2112=$G$6,$H$6,"other")))))</f>
        <v>Urban Restricted Access</v>
      </c>
    </row>
    <row r="2113" customFormat="false" ht="13.2" hidden="true" customHeight="false" outlineLevel="0" collapsed="false">
      <c r="A2113" s="4" t="n">
        <v>52</v>
      </c>
      <c r="B2113" s="4" t="n">
        <v>4</v>
      </c>
      <c r="C2113" s="4" t="n">
        <v>5</v>
      </c>
      <c r="D2113" s="4" t="n">
        <v>24</v>
      </c>
      <c r="E2113" s="4" t="n">
        <v>0.0179068</v>
      </c>
      <c r="F2113" s="0" t="str">
        <f aca="false">IF(B2113=$G$2,$H$2,IF(B2113=$G$3,$H$3,IF(B2113=$G$4,$H$4,IF(B2113=$G$5,$H$5,IF(B2113=$G$6,$H$6,"other")))))</f>
        <v>Urban Restricted Access</v>
      </c>
    </row>
    <row r="2114" customFormat="false" ht="13.2" hidden="true" customHeight="false" outlineLevel="0" collapsed="false">
      <c r="A2114" s="4" t="n">
        <v>52</v>
      </c>
      <c r="B2114" s="4" t="n">
        <v>5</v>
      </c>
      <c r="C2114" s="4" t="n">
        <v>2</v>
      </c>
      <c r="D2114" s="4" t="n">
        <v>1</v>
      </c>
      <c r="E2114" s="4" t="n">
        <v>0.0214739</v>
      </c>
      <c r="F2114" s="0" t="str">
        <f aca="false">IF(B2114=$G$2,$H$2,IF(B2114=$G$3,$H$3,IF(B2114=$G$4,$H$4,IF(B2114=$G$5,$H$5,IF(B2114=$G$6,$H$6,"other")))))</f>
        <v>Urban Unrestricted Access</v>
      </c>
    </row>
    <row r="2115" customFormat="false" ht="13.2" hidden="true" customHeight="false" outlineLevel="0" collapsed="false">
      <c r="A2115" s="4" t="n">
        <v>52</v>
      </c>
      <c r="B2115" s="4" t="n">
        <v>5</v>
      </c>
      <c r="C2115" s="4" t="n">
        <v>2</v>
      </c>
      <c r="D2115" s="4" t="n">
        <v>2</v>
      </c>
      <c r="E2115" s="4" t="n">
        <v>0.0144428</v>
      </c>
      <c r="F2115" s="0" t="str">
        <f aca="false">IF(B2115=$G$2,$H$2,IF(B2115=$G$3,$H$3,IF(B2115=$G$4,$H$4,IF(B2115=$G$5,$H$5,IF(B2115=$G$6,$H$6,"other")))))</f>
        <v>Urban Unrestricted Access</v>
      </c>
    </row>
    <row r="2116" customFormat="false" ht="13.2" hidden="true" customHeight="false" outlineLevel="0" collapsed="false">
      <c r="A2116" s="4" t="n">
        <v>52</v>
      </c>
      <c r="B2116" s="4" t="n">
        <v>5</v>
      </c>
      <c r="C2116" s="4" t="n">
        <v>2</v>
      </c>
      <c r="D2116" s="4" t="n">
        <v>3</v>
      </c>
      <c r="E2116" s="4" t="n">
        <v>0.0109684</v>
      </c>
      <c r="F2116" s="0" t="str">
        <f aca="false">IF(B2116=$G$2,$H$2,IF(B2116=$G$3,$H$3,IF(B2116=$G$4,$H$4,IF(B2116=$G$5,$H$5,IF(B2116=$G$6,$H$6,"other")))))</f>
        <v>Urban Unrestricted Access</v>
      </c>
    </row>
    <row r="2117" customFormat="false" ht="13.2" hidden="true" customHeight="false" outlineLevel="0" collapsed="false">
      <c r="A2117" s="4" t="n">
        <v>52</v>
      </c>
      <c r="B2117" s="4" t="n">
        <v>5</v>
      </c>
      <c r="C2117" s="4" t="n">
        <v>2</v>
      </c>
      <c r="D2117" s="4" t="n">
        <v>4</v>
      </c>
      <c r="E2117" s="4" t="n">
        <v>0.00749451</v>
      </c>
      <c r="F2117" s="0" t="str">
        <f aca="false">IF(B2117=$G$2,$H$2,IF(B2117=$G$3,$H$3,IF(B2117=$G$4,$H$4,IF(B2117=$G$5,$H$5,IF(B2117=$G$6,$H$6,"other")))))</f>
        <v>Urban Unrestricted Access</v>
      </c>
    </row>
    <row r="2118" customFormat="false" ht="13.2" hidden="true" customHeight="false" outlineLevel="0" collapsed="false">
      <c r="A2118" s="4" t="n">
        <v>52</v>
      </c>
      <c r="B2118" s="4" t="n">
        <v>5</v>
      </c>
      <c r="C2118" s="4" t="n">
        <v>2</v>
      </c>
      <c r="D2118" s="4" t="n">
        <v>5</v>
      </c>
      <c r="E2118" s="4" t="n">
        <v>0.00683855</v>
      </c>
      <c r="F2118" s="0" t="str">
        <f aca="false">IF(B2118=$G$2,$H$2,IF(B2118=$G$3,$H$3,IF(B2118=$G$4,$H$4,IF(B2118=$G$5,$H$5,IF(B2118=$G$6,$H$6,"other")))))</f>
        <v>Urban Unrestricted Access</v>
      </c>
    </row>
    <row r="2119" customFormat="false" ht="13.2" hidden="true" customHeight="false" outlineLevel="0" collapsed="false">
      <c r="A2119" s="4" t="n">
        <v>52</v>
      </c>
      <c r="B2119" s="4" t="n">
        <v>5</v>
      </c>
      <c r="C2119" s="4" t="n">
        <v>2</v>
      </c>
      <c r="D2119" s="4" t="n">
        <v>6</v>
      </c>
      <c r="E2119" s="4" t="n">
        <v>0.0103588</v>
      </c>
      <c r="F2119" s="0" t="str">
        <f aca="false">IF(B2119=$G$2,$H$2,IF(B2119=$G$3,$H$3,IF(B2119=$G$4,$H$4,IF(B2119=$G$5,$H$5,IF(B2119=$G$6,$H$6,"other")))))</f>
        <v>Urban Unrestricted Access</v>
      </c>
    </row>
    <row r="2120" customFormat="false" ht="13.2" hidden="true" customHeight="false" outlineLevel="0" collapsed="false">
      <c r="A2120" s="4" t="n">
        <v>52</v>
      </c>
      <c r="B2120" s="4" t="n">
        <v>5</v>
      </c>
      <c r="C2120" s="4" t="n">
        <v>2</v>
      </c>
      <c r="D2120" s="4" t="n">
        <v>7</v>
      </c>
      <c r="E2120" s="4" t="n">
        <v>0.0184304</v>
      </c>
      <c r="F2120" s="0" t="str">
        <f aca="false">IF(B2120=$G$2,$H$2,IF(B2120=$G$3,$H$3,IF(B2120=$G$4,$H$4,IF(B2120=$G$5,$H$5,IF(B2120=$G$6,$H$6,"other")))))</f>
        <v>Urban Unrestricted Access</v>
      </c>
    </row>
    <row r="2121" customFormat="false" ht="13.2" hidden="true" customHeight="false" outlineLevel="0" collapsed="false">
      <c r="A2121" s="4" t="n">
        <v>52</v>
      </c>
      <c r="B2121" s="4" t="n">
        <v>5</v>
      </c>
      <c r="C2121" s="4" t="n">
        <v>2</v>
      </c>
      <c r="D2121" s="4" t="n">
        <v>8</v>
      </c>
      <c r="E2121" s="4" t="n">
        <v>0.0268117</v>
      </c>
      <c r="F2121" s="0" t="str">
        <f aca="false">IF(B2121=$G$2,$H$2,IF(B2121=$G$3,$H$3,IF(B2121=$G$4,$H$4,IF(B2121=$G$5,$H$5,IF(B2121=$G$6,$H$6,"other")))))</f>
        <v>Urban Unrestricted Access</v>
      </c>
    </row>
    <row r="2122" customFormat="false" ht="13.2" hidden="true" customHeight="false" outlineLevel="0" collapsed="false">
      <c r="A2122" s="4" t="n">
        <v>52</v>
      </c>
      <c r="B2122" s="4" t="n">
        <v>5</v>
      </c>
      <c r="C2122" s="4" t="n">
        <v>2</v>
      </c>
      <c r="D2122" s="4" t="n">
        <v>9</v>
      </c>
      <c r="E2122" s="4" t="n">
        <v>0.0363852</v>
      </c>
      <c r="F2122" s="0" t="str">
        <f aca="false">IF(B2122=$G$2,$H$2,IF(B2122=$G$3,$H$3,IF(B2122=$G$4,$H$4,IF(B2122=$G$5,$H$5,IF(B2122=$G$6,$H$6,"other")))))</f>
        <v>Urban Unrestricted Access</v>
      </c>
    </row>
    <row r="2123" customFormat="false" ht="13.2" hidden="true" customHeight="false" outlineLevel="0" collapsed="false">
      <c r="A2123" s="4" t="n">
        <v>52</v>
      </c>
      <c r="B2123" s="4" t="n">
        <v>5</v>
      </c>
      <c r="C2123" s="4" t="n">
        <v>2</v>
      </c>
      <c r="D2123" s="4" t="n">
        <v>10</v>
      </c>
      <c r="E2123" s="4" t="n">
        <v>0.0475407</v>
      </c>
      <c r="F2123" s="0" t="str">
        <f aca="false">IF(B2123=$G$2,$H$2,IF(B2123=$G$3,$H$3,IF(B2123=$G$4,$H$4,IF(B2123=$G$5,$H$5,IF(B2123=$G$6,$H$6,"other")))))</f>
        <v>Urban Unrestricted Access</v>
      </c>
    </row>
    <row r="2124" customFormat="false" ht="13.2" hidden="true" customHeight="false" outlineLevel="0" collapsed="false">
      <c r="A2124" s="4" t="n">
        <v>52</v>
      </c>
      <c r="B2124" s="4" t="n">
        <v>5</v>
      </c>
      <c r="C2124" s="4" t="n">
        <v>2</v>
      </c>
      <c r="D2124" s="4" t="n">
        <v>11</v>
      </c>
      <c r="E2124" s="4" t="n">
        <v>0.0574664</v>
      </c>
      <c r="F2124" s="0" t="str">
        <f aca="false">IF(B2124=$G$2,$H$2,IF(B2124=$G$3,$H$3,IF(B2124=$G$4,$H$4,IF(B2124=$G$5,$H$5,IF(B2124=$G$6,$H$6,"other")))))</f>
        <v>Urban Unrestricted Access</v>
      </c>
    </row>
    <row r="2125" customFormat="false" ht="13.2" hidden="true" customHeight="false" outlineLevel="0" collapsed="false">
      <c r="A2125" s="4" t="n">
        <v>52</v>
      </c>
      <c r="B2125" s="4" t="n">
        <v>5</v>
      </c>
      <c r="C2125" s="4" t="n">
        <v>2</v>
      </c>
      <c r="D2125" s="4" t="n">
        <v>12</v>
      </c>
      <c r="E2125" s="4" t="n">
        <v>0.0650786</v>
      </c>
      <c r="F2125" s="0" t="str">
        <f aca="false">IF(B2125=$G$2,$H$2,IF(B2125=$G$3,$H$3,IF(B2125=$G$4,$H$4,IF(B2125=$G$5,$H$5,IF(B2125=$G$6,$H$6,"other")))))</f>
        <v>Urban Unrestricted Access</v>
      </c>
    </row>
    <row r="2126" customFormat="false" ht="13.2" hidden="true" customHeight="false" outlineLevel="0" collapsed="false">
      <c r="A2126" s="4" t="n">
        <v>52</v>
      </c>
      <c r="B2126" s="4" t="n">
        <v>5</v>
      </c>
      <c r="C2126" s="4" t="n">
        <v>2</v>
      </c>
      <c r="D2126" s="4" t="n">
        <v>13</v>
      </c>
      <c r="E2126" s="4" t="n">
        <v>0.0713228</v>
      </c>
      <c r="F2126" s="0" t="str">
        <f aca="false">IF(B2126=$G$2,$H$2,IF(B2126=$G$3,$H$3,IF(B2126=$G$4,$H$4,IF(B2126=$G$5,$H$5,IF(B2126=$G$6,$H$6,"other")))))</f>
        <v>Urban Unrestricted Access</v>
      </c>
    </row>
    <row r="2127" customFormat="false" ht="13.2" hidden="true" customHeight="false" outlineLevel="0" collapsed="false">
      <c r="A2127" s="4" t="n">
        <v>52</v>
      </c>
      <c r="B2127" s="4" t="n">
        <v>5</v>
      </c>
      <c r="C2127" s="4" t="n">
        <v>2</v>
      </c>
      <c r="D2127" s="4" t="n">
        <v>14</v>
      </c>
      <c r="E2127" s="4" t="n">
        <v>0.0714917</v>
      </c>
      <c r="F2127" s="0" t="str">
        <f aca="false">IF(B2127=$G$2,$H$2,IF(B2127=$G$3,$H$3,IF(B2127=$G$4,$H$4,IF(B2127=$G$5,$H$5,IF(B2127=$G$6,$H$6,"other")))))</f>
        <v>Urban Unrestricted Access</v>
      </c>
    </row>
    <row r="2128" customFormat="false" ht="13.2" hidden="true" customHeight="false" outlineLevel="0" collapsed="false">
      <c r="A2128" s="4" t="n">
        <v>52</v>
      </c>
      <c r="B2128" s="4" t="n">
        <v>5</v>
      </c>
      <c r="C2128" s="4" t="n">
        <v>2</v>
      </c>
      <c r="D2128" s="4" t="n">
        <v>15</v>
      </c>
      <c r="E2128" s="4" t="n">
        <v>0.0717226</v>
      </c>
      <c r="F2128" s="0" t="str">
        <f aca="false">IF(B2128=$G$2,$H$2,IF(B2128=$G$3,$H$3,IF(B2128=$G$4,$H$4,IF(B2128=$G$5,$H$5,IF(B2128=$G$6,$H$6,"other")))))</f>
        <v>Urban Unrestricted Access</v>
      </c>
    </row>
    <row r="2129" customFormat="false" ht="13.2" hidden="true" customHeight="false" outlineLevel="0" collapsed="false">
      <c r="A2129" s="4" t="n">
        <v>52</v>
      </c>
      <c r="B2129" s="4" t="n">
        <v>5</v>
      </c>
      <c r="C2129" s="4" t="n">
        <v>2</v>
      </c>
      <c r="D2129" s="4" t="n">
        <v>16</v>
      </c>
      <c r="E2129" s="4" t="n">
        <v>0.0720061</v>
      </c>
      <c r="F2129" s="0" t="str">
        <f aca="false">IF(B2129=$G$2,$H$2,IF(B2129=$G$3,$H$3,IF(B2129=$G$4,$H$4,IF(B2129=$G$5,$H$5,IF(B2129=$G$6,$H$6,"other")))))</f>
        <v>Urban Unrestricted Access</v>
      </c>
    </row>
    <row r="2130" customFormat="false" ht="13.2" hidden="true" customHeight="false" outlineLevel="0" collapsed="false">
      <c r="A2130" s="4" t="n">
        <v>52</v>
      </c>
      <c r="B2130" s="4" t="n">
        <v>5</v>
      </c>
      <c r="C2130" s="4" t="n">
        <v>2</v>
      </c>
      <c r="D2130" s="4" t="n">
        <v>17</v>
      </c>
      <c r="E2130" s="4" t="n">
        <v>0.0711487</v>
      </c>
      <c r="F2130" s="0" t="str">
        <f aca="false">IF(B2130=$G$2,$H$2,IF(B2130=$G$3,$H$3,IF(B2130=$G$4,$H$4,IF(B2130=$G$5,$H$5,IF(B2130=$G$6,$H$6,"other")))))</f>
        <v>Urban Unrestricted Access</v>
      </c>
    </row>
    <row r="2131" customFormat="false" ht="13.2" hidden="true" customHeight="false" outlineLevel="0" collapsed="false">
      <c r="A2131" s="4" t="n">
        <v>52</v>
      </c>
      <c r="B2131" s="4" t="n">
        <v>5</v>
      </c>
      <c r="C2131" s="4" t="n">
        <v>2</v>
      </c>
      <c r="D2131" s="4" t="n">
        <v>18</v>
      </c>
      <c r="E2131" s="4" t="n">
        <v>0.0678874</v>
      </c>
      <c r="F2131" s="0" t="str">
        <f aca="false">IF(B2131=$G$2,$H$2,IF(B2131=$G$3,$H$3,IF(B2131=$G$4,$H$4,IF(B2131=$G$5,$H$5,IF(B2131=$G$6,$H$6,"other")))))</f>
        <v>Urban Unrestricted Access</v>
      </c>
    </row>
    <row r="2132" customFormat="false" ht="13.2" hidden="true" customHeight="false" outlineLevel="0" collapsed="false">
      <c r="A2132" s="4" t="n">
        <v>52</v>
      </c>
      <c r="B2132" s="4" t="n">
        <v>5</v>
      </c>
      <c r="C2132" s="4" t="n">
        <v>2</v>
      </c>
      <c r="D2132" s="4" t="n">
        <v>19</v>
      </c>
      <c r="E2132" s="4" t="n">
        <v>0.0617718</v>
      </c>
      <c r="F2132" s="0" t="str">
        <f aca="false">IF(B2132=$G$2,$H$2,IF(B2132=$G$3,$H$3,IF(B2132=$G$4,$H$4,IF(B2132=$G$5,$H$5,IF(B2132=$G$6,$H$6,"other")))))</f>
        <v>Urban Unrestricted Access</v>
      </c>
    </row>
    <row r="2133" customFormat="false" ht="13.2" hidden="true" customHeight="false" outlineLevel="0" collapsed="false">
      <c r="A2133" s="4" t="n">
        <v>52</v>
      </c>
      <c r="B2133" s="4" t="n">
        <v>5</v>
      </c>
      <c r="C2133" s="4" t="n">
        <v>2</v>
      </c>
      <c r="D2133" s="4" t="n">
        <v>20</v>
      </c>
      <c r="E2133" s="4" t="n">
        <v>0.0516882</v>
      </c>
      <c r="F2133" s="0" t="str">
        <f aca="false">IF(B2133=$G$2,$H$2,IF(B2133=$G$3,$H$3,IF(B2133=$G$4,$H$4,IF(B2133=$G$5,$H$5,IF(B2133=$G$6,$H$6,"other")))))</f>
        <v>Urban Unrestricted Access</v>
      </c>
    </row>
    <row r="2134" customFormat="false" ht="13.2" hidden="true" customHeight="false" outlineLevel="0" collapsed="false">
      <c r="A2134" s="4" t="n">
        <v>52</v>
      </c>
      <c r="B2134" s="4" t="n">
        <v>5</v>
      </c>
      <c r="C2134" s="4" t="n">
        <v>2</v>
      </c>
      <c r="D2134" s="4" t="n">
        <v>21</v>
      </c>
      <c r="E2134" s="4" t="n">
        <v>0.0428658</v>
      </c>
      <c r="F2134" s="0" t="str">
        <f aca="false">IF(B2134=$G$2,$H$2,IF(B2134=$G$3,$H$3,IF(B2134=$G$4,$H$4,IF(B2134=$G$5,$H$5,IF(B2134=$G$6,$H$6,"other")))))</f>
        <v>Urban Unrestricted Access</v>
      </c>
    </row>
    <row r="2135" customFormat="false" ht="13.2" hidden="true" customHeight="false" outlineLevel="0" collapsed="false">
      <c r="A2135" s="4" t="n">
        <v>52</v>
      </c>
      <c r="B2135" s="4" t="n">
        <v>5</v>
      </c>
      <c r="C2135" s="4" t="n">
        <v>2</v>
      </c>
      <c r="D2135" s="4" t="n">
        <v>22</v>
      </c>
      <c r="E2135" s="4" t="n">
        <v>0.0380302</v>
      </c>
      <c r="F2135" s="0" t="str">
        <f aca="false">IF(B2135=$G$2,$H$2,IF(B2135=$G$3,$H$3,IF(B2135=$G$4,$H$4,IF(B2135=$G$5,$H$5,IF(B2135=$G$6,$H$6,"other")))))</f>
        <v>Urban Unrestricted Access</v>
      </c>
    </row>
    <row r="2136" customFormat="false" ht="13.2" hidden="true" customHeight="false" outlineLevel="0" collapsed="false">
      <c r="A2136" s="4" t="n">
        <v>52</v>
      </c>
      <c r="B2136" s="4" t="n">
        <v>5</v>
      </c>
      <c r="C2136" s="4" t="n">
        <v>2</v>
      </c>
      <c r="D2136" s="4" t="n">
        <v>23</v>
      </c>
      <c r="E2136" s="4" t="n">
        <v>0.0322072</v>
      </c>
      <c r="F2136" s="0" t="str">
        <f aca="false">IF(B2136=$G$2,$H$2,IF(B2136=$G$3,$H$3,IF(B2136=$G$4,$H$4,IF(B2136=$G$5,$H$5,IF(B2136=$G$6,$H$6,"other")))))</f>
        <v>Urban Unrestricted Access</v>
      </c>
    </row>
    <row r="2137" customFormat="false" ht="13.2" hidden="true" customHeight="false" outlineLevel="0" collapsed="false">
      <c r="A2137" s="4" t="n">
        <v>52</v>
      </c>
      <c r="B2137" s="4" t="n">
        <v>5</v>
      </c>
      <c r="C2137" s="4" t="n">
        <v>2</v>
      </c>
      <c r="D2137" s="4" t="n">
        <v>24</v>
      </c>
      <c r="E2137" s="4" t="n">
        <v>0.0245677</v>
      </c>
      <c r="F2137" s="0" t="str">
        <f aca="false">IF(B2137=$G$2,$H$2,IF(B2137=$G$3,$H$3,IF(B2137=$G$4,$H$4,IF(B2137=$G$5,$H$5,IF(B2137=$G$6,$H$6,"other")))))</f>
        <v>Urban Unrestricted Access</v>
      </c>
    </row>
    <row r="2138" customFormat="false" ht="13.2" hidden="false" customHeight="false" outlineLevel="0" collapsed="false">
      <c r="A2138" s="4" t="n">
        <v>52</v>
      </c>
      <c r="B2138" s="4" t="n">
        <v>5</v>
      </c>
      <c r="C2138" s="4" t="n">
        <v>5</v>
      </c>
      <c r="D2138" s="4" t="n">
        <v>1</v>
      </c>
      <c r="E2138" s="4" t="n">
        <v>0.00986211</v>
      </c>
      <c r="F2138" s="0" t="str">
        <f aca="false">IF(B2138=$G$2,$H$2,IF(B2138=$G$3,$H$3,IF(B2138=$G$4,$H$4,IF(B2138=$G$5,$H$5,IF(B2138=$G$6,$H$6,"other")))))</f>
        <v>Urban Unrestricted Access</v>
      </c>
    </row>
    <row r="2139" customFormat="false" ht="13.2" hidden="false" customHeight="false" outlineLevel="0" collapsed="false">
      <c r="A2139" s="4" t="n">
        <v>52</v>
      </c>
      <c r="B2139" s="4" t="n">
        <v>5</v>
      </c>
      <c r="C2139" s="4" t="n">
        <v>5</v>
      </c>
      <c r="D2139" s="4" t="n">
        <v>2</v>
      </c>
      <c r="E2139" s="4" t="n">
        <v>0.00627248</v>
      </c>
      <c r="F2139" s="0" t="str">
        <f aca="false">IF(B2139=$G$2,$H$2,IF(B2139=$G$3,$H$3,IF(B2139=$G$4,$H$4,IF(B2139=$G$5,$H$5,IF(B2139=$G$6,$H$6,"other")))))</f>
        <v>Urban Unrestricted Access</v>
      </c>
    </row>
    <row r="2140" customFormat="false" ht="13.2" hidden="false" customHeight="false" outlineLevel="0" collapsed="false">
      <c r="A2140" s="4" t="n">
        <v>52</v>
      </c>
      <c r="B2140" s="4" t="n">
        <v>5</v>
      </c>
      <c r="C2140" s="4" t="n">
        <v>5</v>
      </c>
      <c r="D2140" s="4" t="n">
        <v>3</v>
      </c>
      <c r="E2140" s="4" t="n">
        <v>0.00505767</v>
      </c>
      <c r="F2140" s="0" t="str">
        <f aca="false">IF(B2140=$G$2,$H$2,IF(B2140=$G$3,$H$3,IF(B2140=$G$4,$H$4,IF(B2140=$G$5,$H$5,IF(B2140=$G$6,$H$6,"other")))))</f>
        <v>Urban Unrestricted Access</v>
      </c>
    </row>
    <row r="2141" customFormat="false" ht="13.2" hidden="false" customHeight="false" outlineLevel="0" collapsed="false">
      <c r="A2141" s="4" t="n">
        <v>52</v>
      </c>
      <c r="B2141" s="4" t="n">
        <v>5</v>
      </c>
      <c r="C2141" s="4" t="n">
        <v>5</v>
      </c>
      <c r="D2141" s="4" t="n">
        <v>4</v>
      </c>
      <c r="E2141" s="4" t="n">
        <v>0.00466686</v>
      </c>
      <c r="F2141" s="0" t="str">
        <f aca="false">IF(B2141=$G$2,$H$2,IF(B2141=$G$3,$H$3,IF(B2141=$G$4,$H$4,IF(B2141=$G$5,$H$5,IF(B2141=$G$6,$H$6,"other")))))</f>
        <v>Urban Unrestricted Access</v>
      </c>
    </row>
    <row r="2142" customFormat="false" ht="13.2" hidden="false" customHeight="false" outlineLevel="0" collapsed="false">
      <c r="A2142" s="4" t="n">
        <v>52</v>
      </c>
      <c r="B2142" s="4" t="n">
        <v>5</v>
      </c>
      <c r="C2142" s="4" t="n">
        <v>5</v>
      </c>
      <c r="D2142" s="4" t="n">
        <v>5</v>
      </c>
      <c r="E2142" s="4" t="n">
        <v>0.00699469</v>
      </c>
      <c r="F2142" s="0" t="str">
        <f aca="false">IF(B2142=$G$2,$H$2,IF(B2142=$G$3,$H$3,IF(B2142=$G$4,$H$4,IF(B2142=$G$5,$H$5,IF(B2142=$G$6,$H$6,"other")))))</f>
        <v>Urban Unrestricted Access</v>
      </c>
    </row>
    <row r="2143" customFormat="false" ht="13.2" hidden="false" customHeight="false" outlineLevel="0" collapsed="false">
      <c r="A2143" s="4" t="n">
        <v>52</v>
      </c>
      <c r="B2143" s="4" t="n">
        <v>5</v>
      </c>
      <c r="C2143" s="4" t="n">
        <v>5</v>
      </c>
      <c r="D2143" s="4" t="n">
        <v>6</v>
      </c>
      <c r="E2143" s="4" t="n">
        <v>0.018494</v>
      </c>
      <c r="F2143" s="0" t="str">
        <f aca="false">IF(B2143=$G$2,$H$2,IF(B2143=$G$3,$H$3,IF(B2143=$G$4,$H$4,IF(B2143=$G$5,$H$5,IF(B2143=$G$6,$H$6,"other")))))</f>
        <v>Urban Unrestricted Access</v>
      </c>
    </row>
    <row r="2144" customFormat="false" ht="13.2" hidden="false" customHeight="false" outlineLevel="0" collapsed="false">
      <c r="A2144" s="4" t="n">
        <v>52</v>
      </c>
      <c r="B2144" s="4" t="n">
        <v>5</v>
      </c>
      <c r="C2144" s="4" t="n">
        <v>5</v>
      </c>
      <c r="D2144" s="4" t="n">
        <v>7</v>
      </c>
      <c r="E2144" s="4" t="n">
        <v>0.0459565</v>
      </c>
      <c r="F2144" s="0" t="str">
        <f aca="false">IF(B2144=$G$2,$H$2,IF(B2144=$G$3,$H$3,IF(B2144=$G$4,$H$4,IF(B2144=$G$5,$H$5,IF(B2144=$G$6,$H$6,"other")))))</f>
        <v>Urban Unrestricted Access</v>
      </c>
    </row>
    <row r="2145" customFormat="false" ht="13.2" hidden="false" customHeight="false" outlineLevel="0" collapsed="false">
      <c r="A2145" s="4" t="n">
        <v>52</v>
      </c>
      <c r="B2145" s="4" t="n">
        <v>5</v>
      </c>
      <c r="C2145" s="4" t="n">
        <v>5</v>
      </c>
      <c r="D2145" s="4" t="n">
        <v>8</v>
      </c>
      <c r="E2145" s="4" t="n">
        <v>0.0696444</v>
      </c>
      <c r="F2145" s="0" t="str">
        <f aca="false">IF(B2145=$G$2,$H$2,IF(B2145=$G$3,$H$3,IF(B2145=$G$4,$H$4,IF(B2145=$G$5,$H$5,IF(B2145=$G$6,$H$6,"other")))))</f>
        <v>Urban Unrestricted Access</v>
      </c>
    </row>
    <row r="2146" customFormat="false" ht="13.2" hidden="false" customHeight="false" outlineLevel="0" collapsed="false">
      <c r="A2146" s="4" t="n">
        <v>52</v>
      </c>
      <c r="B2146" s="4" t="n">
        <v>5</v>
      </c>
      <c r="C2146" s="4" t="n">
        <v>5</v>
      </c>
      <c r="D2146" s="4" t="n">
        <v>9</v>
      </c>
      <c r="E2146" s="4" t="n">
        <v>0.0608279</v>
      </c>
      <c r="F2146" s="0" t="str">
        <f aca="false">IF(B2146=$G$2,$H$2,IF(B2146=$G$3,$H$3,IF(B2146=$G$4,$H$4,IF(B2146=$G$5,$H$5,IF(B2146=$G$6,$H$6,"other")))))</f>
        <v>Urban Unrestricted Access</v>
      </c>
    </row>
    <row r="2147" customFormat="false" ht="13.2" hidden="false" customHeight="false" outlineLevel="0" collapsed="false">
      <c r="A2147" s="4" t="n">
        <v>52</v>
      </c>
      <c r="B2147" s="4" t="n">
        <v>5</v>
      </c>
      <c r="C2147" s="4" t="n">
        <v>5</v>
      </c>
      <c r="D2147" s="4" t="n">
        <v>10</v>
      </c>
      <c r="E2147" s="4" t="n">
        <v>0.0502862</v>
      </c>
      <c r="F2147" s="0" t="str">
        <f aca="false">IF(B2147=$G$2,$H$2,IF(B2147=$G$3,$H$3,IF(B2147=$G$4,$H$4,IF(B2147=$G$5,$H$5,IF(B2147=$G$6,$H$6,"other")))))</f>
        <v>Urban Unrestricted Access</v>
      </c>
    </row>
    <row r="2148" customFormat="false" ht="13.2" hidden="false" customHeight="false" outlineLevel="0" collapsed="false">
      <c r="A2148" s="4" t="n">
        <v>52</v>
      </c>
      <c r="B2148" s="4" t="n">
        <v>5</v>
      </c>
      <c r="C2148" s="4" t="n">
        <v>5</v>
      </c>
      <c r="D2148" s="4" t="n">
        <v>11</v>
      </c>
      <c r="E2148" s="4" t="n">
        <v>0.0499351</v>
      </c>
      <c r="F2148" s="0" t="str">
        <f aca="false">IF(B2148=$G$2,$H$2,IF(B2148=$G$3,$H$3,IF(B2148=$G$4,$H$4,IF(B2148=$G$5,$H$5,IF(B2148=$G$6,$H$6,"other")))))</f>
        <v>Urban Unrestricted Access</v>
      </c>
    </row>
    <row r="2149" customFormat="false" ht="13.2" hidden="false" customHeight="false" outlineLevel="0" collapsed="false">
      <c r="A2149" s="4" t="n">
        <v>52</v>
      </c>
      <c r="B2149" s="4" t="n">
        <v>5</v>
      </c>
      <c r="C2149" s="4" t="n">
        <v>5</v>
      </c>
      <c r="D2149" s="4" t="n">
        <v>12</v>
      </c>
      <c r="E2149" s="4" t="n">
        <v>0.0543654</v>
      </c>
      <c r="F2149" s="0" t="str">
        <f aca="false">IF(B2149=$G$2,$H$2,IF(B2149=$G$3,$H$3,IF(B2149=$G$4,$H$4,IF(B2149=$G$5,$H$5,IF(B2149=$G$6,$H$6,"other")))))</f>
        <v>Urban Unrestricted Access</v>
      </c>
    </row>
    <row r="2150" customFormat="false" ht="13.2" hidden="false" customHeight="false" outlineLevel="0" collapsed="false">
      <c r="A2150" s="4" t="n">
        <v>52</v>
      </c>
      <c r="B2150" s="4" t="n">
        <v>5</v>
      </c>
      <c r="C2150" s="4" t="n">
        <v>5</v>
      </c>
      <c r="D2150" s="4" t="n">
        <v>13</v>
      </c>
      <c r="E2150" s="4" t="n">
        <v>0.0576462</v>
      </c>
      <c r="F2150" s="0" t="str">
        <f aca="false">IF(B2150=$G$2,$H$2,IF(B2150=$G$3,$H$3,IF(B2150=$G$4,$H$4,IF(B2150=$G$5,$H$5,IF(B2150=$G$6,$H$6,"other")))))</f>
        <v>Urban Unrestricted Access</v>
      </c>
    </row>
    <row r="2151" customFormat="false" ht="13.2" hidden="false" customHeight="false" outlineLevel="0" collapsed="false">
      <c r="A2151" s="4" t="n">
        <v>52</v>
      </c>
      <c r="B2151" s="4" t="n">
        <v>5</v>
      </c>
      <c r="C2151" s="4" t="n">
        <v>5</v>
      </c>
      <c r="D2151" s="4" t="n">
        <v>14</v>
      </c>
      <c r="E2151" s="4" t="n">
        <v>0.0580319</v>
      </c>
      <c r="F2151" s="0" t="str">
        <f aca="false">IF(B2151=$G$2,$H$2,IF(B2151=$G$3,$H$3,IF(B2151=$G$4,$H$4,IF(B2151=$G$5,$H$5,IF(B2151=$G$6,$H$6,"other")))))</f>
        <v>Urban Unrestricted Access</v>
      </c>
    </row>
    <row r="2152" customFormat="false" ht="13.2" hidden="false" customHeight="false" outlineLevel="0" collapsed="false">
      <c r="A2152" s="4" t="n">
        <v>52</v>
      </c>
      <c r="B2152" s="4" t="n">
        <v>5</v>
      </c>
      <c r="C2152" s="4" t="n">
        <v>5</v>
      </c>
      <c r="D2152" s="4" t="n">
        <v>15</v>
      </c>
      <c r="E2152" s="4" t="n">
        <v>0.0622554</v>
      </c>
      <c r="F2152" s="0" t="str">
        <f aca="false">IF(B2152=$G$2,$H$2,IF(B2152=$G$3,$H$3,IF(B2152=$G$4,$H$4,IF(B2152=$G$5,$H$5,IF(B2152=$G$6,$H$6,"other")))))</f>
        <v>Urban Unrestricted Access</v>
      </c>
    </row>
    <row r="2153" customFormat="false" ht="13.2" hidden="false" customHeight="false" outlineLevel="0" collapsed="false">
      <c r="A2153" s="4" t="n">
        <v>52</v>
      </c>
      <c r="B2153" s="4" t="n">
        <v>5</v>
      </c>
      <c r="C2153" s="4" t="n">
        <v>5</v>
      </c>
      <c r="D2153" s="4" t="n">
        <v>16</v>
      </c>
      <c r="E2153" s="4" t="n">
        <v>0.0710049</v>
      </c>
      <c r="F2153" s="0" t="str">
        <f aca="false">IF(B2153=$G$2,$H$2,IF(B2153=$G$3,$H$3,IF(B2153=$G$4,$H$4,IF(B2153=$G$5,$H$5,IF(B2153=$G$6,$H$6,"other")))))</f>
        <v>Urban Unrestricted Access</v>
      </c>
    </row>
    <row r="2154" customFormat="false" ht="13.2" hidden="false" customHeight="false" outlineLevel="0" collapsed="false">
      <c r="A2154" s="4" t="n">
        <v>52</v>
      </c>
      <c r="B2154" s="4" t="n">
        <v>5</v>
      </c>
      <c r="C2154" s="4" t="n">
        <v>5</v>
      </c>
      <c r="D2154" s="4" t="n">
        <v>17</v>
      </c>
      <c r="E2154" s="4" t="n">
        <v>0.0769725</v>
      </c>
      <c r="F2154" s="0" t="str">
        <f aca="false">IF(B2154=$G$2,$H$2,IF(B2154=$G$3,$H$3,IF(B2154=$G$4,$H$4,IF(B2154=$G$5,$H$5,IF(B2154=$G$6,$H$6,"other")))))</f>
        <v>Urban Unrestricted Access</v>
      </c>
    </row>
    <row r="2155" customFormat="false" ht="13.2" hidden="false" customHeight="false" outlineLevel="0" collapsed="false">
      <c r="A2155" s="4" t="n">
        <v>52</v>
      </c>
      <c r="B2155" s="4" t="n">
        <v>5</v>
      </c>
      <c r="C2155" s="4" t="n">
        <v>5</v>
      </c>
      <c r="D2155" s="4" t="n">
        <v>18</v>
      </c>
      <c r="E2155" s="4" t="n">
        <v>0.077432</v>
      </c>
      <c r="F2155" s="0" t="str">
        <f aca="false">IF(B2155=$G$2,$H$2,IF(B2155=$G$3,$H$3,IF(B2155=$G$4,$H$4,IF(B2155=$G$5,$H$5,IF(B2155=$G$6,$H$6,"other")))))</f>
        <v>Urban Unrestricted Access</v>
      </c>
    </row>
    <row r="2156" customFormat="false" ht="13.2" hidden="false" customHeight="false" outlineLevel="0" collapsed="false">
      <c r="A2156" s="4" t="n">
        <v>52</v>
      </c>
      <c r="B2156" s="4" t="n">
        <v>5</v>
      </c>
      <c r="C2156" s="4" t="n">
        <v>5</v>
      </c>
      <c r="D2156" s="4" t="n">
        <v>19</v>
      </c>
      <c r="E2156" s="4" t="n">
        <v>0.059783</v>
      </c>
      <c r="F2156" s="0" t="str">
        <f aca="false">IF(B2156=$G$2,$H$2,IF(B2156=$G$3,$H$3,IF(B2156=$G$4,$H$4,IF(B2156=$G$5,$H$5,IF(B2156=$G$6,$H$6,"other")))))</f>
        <v>Urban Unrestricted Access</v>
      </c>
    </row>
    <row r="2157" customFormat="false" ht="13.2" hidden="false" customHeight="false" outlineLevel="0" collapsed="false">
      <c r="A2157" s="4" t="n">
        <v>52</v>
      </c>
      <c r="B2157" s="4" t="n">
        <v>5</v>
      </c>
      <c r="C2157" s="4" t="n">
        <v>5</v>
      </c>
      <c r="D2157" s="4" t="n">
        <v>20</v>
      </c>
      <c r="E2157" s="4" t="n">
        <v>0.0443923</v>
      </c>
      <c r="F2157" s="0" t="str">
        <f aca="false">IF(B2157=$G$2,$H$2,IF(B2157=$G$3,$H$3,IF(B2157=$G$4,$H$4,IF(B2157=$G$5,$H$5,IF(B2157=$G$6,$H$6,"other")))))</f>
        <v>Urban Unrestricted Access</v>
      </c>
    </row>
    <row r="2158" customFormat="false" ht="13.2" hidden="false" customHeight="false" outlineLevel="0" collapsed="false">
      <c r="A2158" s="4" t="n">
        <v>52</v>
      </c>
      <c r="B2158" s="4" t="n">
        <v>5</v>
      </c>
      <c r="C2158" s="4" t="n">
        <v>5</v>
      </c>
      <c r="D2158" s="4" t="n">
        <v>21</v>
      </c>
      <c r="E2158" s="4" t="n">
        <v>0.0354458</v>
      </c>
      <c r="F2158" s="0" t="str">
        <f aca="false">IF(B2158=$G$2,$H$2,IF(B2158=$G$3,$H$3,IF(B2158=$G$4,$H$4,IF(B2158=$G$5,$H$5,IF(B2158=$G$6,$H$6,"other")))))</f>
        <v>Urban Unrestricted Access</v>
      </c>
    </row>
    <row r="2159" customFormat="false" ht="13.2" hidden="false" customHeight="false" outlineLevel="0" collapsed="false">
      <c r="A2159" s="4" t="n">
        <v>52</v>
      </c>
      <c r="B2159" s="4" t="n">
        <v>5</v>
      </c>
      <c r="C2159" s="4" t="n">
        <v>5</v>
      </c>
      <c r="D2159" s="4" t="n">
        <v>22</v>
      </c>
      <c r="E2159" s="4" t="n">
        <v>0.031824</v>
      </c>
      <c r="F2159" s="0" t="str">
        <f aca="false">IF(B2159=$G$2,$H$2,IF(B2159=$G$3,$H$3,IF(B2159=$G$4,$H$4,IF(B2159=$G$5,$H$5,IF(B2159=$G$6,$H$6,"other")))))</f>
        <v>Urban Unrestricted Access</v>
      </c>
    </row>
    <row r="2160" customFormat="false" ht="13.2" hidden="false" customHeight="false" outlineLevel="0" collapsed="false">
      <c r="A2160" s="4" t="n">
        <v>52</v>
      </c>
      <c r="B2160" s="4" t="n">
        <v>5</v>
      </c>
      <c r="C2160" s="4" t="n">
        <v>5</v>
      </c>
      <c r="D2160" s="4" t="n">
        <v>23</v>
      </c>
      <c r="E2160" s="4" t="n">
        <v>0.0249419</v>
      </c>
      <c r="F2160" s="0" t="str">
        <f aca="false">IF(B2160=$G$2,$H$2,IF(B2160=$G$3,$H$3,IF(B2160=$G$4,$H$4,IF(B2160=$G$5,$H$5,IF(B2160=$G$6,$H$6,"other")))))</f>
        <v>Urban Unrestricted Access</v>
      </c>
    </row>
    <row r="2161" customFormat="false" ht="13.2" hidden="false" customHeight="false" outlineLevel="0" collapsed="false">
      <c r="A2161" s="4" t="n">
        <v>52</v>
      </c>
      <c r="B2161" s="4" t="n">
        <v>5</v>
      </c>
      <c r="C2161" s="4" t="n">
        <v>5</v>
      </c>
      <c r="D2161" s="4" t="n">
        <v>24</v>
      </c>
      <c r="E2161" s="4" t="n">
        <v>0.0179068</v>
      </c>
      <c r="F2161" s="0" t="str">
        <f aca="false">IF(B2161=$G$2,$H$2,IF(B2161=$G$3,$H$3,IF(B2161=$G$4,$H$4,IF(B2161=$G$5,$H$5,IF(B2161=$G$6,$H$6,"other")))))</f>
        <v>Urban Unrestricted Access</v>
      </c>
    </row>
    <row r="2162" customFormat="false" ht="13.2" hidden="true" customHeight="false" outlineLevel="0" collapsed="false">
      <c r="A2162" s="4" t="n">
        <v>53</v>
      </c>
      <c r="B2162" s="4" t="n">
        <v>1</v>
      </c>
      <c r="C2162" s="4" t="n">
        <v>2</v>
      </c>
      <c r="D2162" s="4" t="n">
        <v>1</v>
      </c>
      <c r="E2162" s="4" t="n">
        <v>0.0214739</v>
      </c>
      <c r="F2162" s="0" t="str">
        <f aca="false">IF(B2162=$G$2,$H$2,IF(B2162=$G$3,$H$3,IF(B2162=$G$4,$H$4,IF(B2162=$G$5,$H$5,IF(B2162=$G$6,$H$6,"other")))))</f>
        <v>Off-Network</v>
      </c>
    </row>
    <row r="2163" customFormat="false" ht="13.2" hidden="true" customHeight="false" outlineLevel="0" collapsed="false">
      <c r="A2163" s="4" t="n">
        <v>53</v>
      </c>
      <c r="B2163" s="4" t="n">
        <v>1</v>
      </c>
      <c r="C2163" s="4" t="n">
        <v>2</v>
      </c>
      <c r="D2163" s="4" t="n">
        <v>2</v>
      </c>
      <c r="E2163" s="4" t="n">
        <v>0.0144428</v>
      </c>
      <c r="F2163" s="0" t="str">
        <f aca="false">IF(B2163=$G$2,$H$2,IF(B2163=$G$3,$H$3,IF(B2163=$G$4,$H$4,IF(B2163=$G$5,$H$5,IF(B2163=$G$6,$H$6,"other")))))</f>
        <v>Off-Network</v>
      </c>
    </row>
    <row r="2164" customFormat="false" ht="13.2" hidden="true" customHeight="false" outlineLevel="0" collapsed="false">
      <c r="A2164" s="4" t="n">
        <v>53</v>
      </c>
      <c r="B2164" s="4" t="n">
        <v>1</v>
      </c>
      <c r="C2164" s="4" t="n">
        <v>2</v>
      </c>
      <c r="D2164" s="4" t="n">
        <v>3</v>
      </c>
      <c r="E2164" s="4" t="n">
        <v>0.0109684</v>
      </c>
      <c r="F2164" s="0" t="str">
        <f aca="false">IF(B2164=$G$2,$H$2,IF(B2164=$G$3,$H$3,IF(B2164=$G$4,$H$4,IF(B2164=$G$5,$H$5,IF(B2164=$G$6,$H$6,"other")))))</f>
        <v>Off-Network</v>
      </c>
    </row>
    <row r="2165" customFormat="false" ht="13.2" hidden="true" customHeight="false" outlineLevel="0" collapsed="false">
      <c r="A2165" s="4" t="n">
        <v>53</v>
      </c>
      <c r="B2165" s="4" t="n">
        <v>1</v>
      </c>
      <c r="C2165" s="4" t="n">
        <v>2</v>
      </c>
      <c r="D2165" s="4" t="n">
        <v>4</v>
      </c>
      <c r="E2165" s="4" t="n">
        <v>0.00749451</v>
      </c>
      <c r="F2165" s="0" t="str">
        <f aca="false">IF(B2165=$G$2,$H$2,IF(B2165=$G$3,$H$3,IF(B2165=$G$4,$H$4,IF(B2165=$G$5,$H$5,IF(B2165=$G$6,$H$6,"other")))))</f>
        <v>Off-Network</v>
      </c>
    </row>
    <row r="2166" customFormat="false" ht="13.2" hidden="true" customHeight="false" outlineLevel="0" collapsed="false">
      <c r="A2166" s="4" t="n">
        <v>53</v>
      </c>
      <c r="B2166" s="4" t="n">
        <v>1</v>
      </c>
      <c r="C2166" s="4" t="n">
        <v>2</v>
      </c>
      <c r="D2166" s="4" t="n">
        <v>5</v>
      </c>
      <c r="E2166" s="4" t="n">
        <v>0.00683855</v>
      </c>
      <c r="F2166" s="0" t="str">
        <f aca="false">IF(B2166=$G$2,$H$2,IF(B2166=$G$3,$H$3,IF(B2166=$G$4,$H$4,IF(B2166=$G$5,$H$5,IF(B2166=$G$6,$H$6,"other")))))</f>
        <v>Off-Network</v>
      </c>
    </row>
    <row r="2167" customFormat="false" ht="13.2" hidden="true" customHeight="false" outlineLevel="0" collapsed="false">
      <c r="A2167" s="4" t="n">
        <v>53</v>
      </c>
      <c r="B2167" s="4" t="n">
        <v>1</v>
      </c>
      <c r="C2167" s="4" t="n">
        <v>2</v>
      </c>
      <c r="D2167" s="4" t="n">
        <v>6</v>
      </c>
      <c r="E2167" s="4" t="n">
        <v>0.0103588</v>
      </c>
      <c r="F2167" s="0" t="str">
        <f aca="false">IF(B2167=$G$2,$H$2,IF(B2167=$G$3,$H$3,IF(B2167=$G$4,$H$4,IF(B2167=$G$5,$H$5,IF(B2167=$G$6,$H$6,"other")))))</f>
        <v>Off-Network</v>
      </c>
    </row>
    <row r="2168" customFormat="false" ht="13.2" hidden="true" customHeight="false" outlineLevel="0" collapsed="false">
      <c r="A2168" s="4" t="n">
        <v>53</v>
      </c>
      <c r="B2168" s="4" t="n">
        <v>1</v>
      </c>
      <c r="C2168" s="4" t="n">
        <v>2</v>
      </c>
      <c r="D2168" s="4" t="n">
        <v>7</v>
      </c>
      <c r="E2168" s="4" t="n">
        <v>0.0184304</v>
      </c>
      <c r="F2168" s="0" t="str">
        <f aca="false">IF(B2168=$G$2,$H$2,IF(B2168=$G$3,$H$3,IF(B2168=$G$4,$H$4,IF(B2168=$G$5,$H$5,IF(B2168=$G$6,$H$6,"other")))))</f>
        <v>Off-Network</v>
      </c>
    </row>
    <row r="2169" customFormat="false" ht="13.2" hidden="true" customHeight="false" outlineLevel="0" collapsed="false">
      <c r="A2169" s="4" t="n">
        <v>53</v>
      </c>
      <c r="B2169" s="4" t="n">
        <v>1</v>
      </c>
      <c r="C2169" s="4" t="n">
        <v>2</v>
      </c>
      <c r="D2169" s="4" t="n">
        <v>8</v>
      </c>
      <c r="E2169" s="4" t="n">
        <v>0.0268117</v>
      </c>
      <c r="F2169" s="0" t="str">
        <f aca="false">IF(B2169=$G$2,$H$2,IF(B2169=$G$3,$H$3,IF(B2169=$G$4,$H$4,IF(B2169=$G$5,$H$5,IF(B2169=$G$6,$H$6,"other")))))</f>
        <v>Off-Network</v>
      </c>
    </row>
    <row r="2170" customFormat="false" ht="13.2" hidden="true" customHeight="false" outlineLevel="0" collapsed="false">
      <c r="A2170" s="4" t="n">
        <v>53</v>
      </c>
      <c r="B2170" s="4" t="n">
        <v>1</v>
      </c>
      <c r="C2170" s="4" t="n">
        <v>2</v>
      </c>
      <c r="D2170" s="4" t="n">
        <v>9</v>
      </c>
      <c r="E2170" s="4" t="n">
        <v>0.0363852</v>
      </c>
      <c r="F2170" s="0" t="str">
        <f aca="false">IF(B2170=$G$2,$H$2,IF(B2170=$G$3,$H$3,IF(B2170=$G$4,$H$4,IF(B2170=$G$5,$H$5,IF(B2170=$G$6,$H$6,"other")))))</f>
        <v>Off-Network</v>
      </c>
    </row>
    <row r="2171" customFormat="false" ht="13.2" hidden="true" customHeight="false" outlineLevel="0" collapsed="false">
      <c r="A2171" s="4" t="n">
        <v>53</v>
      </c>
      <c r="B2171" s="4" t="n">
        <v>1</v>
      </c>
      <c r="C2171" s="4" t="n">
        <v>2</v>
      </c>
      <c r="D2171" s="4" t="n">
        <v>10</v>
      </c>
      <c r="E2171" s="4" t="n">
        <v>0.0475407</v>
      </c>
      <c r="F2171" s="0" t="str">
        <f aca="false">IF(B2171=$G$2,$H$2,IF(B2171=$G$3,$H$3,IF(B2171=$G$4,$H$4,IF(B2171=$G$5,$H$5,IF(B2171=$G$6,$H$6,"other")))))</f>
        <v>Off-Network</v>
      </c>
    </row>
    <row r="2172" customFormat="false" ht="13.2" hidden="true" customHeight="false" outlineLevel="0" collapsed="false">
      <c r="A2172" s="4" t="n">
        <v>53</v>
      </c>
      <c r="B2172" s="4" t="n">
        <v>1</v>
      </c>
      <c r="C2172" s="4" t="n">
        <v>2</v>
      </c>
      <c r="D2172" s="4" t="n">
        <v>11</v>
      </c>
      <c r="E2172" s="4" t="n">
        <v>0.0574664</v>
      </c>
      <c r="F2172" s="0" t="str">
        <f aca="false">IF(B2172=$G$2,$H$2,IF(B2172=$G$3,$H$3,IF(B2172=$G$4,$H$4,IF(B2172=$G$5,$H$5,IF(B2172=$G$6,$H$6,"other")))))</f>
        <v>Off-Network</v>
      </c>
    </row>
    <row r="2173" customFormat="false" ht="13.2" hidden="true" customHeight="false" outlineLevel="0" collapsed="false">
      <c r="A2173" s="4" t="n">
        <v>53</v>
      </c>
      <c r="B2173" s="4" t="n">
        <v>1</v>
      </c>
      <c r="C2173" s="4" t="n">
        <v>2</v>
      </c>
      <c r="D2173" s="4" t="n">
        <v>12</v>
      </c>
      <c r="E2173" s="4" t="n">
        <v>0.0650786</v>
      </c>
      <c r="F2173" s="0" t="str">
        <f aca="false">IF(B2173=$G$2,$H$2,IF(B2173=$G$3,$H$3,IF(B2173=$G$4,$H$4,IF(B2173=$G$5,$H$5,IF(B2173=$G$6,$H$6,"other")))))</f>
        <v>Off-Network</v>
      </c>
    </row>
    <row r="2174" customFormat="false" ht="13.2" hidden="true" customHeight="false" outlineLevel="0" collapsed="false">
      <c r="A2174" s="4" t="n">
        <v>53</v>
      </c>
      <c r="B2174" s="4" t="n">
        <v>1</v>
      </c>
      <c r="C2174" s="4" t="n">
        <v>2</v>
      </c>
      <c r="D2174" s="4" t="n">
        <v>13</v>
      </c>
      <c r="E2174" s="4" t="n">
        <v>0.0713228</v>
      </c>
      <c r="F2174" s="0" t="str">
        <f aca="false">IF(B2174=$G$2,$H$2,IF(B2174=$G$3,$H$3,IF(B2174=$G$4,$H$4,IF(B2174=$G$5,$H$5,IF(B2174=$G$6,$H$6,"other")))))</f>
        <v>Off-Network</v>
      </c>
    </row>
    <row r="2175" customFormat="false" ht="13.2" hidden="true" customHeight="false" outlineLevel="0" collapsed="false">
      <c r="A2175" s="4" t="n">
        <v>53</v>
      </c>
      <c r="B2175" s="4" t="n">
        <v>1</v>
      </c>
      <c r="C2175" s="4" t="n">
        <v>2</v>
      </c>
      <c r="D2175" s="4" t="n">
        <v>14</v>
      </c>
      <c r="E2175" s="4" t="n">
        <v>0.0714917</v>
      </c>
      <c r="F2175" s="0" t="str">
        <f aca="false">IF(B2175=$G$2,$H$2,IF(B2175=$G$3,$H$3,IF(B2175=$G$4,$H$4,IF(B2175=$G$5,$H$5,IF(B2175=$G$6,$H$6,"other")))))</f>
        <v>Off-Network</v>
      </c>
    </row>
    <row r="2176" customFormat="false" ht="13.2" hidden="true" customHeight="false" outlineLevel="0" collapsed="false">
      <c r="A2176" s="4" t="n">
        <v>53</v>
      </c>
      <c r="B2176" s="4" t="n">
        <v>1</v>
      </c>
      <c r="C2176" s="4" t="n">
        <v>2</v>
      </c>
      <c r="D2176" s="4" t="n">
        <v>15</v>
      </c>
      <c r="E2176" s="4" t="n">
        <v>0.0717226</v>
      </c>
      <c r="F2176" s="0" t="str">
        <f aca="false">IF(B2176=$G$2,$H$2,IF(B2176=$G$3,$H$3,IF(B2176=$G$4,$H$4,IF(B2176=$G$5,$H$5,IF(B2176=$G$6,$H$6,"other")))))</f>
        <v>Off-Network</v>
      </c>
    </row>
    <row r="2177" customFormat="false" ht="13.2" hidden="true" customHeight="false" outlineLevel="0" collapsed="false">
      <c r="A2177" s="4" t="n">
        <v>53</v>
      </c>
      <c r="B2177" s="4" t="n">
        <v>1</v>
      </c>
      <c r="C2177" s="4" t="n">
        <v>2</v>
      </c>
      <c r="D2177" s="4" t="n">
        <v>16</v>
      </c>
      <c r="E2177" s="4" t="n">
        <v>0.0720061</v>
      </c>
      <c r="F2177" s="0" t="str">
        <f aca="false">IF(B2177=$G$2,$H$2,IF(B2177=$G$3,$H$3,IF(B2177=$G$4,$H$4,IF(B2177=$G$5,$H$5,IF(B2177=$G$6,$H$6,"other")))))</f>
        <v>Off-Network</v>
      </c>
    </row>
    <row r="2178" customFormat="false" ht="13.2" hidden="true" customHeight="false" outlineLevel="0" collapsed="false">
      <c r="A2178" s="4" t="n">
        <v>53</v>
      </c>
      <c r="B2178" s="4" t="n">
        <v>1</v>
      </c>
      <c r="C2178" s="4" t="n">
        <v>2</v>
      </c>
      <c r="D2178" s="4" t="n">
        <v>17</v>
      </c>
      <c r="E2178" s="4" t="n">
        <v>0.0711487</v>
      </c>
      <c r="F2178" s="0" t="str">
        <f aca="false">IF(B2178=$G$2,$H$2,IF(B2178=$G$3,$H$3,IF(B2178=$G$4,$H$4,IF(B2178=$G$5,$H$5,IF(B2178=$G$6,$H$6,"other")))))</f>
        <v>Off-Network</v>
      </c>
    </row>
    <row r="2179" customFormat="false" ht="13.2" hidden="true" customHeight="false" outlineLevel="0" collapsed="false">
      <c r="A2179" s="4" t="n">
        <v>53</v>
      </c>
      <c r="B2179" s="4" t="n">
        <v>1</v>
      </c>
      <c r="C2179" s="4" t="n">
        <v>2</v>
      </c>
      <c r="D2179" s="4" t="n">
        <v>18</v>
      </c>
      <c r="E2179" s="4" t="n">
        <v>0.0678874</v>
      </c>
      <c r="F2179" s="0" t="str">
        <f aca="false">IF(B2179=$G$2,$H$2,IF(B2179=$G$3,$H$3,IF(B2179=$G$4,$H$4,IF(B2179=$G$5,$H$5,IF(B2179=$G$6,$H$6,"other")))))</f>
        <v>Off-Network</v>
      </c>
    </row>
    <row r="2180" customFormat="false" ht="13.2" hidden="true" customHeight="false" outlineLevel="0" collapsed="false">
      <c r="A2180" s="4" t="n">
        <v>53</v>
      </c>
      <c r="B2180" s="4" t="n">
        <v>1</v>
      </c>
      <c r="C2180" s="4" t="n">
        <v>2</v>
      </c>
      <c r="D2180" s="4" t="n">
        <v>19</v>
      </c>
      <c r="E2180" s="4" t="n">
        <v>0.0617718</v>
      </c>
      <c r="F2180" s="0" t="str">
        <f aca="false">IF(B2180=$G$2,$H$2,IF(B2180=$G$3,$H$3,IF(B2180=$G$4,$H$4,IF(B2180=$G$5,$H$5,IF(B2180=$G$6,$H$6,"other")))))</f>
        <v>Off-Network</v>
      </c>
    </row>
    <row r="2181" customFormat="false" ht="13.2" hidden="true" customHeight="false" outlineLevel="0" collapsed="false">
      <c r="A2181" s="4" t="n">
        <v>53</v>
      </c>
      <c r="B2181" s="4" t="n">
        <v>1</v>
      </c>
      <c r="C2181" s="4" t="n">
        <v>2</v>
      </c>
      <c r="D2181" s="4" t="n">
        <v>20</v>
      </c>
      <c r="E2181" s="4" t="n">
        <v>0.0516882</v>
      </c>
      <c r="F2181" s="0" t="str">
        <f aca="false">IF(B2181=$G$2,$H$2,IF(B2181=$G$3,$H$3,IF(B2181=$G$4,$H$4,IF(B2181=$G$5,$H$5,IF(B2181=$G$6,$H$6,"other")))))</f>
        <v>Off-Network</v>
      </c>
    </row>
    <row r="2182" customFormat="false" ht="13.2" hidden="true" customHeight="false" outlineLevel="0" collapsed="false">
      <c r="A2182" s="4" t="n">
        <v>53</v>
      </c>
      <c r="B2182" s="4" t="n">
        <v>1</v>
      </c>
      <c r="C2182" s="4" t="n">
        <v>2</v>
      </c>
      <c r="D2182" s="4" t="n">
        <v>21</v>
      </c>
      <c r="E2182" s="4" t="n">
        <v>0.0428658</v>
      </c>
      <c r="F2182" s="0" t="str">
        <f aca="false">IF(B2182=$G$2,$H$2,IF(B2182=$G$3,$H$3,IF(B2182=$G$4,$H$4,IF(B2182=$G$5,$H$5,IF(B2182=$G$6,$H$6,"other")))))</f>
        <v>Off-Network</v>
      </c>
    </row>
    <row r="2183" customFormat="false" ht="13.2" hidden="true" customHeight="false" outlineLevel="0" collapsed="false">
      <c r="A2183" s="4" t="n">
        <v>53</v>
      </c>
      <c r="B2183" s="4" t="n">
        <v>1</v>
      </c>
      <c r="C2183" s="4" t="n">
        <v>2</v>
      </c>
      <c r="D2183" s="4" t="n">
        <v>22</v>
      </c>
      <c r="E2183" s="4" t="n">
        <v>0.0380302</v>
      </c>
      <c r="F2183" s="0" t="str">
        <f aca="false">IF(B2183=$G$2,$H$2,IF(B2183=$G$3,$H$3,IF(B2183=$G$4,$H$4,IF(B2183=$G$5,$H$5,IF(B2183=$G$6,$H$6,"other")))))</f>
        <v>Off-Network</v>
      </c>
    </row>
    <row r="2184" customFormat="false" ht="13.2" hidden="true" customHeight="false" outlineLevel="0" collapsed="false">
      <c r="A2184" s="4" t="n">
        <v>53</v>
      </c>
      <c r="B2184" s="4" t="n">
        <v>1</v>
      </c>
      <c r="C2184" s="4" t="n">
        <v>2</v>
      </c>
      <c r="D2184" s="4" t="n">
        <v>23</v>
      </c>
      <c r="E2184" s="4" t="n">
        <v>0.0322072</v>
      </c>
      <c r="F2184" s="0" t="str">
        <f aca="false">IF(B2184=$G$2,$H$2,IF(B2184=$G$3,$H$3,IF(B2184=$G$4,$H$4,IF(B2184=$G$5,$H$5,IF(B2184=$G$6,$H$6,"other")))))</f>
        <v>Off-Network</v>
      </c>
    </row>
    <row r="2185" customFormat="false" ht="13.2" hidden="true" customHeight="false" outlineLevel="0" collapsed="false">
      <c r="A2185" s="4" t="n">
        <v>53</v>
      </c>
      <c r="B2185" s="4" t="n">
        <v>1</v>
      </c>
      <c r="C2185" s="4" t="n">
        <v>2</v>
      </c>
      <c r="D2185" s="4" t="n">
        <v>24</v>
      </c>
      <c r="E2185" s="4" t="n">
        <v>0.0245677</v>
      </c>
      <c r="F2185" s="0" t="str">
        <f aca="false">IF(B2185=$G$2,$H$2,IF(B2185=$G$3,$H$3,IF(B2185=$G$4,$H$4,IF(B2185=$G$5,$H$5,IF(B2185=$G$6,$H$6,"other")))))</f>
        <v>Off-Network</v>
      </c>
    </row>
    <row r="2186" customFormat="false" ht="13.2" hidden="true" customHeight="false" outlineLevel="0" collapsed="false">
      <c r="A2186" s="4" t="n">
        <v>53</v>
      </c>
      <c r="B2186" s="4" t="n">
        <v>1</v>
      </c>
      <c r="C2186" s="4" t="n">
        <v>5</v>
      </c>
      <c r="D2186" s="4" t="n">
        <v>1</v>
      </c>
      <c r="E2186" s="4" t="n">
        <v>0.00986211</v>
      </c>
      <c r="F2186" s="0" t="str">
        <f aca="false">IF(B2186=$G$2,$H$2,IF(B2186=$G$3,$H$3,IF(B2186=$G$4,$H$4,IF(B2186=$G$5,$H$5,IF(B2186=$G$6,$H$6,"other")))))</f>
        <v>Off-Network</v>
      </c>
    </row>
    <row r="2187" customFormat="false" ht="13.2" hidden="true" customHeight="false" outlineLevel="0" collapsed="false">
      <c r="A2187" s="4" t="n">
        <v>53</v>
      </c>
      <c r="B2187" s="4" t="n">
        <v>1</v>
      </c>
      <c r="C2187" s="4" t="n">
        <v>5</v>
      </c>
      <c r="D2187" s="4" t="n">
        <v>2</v>
      </c>
      <c r="E2187" s="4" t="n">
        <v>0.00627248</v>
      </c>
      <c r="F2187" s="0" t="str">
        <f aca="false">IF(B2187=$G$2,$H$2,IF(B2187=$G$3,$H$3,IF(B2187=$G$4,$H$4,IF(B2187=$G$5,$H$5,IF(B2187=$G$6,$H$6,"other")))))</f>
        <v>Off-Network</v>
      </c>
    </row>
    <row r="2188" customFormat="false" ht="13.2" hidden="true" customHeight="false" outlineLevel="0" collapsed="false">
      <c r="A2188" s="4" t="n">
        <v>53</v>
      </c>
      <c r="B2188" s="4" t="n">
        <v>1</v>
      </c>
      <c r="C2188" s="4" t="n">
        <v>5</v>
      </c>
      <c r="D2188" s="4" t="n">
        <v>3</v>
      </c>
      <c r="E2188" s="4" t="n">
        <v>0.00505767</v>
      </c>
      <c r="F2188" s="0" t="str">
        <f aca="false">IF(B2188=$G$2,$H$2,IF(B2188=$G$3,$H$3,IF(B2188=$G$4,$H$4,IF(B2188=$G$5,$H$5,IF(B2188=$G$6,$H$6,"other")))))</f>
        <v>Off-Network</v>
      </c>
    </row>
    <row r="2189" customFormat="false" ht="13.2" hidden="true" customHeight="false" outlineLevel="0" collapsed="false">
      <c r="A2189" s="4" t="n">
        <v>53</v>
      </c>
      <c r="B2189" s="4" t="n">
        <v>1</v>
      </c>
      <c r="C2189" s="4" t="n">
        <v>5</v>
      </c>
      <c r="D2189" s="4" t="n">
        <v>4</v>
      </c>
      <c r="E2189" s="4" t="n">
        <v>0.00466686</v>
      </c>
      <c r="F2189" s="0" t="str">
        <f aca="false">IF(B2189=$G$2,$H$2,IF(B2189=$G$3,$H$3,IF(B2189=$G$4,$H$4,IF(B2189=$G$5,$H$5,IF(B2189=$G$6,$H$6,"other")))))</f>
        <v>Off-Network</v>
      </c>
    </row>
    <row r="2190" customFormat="false" ht="13.2" hidden="true" customHeight="false" outlineLevel="0" collapsed="false">
      <c r="A2190" s="4" t="n">
        <v>53</v>
      </c>
      <c r="B2190" s="4" t="n">
        <v>1</v>
      </c>
      <c r="C2190" s="4" t="n">
        <v>5</v>
      </c>
      <c r="D2190" s="4" t="n">
        <v>5</v>
      </c>
      <c r="E2190" s="4" t="n">
        <v>0.00699469</v>
      </c>
      <c r="F2190" s="0" t="str">
        <f aca="false">IF(B2190=$G$2,$H$2,IF(B2190=$G$3,$H$3,IF(B2190=$G$4,$H$4,IF(B2190=$G$5,$H$5,IF(B2190=$G$6,$H$6,"other")))))</f>
        <v>Off-Network</v>
      </c>
    </row>
    <row r="2191" customFormat="false" ht="13.2" hidden="true" customHeight="false" outlineLevel="0" collapsed="false">
      <c r="A2191" s="4" t="n">
        <v>53</v>
      </c>
      <c r="B2191" s="4" t="n">
        <v>1</v>
      </c>
      <c r="C2191" s="4" t="n">
        <v>5</v>
      </c>
      <c r="D2191" s="4" t="n">
        <v>6</v>
      </c>
      <c r="E2191" s="4" t="n">
        <v>0.018494</v>
      </c>
      <c r="F2191" s="0" t="str">
        <f aca="false">IF(B2191=$G$2,$H$2,IF(B2191=$G$3,$H$3,IF(B2191=$G$4,$H$4,IF(B2191=$G$5,$H$5,IF(B2191=$G$6,$H$6,"other")))))</f>
        <v>Off-Network</v>
      </c>
    </row>
    <row r="2192" customFormat="false" ht="13.2" hidden="true" customHeight="false" outlineLevel="0" collapsed="false">
      <c r="A2192" s="4" t="n">
        <v>53</v>
      </c>
      <c r="B2192" s="4" t="n">
        <v>1</v>
      </c>
      <c r="C2192" s="4" t="n">
        <v>5</v>
      </c>
      <c r="D2192" s="4" t="n">
        <v>7</v>
      </c>
      <c r="E2192" s="4" t="n">
        <v>0.0459565</v>
      </c>
      <c r="F2192" s="0" t="str">
        <f aca="false">IF(B2192=$G$2,$H$2,IF(B2192=$G$3,$H$3,IF(B2192=$G$4,$H$4,IF(B2192=$G$5,$H$5,IF(B2192=$G$6,$H$6,"other")))))</f>
        <v>Off-Network</v>
      </c>
    </row>
    <row r="2193" customFormat="false" ht="13.2" hidden="true" customHeight="false" outlineLevel="0" collapsed="false">
      <c r="A2193" s="4" t="n">
        <v>53</v>
      </c>
      <c r="B2193" s="4" t="n">
        <v>1</v>
      </c>
      <c r="C2193" s="4" t="n">
        <v>5</v>
      </c>
      <c r="D2193" s="4" t="n">
        <v>8</v>
      </c>
      <c r="E2193" s="4" t="n">
        <v>0.0696444</v>
      </c>
      <c r="F2193" s="0" t="str">
        <f aca="false">IF(B2193=$G$2,$H$2,IF(B2193=$G$3,$H$3,IF(B2193=$G$4,$H$4,IF(B2193=$G$5,$H$5,IF(B2193=$G$6,$H$6,"other")))))</f>
        <v>Off-Network</v>
      </c>
    </row>
    <row r="2194" customFormat="false" ht="13.2" hidden="true" customHeight="false" outlineLevel="0" collapsed="false">
      <c r="A2194" s="4" t="n">
        <v>53</v>
      </c>
      <c r="B2194" s="4" t="n">
        <v>1</v>
      </c>
      <c r="C2194" s="4" t="n">
        <v>5</v>
      </c>
      <c r="D2194" s="4" t="n">
        <v>9</v>
      </c>
      <c r="E2194" s="4" t="n">
        <v>0.0608279</v>
      </c>
      <c r="F2194" s="0" t="str">
        <f aca="false">IF(B2194=$G$2,$H$2,IF(B2194=$G$3,$H$3,IF(B2194=$G$4,$H$4,IF(B2194=$G$5,$H$5,IF(B2194=$G$6,$H$6,"other")))))</f>
        <v>Off-Network</v>
      </c>
    </row>
    <row r="2195" customFormat="false" ht="13.2" hidden="true" customHeight="false" outlineLevel="0" collapsed="false">
      <c r="A2195" s="4" t="n">
        <v>53</v>
      </c>
      <c r="B2195" s="4" t="n">
        <v>1</v>
      </c>
      <c r="C2195" s="4" t="n">
        <v>5</v>
      </c>
      <c r="D2195" s="4" t="n">
        <v>10</v>
      </c>
      <c r="E2195" s="4" t="n">
        <v>0.0502862</v>
      </c>
      <c r="F2195" s="0" t="str">
        <f aca="false">IF(B2195=$G$2,$H$2,IF(B2195=$G$3,$H$3,IF(B2195=$G$4,$H$4,IF(B2195=$G$5,$H$5,IF(B2195=$G$6,$H$6,"other")))))</f>
        <v>Off-Network</v>
      </c>
    </row>
    <row r="2196" customFormat="false" ht="13.2" hidden="true" customHeight="false" outlineLevel="0" collapsed="false">
      <c r="A2196" s="4" t="n">
        <v>53</v>
      </c>
      <c r="B2196" s="4" t="n">
        <v>1</v>
      </c>
      <c r="C2196" s="4" t="n">
        <v>5</v>
      </c>
      <c r="D2196" s="4" t="n">
        <v>11</v>
      </c>
      <c r="E2196" s="4" t="n">
        <v>0.0499351</v>
      </c>
      <c r="F2196" s="0" t="str">
        <f aca="false">IF(B2196=$G$2,$H$2,IF(B2196=$G$3,$H$3,IF(B2196=$G$4,$H$4,IF(B2196=$G$5,$H$5,IF(B2196=$G$6,$H$6,"other")))))</f>
        <v>Off-Network</v>
      </c>
    </row>
    <row r="2197" customFormat="false" ht="13.2" hidden="true" customHeight="false" outlineLevel="0" collapsed="false">
      <c r="A2197" s="4" t="n">
        <v>53</v>
      </c>
      <c r="B2197" s="4" t="n">
        <v>1</v>
      </c>
      <c r="C2197" s="4" t="n">
        <v>5</v>
      </c>
      <c r="D2197" s="4" t="n">
        <v>12</v>
      </c>
      <c r="E2197" s="4" t="n">
        <v>0.0543654</v>
      </c>
      <c r="F2197" s="0" t="str">
        <f aca="false">IF(B2197=$G$2,$H$2,IF(B2197=$G$3,$H$3,IF(B2197=$G$4,$H$4,IF(B2197=$G$5,$H$5,IF(B2197=$G$6,$H$6,"other")))))</f>
        <v>Off-Network</v>
      </c>
    </row>
    <row r="2198" customFormat="false" ht="13.2" hidden="true" customHeight="false" outlineLevel="0" collapsed="false">
      <c r="A2198" s="4" t="n">
        <v>53</v>
      </c>
      <c r="B2198" s="4" t="n">
        <v>1</v>
      </c>
      <c r="C2198" s="4" t="n">
        <v>5</v>
      </c>
      <c r="D2198" s="4" t="n">
        <v>13</v>
      </c>
      <c r="E2198" s="4" t="n">
        <v>0.0576462</v>
      </c>
      <c r="F2198" s="0" t="str">
        <f aca="false">IF(B2198=$G$2,$H$2,IF(B2198=$G$3,$H$3,IF(B2198=$G$4,$H$4,IF(B2198=$G$5,$H$5,IF(B2198=$G$6,$H$6,"other")))))</f>
        <v>Off-Network</v>
      </c>
    </row>
    <row r="2199" customFormat="false" ht="13.2" hidden="true" customHeight="false" outlineLevel="0" collapsed="false">
      <c r="A2199" s="4" t="n">
        <v>53</v>
      </c>
      <c r="B2199" s="4" t="n">
        <v>1</v>
      </c>
      <c r="C2199" s="4" t="n">
        <v>5</v>
      </c>
      <c r="D2199" s="4" t="n">
        <v>14</v>
      </c>
      <c r="E2199" s="4" t="n">
        <v>0.0580319</v>
      </c>
      <c r="F2199" s="0" t="str">
        <f aca="false">IF(B2199=$G$2,$H$2,IF(B2199=$G$3,$H$3,IF(B2199=$G$4,$H$4,IF(B2199=$G$5,$H$5,IF(B2199=$G$6,$H$6,"other")))))</f>
        <v>Off-Network</v>
      </c>
    </row>
    <row r="2200" customFormat="false" ht="13.2" hidden="true" customHeight="false" outlineLevel="0" collapsed="false">
      <c r="A2200" s="4" t="n">
        <v>53</v>
      </c>
      <c r="B2200" s="4" t="n">
        <v>1</v>
      </c>
      <c r="C2200" s="4" t="n">
        <v>5</v>
      </c>
      <c r="D2200" s="4" t="n">
        <v>15</v>
      </c>
      <c r="E2200" s="4" t="n">
        <v>0.0622554</v>
      </c>
      <c r="F2200" s="0" t="str">
        <f aca="false">IF(B2200=$G$2,$H$2,IF(B2200=$G$3,$H$3,IF(B2200=$G$4,$H$4,IF(B2200=$G$5,$H$5,IF(B2200=$G$6,$H$6,"other")))))</f>
        <v>Off-Network</v>
      </c>
    </row>
    <row r="2201" customFormat="false" ht="13.2" hidden="true" customHeight="false" outlineLevel="0" collapsed="false">
      <c r="A2201" s="4" t="n">
        <v>53</v>
      </c>
      <c r="B2201" s="4" t="n">
        <v>1</v>
      </c>
      <c r="C2201" s="4" t="n">
        <v>5</v>
      </c>
      <c r="D2201" s="4" t="n">
        <v>16</v>
      </c>
      <c r="E2201" s="4" t="n">
        <v>0.0710049</v>
      </c>
      <c r="F2201" s="0" t="str">
        <f aca="false">IF(B2201=$G$2,$H$2,IF(B2201=$G$3,$H$3,IF(B2201=$G$4,$H$4,IF(B2201=$G$5,$H$5,IF(B2201=$G$6,$H$6,"other")))))</f>
        <v>Off-Network</v>
      </c>
    </row>
    <row r="2202" customFormat="false" ht="13.2" hidden="true" customHeight="false" outlineLevel="0" collapsed="false">
      <c r="A2202" s="4" t="n">
        <v>53</v>
      </c>
      <c r="B2202" s="4" t="n">
        <v>1</v>
      </c>
      <c r="C2202" s="4" t="n">
        <v>5</v>
      </c>
      <c r="D2202" s="4" t="n">
        <v>17</v>
      </c>
      <c r="E2202" s="4" t="n">
        <v>0.0769725</v>
      </c>
      <c r="F2202" s="0" t="str">
        <f aca="false">IF(B2202=$G$2,$H$2,IF(B2202=$G$3,$H$3,IF(B2202=$G$4,$H$4,IF(B2202=$G$5,$H$5,IF(B2202=$G$6,$H$6,"other")))))</f>
        <v>Off-Network</v>
      </c>
    </row>
    <row r="2203" customFormat="false" ht="13.2" hidden="true" customHeight="false" outlineLevel="0" collapsed="false">
      <c r="A2203" s="4" t="n">
        <v>53</v>
      </c>
      <c r="B2203" s="4" t="n">
        <v>1</v>
      </c>
      <c r="C2203" s="4" t="n">
        <v>5</v>
      </c>
      <c r="D2203" s="4" t="n">
        <v>18</v>
      </c>
      <c r="E2203" s="4" t="n">
        <v>0.077432</v>
      </c>
      <c r="F2203" s="0" t="str">
        <f aca="false">IF(B2203=$G$2,$H$2,IF(B2203=$G$3,$H$3,IF(B2203=$G$4,$H$4,IF(B2203=$G$5,$H$5,IF(B2203=$G$6,$H$6,"other")))))</f>
        <v>Off-Network</v>
      </c>
    </row>
    <row r="2204" customFormat="false" ht="13.2" hidden="true" customHeight="false" outlineLevel="0" collapsed="false">
      <c r="A2204" s="4" t="n">
        <v>53</v>
      </c>
      <c r="B2204" s="4" t="n">
        <v>1</v>
      </c>
      <c r="C2204" s="4" t="n">
        <v>5</v>
      </c>
      <c r="D2204" s="4" t="n">
        <v>19</v>
      </c>
      <c r="E2204" s="4" t="n">
        <v>0.059783</v>
      </c>
      <c r="F2204" s="0" t="str">
        <f aca="false">IF(B2204=$G$2,$H$2,IF(B2204=$G$3,$H$3,IF(B2204=$G$4,$H$4,IF(B2204=$G$5,$H$5,IF(B2204=$G$6,$H$6,"other")))))</f>
        <v>Off-Network</v>
      </c>
    </row>
    <row r="2205" customFormat="false" ht="13.2" hidden="true" customHeight="false" outlineLevel="0" collapsed="false">
      <c r="A2205" s="4" t="n">
        <v>53</v>
      </c>
      <c r="B2205" s="4" t="n">
        <v>1</v>
      </c>
      <c r="C2205" s="4" t="n">
        <v>5</v>
      </c>
      <c r="D2205" s="4" t="n">
        <v>20</v>
      </c>
      <c r="E2205" s="4" t="n">
        <v>0.0443923</v>
      </c>
      <c r="F2205" s="0" t="str">
        <f aca="false">IF(B2205=$G$2,$H$2,IF(B2205=$G$3,$H$3,IF(B2205=$G$4,$H$4,IF(B2205=$G$5,$H$5,IF(B2205=$G$6,$H$6,"other")))))</f>
        <v>Off-Network</v>
      </c>
    </row>
    <row r="2206" customFormat="false" ht="13.2" hidden="true" customHeight="false" outlineLevel="0" collapsed="false">
      <c r="A2206" s="4" t="n">
        <v>53</v>
      </c>
      <c r="B2206" s="4" t="n">
        <v>1</v>
      </c>
      <c r="C2206" s="4" t="n">
        <v>5</v>
      </c>
      <c r="D2206" s="4" t="n">
        <v>21</v>
      </c>
      <c r="E2206" s="4" t="n">
        <v>0.0354458</v>
      </c>
      <c r="F2206" s="0" t="str">
        <f aca="false">IF(B2206=$G$2,$H$2,IF(B2206=$G$3,$H$3,IF(B2206=$G$4,$H$4,IF(B2206=$G$5,$H$5,IF(B2206=$G$6,$H$6,"other")))))</f>
        <v>Off-Network</v>
      </c>
    </row>
    <row r="2207" customFormat="false" ht="13.2" hidden="true" customHeight="false" outlineLevel="0" collapsed="false">
      <c r="A2207" s="4" t="n">
        <v>53</v>
      </c>
      <c r="B2207" s="4" t="n">
        <v>1</v>
      </c>
      <c r="C2207" s="4" t="n">
        <v>5</v>
      </c>
      <c r="D2207" s="4" t="n">
        <v>22</v>
      </c>
      <c r="E2207" s="4" t="n">
        <v>0.031824</v>
      </c>
      <c r="F2207" s="0" t="str">
        <f aca="false">IF(B2207=$G$2,$H$2,IF(B2207=$G$3,$H$3,IF(B2207=$G$4,$H$4,IF(B2207=$G$5,$H$5,IF(B2207=$G$6,$H$6,"other")))))</f>
        <v>Off-Network</v>
      </c>
    </row>
    <row r="2208" customFormat="false" ht="13.2" hidden="true" customHeight="false" outlineLevel="0" collapsed="false">
      <c r="A2208" s="4" t="n">
        <v>53</v>
      </c>
      <c r="B2208" s="4" t="n">
        <v>1</v>
      </c>
      <c r="C2208" s="4" t="n">
        <v>5</v>
      </c>
      <c r="D2208" s="4" t="n">
        <v>23</v>
      </c>
      <c r="E2208" s="4" t="n">
        <v>0.0249419</v>
      </c>
      <c r="F2208" s="0" t="str">
        <f aca="false">IF(B2208=$G$2,$H$2,IF(B2208=$G$3,$H$3,IF(B2208=$G$4,$H$4,IF(B2208=$G$5,$H$5,IF(B2208=$G$6,$H$6,"other")))))</f>
        <v>Off-Network</v>
      </c>
    </row>
    <row r="2209" customFormat="false" ht="13.2" hidden="true" customHeight="false" outlineLevel="0" collapsed="false">
      <c r="A2209" s="4" t="n">
        <v>53</v>
      </c>
      <c r="B2209" s="4" t="n">
        <v>1</v>
      </c>
      <c r="C2209" s="4" t="n">
        <v>5</v>
      </c>
      <c r="D2209" s="4" t="n">
        <v>24</v>
      </c>
      <c r="E2209" s="4" t="n">
        <v>0.0179068</v>
      </c>
      <c r="F2209" s="0" t="str">
        <f aca="false">IF(B2209=$G$2,$H$2,IF(B2209=$G$3,$H$3,IF(B2209=$G$4,$H$4,IF(B2209=$G$5,$H$5,IF(B2209=$G$6,$H$6,"other")))))</f>
        <v>Off-Network</v>
      </c>
    </row>
    <row r="2210" customFormat="false" ht="13.2" hidden="true" customHeight="false" outlineLevel="0" collapsed="false">
      <c r="A2210" s="4" t="n">
        <v>53</v>
      </c>
      <c r="B2210" s="4" t="n">
        <v>2</v>
      </c>
      <c r="C2210" s="4" t="n">
        <v>2</v>
      </c>
      <c r="D2210" s="4" t="n">
        <v>1</v>
      </c>
      <c r="E2210" s="4" t="n">
        <v>0.0164213</v>
      </c>
      <c r="F2210" s="0" t="str">
        <f aca="false">IF(B2210=$G$2,$H$2,IF(B2210=$G$3,$H$3,IF(B2210=$G$4,$H$4,IF(B2210=$G$5,$H$5,IF(B2210=$G$6,$H$6,"other")))))</f>
        <v>Rural Restricted Access</v>
      </c>
    </row>
    <row r="2211" customFormat="false" ht="13.2" hidden="true" customHeight="false" outlineLevel="0" collapsed="false">
      <c r="A2211" s="4" t="n">
        <v>53</v>
      </c>
      <c r="B2211" s="4" t="n">
        <v>2</v>
      </c>
      <c r="C2211" s="4" t="n">
        <v>2</v>
      </c>
      <c r="D2211" s="4" t="n">
        <v>2</v>
      </c>
      <c r="E2211" s="4" t="n">
        <v>0.0111921</v>
      </c>
      <c r="F2211" s="0" t="str">
        <f aca="false">IF(B2211=$G$2,$H$2,IF(B2211=$G$3,$H$3,IF(B2211=$G$4,$H$4,IF(B2211=$G$5,$H$5,IF(B2211=$G$6,$H$6,"other")))))</f>
        <v>Rural Restricted Access</v>
      </c>
    </row>
    <row r="2212" customFormat="false" ht="13.2" hidden="true" customHeight="false" outlineLevel="0" collapsed="false">
      <c r="A2212" s="4" t="n">
        <v>53</v>
      </c>
      <c r="B2212" s="4" t="n">
        <v>2</v>
      </c>
      <c r="C2212" s="4" t="n">
        <v>2</v>
      </c>
      <c r="D2212" s="4" t="n">
        <v>3</v>
      </c>
      <c r="E2212" s="4" t="n">
        <v>0.0085415</v>
      </c>
      <c r="F2212" s="0" t="str">
        <f aca="false">IF(B2212=$G$2,$H$2,IF(B2212=$G$3,$H$3,IF(B2212=$G$4,$H$4,IF(B2212=$G$5,$H$5,IF(B2212=$G$6,$H$6,"other")))))</f>
        <v>Rural Restricted Access</v>
      </c>
    </row>
    <row r="2213" customFormat="false" ht="13.2" hidden="true" customHeight="false" outlineLevel="0" collapsed="false">
      <c r="A2213" s="4" t="n">
        <v>53</v>
      </c>
      <c r="B2213" s="4" t="n">
        <v>2</v>
      </c>
      <c r="C2213" s="4" t="n">
        <v>2</v>
      </c>
      <c r="D2213" s="4" t="n">
        <v>4</v>
      </c>
      <c r="E2213" s="4" t="n">
        <v>0.00679328</v>
      </c>
      <c r="F2213" s="0" t="str">
        <f aca="false">IF(B2213=$G$2,$H$2,IF(B2213=$G$3,$H$3,IF(B2213=$G$4,$H$4,IF(B2213=$G$5,$H$5,IF(B2213=$G$6,$H$6,"other")))))</f>
        <v>Rural Restricted Access</v>
      </c>
    </row>
    <row r="2214" customFormat="false" ht="13.2" hidden="true" customHeight="false" outlineLevel="0" collapsed="false">
      <c r="A2214" s="4" t="n">
        <v>53</v>
      </c>
      <c r="B2214" s="4" t="n">
        <v>2</v>
      </c>
      <c r="C2214" s="4" t="n">
        <v>2</v>
      </c>
      <c r="D2214" s="4" t="n">
        <v>5</v>
      </c>
      <c r="E2214" s="4" t="n">
        <v>0.00721894</v>
      </c>
      <c r="F2214" s="0" t="str">
        <f aca="false">IF(B2214=$G$2,$H$2,IF(B2214=$G$3,$H$3,IF(B2214=$G$4,$H$4,IF(B2214=$G$5,$H$5,IF(B2214=$G$6,$H$6,"other")))))</f>
        <v>Rural Restricted Access</v>
      </c>
    </row>
    <row r="2215" customFormat="false" ht="13.2" hidden="true" customHeight="false" outlineLevel="0" collapsed="false">
      <c r="A2215" s="4" t="n">
        <v>53</v>
      </c>
      <c r="B2215" s="4" t="n">
        <v>2</v>
      </c>
      <c r="C2215" s="4" t="n">
        <v>2</v>
      </c>
      <c r="D2215" s="4" t="n">
        <v>6</v>
      </c>
      <c r="E2215" s="4" t="n">
        <v>0.0107619</v>
      </c>
      <c r="F2215" s="0" t="str">
        <f aca="false">IF(B2215=$G$2,$H$2,IF(B2215=$G$3,$H$3,IF(B2215=$G$4,$H$4,IF(B2215=$G$5,$H$5,IF(B2215=$G$6,$H$6,"other")))))</f>
        <v>Rural Restricted Access</v>
      </c>
    </row>
    <row r="2216" customFormat="false" ht="13.2" hidden="true" customHeight="false" outlineLevel="0" collapsed="false">
      <c r="A2216" s="4" t="n">
        <v>53</v>
      </c>
      <c r="B2216" s="4" t="n">
        <v>2</v>
      </c>
      <c r="C2216" s="4" t="n">
        <v>2</v>
      </c>
      <c r="D2216" s="4" t="n">
        <v>7</v>
      </c>
      <c r="E2216" s="4" t="n">
        <v>0.01768</v>
      </c>
      <c r="F2216" s="0" t="str">
        <f aca="false">IF(B2216=$G$2,$H$2,IF(B2216=$G$3,$H$3,IF(B2216=$G$4,$H$4,IF(B2216=$G$5,$H$5,IF(B2216=$G$6,$H$6,"other")))))</f>
        <v>Rural Restricted Access</v>
      </c>
    </row>
    <row r="2217" customFormat="false" ht="13.2" hidden="true" customHeight="false" outlineLevel="0" collapsed="false">
      <c r="A2217" s="4" t="n">
        <v>53</v>
      </c>
      <c r="B2217" s="4" t="n">
        <v>2</v>
      </c>
      <c r="C2217" s="4" t="n">
        <v>2</v>
      </c>
      <c r="D2217" s="4" t="n">
        <v>8</v>
      </c>
      <c r="E2217" s="4" t="n">
        <v>0.0268751</v>
      </c>
      <c r="F2217" s="0" t="str">
        <f aca="false">IF(B2217=$G$2,$H$2,IF(B2217=$G$3,$H$3,IF(B2217=$G$4,$H$4,IF(B2217=$G$5,$H$5,IF(B2217=$G$6,$H$6,"other")))))</f>
        <v>Rural Restricted Access</v>
      </c>
    </row>
    <row r="2218" customFormat="false" ht="13.2" hidden="true" customHeight="false" outlineLevel="0" collapsed="false">
      <c r="A2218" s="4" t="n">
        <v>53</v>
      </c>
      <c r="B2218" s="4" t="n">
        <v>2</v>
      </c>
      <c r="C2218" s="4" t="n">
        <v>2</v>
      </c>
      <c r="D2218" s="4" t="n">
        <v>9</v>
      </c>
      <c r="E2218" s="4" t="n">
        <v>0.0386587</v>
      </c>
      <c r="F2218" s="0" t="str">
        <f aca="false">IF(B2218=$G$2,$H$2,IF(B2218=$G$3,$H$3,IF(B2218=$G$4,$H$4,IF(B2218=$G$5,$H$5,IF(B2218=$G$6,$H$6,"other")))))</f>
        <v>Rural Restricted Access</v>
      </c>
    </row>
    <row r="2219" customFormat="false" ht="13.2" hidden="true" customHeight="false" outlineLevel="0" collapsed="false">
      <c r="A2219" s="4" t="n">
        <v>53</v>
      </c>
      <c r="B2219" s="4" t="n">
        <v>2</v>
      </c>
      <c r="C2219" s="4" t="n">
        <v>2</v>
      </c>
      <c r="D2219" s="4" t="n">
        <v>10</v>
      </c>
      <c r="E2219" s="4" t="n">
        <v>0.0522389</v>
      </c>
      <c r="F2219" s="0" t="str">
        <f aca="false">IF(B2219=$G$2,$H$2,IF(B2219=$G$3,$H$3,IF(B2219=$G$4,$H$4,IF(B2219=$G$5,$H$5,IF(B2219=$G$6,$H$6,"other")))))</f>
        <v>Rural Restricted Access</v>
      </c>
    </row>
    <row r="2220" customFormat="false" ht="13.2" hidden="true" customHeight="false" outlineLevel="0" collapsed="false">
      <c r="A2220" s="4" t="n">
        <v>53</v>
      </c>
      <c r="B2220" s="4" t="n">
        <v>2</v>
      </c>
      <c r="C2220" s="4" t="n">
        <v>2</v>
      </c>
      <c r="D2220" s="4" t="n">
        <v>11</v>
      </c>
      <c r="E2220" s="4" t="n">
        <v>0.0631739</v>
      </c>
      <c r="F2220" s="0" t="str">
        <f aca="false">IF(B2220=$G$2,$H$2,IF(B2220=$G$3,$H$3,IF(B2220=$G$4,$H$4,IF(B2220=$G$5,$H$5,IF(B2220=$G$6,$H$6,"other")))))</f>
        <v>Rural Restricted Access</v>
      </c>
    </row>
    <row r="2221" customFormat="false" ht="13.2" hidden="true" customHeight="false" outlineLevel="0" collapsed="false">
      <c r="A2221" s="4" t="n">
        <v>53</v>
      </c>
      <c r="B2221" s="4" t="n">
        <v>2</v>
      </c>
      <c r="C2221" s="4" t="n">
        <v>2</v>
      </c>
      <c r="D2221" s="4" t="n">
        <v>12</v>
      </c>
      <c r="E2221" s="4" t="n">
        <v>0.0699435</v>
      </c>
      <c r="F2221" s="0" t="str">
        <f aca="false">IF(B2221=$G$2,$H$2,IF(B2221=$G$3,$H$3,IF(B2221=$G$4,$H$4,IF(B2221=$G$5,$H$5,IF(B2221=$G$6,$H$6,"other")))))</f>
        <v>Rural Restricted Access</v>
      </c>
    </row>
    <row r="2222" customFormat="false" ht="13.2" hidden="true" customHeight="false" outlineLevel="0" collapsed="false">
      <c r="A2222" s="4" t="n">
        <v>53</v>
      </c>
      <c r="B2222" s="4" t="n">
        <v>2</v>
      </c>
      <c r="C2222" s="4" t="n">
        <v>2</v>
      </c>
      <c r="D2222" s="4" t="n">
        <v>13</v>
      </c>
      <c r="E2222" s="4" t="n">
        <v>0.0729332</v>
      </c>
      <c r="F2222" s="0" t="str">
        <f aca="false">IF(B2222=$G$2,$H$2,IF(B2222=$G$3,$H$3,IF(B2222=$G$4,$H$4,IF(B2222=$G$5,$H$5,IF(B2222=$G$6,$H$6,"other")))))</f>
        <v>Rural Restricted Access</v>
      </c>
    </row>
    <row r="2223" customFormat="false" ht="13.2" hidden="true" customHeight="false" outlineLevel="0" collapsed="false">
      <c r="A2223" s="4" t="n">
        <v>53</v>
      </c>
      <c r="B2223" s="4" t="n">
        <v>2</v>
      </c>
      <c r="C2223" s="4" t="n">
        <v>2</v>
      </c>
      <c r="D2223" s="4" t="n">
        <v>14</v>
      </c>
      <c r="E2223" s="4" t="n">
        <v>0.0731218</v>
      </c>
      <c r="F2223" s="0" t="str">
        <f aca="false">IF(B2223=$G$2,$H$2,IF(B2223=$G$3,$H$3,IF(B2223=$G$4,$H$4,IF(B2223=$G$5,$H$5,IF(B2223=$G$6,$H$6,"other")))))</f>
        <v>Rural Restricted Access</v>
      </c>
    </row>
    <row r="2224" customFormat="false" ht="13.2" hidden="true" customHeight="false" outlineLevel="0" collapsed="false">
      <c r="A2224" s="4" t="n">
        <v>53</v>
      </c>
      <c r="B2224" s="4" t="n">
        <v>2</v>
      </c>
      <c r="C2224" s="4" t="n">
        <v>2</v>
      </c>
      <c r="D2224" s="4" t="n">
        <v>15</v>
      </c>
      <c r="E2224" s="4" t="n">
        <v>0.0736159</v>
      </c>
      <c r="F2224" s="0" t="str">
        <f aca="false">IF(B2224=$G$2,$H$2,IF(B2224=$G$3,$H$3,IF(B2224=$G$4,$H$4,IF(B2224=$G$5,$H$5,IF(B2224=$G$6,$H$6,"other")))))</f>
        <v>Rural Restricted Access</v>
      </c>
    </row>
    <row r="2225" customFormat="false" ht="13.2" hidden="true" customHeight="false" outlineLevel="0" collapsed="false">
      <c r="A2225" s="4" t="n">
        <v>53</v>
      </c>
      <c r="B2225" s="4" t="n">
        <v>2</v>
      </c>
      <c r="C2225" s="4" t="n">
        <v>2</v>
      </c>
      <c r="D2225" s="4" t="n">
        <v>16</v>
      </c>
      <c r="E2225" s="4" t="n">
        <v>0.0744608</v>
      </c>
      <c r="F2225" s="0" t="str">
        <f aca="false">IF(B2225=$G$2,$H$2,IF(B2225=$G$3,$H$3,IF(B2225=$G$4,$H$4,IF(B2225=$G$5,$H$5,IF(B2225=$G$6,$H$6,"other")))))</f>
        <v>Rural Restricted Access</v>
      </c>
    </row>
    <row r="2226" customFormat="false" ht="13.2" hidden="true" customHeight="false" outlineLevel="0" collapsed="false">
      <c r="A2226" s="4" t="n">
        <v>53</v>
      </c>
      <c r="B2226" s="4" t="n">
        <v>2</v>
      </c>
      <c r="C2226" s="4" t="n">
        <v>2</v>
      </c>
      <c r="D2226" s="4" t="n">
        <v>17</v>
      </c>
      <c r="E2226" s="4" t="n">
        <v>0.0742165</v>
      </c>
      <c r="F2226" s="0" t="str">
        <f aca="false">IF(B2226=$G$2,$H$2,IF(B2226=$G$3,$H$3,IF(B2226=$G$4,$H$4,IF(B2226=$G$5,$H$5,IF(B2226=$G$6,$H$6,"other")))))</f>
        <v>Rural Restricted Access</v>
      </c>
    </row>
    <row r="2227" customFormat="false" ht="13.2" hidden="true" customHeight="false" outlineLevel="0" collapsed="false">
      <c r="A2227" s="4" t="n">
        <v>53</v>
      </c>
      <c r="B2227" s="4" t="n">
        <v>2</v>
      </c>
      <c r="C2227" s="4" t="n">
        <v>2</v>
      </c>
      <c r="D2227" s="4" t="n">
        <v>18</v>
      </c>
      <c r="E2227" s="4" t="n">
        <v>0.0700091</v>
      </c>
      <c r="F2227" s="0" t="str">
        <f aca="false">IF(B2227=$G$2,$H$2,IF(B2227=$G$3,$H$3,IF(B2227=$G$4,$H$4,IF(B2227=$G$5,$H$5,IF(B2227=$G$6,$H$6,"other")))))</f>
        <v>Rural Restricted Access</v>
      </c>
    </row>
    <row r="2228" customFormat="false" ht="13.2" hidden="true" customHeight="false" outlineLevel="0" collapsed="false">
      <c r="A2228" s="4" t="n">
        <v>53</v>
      </c>
      <c r="B2228" s="4" t="n">
        <v>2</v>
      </c>
      <c r="C2228" s="4" t="n">
        <v>2</v>
      </c>
      <c r="D2228" s="4" t="n">
        <v>19</v>
      </c>
      <c r="E2228" s="4" t="n">
        <v>0.0614038</v>
      </c>
      <c r="F2228" s="0" t="str">
        <f aca="false">IF(B2228=$G$2,$H$2,IF(B2228=$G$3,$H$3,IF(B2228=$G$4,$H$4,IF(B2228=$G$5,$H$5,IF(B2228=$G$6,$H$6,"other")))))</f>
        <v>Rural Restricted Access</v>
      </c>
    </row>
    <row r="2229" customFormat="false" ht="13.2" hidden="true" customHeight="false" outlineLevel="0" collapsed="false">
      <c r="A2229" s="4" t="n">
        <v>53</v>
      </c>
      <c r="B2229" s="4" t="n">
        <v>2</v>
      </c>
      <c r="C2229" s="4" t="n">
        <v>2</v>
      </c>
      <c r="D2229" s="4" t="n">
        <v>20</v>
      </c>
      <c r="E2229" s="4" t="n">
        <v>0.0505043</v>
      </c>
      <c r="F2229" s="0" t="str">
        <f aca="false">IF(B2229=$G$2,$H$2,IF(B2229=$G$3,$H$3,IF(B2229=$G$4,$H$4,IF(B2229=$G$5,$H$5,IF(B2229=$G$6,$H$6,"other")))))</f>
        <v>Rural Restricted Access</v>
      </c>
    </row>
    <row r="2230" customFormat="false" ht="13.2" hidden="true" customHeight="false" outlineLevel="0" collapsed="false">
      <c r="A2230" s="4" t="n">
        <v>53</v>
      </c>
      <c r="B2230" s="4" t="n">
        <v>2</v>
      </c>
      <c r="C2230" s="4" t="n">
        <v>2</v>
      </c>
      <c r="D2230" s="4" t="n">
        <v>21</v>
      </c>
      <c r="E2230" s="4" t="n">
        <v>0.0412072</v>
      </c>
      <c r="F2230" s="0" t="str">
        <f aca="false">IF(B2230=$G$2,$H$2,IF(B2230=$G$3,$H$3,IF(B2230=$G$4,$H$4,IF(B2230=$G$5,$H$5,IF(B2230=$G$6,$H$6,"other")))))</f>
        <v>Rural Restricted Access</v>
      </c>
    </row>
    <row r="2231" customFormat="false" ht="13.2" hidden="true" customHeight="false" outlineLevel="0" collapsed="false">
      <c r="A2231" s="4" t="n">
        <v>53</v>
      </c>
      <c r="B2231" s="4" t="n">
        <v>2</v>
      </c>
      <c r="C2231" s="4" t="n">
        <v>2</v>
      </c>
      <c r="D2231" s="4" t="n">
        <v>22</v>
      </c>
      <c r="E2231" s="4" t="n">
        <v>0.0336373</v>
      </c>
      <c r="F2231" s="0" t="str">
        <f aca="false">IF(B2231=$G$2,$H$2,IF(B2231=$G$3,$H$3,IF(B2231=$G$4,$H$4,IF(B2231=$G$5,$H$5,IF(B2231=$G$6,$H$6,"other")))))</f>
        <v>Rural Restricted Access</v>
      </c>
    </row>
    <row r="2232" customFormat="false" ht="13.2" hidden="true" customHeight="false" outlineLevel="0" collapsed="false">
      <c r="A2232" s="4" t="n">
        <v>53</v>
      </c>
      <c r="B2232" s="4" t="n">
        <v>2</v>
      </c>
      <c r="C2232" s="4" t="n">
        <v>2</v>
      </c>
      <c r="D2232" s="4" t="n">
        <v>23</v>
      </c>
      <c r="E2232" s="4" t="n">
        <v>0.0262243</v>
      </c>
      <c r="F2232" s="0" t="str">
        <f aca="false">IF(B2232=$G$2,$H$2,IF(B2232=$G$3,$H$3,IF(B2232=$G$4,$H$4,IF(B2232=$G$5,$H$5,IF(B2232=$G$6,$H$6,"other")))))</f>
        <v>Rural Restricted Access</v>
      </c>
    </row>
    <row r="2233" customFormat="false" ht="13.2" hidden="true" customHeight="false" outlineLevel="0" collapsed="false">
      <c r="A2233" s="4" t="n">
        <v>53</v>
      </c>
      <c r="B2233" s="4" t="n">
        <v>2</v>
      </c>
      <c r="C2233" s="4" t="n">
        <v>2</v>
      </c>
      <c r="D2233" s="4" t="n">
        <v>24</v>
      </c>
      <c r="E2233" s="4" t="n">
        <v>0.0191666</v>
      </c>
      <c r="F2233" s="0" t="str">
        <f aca="false">IF(B2233=$G$2,$H$2,IF(B2233=$G$3,$H$3,IF(B2233=$G$4,$H$4,IF(B2233=$G$5,$H$5,IF(B2233=$G$6,$H$6,"other")))))</f>
        <v>Rural Restricted Access</v>
      </c>
    </row>
    <row r="2234" customFormat="false" ht="13.2" hidden="true" customHeight="false" outlineLevel="0" collapsed="false">
      <c r="A2234" s="4" t="n">
        <v>53</v>
      </c>
      <c r="B2234" s="4" t="n">
        <v>2</v>
      </c>
      <c r="C2234" s="4" t="n">
        <v>5</v>
      </c>
      <c r="D2234" s="4" t="n">
        <v>1</v>
      </c>
      <c r="E2234" s="4" t="n">
        <v>0.0107741</v>
      </c>
      <c r="F2234" s="0" t="str">
        <f aca="false">IF(B2234=$G$2,$H$2,IF(B2234=$G$3,$H$3,IF(B2234=$G$4,$H$4,IF(B2234=$G$5,$H$5,IF(B2234=$G$6,$H$6,"other")))))</f>
        <v>Rural Restricted Access</v>
      </c>
    </row>
    <row r="2235" customFormat="false" ht="13.2" hidden="true" customHeight="false" outlineLevel="0" collapsed="false">
      <c r="A2235" s="4" t="n">
        <v>53</v>
      </c>
      <c r="B2235" s="4" t="n">
        <v>2</v>
      </c>
      <c r="C2235" s="4" t="n">
        <v>5</v>
      </c>
      <c r="D2235" s="4" t="n">
        <v>2</v>
      </c>
      <c r="E2235" s="4" t="n">
        <v>0.00764376</v>
      </c>
      <c r="F2235" s="0" t="str">
        <f aca="false">IF(B2235=$G$2,$H$2,IF(B2235=$G$3,$H$3,IF(B2235=$G$4,$H$4,IF(B2235=$G$5,$H$5,IF(B2235=$G$6,$H$6,"other")))))</f>
        <v>Rural Restricted Access</v>
      </c>
    </row>
    <row r="2236" customFormat="false" ht="13.2" hidden="true" customHeight="false" outlineLevel="0" collapsed="false">
      <c r="A2236" s="4" t="n">
        <v>53</v>
      </c>
      <c r="B2236" s="4" t="n">
        <v>2</v>
      </c>
      <c r="C2236" s="4" t="n">
        <v>5</v>
      </c>
      <c r="D2236" s="4" t="n">
        <v>3</v>
      </c>
      <c r="E2236" s="4" t="n">
        <v>0.00654641</v>
      </c>
      <c r="F2236" s="0" t="str">
        <f aca="false">IF(B2236=$G$2,$H$2,IF(B2236=$G$3,$H$3,IF(B2236=$G$4,$H$4,IF(B2236=$G$5,$H$5,IF(B2236=$G$6,$H$6,"other")))))</f>
        <v>Rural Restricted Access</v>
      </c>
    </row>
    <row r="2237" customFormat="false" ht="13.2" hidden="true" customHeight="false" outlineLevel="0" collapsed="false">
      <c r="A2237" s="4" t="n">
        <v>53</v>
      </c>
      <c r="B2237" s="4" t="n">
        <v>2</v>
      </c>
      <c r="C2237" s="4" t="n">
        <v>5</v>
      </c>
      <c r="D2237" s="4" t="n">
        <v>4</v>
      </c>
      <c r="E2237" s="4" t="n">
        <v>0.00663486</v>
      </c>
      <c r="F2237" s="0" t="str">
        <f aca="false">IF(B2237=$G$2,$H$2,IF(B2237=$G$3,$H$3,IF(B2237=$G$4,$H$4,IF(B2237=$G$5,$H$5,IF(B2237=$G$6,$H$6,"other")))))</f>
        <v>Rural Restricted Access</v>
      </c>
    </row>
    <row r="2238" customFormat="false" ht="13.2" hidden="true" customHeight="false" outlineLevel="0" collapsed="false">
      <c r="A2238" s="4" t="n">
        <v>53</v>
      </c>
      <c r="B2238" s="4" t="n">
        <v>2</v>
      </c>
      <c r="C2238" s="4" t="n">
        <v>5</v>
      </c>
      <c r="D2238" s="4" t="n">
        <v>5</v>
      </c>
      <c r="E2238" s="4" t="n">
        <v>0.00953999</v>
      </c>
      <c r="F2238" s="0" t="str">
        <f aca="false">IF(B2238=$G$2,$H$2,IF(B2238=$G$3,$H$3,IF(B2238=$G$4,$H$4,IF(B2238=$G$5,$H$5,IF(B2238=$G$6,$H$6,"other")))))</f>
        <v>Rural Restricted Access</v>
      </c>
    </row>
    <row r="2239" customFormat="false" ht="13.2" hidden="true" customHeight="false" outlineLevel="0" collapsed="false">
      <c r="A2239" s="4" t="n">
        <v>53</v>
      </c>
      <c r="B2239" s="4" t="n">
        <v>2</v>
      </c>
      <c r="C2239" s="4" t="n">
        <v>5</v>
      </c>
      <c r="D2239" s="4" t="n">
        <v>6</v>
      </c>
      <c r="E2239" s="4" t="n">
        <v>0.0200551</v>
      </c>
      <c r="F2239" s="0" t="str">
        <f aca="false">IF(B2239=$G$2,$H$2,IF(B2239=$G$3,$H$3,IF(B2239=$G$4,$H$4,IF(B2239=$G$5,$H$5,IF(B2239=$G$6,$H$6,"other")))))</f>
        <v>Rural Restricted Access</v>
      </c>
    </row>
    <row r="2240" customFormat="false" ht="13.2" hidden="true" customHeight="false" outlineLevel="0" collapsed="false">
      <c r="A2240" s="4" t="n">
        <v>53</v>
      </c>
      <c r="B2240" s="4" t="n">
        <v>2</v>
      </c>
      <c r="C2240" s="4" t="n">
        <v>5</v>
      </c>
      <c r="D2240" s="4" t="n">
        <v>7</v>
      </c>
      <c r="E2240" s="4" t="n">
        <v>0.0410295</v>
      </c>
      <c r="F2240" s="0" t="str">
        <f aca="false">IF(B2240=$G$2,$H$2,IF(B2240=$G$3,$H$3,IF(B2240=$G$4,$H$4,IF(B2240=$G$5,$H$5,IF(B2240=$G$6,$H$6,"other")))))</f>
        <v>Rural Restricted Access</v>
      </c>
    </row>
    <row r="2241" customFormat="false" ht="13.2" hidden="true" customHeight="false" outlineLevel="0" collapsed="false">
      <c r="A2241" s="4" t="n">
        <v>53</v>
      </c>
      <c r="B2241" s="4" t="n">
        <v>2</v>
      </c>
      <c r="C2241" s="4" t="n">
        <v>5</v>
      </c>
      <c r="D2241" s="4" t="n">
        <v>8</v>
      </c>
      <c r="E2241" s="4" t="n">
        <v>0.0579722</v>
      </c>
      <c r="F2241" s="0" t="str">
        <f aca="false">IF(B2241=$G$2,$H$2,IF(B2241=$G$3,$H$3,IF(B2241=$G$4,$H$4,IF(B2241=$G$5,$H$5,IF(B2241=$G$6,$H$6,"other")))))</f>
        <v>Rural Restricted Access</v>
      </c>
    </row>
    <row r="2242" customFormat="false" ht="13.2" hidden="true" customHeight="false" outlineLevel="0" collapsed="false">
      <c r="A2242" s="4" t="n">
        <v>53</v>
      </c>
      <c r="B2242" s="4" t="n">
        <v>2</v>
      </c>
      <c r="C2242" s="4" t="n">
        <v>5</v>
      </c>
      <c r="D2242" s="4" t="n">
        <v>9</v>
      </c>
      <c r="E2242" s="4" t="n">
        <v>0.0534711</v>
      </c>
      <c r="F2242" s="0" t="str">
        <f aca="false">IF(B2242=$G$2,$H$2,IF(B2242=$G$3,$H$3,IF(B2242=$G$4,$H$4,IF(B2242=$G$5,$H$5,IF(B2242=$G$6,$H$6,"other")))))</f>
        <v>Rural Restricted Access</v>
      </c>
    </row>
    <row r="2243" customFormat="false" ht="13.2" hidden="true" customHeight="false" outlineLevel="0" collapsed="false">
      <c r="A2243" s="4" t="n">
        <v>53</v>
      </c>
      <c r="B2243" s="4" t="n">
        <v>2</v>
      </c>
      <c r="C2243" s="4" t="n">
        <v>5</v>
      </c>
      <c r="D2243" s="4" t="n">
        <v>10</v>
      </c>
      <c r="E2243" s="4" t="n">
        <v>0.0525478</v>
      </c>
      <c r="F2243" s="0" t="str">
        <f aca="false">IF(B2243=$G$2,$H$2,IF(B2243=$G$3,$H$3,IF(B2243=$G$4,$H$4,IF(B2243=$G$5,$H$5,IF(B2243=$G$6,$H$6,"other")))))</f>
        <v>Rural Restricted Access</v>
      </c>
    </row>
    <row r="2244" customFormat="false" ht="13.2" hidden="true" customHeight="false" outlineLevel="0" collapsed="false">
      <c r="A2244" s="4" t="n">
        <v>53</v>
      </c>
      <c r="B2244" s="4" t="n">
        <v>2</v>
      </c>
      <c r="C2244" s="4" t="n">
        <v>5</v>
      </c>
      <c r="D2244" s="4" t="n">
        <v>11</v>
      </c>
      <c r="E2244" s="4" t="n">
        <v>0.0550607</v>
      </c>
      <c r="F2244" s="0" t="str">
        <f aca="false">IF(B2244=$G$2,$H$2,IF(B2244=$G$3,$H$3,IF(B2244=$G$4,$H$4,IF(B2244=$G$5,$H$5,IF(B2244=$G$6,$H$6,"other")))))</f>
        <v>Rural Restricted Access</v>
      </c>
    </row>
    <row r="2245" customFormat="false" ht="13.2" hidden="true" customHeight="false" outlineLevel="0" collapsed="false">
      <c r="A2245" s="4" t="n">
        <v>53</v>
      </c>
      <c r="B2245" s="4" t="n">
        <v>2</v>
      </c>
      <c r="C2245" s="4" t="n">
        <v>5</v>
      </c>
      <c r="D2245" s="4" t="n">
        <v>12</v>
      </c>
      <c r="E2245" s="4" t="n">
        <v>0.0576741</v>
      </c>
      <c r="F2245" s="0" t="str">
        <f aca="false">IF(B2245=$G$2,$H$2,IF(B2245=$G$3,$H$3,IF(B2245=$G$4,$H$4,IF(B2245=$G$5,$H$5,IF(B2245=$G$6,$H$6,"other")))))</f>
        <v>Rural Restricted Access</v>
      </c>
    </row>
    <row r="2246" customFormat="false" ht="13.2" hidden="true" customHeight="false" outlineLevel="0" collapsed="false">
      <c r="A2246" s="4" t="n">
        <v>53</v>
      </c>
      <c r="B2246" s="4" t="n">
        <v>2</v>
      </c>
      <c r="C2246" s="4" t="n">
        <v>5</v>
      </c>
      <c r="D2246" s="4" t="n">
        <v>13</v>
      </c>
      <c r="E2246" s="4" t="n">
        <v>0.0591429</v>
      </c>
      <c r="F2246" s="0" t="str">
        <f aca="false">IF(B2246=$G$2,$H$2,IF(B2246=$G$3,$H$3,IF(B2246=$G$4,$H$4,IF(B2246=$G$5,$H$5,IF(B2246=$G$6,$H$6,"other")))))</f>
        <v>Rural Restricted Access</v>
      </c>
    </row>
    <row r="2247" customFormat="false" ht="13.2" hidden="true" customHeight="false" outlineLevel="0" collapsed="false">
      <c r="A2247" s="4" t="n">
        <v>53</v>
      </c>
      <c r="B2247" s="4" t="n">
        <v>2</v>
      </c>
      <c r="C2247" s="4" t="n">
        <v>5</v>
      </c>
      <c r="D2247" s="4" t="n">
        <v>14</v>
      </c>
      <c r="E2247" s="4" t="n">
        <v>0.0608019</v>
      </c>
      <c r="F2247" s="0" t="str">
        <f aca="false">IF(B2247=$G$2,$H$2,IF(B2247=$G$3,$H$3,IF(B2247=$G$4,$H$4,IF(B2247=$G$5,$H$5,IF(B2247=$G$6,$H$6,"other")))))</f>
        <v>Rural Restricted Access</v>
      </c>
    </row>
    <row r="2248" customFormat="false" ht="13.2" hidden="true" customHeight="false" outlineLevel="0" collapsed="false">
      <c r="A2248" s="4" t="n">
        <v>53</v>
      </c>
      <c r="B2248" s="4" t="n">
        <v>2</v>
      </c>
      <c r="C2248" s="4" t="n">
        <v>5</v>
      </c>
      <c r="D2248" s="4" t="n">
        <v>15</v>
      </c>
      <c r="E2248" s="4" t="n">
        <v>0.0652985</v>
      </c>
      <c r="F2248" s="0" t="str">
        <f aca="false">IF(B2248=$G$2,$H$2,IF(B2248=$G$3,$H$3,IF(B2248=$G$4,$H$4,IF(B2248=$G$5,$H$5,IF(B2248=$G$6,$H$6,"other")))))</f>
        <v>Rural Restricted Access</v>
      </c>
    </row>
    <row r="2249" customFormat="false" ht="13.2" hidden="true" customHeight="false" outlineLevel="0" collapsed="false">
      <c r="A2249" s="4" t="n">
        <v>53</v>
      </c>
      <c r="B2249" s="4" t="n">
        <v>2</v>
      </c>
      <c r="C2249" s="4" t="n">
        <v>5</v>
      </c>
      <c r="D2249" s="4" t="n">
        <v>16</v>
      </c>
      <c r="E2249" s="4" t="n">
        <v>0.0726082</v>
      </c>
      <c r="F2249" s="0" t="str">
        <f aca="false">IF(B2249=$G$2,$H$2,IF(B2249=$G$3,$H$3,IF(B2249=$G$4,$H$4,IF(B2249=$G$5,$H$5,IF(B2249=$G$6,$H$6,"other")))))</f>
        <v>Rural Restricted Access</v>
      </c>
    </row>
    <row r="2250" customFormat="false" ht="13.2" hidden="true" customHeight="false" outlineLevel="0" collapsed="false">
      <c r="A2250" s="4" t="n">
        <v>53</v>
      </c>
      <c r="B2250" s="4" t="n">
        <v>2</v>
      </c>
      <c r="C2250" s="4" t="n">
        <v>5</v>
      </c>
      <c r="D2250" s="4" t="n">
        <v>17</v>
      </c>
      <c r="E2250" s="4" t="n">
        <v>0.0773817</v>
      </c>
      <c r="F2250" s="0" t="str">
        <f aca="false">IF(B2250=$G$2,$H$2,IF(B2250=$G$3,$H$3,IF(B2250=$G$4,$H$4,IF(B2250=$G$5,$H$5,IF(B2250=$G$6,$H$6,"other")))))</f>
        <v>Rural Restricted Access</v>
      </c>
    </row>
    <row r="2251" customFormat="false" ht="13.2" hidden="true" customHeight="false" outlineLevel="0" collapsed="false">
      <c r="A2251" s="4" t="n">
        <v>53</v>
      </c>
      <c r="B2251" s="4" t="n">
        <v>2</v>
      </c>
      <c r="C2251" s="4" t="n">
        <v>5</v>
      </c>
      <c r="D2251" s="4" t="n">
        <v>18</v>
      </c>
      <c r="E2251" s="4" t="n">
        <v>0.0754816</v>
      </c>
      <c r="F2251" s="0" t="str">
        <f aca="false">IF(B2251=$G$2,$H$2,IF(B2251=$G$3,$H$3,IF(B2251=$G$4,$H$4,IF(B2251=$G$5,$H$5,IF(B2251=$G$6,$H$6,"other")))))</f>
        <v>Rural Restricted Access</v>
      </c>
    </row>
    <row r="2252" customFormat="false" ht="13.2" hidden="true" customHeight="false" outlineLevel="0" collapsed="false">
      <c r="A2252" s="4" t="n">
        <v>53</v>
      </c>
      <c r="B2252" s="4" t="n">
        <v>2</v>
      </c>
      <c r="C2252" s="4" t="n">
        <v>5</v>
      </c>
      <c r="D2252" s="4" t="n">
        <v>19</v>
      </c>
      <c r="E2252" s="4" t="n">
        <v>0.0587059</v>
      </c>
      <c r="F2252" s="0" t="str">
        <f aca="false">IF(B2252=$G$2,$H$2,IF(B2252=$G$3,$H$3,IF(B2252=$G$4,$H$4,IF(B2252=$G$5,$H$5,IF(B2252=$G$6,$H$6,"other")))))</f>
        <v>Rural Restricted Access</v>
      </c>
    </row>
    <row r="2253" customFormat="false" ht="13.2" hidden="true" customHeight="false" outlineLevel="0" collapsed="false">
      <c r="A2253" s="4" t="n">
        <v>53</v>
      </c>
      <c r="B2253" s="4" t="n">
        <v>2</v>
      </c>
      <c r="C2253" s="4" t="n">
        <v>5</v>
      </c>
      <c r="D2253" s="4" t="n">
        <v>20</v>
      </c>
      <c r="E2253" s="4" t="n">
        <v>0.0439864</v>
      </c>
      <c r="F2253" s="0" t="str">
        <f aca="false">IF(B2253=$G$2,$H$2,IF(B2253=$G$3,$H$3,IF(B2253=$G$4,$H$4,IF(B2253=$G$5,$H$5,IF(B2253=$G$6,$H$6,"other")))))</f>
        <v>Rural Restricted Access</v>
      </c>
    </row>
    <row r="2254" customFormat="false" ht="13.2" hidden="true" customHeight="false" outlineLevel="0" collapsed="false">
      <c r="A2254" s="4" t="n">
        <v>53</v>
      </c>
      <c r="B2254" s="4" t="n">
        <v>2</v>
      </c>
      <c r="C2254" s="4" t="n">
        <v>5</v>
      </c>
      <c r="D2254" s="4" t="n">
        <v>21</v>
      </c>
      <c r="E2254" s="4" t="n">
        <v>0.0357309</v>
      </c>
      <c r="F2254" s="0" t="str">
        <f aca="false">IF(B2254=$G$2,$H$2,IF(B2254=$G$3,$H$3,IF(B2254=$G$4,$H$4,IF(B2254=$G$5,$H$5,IF(B2254=$G$6,$H$6,"other")))))</f>
        <v>Rural Restricted Access</v>
      </c>
    </row>
    <row r="2255" customFormat="false" ht="13.2" hidden="true" customHeight="false" outlineLevel="0" collapsed="false">
      <c r="A2255" s="4" t="n">
        <v>53</v>
      </c>
      <c r="B2255" s="4" t="n">
        <v>2</v>
      </c>
      <c r="C2255" s="4" t="n">
        <v>5</v>
      </c>
      <c r="D2255" s="4" t="n">
        <v>22</v>
      </c>
      <c r="E2255" s="4" t="n">
        <v>0.0307428</v>
      </c>
      <c r="F2255" s="0" t="str">
        <f aca="false">IF(B2255=$G$2,$H$2,IF(B2255=$G$3,$H$3,IF(B2255=$G$4,$H$4,IF(B2255=$G$5,$H$5,IF(B2255=$G$6,$H$6,"other")))))</f>
        <v>Rural Restricted Access</v>
      </c>
    </row>
    <row r="2256" customFormat="false" ht="13.2" hidden="true" customHeight="false" outlineLevel="0" collapsed="false">
      <c r="A2256" s="4" t="n">
        <v>53</v>
      </c>
      <c r="B2256" s="4" t="n">
        <v>2</v>
      </c>
      <c r="C2256" s="4" t="n">
        <v>5</v>
      </c>
      <c r="D2256" s="4" t="n">
        <v>23</v>
      </c>
      <c r="E2256" s="4" t="n">
        <v>0.0238521</v>
      </c>
      <c r="F2256" s="0" t="str">
        <f aca="false">IF(B2256=$G$2,$H$2,IF(B2256=$G$3,$H$3,IF(B2256=$G$4,$H$4,IF(B2256=$G$5,$H$5,IF(B2256=$G$6,$H$6,"other")))))</f>
        <v>Rural Restricted Access</v>
      </c>
    </row>
    <row r="2257" customFormat="false" ht="13.2" hidden="true" customHeight="false" outlineLevel="0" collapsed="false">
      <c r="A2257" s="4" t="n">
        <v>53</v>
      </c>
      <c r="B2257" s="4" t="n">
        <v>2</v>
      </c>
      <c r="C2257" s="4" t="n">
        <v>5</v>
      </c>
      <c r="D2257" s="4" t="n">
        <v>24</v>
      </c>
      <c r="E2257" s="4" t="n">
        <v>0.0173177</v>
      </c>
      <c r="F2257" s="0" t="str">
        <f aca="false">IF(B2257=$G$2,$H$2,IF(B2257=$G$3,$H$3,IF(B2257=$G$4,$H$4,IF(B2257=$G$5,$H$5,IF(B2257=$G$6,$H$6,"other")))))</f>
        <v>Rural Restricted Access</v>
      </c>
    </row>
    <row r="2258" customFormat="false" ht="13.2" hidden="true" customHeight="false" outlineLevel="0" collapsed="false">
      <c r="A2258" s="4" t="n">
        <v>53</v>
      </c>
      <c r="B2258" s="4" t="n">
        <v>3</v>
      </c>
      <c r="C2258" s="4" t="n">
        <v>2</v>
      </c>
      <c r="D2258" s="4" t="n">
        <v>1</v>
      </c>
      <c r="E2258" s="4" t="n">
        <v>0.0164213</v>
      </c>
      <c r="F2258" s="0" t="str">
        <f aca="false">IF(B2258=$G$2,$H$2,IF(B2258=$G$3,$H$3,IF(B2258=$G$4,$H$4,IF(B2258=$G$5,$H$5,IF(B2258=$G$6,$H$6,"other")))))</f>
        <v>Rural Unrestricted Access</v>
      </c>
    </row>
    <row r="2259" customFormat="false" ht="13.2" hidden="true" customHeight="false" outlineLevel="0" collapsed="false">
      <c r="A2259" s="4" t="n">
        <v>53</v>
      </c>
      <c r="B2259" s="4" t="n">
        <v>3</v>
      </c>
      <c r="C2259" s="4" t="n">
        <v>2</v>
      </c>
      <c r="D2259" s="4" t="n">
        <v>2</v>
      </c>
      <c r="E2259" s="4" t="n">
        <v>0.0111921</v>
      </c>
      <c r="F2259" s="0" t="str">
        <f aca="false">IF(B2259=$G$2,$H$2,IF(B2259=$G$3,$H$3,IF(B2259=$G$4,$H$4,IF(B2259=$G$5,$H$5,IF(B2259=$G$6,$H$6,"other")))))</f>
        <v>Rural Unrestricted Access</v>
      </c>
    </row>
    <row r="2260" customFormat="false" ht="13.2" hidden="true" customHeight="false" outlineLevel="0" collapsed="false">
      <c r="A2260" s="4" t="n">
        <v>53</v>
      </c>
      <c r="B2260" s="4" t="n">
        <v>3</v>
      </c>
      <c r="C2260" s="4" t="n">
        <v>2</v>
      </c>
      <c r="D2260" s="4" t="n">
        <v>3</v>
      </c>
      <c r="E2260" s="4" t="n">
        <v>0.0085415</v>
      </c>
      <c r="F2260" s="0" t="str">
        <f aca="false">IF(B2260=$G$2,$H$2,IF(B2260=$G$3,$H$3,IF(B2260=$G$4,$H$4,IF(B2260=$G$5,$H$5,IF(B2260=$G$6,$H$6,"other")))))</f>
        <v>Rural Unrestricted Access</v>
      </c>
    </row>
    <row r="2261" customFormat="false" ht="13.2" hidden="true" customHeight="false" outlineLevel="0" collapsed="false">
      <c r="A2261" s="4" t="n">
        <v>53</v>
      </c>
      <c r="B2261" s="4" t="n">
        <v>3</v>
      </c>
      <c r="C2261" s="4" t="n">
        <v>2</v>
      </c>
      <c r="D2261" s="4" t="n">
        <v>4</v>
      </c>
      <c r="E2261" s="4" t="n">
        <v>0.00679328</v>
      </c>
      <c r="F2261" s="0" t="str">
        <f aca="false">IF(B2261=$G$2,$H$2,IF(B2261=$G$3,$H$3,IF(B2261=$G$4,$H$4,IF(B2261=$G$5,$H$5,IF(B2261=$G$6,$H$6,"other")))))</f>
        <v>Rural Unrestricted Access</v>
      </c>
    </row>
    <row r="2262" customFormat="false" ht="13.2" hidden="true" customHeight="false" outlineLevel="0" collapsed="false">
      <c r="A2262" s="4" t="n">
        <v>53</v>
      </c>
      <c r="B2262" s="4" t="n">
        <v>3</v>
      </c>
      <c r="C2262" s="4" t="n">
        <v>2</v>
      </c>
      <c r="D2262" s="4" t="n">
        <v>5</v>
      </c>
      <c r="E2262" s="4" t="n">
        <v>0.00721894</v>
      </c>
      <c r="F2262" s="0" t="str">
        <f aca="false">IF(B2262=$G$2,$H$2,IF(B2262=$G$3,$H$3,IF(B2262=$G$4,$H$4,IF(B2262=$G$5,$H$5,IF(B2262=$G$6,$H$6,"other")))))</f>
        <v>Rural Unrestricted Access</v>
      </c>
    </row>
    <row r="2263" customFormat="false" ht="13.2" hidden="true" customHeight="false" outlineLevel="0" collapsed="false">
      <c r="A2263" s="4" t="n">
        <v>53</v>
      </c>
      <c r="B2263" s="4" t="n">
        <v>3</v>
      </c>
      <c r="C2263" s="4" t="n">
        <v>2</v>
      </c>
      <c r="D2263" s="4" t="n">
        <v>6</v>
      </c>
      <c r="E2263" s="4" t="n">
        <v>0.0107619</v>
      </c>
      <c r="F2263" s="0" t="str">
        <f aca="false">IF(B2263=$G$2,$H$2,IF(B2263=$G$3,$H$3,IF(B2263=$G$4,$H$4,IF(B2263=$G$5,$H$5,IF(B2263=$G$6,$H$6,"other")))))</f>
        <v>Rural Unrestricted Access</v>
      </c>
    </row>
    <row r="2264" customFormat="false" ht="13.2" hidden="true" customHeight="false" outlineLevel="0" collapsed="false">
      <c r="A2264" s="4" t="n">
        <v>53</v>
      </c>
      <c r="B2264" s="4" t="n">
        <v>3</v>
      </c>
      <c r="C2264" s="4" t="n">
        <v>2</v>
      </c>
      <c r="D2264" s="4" t="n">
        <v>7</v>
      </c>
      <c r="E2264" s="4" t="n">
        <v>0.01768</v>
      </c>
      <c r="F2264" s="0" t="str">
        <f aca="false">IF(B2264=$G$2,$H$2,IF(B2264=$G$3,$H$3,IF(B2264=$G$4,$H$4,IF(B2264=$G$5,$H$5,IF(B2264=$G$6,$H$6,"other")))))</f>
        <v>Rural Unrestricted Access</v>
      </c>
    </row>
    <row r="2265" customFormat="false" ht="13.2" hidden="true" customHeight="false" outlineLevel="0" collapsed="false">
      <c r="A2265" s="4" t="n">
        <v>53</v>
      </c>
      <c r="B2265" s="4" t="n">
        <v>3</v>
      </c>
      <c r="C2265" s="4" t="n">
        <v>2</v>
      </c>
      <c r="D2265" s="4" t="n">
        <v>8</v>
      </c>
      <c r="E2265" s="4" t="n">
        <v>0.0268751</v>
      </c>
      <c r="F2265" s="0" t="str">
        <f aca="false">IF(B2265=$G$2,$H$2,IF(B2265=$G$3,$H$3,IF(B2265=$G$4,$H$4,IF(B2265=$G$5,$H$5,IF(B2265=$G$6,$H$6,"other")))))</f>
        <v>Rural Unrestricted Access</v>
      </c>
    </row>
    <row r="2266" customFormat="false" ht="13.2" hidden="true" customHeight="false" outlineLevel="0" collapsed="false">
      <c r="A2266" s="4" t="n">
        <v>53</v>
      </c>
      <c r="B2266" s="4" t="n">
        <v>3</v>
      </c>
      <c r="C2266" s="4" t="n">
        <v>2</v>
      </c>
      <c r="D2266" s="4" t="n">
        <v>9</v>
      </c>
      <c r="E2266" s="4" t="n">
        <v>0.0386587</v>
      </c>
      <c r="F2266" s="0" t="str">
        <f aca="false">IF(B2266=$G$2,$H$2,IF(B2266=$G$3,$H$3,IF(B2266=$G$4,$H$4,IF(B2266=$G$5,$H$5,IF(B2266=$G$6,$H$6,"other")))))</f>
        <v>Rural Unrestricted Access</v>
      </c>
    </row>
    <row r="2267" customFormat="false" ht="13.2" hidden="true" customHeight="false" outlineLevel="0" collapsed="false">
      <c r="A2267" s="4" t="n">
        <v>53</v>
      </c>
      <c r="B2267" s="4" t="n">
        <v>3</v>
      </c>
      <c r="C2267" s="4" t="n">
        <v>2</v>
      </c>
      <c r="D2267" s="4" t="n">
        <v>10</v>
      </c>
      <c r="E2267" s="4" t="n">
        <v>0.0522389</v>
      </c>
      <c r="F2267" s="0" t="str">
        <f aca="false">IF(B2267=$G$2,$H$2,IF(B2267=$G$3,$H$3,IF(B2267=$G$4,$H$4,IF(B2267=$G$5,$H$5,IF(B2267=$G$6,$H$6,"other")))))</f>
        <v>Rural Unrestricted Access</v>
      </c>
    </row>
    <row r="2268" customFormat="false" ht="13.2" hidden="true" customHeight="false" outlineLevel="0" collapsed="false">
      <c r="A2268" s="4" t="n">
        <v>53</v>
      </c>
      <c r="B2268" s="4" t="n">
        <v>3</v>
      </c>
      <c r="C2268" s="4" t="n">
        <v>2</v>
      </c>
      <c r="D2268" s="4" t="n">
        <v>11</v>
      </c>
      <c r="E2268" s="4" t="n">
        <v>0.0631739</v>
      </c>
      <c r="F2268" s="0" t="str">
        <f aca="false">IF(B2268=$G$2,$H$2,IF(B2268=$G$3,$H$3,IF(B2268=$G$4,$H$4,IF(B2268=$G$5,$H$5,IF(B2268=$G$6,$H$6,"other")))))</f>
        <v>Rural Unrestricted Access</v>
      </c>
    </row>
    <row r="2269" customFormat="false" ht="13.2" hidden="true" customHeight="false" outlineLevel="0" collapsed="false">
      <c r="A2269" s="4" t="n">
        <v>53</v>
      </c>
      <c r="B2269" s="4" t="n">
        <v>3</v>
      </c>
      <c r="C2269" s="4" t="n">
        <v>2</v>
      </c>
      <c r="D2269" s="4" t="n">
        <v>12</v>
      </c>
      <c r="E2269" s="4" t="n">
        <v>0.0699435</v>
      </c>
      <c r="F2269" s="0" t="str">
        <f aca="false">IF(B2269=$G$2,$H$2,IF(B2269=$G$3,$H$3,IF(B2269=$G$4,$H$4,IF(B2269=$G$5,$H$5,IF(B2269=$G$6,$H$6,"other")))))</f>
        <v>Rural Unrestricted Access</v>
      </c>
    </row>
    <row r="2270" customFormat="false" ht="13.2" hidden="true" customHeight="false" outlineLevel="0" collapsed="false">
      <c r="A2270" s="4" t="n">
        <v>53</v>
      </c>
      <c r="B2270" s="4" t="n">
        <v>3</v>
      </c>
      <c r="C2270" s="4" t="n">
        <v>2</v>
      </c>
      <c r="D2270" s="4" t="n">
        <v>13</v>
      </c>
      <c r="E2270" s="4" t="n">
        <v>0.0729332</v>
      </c>
      <c r="F2270" s="0" t="str">
        <f aca="false">IF(B2270=$G$2,$H$2,IF(B2270=$G$3,$H$3,IF(B2270=$G$4,$H$4,IF(B2270=$G$5,$H$5,IF(B2270=$G$6,$H$6,"other")))))</f>
        <v>Rural Unrestricted Access</v>
      </c>
    </row>
    <row r="2271" customFormat="false" ht="13.2" hidden="true" customHeight="false" outlineLevel="0" collapsed="false">
      <c r="A2271" s="4" t="n">
        <v>53</v>
      </c>
      <c r="B2271" s="4" t="n">
        <v>3</v>
      </c>
      <c r="C2271" s="4" t="n">
        <v>2</v>
      </c>
      <c r="D2271" s="4" t="n">
        <v>14</v>
      </c>
      <c r="E2271" s="4" t="n">
        <v>0.0731218</v>
      </c>
      <c r="F2271" s="0" t="str">
        <f aca="false">IF(B2271=$G$2,$H$2,IF(B2271=$G$3,$H$3,IF(B2271=$G$4,$H$4,IF(B2271=$G$5,$H$5,IF(B2271=$G$6,$H$6,"other")))))</f>
        <v>Rural Unrestricted Access</v>
      </c>
    </row>
    <row r="2272" customFormat="false" ht="13.2" hidden="true" customHeight="false" outlineLevel="0" collapsed="false">
      <c r="A2272" s="4" t="n">
        <v>53</v>
      </c>
      <c r="B2272" s="4" t="n">
        <v>3</v>
      </c>
      <c r="C2272" s="4" t="n">
        <v>2</v>
      </c>
      <c r="D2272" s="4" t="n">
        <v>15</v>
      </c>
      <c r="E2272" s="4" t="n">
        <v>0.0736159</v>
      </c>
      <c r="F2272" s="0" t="str">
        <f aca="false">IF(B2272=$G$2,$H$2,IF(B2272=$G$3,$H$3,IF(B2272=$G$4,$H$4,IF(B2272=$G$5,$H$5,IF(B2272=$G$6,$H$6,"other")))))</f>
        <v>Rural Unrestricted Access</v>
      </c>
    </row>
    <row r="2273" customFormat="false" ht="13.2" hidden="true" customHeight="false" outlineLevel="0" collapsed="false">
      <c r="A2273" s="4" t="n">
        <v>53</v>
      </c>
      <c r="B2273" s="4" t="n">
        <v>3</v>
      </c>
      <c r="C2273" s="4" t="n">
        <v>2</v>
      </c>
      <c r="D2273" s="4" t="n">
        <v>16</v>
      </c>
      <c r="E2273" s="4" t="n">
        <v>0.0744608</v>
      </c>
      <c r="F2273" s="0" t="str">
        <f aca="false">IF(B2273=$G$2,$H$2,IF(B2273=$G$3,$H$3,IF(B2273=$G$4,$H$4,IF(B2273=$G$5,$H$5,IF(B2273=$G$6,$H$6,"other")))))</f>
        <v>Rural Unrestricted Access</v>
      </c>
    </row>
    <row r="2274" customFormat="false" ht="13.2" hidden="true" customHeight="false" outlineLevel="0" collapsed="false">
      <c r="A2274" s="4" t="n">
        <v>53</v>
      </c>
      <c r="B2274" s="4" t="n">
        <v>3</v>
      </c>
      <c r="C2274" s="4" t="n">
        <v>2</v>
      </c>
      <c r="D2274" s="4" t="n">
        <v>17</v>
      </c>
      <c r="E2274" s="4" t="n">
        <v>0.0742165</v>
      </c>
      <c r="F2274" s="0" t="str">
        <f aca="false">IF(B2274=$G$2,$H$2,IF(B2274=$G$3,$H$3,IF(B2274=$G$4,$H$4,IF(B2274=$G$5,$H$5,IF(B2274=$G$6,$H$6,"other")))))</f>
        <v>Rural Unrestricted Access</v>
      </c>
    </row>
    <row r="2275" customFormat="false" ht="13.2" hidden="true" customHeight="false" outlineLevel="0" collapsed="false">
      <c r="A2275" s="4" t="n">
        <v>53</v>
      </c>
      <c r="B2275" s="4" t="n">
        <v>3</v>
      </c>
      <c r="C2275" s="4" t="n">
        <v>2</v>
      </c>
      <c r="D2275" s="4" t="n">
        <v>18</v>
      </c>
      <c r="E2275" s="4" t="n">
        <v>0.0700091</v>
      </c>
      <c r="F2275" s="0" t="str">
        <f aca="false">IF(B2275=$G$2,$H$2,IF(B2275=$G$3,$H$3,IF(B2275=$G$4,$H$4,IF(B2275=$G$5,$H$5,IF(B2275=$G$6,$H$6,"other")))))</f>
        <v>Rural Unrestricted Access</v>
      </c>
    </row>
    <row r="2276" customFormat="false" ht="13.2" hidden="true" customHeight="false" outlineLevel="0" collapsed="false">
      <c r="A2276" s="4" t="n">
        <v>53</v>
      </c>
      <c r="B2276" s="4" t="n">
        <v>3</v>
      </c>
      <c r="C2276" s="4" t="n">
        <v>2</v>
      </c>
      <c r="D2276" s="4" t="n">
        <v>19</v>
      </c>
      <c r="E2276" s="4" t="n">
        <v>0.0614038</v>
      </c>
      <c r="F2276" s="0" t="str">
        <f aca="false">IF(B2276=$G$2,$H$2,IF(B2276=$G$3,$H$3,IF(B2276=$G$4,$H$4,IF(B2276=$G$5,$H$5,IF(B2276=$G$6,$H$6,"other")))))</f>
        <v>Rural Unrestricted Access</v>
      </c>
    </row>
    <row r="2277" customFormat="false" ht="13.2" hidden="true" customHeight="false" outlineLevel="0" collapsed="false">
      <c r="A2277" s="4" t="n">
        <v>53</v>
      </c>
      <c r="B2277" s="4" t="n">
        <v>3</v>
      </c>
      <c r="C2277" s="4" t="n">
        <v>2</v>
      </c>
      <c r="D2277" s="4" t="n">
        <v>20</v>
      </c>
      <c r="E2277" s="4" t="n">
        <v>0.0505043</v>
      </c>
      <c r="F2277" s="0" t="str">
        <f aca="false">IF(B2277=$G$2,$H$2,IF(B2277=$G$3,$H$3,IF(B2277=$G$4,$H$4,IF(B2277=$G$5,$H$5,IF(B2277=$G$6,$H$6,"other")))))</f>
        <v>Rural Unrestricted Access</v>
      </c>
    </row>
    <row r="2278" customFormat="false" ht="13.2" hidden="true" customHeight="false" outlineLevel="0" collapsed="false">
      <c r="A2278" s="4" t="n">
        <v>53</v>
      </c>
      <c r="B2278" s="4" t="n">
        <v>3</v>
      </c>
      <c r="C2278" s="4" t="n">
        <v>2</v>
      </c>
      <c r="D2278" s="4" t="n">
        <v>21</v>
      </c>
      <c r="E2278" s="4" t="n">
        <v>0.0412072</v>
      </c>
      <c r="F2278" s="0" t="str">
        <f aca="false">IF(B2278=$G$2,$H$2,IF(B2278=$G$3,$H$3,IF(B2278=$G$4,$H$4,IF(B2278=$G$5,$H$5,IF(B2278=$G$6,$H$6,"other")))))</f>
        <v>Rural Unrestricted Access</v>
      </c>
    </row>
    <row r="2279" customFormat="false" ht="13.2" hidden="true" customHeight="false" outlineLevel="0" collapsed="false">
      <c r="A2279" s="4" t="n">
        <v>53</v>
      </c>
      <c r="B2279" s="4" t="n">
        <v>3</v>
      </c>
      <c r="C2279" s="4" t="n">
        <v>2</v>
      </c>
      <c r="D2279" s="4" t="n">
        <v>22</v>
      </c>
      <c r="E2279" s="4" t="n">
        <v>0.0336373</v>
      </c>
      <c r="F2279" s="0" t="str">
        <f aca="false">IF(B2279=$G$2,$H$2,IF(B2279=$G$3,$H$3,IF(B2279=$G$4,$H$4,IF(B2279=$G$5,$H$5,IF(B2279=$G$6,$H$6,"other")))))</f>
        <v>Rural Unrestricted Access</v>
      </c>
    </row>
    <row r="2280" customFormat="false" ht="13.2" hidden="true" customHeight="false" outlineLevel="0" collapsed="false">
      <c r="A2280" s="4" t="n">
        <v>53</v>
      </c>
      <c r="B2280" s="4" t="n">
        <v>3</v>
      </c>
      <c r="C2280" s="4" t="n">
        <v>2</v>
      </c>
      <c r="D2280" s="4" t="n">
        <v>23</v>
      </c>
      <c r="E2280" s="4" t="n">
        <v>0.0262243</v>
      </c>
      <c r="F2280" s="0" t="str">
        <f aca="false">IF(B2280=$G$2,$H$2,IF(B2280=$G$3,$H$3,IF(B2280=$G$4,$H$4,IF(B2280=$G$5,$H$5,IF(B2280=$G$6,$H$6,"other")))))</f>
        <v>Rural Unrestricted Access</v>
      </c>
    </row>
    <row r="2281" customFormat="false" ht="13.2" hidden="true" customHeight="false" outlineLevel="0" collapsed="false">
      <c r="A2281" s="4" t="n">
        <v>53</v>
      </c>
      <c r="B2281" s="4" t="n">
        <v>3</v>
      </c>
      <c r="C2281" s="4" t="n">
        <v>2</v>
      </c>
      <c r="D2281" s="4" t="n">
        <v>24</v>
      </c>
      <c r="E2281" s="4" t="n">
        <v>0.0191666</v>
      </c>
      <c r="F2281" s="0" t="str">
        <f aca="false">IF(B2281=$G$2,$H$2,IF(B2281=$G$3,$H$3,IF(B2281=$G$4,$H$4,IF(B2281=$G$5,$H$5,IF(B2281=$G$6,$H$6,"other")))))</f>
        <v>Rural Unrestricted Access</v>
      </c>
    </row>
    <row r="2282" customFormat="false" ht="13.2" hidden="true" customHeight="false" outlineLevel="0" collapsed="false">
      <c r="A2282" s="4" t="n">
        <v>53</v>
      </c>
      <c r="B2282" s="4" t="n">
        <v>3</v>
      </c>
      <c r="C2282" s="4" t="n">
        <v>5</v>
      </c>
      <c r="D2282" s="4" t="n">
        <v>1</v>
      </c>
      <c r="E2282" s="4" t="n">
        <v>0.0107741</v>
      </c>
      <c r="F2282" s="0" t="str">
        <f aca="false">IF(B2282=$G$2,$H$2,IF(B2282=$G$3,$H$3,IF(B2282=$G$4,$H$4,IF(B2282=$G$5,$H$5,IF(B2282=$G$6,$H$6,"other")))))</f>
        <v>Rural Unrestricted Access</v>
      </c>
    </row>
    <row r="2283" customFormat="false" ht="13.2" hidden="true" customHeight="false" outlineLevel="0" collapsed="false">
      <c r="A2283" s="4" t="n">
        <v>53</v>
      </c>
      <c r="B2283" s="4" t="n">
        <v>3</v>
      </c>
      <c r="C2283" s="4" t="n">
        <v>5</v>
      </c>
      <c r="D2283" s="4" t="n">
        <v>2</v>
      </c>
      <c r="E2283" s="4" t="n">
        <v>0.00764376</v>
      </c>
      <c r="F2283" s="0" t="str">
        <f aca="false">IF(B2283=$G$2,$H$2,IF(B2283=$G$3,$H$3,IF(B2283=$G$4,$H$4,IF(B2283=$G$5,$H$5,IF(B2283=$G$6,$H$6,"other")))))</f>
        <v>Rural Unrestricted Access</v>
      </c>
    </row>
    <row r="2284" customFormat="false" ht="13.2" hidden="true" customHeight="false" outlineLevel="0" collapsed="false">
      <c r="A2284" s="4" t="n">
        <v>53</v>
      </c>
      <c r="B2284" s="4" t="n">
        <v>3</v>
      </c>
      <c r="C2284" s="4" t="n">
        <v>5</v>
      </c>
      <c r="D2284" s="4" t="n">
        <v>3</v>
      </c>
      <c r="E2284" s="4" t="n">
        <v>0.00654641</v>
      </c>
      <c r="F2284" s="0" t="str">
        <f aca="false">IF(B2284=$G$2,$H$2,IF(B2284=$G$3,$H$3,IF(B2284=$G$4,$H$4,IF(B2284=$G$5,$H$5,IF(B2284=$G$6,$H$6,"other")))))</f>
        <v>Rural Unrestricted Access</v>
      </c>
    </row>
    <row r="2285" customFormat="false" ht="13.2" hidden="true" customHeight="false" outlineLevel="0" collapsed="false">
      <c r="A2285" s="4" t="n">
        <v>53</v>
      </c>
      <c r="B2285" s="4" t="n">
        <v>3</v>
      </c>
      <c r="C2285" s="4" t="n">
        <v>5</v>
      </c>
      <c r="D2285" s="4" t="n">
        <v>4</v>
      </c>
      <c r="E2285" s="4" t="n">
        <v>0.00663486</v>
      </c>
      <c r="F2285" s="0" t="str">
        <f aca="false">IF(B2285=$G$2,$H$2,IF(B2285=$G$3,$H$3,IF(B2285=$G$4,$H$4,IF(B2285=$G$5,$H$5,IF(B2285=$G$6,$H$6,"other")))))</f>
        <v>Rural Unrestricted Access</v>
      </c>
    </row>
    <row r="2286" customFormat="false" ht="13.2" hidden="true" customHeight="false" outlineLevel="0" collapsed="false">
      <c r="A2286" s="4" t="n">
        <v>53</v>
      </c>
      <c r="B2286" s="4" t="n">
        <v>3</v>
      </c>
      <c r="C2286" s="4" t="n">
        <v>5</v>
      </c>
      <c r="D2286" s="4" t="n">
        <v>5</v>
      </c>
      <c r="E2286" s="4" t="n">
        <v>0.00953999</v>
      </c>
      <c r="F2286" s="0" t="str">
        <f aca="false">IF(B2286=$G$2,$H$2,IF(B2286=$G$3,$H$3,IF(B2286=$G$4,$H$4,IF(B2286=$G$5,$H$5,IF(B2286=$G$6,$H$6,"other")))))</f>
        <v>Rural Unrestricted Access</v>
      </c>
    </row>
    <row r="2287" customFormat="false" ht="13.2" hidden="true" customHeight="false" outlineLevel="0" collapsed="false">
      <c r="A2287" s="4" t="n">
        <v>53</v>
      </c>
      <c r="B2287" s="4" t="n">
        <v>3</v>
      </c>
      <c r="C2287" s="4" t="n">
        <v>5</v>
      </c>
      <c r="D2287" s="4" t="n">
        <v>6</v>
      </c>
      <c r="E2287" s="4" t="n">
        <v>0.0200551</v>
      </c>
      <c r="F2287" s="0" t="str">
        <f aca="false">IF(B2287=$G$2,$H$2,IF(B2287=$G$3,$H$3,IF(B2287=$G$4,$H$4,IF(B2287=$G$5,$H$5,IF(B2287=$G$6,$H$6,"other")))))</f>
        <v>Rural Unrestricted Access</v>
      </c>
    </row>
    <row r="2288" customFormat="false" ht="13.2" hidden="true" customHeight="false" outlineLevel="0" collapsed="false">
      <c r="A2288" s="4" t="n">
        <v>53</v>
      </c>
      <c r="B2288" s="4" t="n">
        <v>3</v>
      </c>
      <c r="C2288" s="4" t="n">
        <v>5</v>
      </c>
      <c r="D2288" s="4" t="n">
        <v>7</v>
      </c>
      <c r="E2288" s="4" t="n">
        <v>0.0410295</v>
      </c>
      <c r="F2288" s="0" t="str">
        <f aca="false">IF(B2288=$G$2,$H$2,IF(B2288=$G$3,$H$3,IF(B2288=$G$4,$H$4,IF(B2288=$G$5,$H$5,IF(B2288=$G$6,$H$6,"other")))))</f>
        <v>Rural Unrestricted Access</v>
      </c>
    </row>
    <row r="2289" customFormat="false" ht="13.2" hidden="true" customHeight="false" outlineLevel="0" collapsed="false">
      <c r="A2289" s="4" t="n">
        <v>53</v>
      </c>
      <c r="B2289" s="4" t="n">
        <v>3</v>
      </c>
      <c r="C2289" s="4" t="n">
        <v>5</v>
      </c>
      <c r="D2289" s="4" t="n">
        <v>8</v>
      </c>
      <c r="E2289" s="4" t="n">
        <v>0.0579722</v>
      </c>
      <c r="F2289" s="0" t="str">
        <f aca="false">IF(B2289=$G$2,$H$2,IF(B2289=$G$3,$H$3,IF(B2289=$G$4,$H$4,IF(B2289=$G$5,$H$5,IF(B2289=$G$6,$H$6,"other")))))</f>
        <v>Rural Unrestricted Access</v>
      </c>
    </row>
    <row r="2290" customFormat="false" ht="13.2" hidden="true" customHeight="false" outlineLevel="0" collapsed="false">
      <c r="A2290" s="4" t="n">
        <v>53</v>
      </c>
      <c r="B2290" s="4" t="n">
        <v>3</v>
      </c>
      <c r="C2290" s="4" t="n">
        <v>5</v>
      </c>
      <c r="D2290" s="4" t="n">
        <v>9</v>
      </c>
      <c r="E2290" s="4" t="n">
        <v>0.0534711</v>
      </c>
      <c r="F2290" s="0" t="str">
        <f aca="false">IF(B2290=$G$2,$H$2,IF(B2290=$G$3,$H$3,IF(B2290=$G$4,$H$4,IF(B2290=$G$5,$H$5,IF(B2290=$G$6,$H$6,"other")))))</f>
        <v>Rural Unrestricted Access</v>
      </c>
    </row>
    <row r="2291" customFormat="false" ht="13.2" hidden="true" customHeight="false" outlineLevel="0" collapsed="false">
      <c r="A2291" s="4" t="n">
        <v>53</v>
      </c>
      <c r="B2291" s="4" t="n">
        <v>3</v>
      </c>
      <c r="C2291" s="4" t="n">
        <v>5</v>
      </c>
      <c r="D2291" s="4" t="n">
        <v>10</v>
      </c>
      <c r="E2291" s="4" t="n">
        <v>0.0525478</v>
      </c>
      <c r="F2291" s="0" t="str">
        <f aca="false">IF(B2291=$G$2,$H$2,IF(B2291=$G$3,$H$3,IF(B2291=$G$4,$H$4,IF(B2291=$G$5,$H$5,IF(B2291=$G$6,$H$6,"other")))))</f>
        <v>Rural Unrestricted Access</v>
      </c>
    </row>
    <row r="2292" customFormat="false" ht="13.2" hidden="true" customHeight="false" outlineLevel="0" collapsed="false">
      <c r="A2292" s="4" t="n">
        <v>53</v>
      </c>
      <c r="B2292" s="4" t="n">
        <v>3</v>
      </c>
      <c r="C2292" s="4" t="n">
        <v>5</v>
      </c>
      <c r="D2292" s="4" t="n">
        <v>11</v>
      </c>
      <c r="E2292" s="4" t="n">
        <v>0.0550607</v>
      </c>
      <c r="F2292" s="0" t="str">
        <f aca="false">IF(B2292=$G$2,$H$2,IF(B2292=$G$3,$H$3,IF(B2292=$G$4,$H$4,IF(B2292=$G$5,$H$5,IF(B2292=$G$6,$H$6,"other")))))</f>
        <v>Rural Unrestricted Access</v>
      </c>
    </row>
    <row r="2293" customFormat="false" ht="13.2" hidden="true" customHeight="false" outlineLevel="0" collapsed="false">
      <c r="A2293" s="4" t="n">
        <v>53</v>
      </c>
      <c r="B2293" s="4" t="n">
        <v>3</v>
      </c>
      <c r="C2293" s="4" t="n">
        <v>5</v>
      </c>
      <c r="D2293" s="4" t="n">
        <v>12</v>
      </c>
      <c r="E2293" s="4" t="n">
        <v>0.0576741</v>
      </c>
      <c r="F2293" s="0" t="str">
        <f aca="false">IF(B2293=$G$2,$H$2,IF(B2293=$G$3,$H$3,IF(B2293=$G$4,$H$4,IF(B2293=$G$5,$H$5,IF(B2293=$G$6,$H$6,"other")))))</f>
        <v>Rural Unrestricted Access</v>
      </c>
    </row>
    <row r="2294" customFormat="false" ht="13.2" hidden="true" customHeight="false" outlineLevel="0" collapsed="false">
      <c r="A2294" s="4" t="n">
        <v>53</v>
      </c>
      <c r="B2294" s="4" t="n">
        <v>3</v>
      </c>
      <c r="C2294" s="4" t="n">
        <v>5</v>
      </c>
      <c r="D2294" s="4" t="n">
        <v>13</v>
      </c>
      <c r="E2294" s="4" t="n">
        <v>0.0591429</v>
      </c>
      <c r="F2294" s="0" t="str">
        <f aca="false">IF(B2294=$G$2,$H$2,IF(B2294=$G$3,$H$3,IF(B2294=$G$4,$H$4,IF(B2294=$G$5,$H$5,IF(B2294=$G$6,$H$6,"other")))))</f>
        <v>Rural Unrestricted Access</v>
      </c>
    </row>
    <row r="2295" customFormat="false" ht="13.2" hidden="true" customHeight="false" outlineLevel="0" collapsed="false">
      <c r="A2295" s="4" t="n">
        <v>53</v>
      </c>
      <c r="B2295" s="4" t="n">
        <v>3</v>
      </c>
      <c r="C2295" s="4" t="n">
        <v>5</v>
      </c>
      <c r="D2295" s="4" t="n">
        <v>14</v>
      </c>
      <c r="E2295" s="4" t="n">
        <v>0.0608019</v>
      </c>
      <c r="F2295" s="0" t="str">
        <f aca="false">IF(B2295=$G$2,$H$2,IF(B2295=$G$3,$H$3,IF(B2295=$G$4,$H$4,IF(B2295=$G$5,$H$5,IF(B2295=$G$6,$H$6,"other")))))</f>
        <v>Rural Unrestricted Access</v>
      </c>
    </row>
    <row r="2296" customFormat="false" ht="13.2" hidden="true" customHeight="false" outlineLevel="0" collapsed="false">
      <c r="A2296" s="4" t="n">
        <v>53</v>
      </c>
      <c r="B2296" s="4" t="n">
        <v>3</v>
      </c>
      <c r="C2296" s="4" t="n">
        <v>5</v>
      </c>
      <c r="D2296" s="4" t="n">
        <v>15</v>
      </c>
      <c r="E2296" s="4" t="n">
        <v>0.0652985</v>
      </c>
      <c r="F2296" s="0" t="str">
        <f aca="false">IF(B2296=$G$2,$H$2,IF(B2296=$G$3,$H$3,IF(B2296=$G$4,$H$4,IF(B2296=$G$5,$H$5,IF(B2296=$G$6,$H$6,"other")))))</f>
        <v>Rural Unrestricted Access</v>
      </c>
    </row>
    <row r="2297" customFormat="false" ht="13.2" hidden="true" customHeight="false" outlineLevel="0" collapsed="false">
      <c r="A2297" s="4" t="n">
        <v>53</v>
      </c>
      <c r="B2297" s="4" t="n">
        <v>3</v>
      </c>
      <c r="C2297" s="4" t="n">
        <v>5</v>
      </c>
      <c r="D2297" s="4" t="n">
        <v>16</v>
      </c>
      <c r="E2297" s="4" t="n">
        <v>0.0726082</v>
      </c>
      <c r="F2297" s="0" t="str">
        <f aca="false">IF(B2297=$G$2,$H$2,IF(B2297=$G$3,$H$3,IF(B2297=$G$4,$H$4,IF(B2297=$G$5,$H$5,IF(B2297=$G$6,$H$6,"other")))))</f>
        <v>Rural Unrestricted Access</v>
      </c>
    </row>
    <row r="2298" customFormat="false" ht="13.2" hidden="true" customHeight="false" outlineLevel="0" collapsed="false">
      <c r="A2298" s="4" t="n">
        <v>53</v>
      </c>
      <c r="B2298" s="4" t="n">
        <v>3</v>
      </c>
      <c r="C2298" s="4" t="n">
        <v>5</v>
      </c>
      <c r="D2298" s="4" t="n">
        <v>17</v>
      </c>
      <c r="E2298" s="4" t="n">
        <v>0.0773817</v>
      </c>
      <c r="F2298" s="0" t="str">
        <f aca="false">IF(B2298=$G$2,$H$2,IF(B2298=$G$3,$H$3,IF(B2298=$G$4,$H$4,IF(B2298=$G$5,$H$5,IF(B2298=$G$6,$H$6,"other")))))</f>
        <v>Rural Unrestricted Access</v>
      </c>
    </row>
    <row r="2299" customFormat="false" ht="13.2" hidden="true" customHeight="false" outlineLevel="0" collapsed="false">
      <c r="A2299" s="4" t="n">
        <v>53</v>
      </c>
      <c r="B2299" s="4" t="n">
        <v>3</v>
      </c>
      <c r="C2299" s="4" t="n">
        <v>5</v>
      </c>
      <c r="D2299" s="4" t="n">
        <v>18</v>
      </c>
      <c r="E2299" s="4" t="n">
        <v>0.0754816</v>
      </c>
      <c r="F2299" s="0" t="str">
        <f aca="false">IF(B2299=$G$2,$H$2,IF(B2299=$G$3,$H$3,IF(B2299=$G$4,$H$4,IF(B2299=$G$5,$H$5,IF(B2299=$G$6,$H$6,"other")))))</f>
        <v>Rural Unrestricted Access</v>
      </c>
    </row>
    <row r="2300" customFormat="false" ht="13.2" hidden="true" customHeight="false" outlineLevel="0" collapsed="false">
      <c r="A2300" s="4" t="n">
        <v>53</v>
      </c>
      <c r="B2300" s="4" t="n">
        <v>3</v>
      </c>
      <c r="C2300" s="4" t="n">
        <v>5</v>
      </c>
      <c r="D2300" s="4" t="n">
        <v>19</v>
      </c>
      <c r="E2300" s="4" t="n">
        <v>0.0587059</v>
      </c>
      <c r="F2300" s="0" t="str">
        <f aca="false">IF(B2300=$G$2,$H$2,IF(B2300=$G$3,$H$3,IF(B2300=$G$4,$H$4,IF(B2300=$G$5,$H$5,IF(B2300=$G$6,$H$6,"other")))))</f>
        <v>Rural Unrestricted Access</v>
      </c>
    </row>
    <row r="2301" customFormat="false" ht="13.2" hidden="true" customHeight="false" outlineLevel="0" collapsed="false">
      <c r="A2301" s="4" t="n">
        <v>53</v>
      </c>
      <c r="B2301" s="4" t="n">
        <v>3</v>
      </c>
      <c r="C2301" s="4" t="n">
        <v>5</v>
      </c>
      <c r="D2301" s="4" t="n">
        <v>20</v>
      </c>
      <c r="E2301" s="4" t="n">
        <v>0.0439864</v>
      </c>
      <c r="F2301" s="0" t="str">
        <f aca="false">IF(B2301=$G$2,$H$2,IF(B2301=$G$3,$H$3,IF(B2301=$G$4,$H$4,IF(B2301=$G$5,$H$5,IF(B2301=$G$6,$H$6,"other")))))</f>
        <v>Rural Unrestricted Access</v>
      </c>
    </row>
    <row r="2302" customFormat="false" ht="13.2" hidden="true" customHeight="false" outlineLevel="0" collapsed="false">
      <c r="A2302" s="4" t="n">
        <v>53</v>
      </c>
      <c r="B2302" s="4" t="n">
        <v>3</v>
      </c>
      <c r="C2302" s="4" t="n">
        <v>5</v>
      </c>
      <c r="D2302" s="4" t="n">
        <v>21</v>
      </c>
      <c r="E2302" s="4" t="n">
        <v>0.0357309</v>
      </c>
      <c r="F2302" s="0" t="str">
        <f aca="false">IF(B2302=$G$2,$H$2,IF(B2302=$G$3,$H$3,IF(B2302=$G$4,$H$4,IF(B2302=$G$5,$H$5,IF(B2302=$G$6,$H$6,"other")))))</f>
        <v>Rural Unrestricted Access</v>
      </c>
    </row>
    <row r="2303" customFormat="false" ht="13.2" hidden="true" customHeight="false" outlineLevel="0" collapsed="false">
      <c r="A2303" s="4" t="n">
        <v>53</v>
      </c>
      <c r="B2303" s="4" t="n">
        <v>3</v>
      </c>
      <c r="C2303" s="4" t="n">
        <v>5</v>
      </c>
      <c r="D2303" s="4" t="n">
        <v>22</v>
      </c>
      <c r="E2303" s="4" t="n">
        <v>0.0307428</v>
      </c>
      <c r="F2303" s="0" t="str">
        <f aca="false">IF(B2303=$G$2,$H$2,IF(B2303=$G$3,$H$3,IF(B2303=$G$4,$H$4,IF(B2303=$G$5,$H$5,IF(B2303=$G$6,$H$6,"other")))))</f>
        <v>Rural Unrestricted Access</v>
      </c>
    </row>
    <row r="2304" customFormat="false" ht="13.2" hidden="true" customHeight="false" outlineLevel="0" collapsed="false">
      <c r="A2304" s="4" t="n">
        <v>53</v>
      </c>
      <c r="B2304" s="4" t="n">
        <v>3</v>
      </c>
      <c r="C2304" s="4" t="n">
        <v>5</v>
      </c>
      <c r="D2304" s="4" t="n">
        <v>23</v>
      </c>
      <c r="E2304" s="4" t="n">
        <v>0.0238521</v>
      </c>
      <c r="F2304" s="0" t="str">
        <f aca="false">IF(B2304=$G$2,$H$2,IF(B2304=$G$3,$H$3,IF(B2304=$G$4,$H$4,IF(B2304=$G$5,$H$5,IF(B2304=$G$6,$H$6,"other")))))</f>
        <v>Rural Unrestricted Access</v>
      </c>
    </row>
    <row r="2305" customFormat="false" ht="13.2" hidden="true" customHeight="false" outlineLevel="0" collapsed="false">
      <c r="A2305" s="4" t="n">
        <v>53</v>
      </c>
      <c r="B2305" s="4" t="n">
        <v>3</v>
      </c>
      <c r="C2305" s="4" t="n">
        <v>5</v>
      </c>
      <c r="D2305" s="4" t="n">
        <v>24</v>
      </c>
      <c r="E2305" s="4" t="n">
        <v>0.0173177</v>
      </c>
      <c r="F2305" s="0" t="str">
        <f aca="false">IF(B2305=$G$2,$H$2,IF(B2305=$G$3,$H$3,IF(B2305=$G$4,$H$4,IF(B2305=$G$5,$H$5,IF(B2305=$G$6,$H$6,"other")))))</f>
        <v>Rural Unrestricted Access</v>
      </c>
    </row>
    <row r="2306" customFormat="false" ht="13.2" hidden="true" customHeight="false" outlineLevel="0" collapsed="false">
      <c r="A2306" s="4" t="n">
        <v>53</v>
      </c>
      <c r="B2306" s="4" t="n">
        <v>4</v>
      </c>
      <c r="C2306" s="4" t="n">
        <v>2</v>
      </c>
      <c r="D2306" s="4" t="n">
        <v>1</v>
      </c>
      <c r="E2306" s="4" t="n">
        <v>0.0214739</v>
      </c>
      <c r="F2306" s="0" t="str">
        <f aca="false">IF(B2306=$G$2,$H$2,IF(B2306=$G$3,$H$3,IF(B2306=$G$4,$H$4,IF(B2306=$G$5,$H$5,IF(B2306=$G$6,$H$6,"other")))))</f>
        <v>Urban Restricted Access</v>
      </c>
    </row>
    <row r="2307" customFormat="false" ht="13.2" hidden="true" customHeight="false" outlineLevel="0" collapsed="false">
      <c r="A2307" s="4" t="n">
        <v>53</v>
      </c>
      <c r="B2307" s="4" t="n">
        <v>4</v>
      </c>
      <c r="C2307" s="4" t="n">
        <v>2</v>
      </c>
      <c r="D2307" s="4" t="n">
        <v>2</v>
      </c>
      <c r="E2307" s="4" t="n">
        <v>0.0144428</v>
      </c>
      <c r="F2307" s="0" t="str">
        <f aca="false">IF(B2307=$G$2,$H$2,IF(B2307=$G$3,$H$3,IF(B2307=$G$4,$H$4,IF(B2307=$G$5,$H$5,IF(B2307=$G$6,$H$6,"other")))))</f>
        <v>Urban Restricted Access</v>
      </c>
    </row>
    <row r="2308" customFormat="false" ht="13.2" hidden="true" customHeight="false" outlineLevel="0" collapsed="false">
      <c r="A2308" s="4" t="n">
        <v>53</v>
      </c>
      <c r="B2308" s="4" t="n">
        <v>4</v>
      </c>
      <c r="C2308" s="4" t="n">
        <v>2</v>
      </c>
      <c r="D2308" s="4" t="n">
        <v>3</v>
      </c>
      <c r="E2308" s="4" t="n">
        <v>0.0109684</v>
      </c>
      <c r="F2308" s="0" t="str">
        <f aca="false">IF(B2308=$G$2,$H$2,IF(B2308=$G$3,$H$3,IF(B2308=$G$4,$H$4,IF(B2308=$G$5,$H$5,IF(B2308=$G$6,$H$6,"other")))))</f>
        <v>Urban Restricted Access</v>
      </c>
    </row>
    <row r="2309" customFormat="false" ht="13.2" hidden="true" customHeight="false" outlineLevel="0" collapsed="false">
      <c r="A2309" s="4" t="n">
        <v>53</v>
      </c>
      <c r="B2309" s="4" t="n">
        <v>4</v>
      </c>
      <c r="C2309" s="4" t="n">
        <v>2</v>
      </c>
      <c r="D2309" s="4" t="n">
        <v>4</v>
      </c>
      <c r="E2309" s="4" t="n">
        <v>0.00749451</v>
      </c>
      <c r="F2309" s="0" t="str">
        <f aca="false">IF(B2309=$G$2,$H$2,IF(B2309=$G$3,$H$3,IF(B2309=$G$4,$H$4,IF(B2309=$G$5,$H$5,IF(B2309=$G$6,$H$6,"other")))))</f>
        <v>Urban Restricted Access</v>
      </c>
    </row>
    <row r="2310" customFormat="false" ht="13.2" hidden="true" customHeight="false" outlineLevel="0" collapsed="false">
      <c r="A2310" s="4" t="n">
        <v>53</v>
      </c>
      <c r="B2310" s="4" t="n">
        <v>4</v>
      </c>
      <c r="C2310" s="4" t="n">
        <v>2</v>
      </c>
      <c r="D2310" s="4" t="n">
        <v>5</v>
      </c>
      <c r="E2310" s="4" t="n">
        <v>0.00683855</v>
      </c>
      <c r="F2310" s="0" t="str">
        <f aca="false">IF(B2310=$G$2,$H$2,IF(B2310=$G$3,$H$3,IF(B2310=$G$4,$H$4,IF(B2310=$G$5,$H$5,IF(B2310=$G$6,$H$6,"other")))))</f>
        <v>Urban Restricted Access</v>
      </c>
    </row>
    <row r="2311" customFormat="false" ht="13.2" hidden="true" customHeight="false" outlineLevel="0" collapsed="false">
      <c r="A2311" s="4" t="n">
        <v>53</v>
      </c>
      <c r="B2311" s="4" t="n">
        <v>4</v>
      </c>
      <c r="C2311" s="4" t="n">
        <v>2</v>
      </c>
      <c r="D2311" s="4" t="n">
        <v>6</v>
      </c>
      <c r="E2311" s="4" t="n">
        <v>0.0103588</v>
      </c>
      <c r="F2311" s="0" t="str">
        <f aca="false">IF(B2311=$G$2,$H$2,IF(B2311=$G$3,$H$3,IF(B2311=$G$4,$H$4,IF(B2311=$G$5,$H$5,IF(B2311=$G$6,$H$6,"other")))))</f>
        <v>Urban Restricted Access</v>
      </c>
    </row>
    <row r="2312" customFormat="false" ht="13.2" hidden="true" customHeight="false" outlineLevel="0" collapsed="false">
      <c r="A2312" s="4" t="n">
        <v>53</v>
      </c>
      <c r="B2312" s="4" t="n">
        <v>4</v>
      </c>
      <c r="C2312" s="4" t="n">
        <v>2</v>
      </c>
      <c r="D2312" s="4" t="n">
        <v>7</v>
      </c>
      <c r="E2312" s="4" t="n">
        <v>0.0184304</v>
      </c>
      <c r="F2312" s="0" t="str">
        <f aca="false">IF(B2312=$G$2,$H$2,IF(B2312=$G$3,$H$3,IF(B2312=$G$4,$H$4,IF(B2312=$G$5,$H$5,IF(B2312=$G$6,$H$6,"other")))))</f>
        <v>Urban Restricted Access</v>
      </c>
    </row>
    <row r="2313" customFormat="false" ht="13.2" hidden="true" customHeight="false" outlineLevel="0" collapsed="false">
      <c r="A2313" s="4" t="n">
        <v>53</v>
      </c>
      <c r="B2313" s="4" t="n">
        <v>4</v>
      </c>
      <c r="C2313" s="4" t="n">
        <v>2</v>
      </c>
      <c r="D2313" s="4" t="n">
        <v>8</v>
      </c>
      <c r="E2313" s="4" t="n">
        <v>0.0268117</v>
      </c>
      <c r="F2313" s="0" t="str">
        <f aca="false">IF(B2313=$G$2,$H$2,IF(B2313=$G$3,$H$3,IF(B2313=$G$4,$H$4,IF(B2313=$G$5,$H$5,IF(B2313=$G$6,$H$6,"other")))))</f>
        <v>Urban Restricted Access</v>
      </c>
    </row>
    <row r="2314" customFormat="false" ht="13.2" hidden="true" customHeight="false" outlineLevel="0" collapsed="false">
      <c r="A2314" s="4" t="n">
        <v>53</v>
      </c>
      <c r="B2314" s="4" t="n">
        <v>4</v>
      </c>
      <c r="C2314" s="4" t="n">
        <v>2</v>
      </c>
      <c r="D2314" s="4" t="n">
        <v>9</v>
      </c>
      <c r="E2314" s="4" t="n">
        <v>0.0363852</v>
      </c>
      <c r="F2314" s="0" t="str">
        <f aca="false">IF(B2314=$G$2,$H$2,IF(B2314=$G$3,$H$3,IF(B2314=$G$4,$H$4,IF(B2314=$G$5,$H$5,IF(B2314=$G$6,$H$6,"other")))))</f>
        <v>Urban Restricted Access</v>
      </c>
    </row>
    <row r="2315" customFormat="false" ht="13.2" hidden="true" customHeight="false" outlineLevel="0" collapsed="false">
      <c r="A2315" s="4" t="n">
        <v>53</v>
      </c>
      <c r="B2315" s="4" t="n">
        <v>4</v>
      </c>
      <c r="C2315" s="4" t="n">
        <v>2</v>
      </c>
      <c r="D2315" s="4" t="n">
        <v>10</v>
      </c>
      <c r="E2315" s="4" t="n">
        <v>0.0475407</v>
      </c>
      <c r="F2315" s="0" t="str">
        <f aca="false">IF(B2315=$G$2,$H$2,IF(B2315=$G$3,$H$3,IF(B2315=$G$4,$H$4,IF(B2315=$G$5,$H$5,IF(B2315=$G$6,$H$6,"other")))))</f>
        <v>Urban Restricted Access</v>
      </c>
    </row>
    <row r="2316" customFormat="false" ht="13.2" hidden="true" customHeight="false" outlineLevel="0" collapsed="false">
      <c r="A2316" s="4" t="n">
        <v>53</v>
      </c>
      <c r="B2316" s="4" t="n">
        <v>4</v>
      </c>
      <c r="C2316" s="4" t="n">
        <v>2</v>
      </c>
      <c r="D2316" s="4" t="n">
        <v>11</v>
      </c>
      <c r="E2316" s="4" t="n">
        <v>0.0574664</v>
      </c>
      <c r="F2316" s="0" t="str">
        <f aca="false">IF(B2316=$G$2,$H$2,IF(B2316=$G$3,$H$3,IF(B2316=$G$4,$H$4,IF(B2316=$G$5,$H$5,IF(B2316=$G$6,$H$6,"other")))))</f>
        <v>Urban Restricted Access</v>
      </c>
    </row>
    <row r="2317" customFormat="false" ht="13.2" hidden="true" customHeight="false" outlineLevel="0" collapsed="false">
      <c r="A2317" s="4" t="n">
        <v>53</v>
      </c>
      <c r="B2317" s="4" t="n">
        <v>4</v>
      </c>
      <c r="C2317" s="4" t="n">
        <v>2</v>
      </c>
      <c r="D2317" s="4" t="n">
        <v>12</v>
      </c>
      <c r="E2317" s="4" t="n">
        <v>0.0650786</v>
      </c>
      <c r="F2317" s="0" t="str">
        <f aca="false">IF(B2317=$G$2,$H$2,IF(B2317=$G$3,$H$3,IF(B2317=$G$4,$H$4,IF(B2317=$G$5,$H$5,IF(B2317=$G$6,$H$6,"other")))))</f>
        <v>Urban Restricted Access</v>
      </c>
    </row>
    <row r="2318" customFormat="false" ht="13.2" hidden="true" customHeight="false" outlineLevel="0" collapsed="false">
      <c r="A2318" s="4" t="n">
        <v>53</v>
      </c>
      <c r="B2318" s="4" t="n">
        <v>4</v>
      </c>
      <c r="C2318" s="4" t="n">
        <v>2</v>
      </c>
      <c r="D2318" s="4" t="n">
        <v>13</v>
      </c>
      <c r="E2318" s="4" t="n">
        <v>0.0713228</v>
      </c>
      <c r="F2318" s="0" t="str">
        <f aca="false">IF(B2318=$G$2,$H$2,IF(B2318=$G$3,$H$3,IF(B2318=$G$4,$H$4,IF(B2318=$G$5,$H$5,IF(B2318=$G$6,$H$6,"other")))))</f>
        <v>Urban Restricted Access</v>
      </c>
    </row>
    <row r="2319" customFormat="false" ht="13.2" hidden="true" customHeight="false" outlineLevel="0" collapsed="false">
      <c r="A2319" s="4" t="n">
        <v>53</v>
      </c>
      <c r="B2319" s="4" t="n">
        <v>4</v>
      </c>
      <c r="C2319" s="4" t="n">
        <v>2</v>
      </c>
      <c r="D2319" s="4" t="n">
        <v>14</v>
      </c>
      <c r="E2319" s="4" t="n">
        <v>0.0714917</v>
      </c>
      <c r="F2319" s="0" t="str">
        <f aca="false">IF(B2319=$G$2,$H$2,IF(B2319=$G$3,$H$3,IF(B2319=$G$4,$H$4,IF(B2319=$G$5,$H$5,IF(B2319=$G$6,$H$6,"other")))))</f>
        <v>Urban Restricted Access</v>
      </c>
    </row>
    <row r="2320" customFormat="false" ht="13.2" hidden="true" customHeight="false" outlineLevel="0" collapsed="false">
      <c r="A2320" s="4" t="n">
        <v>53</v>
      </c>
      <c r="B2320" s="4" t="n">
        <v>4</v>
      </c>
      <c r="C2320" s="4" t="n">
        <v>2</v>
      </c>
      <c r="D2320" s="4" t="n">
        <v>15</v>
      </c>
      <c r="E2320" s="4" t="n">
        <v>0.0717226</v>
      </c>
      <c r="F2320" s="0" t="str">
        <f aca="false">IF(B2320=$G$2,$H$2,IF(B2320=$G$3,$H$3,IF(B2320=$G$4,$H$4,IF(B2320=$G$5,$H$5,IF(B2320=$G$6,$H$6,"other")))))</f>
        <v>Urban Restricted Access</v>
      </c>
    </row>
    <row r="2321" customFormat="false" ht="13.2" hidden="true" customHeight="false" outlineLevel="0" collapsed="false">
      <c r="A2321" s="4" t="n">
        <v>53</v>
      </c>
      <c r="B2321" s="4" t="n">
        <v>4</v>
      </c>
      <c r="C2321" s="4" t="n">
        <v>2</v>
      </c>
      <c r="D2321" s="4" t="n">
        <v>16</v>
      </c>
      <c r="E2321" s="4" t="n">
        <v>0.0720061</v>
      </c>
      <c r="F2321" s="0" t="str">
        <f aca="false">IF(B2321=$G$2,$H$2,IF(B2321=$G$3,$H$3,IF(B2321=$G$4,$H$4,IF(B2321=$G$5,$H$5,IF(B2321=$G$6,$H$6,"other")))))</f>
        <v>Urban Restricted Access</v>
      </c>
    </row>
    <row r="2322" customFormat="false" ht="13.2" hidden="true" customHeight="false" outlineLevel="0" collapsed="false">
      <c r="A2322" s="4" t="n">
        <v>53</v>
      </c>
      <c r="B2322" s="4" t="n">
        <v>4</v>
      </c>
      <c r="C2322" s="4" t="n">
        <v>2</v>
      </c>
      <c r="D2322" s="4" t="n">
        <v>17</v>
      </c>
      <c r="E2322" s="4" t="n">
        <v>0.0711487</v>
      </c>
      <c r="F2322" s="0" t="str">
        <f aca="false">IF(B2322=$G$2,$H$2,IF(B2322=$G$3,$H$3,IF(B2322=$G$4,$H$4,IF(B2322=$G$5,$H$5,IF(B2322=$G$6,$H$6,"other")))))</f>
        <v>Urban Restricted Access</v>
      </c>
    </row>
    <row r="2323" customFormat="false" ht="13.2" hidden="true" customHeight="false" outlineLevel="0" collapsed="false">
      <c r="A2323" s="4" t="n">
        <v>53</v>
      </c>
      <c r="B2323" s="4" t="n">
        <v>4</v>
      </c>
      <c r="C2323" s="4" t="n">
        <v>2</v>
      </c>
      <c r="D2323" s="4" t="n">
        <v>18</v>
      </c>
      <c r="E2323" s="4" t="n">
        <v>0.0678874</v>
      </c>
      <c r="F2323" s="0" t="str">
        <f aca="false">IF(B2323=$G$2,$H$2,IF(B2323=$G$3,$H$3,IF(B2323=$G$4,$H$4,IF(B2323=$G$5,$H$5,IF(B2323=$G$6,$H$6,"other")))))</f>
        <v>Urban Restricted Access</v>
      </c>
    </row>
    <row r="2324" customFormat="false" ht="13.2" hidden="true" customHeight="false" outlineLevel="0" collapsed="false">
      <c r="A2324" s="4" t="n">
        <v>53</v>
      </c>
      <c r="B2324" s="4" t="n">
        <v>4</v>
      </c>
      <c r="C2324" s="4" t="n">
        <v>2</v>
      </c>
      <c r="D2324" s="4" t="n">
        <v>19</v>
      </c>
      <c r="E2324" s="4" t="n">
        <v>0.0617718</v>
      </c>
      <c r="F2324" s="0" t="str">
        <f aca="false">IF(B2324=$G$2,$H$2,IF(B2324=$G$3,$H$3,IF(B2324=$G$4,$H$4,IF(B2324=$G$5,$H$5,IF(B2324=$G$6,$H$6,"other")))))</f>
        <v>Urban Restricted Access</v>
      </c>
    </row>
    <row r="2325" customFormat="false" ht="13.2" hidden="true" customHeight="false" outlineLevel="0" collapsed="false">
      <c r="A2325" s="4" t="n">
        <v>53</v>
      </c>
      <c r="B2325" s="4" t="n">
        <v>4</v>
      </c>
      <c r="C2325" s="4" t="n">
        <v>2</v>
      </c>
      <c r="D2325" s="4" t="n">
        <v>20</v>
      </c>
      <c r="E2325" s="4" t="n">
        <v>0.0516882</v>
      </c>
      <c r="F2325" s="0" t="str">
        <f aca="false">IF(B2325=$G$2,$H$2,IF(B2325=$G$3,$H$3,IF(B2325=$G$4,$H$4,IF(B2325=$G$5,$H$5,IF(B2325=$G$6,$H$6,"other")))))</f>
        <v>Urban Restricted Access</v>
      </c>
    </row>
    <row r="2326" customFormat="false" ht="13.2" hidden="true" customHeight="false" outlineLevel="0" collapsed="false">
      <c r="A2326" s="4" t="n">
        <v>53</v>
      </c>
      <c r="B2326" s="4" t="n">
        <v>4</v>
      </c>
      <c r="C2326" s="4" t="n">
        <v>2</v>
      </c>
      <c r="D2326" s="4" t="n">
        <v>21</v>
      </c>
      <c r="E2326" s="4" t="n">
        <v>0.0428658</v>
      </c>
      <c r="F2326" s="0" t="str">
        <f aca="false">IF(B2326=$G$2,$H$2,IF(B2326=$G$3,$H$3,IF(B2326=$G$4,$H$4,IF(B2326=$G$5,$H$5,IF(B2326=$G$6,$H$6,"other")))))</f>
        <v>Urban Restricted Access</v>
      </c>
    </row>
    <row r="2327" customFormat="false" ht="13.2" hidden="true" customHeight="false" outlineLevel="0" collapsed="false">
      <c r="A2327" s="4" t="n">
        <v>53</v>
      </c>
      <c r="B2327" s="4" t="n">
        <v>4</v>
      </c>
      <c r="C2327" s="4" t="n">
        <v>2</v>
      </c>
      <c r="D2327" s="4" t="n">
        <v>22</v>
      </c>
      <c r="E2327" s="4" t="n">
        <v>0.0380302</v>
      </c>
      <c r="F2327" s="0" t="str">
        <f aca="false">IF(B2327=$G$2,$H$2,IF(B2327=$G$3,$H$3,IF(B2327=$G$4,$H$4,IF(B2327=$G$5,$H$5,IF(B2327=$G$6,$H$6,"other")))))</f>
        <v>Urban Restricted Access</v>
      </c>
    </row>
    <row r="2328" customFormat="false" ht="13.2" hidden="true" customHeight="false" outlineLevel="0" collapsed="false">
      <c r="A2328" s="4" t="n">
        <v>53</v>
      </c>
      <c r="B2328" s="4" t="n">
        <v>4</v>
      </c>
      <c r="C2328" s="4" t="n">
        <v>2</v>
      </c>
      <c r="D2328" s="4" t="n">
        <v>23</v>
      </c>
      <c r="E2328" s="4" t="n">
        <v>0.0322072</v>
      </c>
      <c r="F2328" s="0" t="str">
        <f aca="false">IF(B2328=$G$2,$H$2,IF(B2328=$G$3,$H$3,IF(B2328=$G$4,$H$4,IF(B2328=$G$5,$H$5,IF(B2328=$G$6,$H$6,"other")))))</f>
        <v>Urban Restricted Access</v>
      </c>
    </row>
    <row r="2329" customFormat="false" ht="13.2" hidden="true" customHeight="false" outlineLevel="0" collapsed="false">
      <c r="A2329" s="4" t="n">
        <v>53</v>
      </c>
      <c r="B2329" s="4" t="n">
        <v>4</v>
      </c>
      <c r="C2329" s="4" t="n">
        <v>2</v>
      </c>
      <c r="D2329" s="4" t="n">
        <v>24</v>
      </c>
      <c r="E2329" s="4" t="n">
        <v>0.0245677</v>
      </c>
      <c r="F2329" s="0" t="str">
        <f aca="false">IF(B2329=$G$2,$H$2,IF(B2329=$G$3,$H$3,IF(B2329=$G$4,$H$4,IF(B2329=$G$5,$H$5,IF(B2329=$G$6,$H$6,"other")))))</f>
        <v>Urban Restricted Access</v>
      </c>
    </row>
    <row r="2330" customFormat="false" ht="13.2" hidden="true" customHeight="false" outlineLevel="0" collapsed="false">
      <c r="A2330" s="4" t="n">
        <v>53</v>
      </c>
      <c r="B2330" s="4" t="n">
        <v>4</v>
      </c>
      <c r="C2330" s="4" t="n">
        <v>5</v>
      </c>
      <c r="D2330" s="4" t="n">
        <v>1</v>
      </c>
      <c r="E2330" s="4" t="n">
        <v>0.00986211</v>
      </c>
      <c r="F2330" s="0" t="str">
        <f aca="false">IF(B2330=$G$2,$H$2,IF(B2330=$G$3,$H$3,IF(B2330=$G$4,$H$4,IF(B2330=$G$5,$H$5,IF(B2330=$G$6,$H$6,"other")))))</f>
        <v>Urban Restricted Access</v>
      </c>
    </row>
    <row r="2331" customFormat="false" ht="13.2" hidden="true" customHeight="false" outlineLevel="0" collapsed="false">
      <c r="A2331" s="4" t="n">
        <v>53</v>
      </c>
      <c r="B2331" s="4" t="n">
        <v>4</v>
      </c>
      <c r="C2331" s="4" t="n">
        <v>5</v>
      </c>
      <c r="D2331" s="4" t="n">
        <v>2</v>
      </c>
      <c r="E2331" s="4" t="n">
        <v>0.00627248</v>
      </c>
      <c r="F2331" s="0" t="str">
        <f aca="false">IF(B2331=$G$2,$H$2,IF(B2331=$G$3,$H$3,IF(B2331=$G$4,$H$4,IF(B2331=$G$5,$H$5,IF(B2331=$G$6,$H$6,"other")))))</f>
        <v>Urban Restricted Access</v>
      </c>
    </row>
    <row r="2332" customFormat="false" ht="13.2" hidden="true" customHeight="false" outlineLevel="0" collapsed="false">
      <c r="A2332" s="4" t="n">
        <v>53</v>
      </c>
      <c r="B2332" s="4" t="n">
        <v>4</v>
      </c>
      <c r="C2332" s="4" t="n">
        <v>5</v>
      </c>
      <c r="D2332" s="4" t="n">
        <v>3</v>
      </c>
      <c r="E2332" s="4" t="n">
        <v>0.00505767</v>
      </c>
      <c r="F2332" s="0" t="str">
        <f aca="false">IF(B2332=$G$2,$H$2,IF(B2332=$G$3,$H$3,IF(B2332=$G$4,$H$4,IF(B2332=$G$5,$H$5,IF(B2332=$G$6,$H$6,"other")))))</f>
        <v>Urban Restricted Access</v>
      </c>
    </row>
    <row r="2333" customFormat="false" ht="13.2" hidden="true" customHeight="false" outlineLevel="0" collapsed="false">
      <c r="A2333" s="4" t="n">
        <v>53</v>
      </c>
      <c r="B2333" s="4" t="n">
        <v>4</v>
      </c>
      <c r="C2333" s="4" t="n">
        <v>5</v>
      </c>
      <c r="D2333" s="4" t="n">
        <v>4</v>
      </c>
      <c r="E2333" s="4" t="n">
        <v>0.00466686</v>
      </c>
      <c r="F2333" s="0" t="str">
        <f aca="false">IF(B2333=$G$2,$H$2,IF(B2333=$G$3,$H$3,IF(B2333=$G$4,$H$4,IF(B2333=$G$5,$H$5,IF(B2333=$G$6,$H$6,"other")))))</f>
        <v>Urban Restricted Access</v>
      </c>
    </row>
    <row r="2334" customFormat="false" ht="13.2" hidden="true" customHeight="false" outlineLevel="0" collapsed="false">
      <c r="A2334" s="4" t="n">
        <v>53</v>
      </c>
      <c r="B2334" s="4" t="n">
        <v>4</v>
      </c>
      <c r="C2334" s="4" t="n">
        <v>5</v>
      </c>
      <c r="D2334" s="4" t="n">
        <v>5</v>
      </c>
      <c r="E2334" s="4" t="n">
        <v>0.00699469</v>
      </c>
      <c r="F2334" s="0" t="str">
        <f aca="false">IF(B2334=$G$2,$H$2,IF(B2334=$G$3,$H$3,IF(B2334=$G$4,$H$4,IF(B2334=$G$5,$H$5,IF(B2334=$G$6,$H$6,"other")))))</f>
        <v>Urban Restricted Access</v>
      </c>
    </row>
    <row r="2335" customFormat="false" ht="13.2" hidden="true" customHeight="false" outlineLevel="0" collapsed="false">
      <c r="A2335" s="4" t="n">
        <v>53</v>
      </c>
      <c r="B2335" s="4" t="n">
        <v>4</v>
      </c>
      <c r="C2335" s="4" t="n">
        <v>5</v>
      </c>
      <c r="D2335" s="4" t="n">
        <v>6</v>
      </c>
      <c r="E2335" s="4" t="n">
        <v>0.018494</v>
      </c>
      <c r="F2335" s="0" t="str">
        <f aca="false">IF(B2335=$G$2,$H$2,IF(B2335=$G$3,$H$3,IF(B2335=$G$4,$H$4,IF(B2335=$G$5,$H$5,IF(B2335=$G$6,$H$6,"other")))))</f>
        <v>Urban Restricted Access</v>
      </c>
    </row>
    <row r="2336" customFormat="false" ht="13.2" hidden="true" customHeight="false" outlineLevel="0" collapsed="false">
      <c r="A2336" s="4" t="n">
        <v>53</v>
      </c>
      <c r="B2336" s="4" t="n">
        <v>4</v>
      </c>
      <c r="C2336" s="4" t="n">
        <v>5</v>
      </c>
      <c r="D2336" s="4" t="n">
        <v>7</v>
      </c>
      <c r="E2336" s="4" t="n">
        <v>0.0459565</v>
      </c>
      <c r="F2336" s="0" t="str">
        <f aca="false">IF(B2336=$G$2,$H$2,IF(B2336=$G$3,$H$3,IF(B2336=$G$4,$H$4,IF(B2336=$G$5,$H$5,IF(B2336=$G$6,$H$6,"other")))))</f>
        <v>Urban Restricted Access</v>
      </c>
    </row>
    <row r="2337" customFormat="false" ht="13.2" hidden="true" customHeight="false" outlineLevel="0" collapsed="false">
      <c r="A2337" s="4" t="n">
        <v>53</v>
      </c>
      <c r="B2337" s="4" t="n">
        <v>4</v>
      </c>
      <c r="C2337" s="4" t="n">
        <v>5</v>
      </c>
      <c r="D2337" s="4" t="n">
        <v>8</v>
      </c>
      <c r="E2337" s="4" t="n">
        <v>0.0696444</v>
      </c>
      <c r="F2337" s="0" t="str">
        <f aca="false">IF(B2337=$G$2,$H$2,IF(B2337=$G$3,$H$3,IF(B2337=$G$4,$H$4,IF(B2337=$G$5,$H$5,IF(B2337=$G$6,$H$6,"other")))))</f>
        <v>Urban Restricted Access</v>
      </c>
    </row>
    <row r="2338" customFormat="false" ht="13.2" hidden="true" customHeight="false" outlineLevel="0" collapsed="false">
      <c r="A2338" s="4" t="n">
        <v>53</v>
      </c>
      <c r="B2338" s="4" t="n">
        <v>4</v>
      </c>
      <c r="C2338" s="4" t="n">
        <v>5</v>
      </c>
      <c r="D2338" s="4" t="n">
        <v>9</v>
      </c>
      <c r="E2338" s="4" t="n">
        <v>0.0608279</v>
      </c>
      <c r="F2338" s="0" t="str">
        <f aca="false">IF(B2338=$G$2,$H$2,IF(B2338=$G$3,$H$3,IF(B2338=$G$4,$H$4,IF(B2338=$G$5,$H$5,IF(B2338=$G$6,$H$6,"other")))))</f>
        <v>Urban Restricted Access</v>
      </c>
    </row>
    <row r="2339" customFormat="false" ht="13.2" hidden="true" customHeight="false" outlineLevel="0" collapsed="false">
      <c r="A2339" s="4" t="n">
        <v>53</v>
      </c>
      <c r="B2339" s="4" t="n">
        <v>4</v>
      </c>
      <c r="C2339" s="4" t="n">
        <v>5</v>
      </c>
      <c r="D2339" s="4" t="n">
        <v>10</v>
      </c>
      <c r="E2339" s="4" t="n">
        <v>0.0502862</v>
      </c>
      <c r="F2339" s="0" t="str">
        <f aca="false">IF(B2339=$G$2,$H$2,IF(B2339=$G$3,$H$3,IF(B2339=$G$4,$H$4,IF(B2339=$G$5,$H$5,IF(B2339=$G$6,$H$6,"other")))))</f>
        <v>Urban Restricted Access</v>
      </c>
    </row>
    <row r="2340" customFormat="false" ht="13.2" hidden="true" customHeight="false" outlineLevel="0" collapsed="false">
      <c r="A2340" s="4" t="n">
        <v>53</v>
      </c>
      <c r="B2340" s="4" t="n">
        <v>4</v>
      </c>
      <c r="C2340" s="4" t="n">
        <v>5</v>
      </c>
      <c r="D2340" s="4" t="n">
        <v>11</v>
      </c>
      <c r="E2340" s="4" t="n">
        <v>0.0499351</v>
      </c>
      <c r="F2340" s="0" t="str">
        <f aca="false">IF(B2340=$G$2,$H$2,IF(B2340=$G$3,$H$3,IF(B2340=$G$4,$H$4,IF(B2340=$G$5,$H$5,IF(B2340=$G$6,$H$6,"other")))))</f>
        <v>Urban Restricted Access</v>
      </c>
    </row>
    <row r="2341" customFormat="false" ht="13.2" hidden="true" customHeight="false" outlineLevel="0" collapsed="false">
      <c r="A2341" s="4" t="n">
        <v>53</v>
      </c>
      <c r="B2341" s="4" t="n">
        <v>4</v>
      </c>
      <c r="C2341" s="4" t="n">
        <v>5</v>
      </c>
      <c r="D2341" s="4" t="n">
        <v>12</v>
      </c>
      <c r="E2341" s="4" t="n">
        <v>0.0543654</v>
      </c>
      <c r="F2341" s="0" t="str">
        <f aca="false">IF(B2341=$G$2,$H$2,IF(B2341=$G$3,$H$3,IF(B2341=$G$4,$H$4,IF(B2341=$G$5,$H$5,IF(B2341=$G$6,$H$6,"other")))))</f>
        <v>Urban Restricted Access</v>
      </c>
    </row>
    <row r="2342" customFormat="false" ht="13.2" hidden="true" customHeight="false" outlineLevel="0" collapsed="false">
      <c r="A2342" s="4" t="n">
        <v>53</v>
      </c>
      <c r="B2342" s="4" t="n">
        <v>4</v>
      </c>
      <c r="C2342" s="4" t="n">
        <v>5</v>
      </c>
      <c r="D2342" s="4" t="n">
        <v>13</v>
      </c>
      <c r="E2342" s="4" t="n">
        <v>0.0576462</v>
      </c>
      <c r="F2342" s="0" t="str">
        <f aca="false">IF(B2342=$G$2,$H$2,IF(B2342=$G$3,$H$3,IF(B2342=$G$4,$H$4,IF(B2342=$G$5,$H$5,IF(B2342=$G$6,$H$6,"other")))))</f>
        <v>Urban Restricted Access</v>
      </c>
    </row>
    <row r="2343" customFormat="false" ht="13.2" hidden="true" customHeight="false" outlineLevel="0" collapsed="false">
      <c r="A2343" s="4" t="n">
        <v>53</v>
      </c>
      <c r="B2343" s="4" t="n">
        <v>4</v>
      </c>
      <c r="C2343" s="4" t="n">
        <v>5</v>
      </c>
      <c r="D2343" s="4" t="n">
        <v>14</v>
      </c>
      <c r="E2343" s="4" t="n">
        <v>0.0580319</v>
      </c>
      <c r="F2343" s="0" t="str">
        <f aca="false">IF(B2343=$G$2,$H$2,IF(B2343=$G$3,$H$3,IF(B2343=$G$4,$H$4,IF(B2343=$G$5,$H$5,IF(B2343=$G$6,$H$6,"other")))))</f>
        <v>Urban Restricted Access</v>
      </c>
    </row>
    <row r="2344" customFormat="false" ht="13.2" hidden="true" customHeight="false" outlineLevel="0" collapsed="false">
      <c r="A2344" s="4" t="n">
        <v>53</v>
      </c>
      <c r="B2344" s="4" t="n">
        <v>4</v>
      </c>
      <c r="C2344" s="4" t="n">
        <v>5</v>
      </c>
      <c r="D2344" s="4" t="n">
        <v>15</v>
      </c>
      <c r="E2344" s="4" t="n">
        <v>0.0622554</v>
      </c>
      <c r="F2344" s="0" t="str">
        <f aca="false">IF(B2344=$G$2,$H$2,IF(B2344=$G$3,$H$3,IF(B2344=$G$4,$H$4,IF(B2344=$G$5,$H$5,IF(B2344=$G$6,$H$6,"other")))))</f>
        <v>Urban Restricted Access</v>
      </c>
    </row>
    <row r="2345" customFormat="false" ht="13.2" hidden="true" customHeight="false" outlineLevel="0" collapsed="false">
      <c r="A2345" s="4" t="n">
        <v>53</v>
      </c>
      <c r="B2345" s="4" t="n">
        <v>4</v>
      </c>
      <c r="C2345" s="4" t="n">
        <v>5</v>
      </c>
      <c r="D2345" s="4" t="n">
        <v>16</v>
      </c>
      <c r="E2345" s="4" t="n">
        <v>0.0710049</v>
      </c>
      <c r="F2345" s="0" t="str">
        <f aca="false">IF(B2345=$G$2,$H$2,IF(B2345=$G$3,$H$3,IF(B2345=$G$4,$H$4,IF(B2345=$G$5,$H$5,IF(B2345=$G$6,$H$6,"other")))))</f>
        <v>Urban Restricted Access</v>
      </c>
    </row>
    <row r="2346" customFormat="false" ht="13.2" hidden="true" customHeight="false" outlineLevel="0" collapsed="false">
      <c r="A2346" s="4" t="n">
        <v>53</v>
      </c>
      <c r="B2346" s="4" t="n">
        <v>4</v>
      </c>
      <c r="C2346" s="4" t="n">
        <v>5</v>
      </c>
      <c r="D2346" s="4" t="n">
        <v>17</v>
      </c>
      <c r="E2346" s="4" t="n">
        <v>0.0769725</v>
      </c>
      <c r="F2346" s="0" t="str">
        <f aca="false">IF(B2346=$G$2,$H$2,IF(B2346=$G$3,$H$3,IF(B2346=$G$4,$H$4,IF(B2346=$G$5,$H$5,IF(B2346=$G$6,$H$6,"other")))))</f>
        <v>Urban Restricted Access</v>
      </c>
    </row>
    <row r="2347" customFormat="false" ht="13.2" hidden="true" customHeight="false" outlineLevel="0" collapsed="false">
      <c r="A2347" s="4" t="n">
        <v>53</v>
      </c>
      <c r="B2347" s="4" t="n">
        <v>4</v>
      </c>
      <c r="C2347" s="4" t="n">
        <v>5</v>
      </c>
      <c r="D2347" s="4" t="n">
        <v>18</v>
      </c>
      <c r="E2347" s="4" t="n">
        <v>0.077432</v>
      </c>
      <c r="F2347" s="0" t="str">
        <f aca="false">IF(B2347=$G$2,$H$2,IF(B2347=$G$3,$H$3,IF(B2347=$G$4,$H$4,IF(B2347=$G$5,$H$5,IF(B2347=$G$6,$H$6,"other")))))</f>
        <v>Urban Restricted Access</v>
      </c>
    </row>
    <row r="2348" customFormat="false" ht="13.2" hidden="true" customHeight="false" outlineLevel="0" collapsed="false">
      <c r="A2348" s="4" t="n">
        <v>53</v>
      </c>
      <c r="B2348" s="4" t="n">
        <v>4</v>
      </c>
      <c r="C2348" s="4" t="n">
        <v>5</v>
      </c>
      <c r="D2348" s="4" t="n">
        <v>19</v>
      </c>
      <c r="E2348" s="4" t="n">
        <v>0.059783</v>
      </c>
      <c r="F2348" s="0" t="str">
        <f aca="false">IF(B2348=$G$2,$H$2,IF(B2348=$G$3,$H$3,IF(B2348=$G$4,$H$4,IF(B2348=$G$5,$H$5,IF(B2348=$G$6,$H$6,"other")))))</f>
        <v>Urban Restricted Access</v>
      </c>
    </row>
    <row r="2349" customFormat="false" ht="13.2" hidden="true" customHeight="false" outlineLevel="0" collapsed="false">
      <c r="A2349" s="4" t="n">
        <v>53</v>
      </c>
      <c r="B2349" s="4" t="n">
        <v>4</v>
      </c>
      <c r="C2349" s="4" t="n">
        <v>5</v>
      </c>
      <c r="D2349" s="4" t="n">
        <v>20</v>
      </c>
      <c r="E2349" s="4" t="n">
        <v>0.0443923</v>
      </c>
      <c r="F2349" s="0" t="str">
        <f aca="false">IF(B2349=$G$2,$H$2,IF(B2349=$G$3,$H$3,IF(B2349=$G$4,$H$4,IF(B2349=$G$5,$H$5,IF(B2349=$G$6,$H$6,"other")))))</f>
        <v>Urban Restricted Access</v>
      </c>
    </row>
    <row r="2350" customFormat="false" ht="13.2" hidden="true" customHeight="false" outlineLevel="0" collapsed="false">
      <c r="A2350" s="4" t="n">
        <v>53</v>
      </c>
      <c r="B2350" s="4" t="n">
        <v>4</v>
      </c>
      <c r="C2350" s="4" t="n">
        <v>5</v>
      </c>
      <c r="D2350" s="4" t="n">
        <v>21</v>
      </c>
      <c r="E2350" s="4" t="n">
        <v>0.0354458</v>
      </c>
      <c r="F2350" s="0" t="str">
        <f aca="false">IF(B2350=$G$2,$H$2,IF(B2350=$G$3,$H$3,IF(B2350=$G$4,$H$4,IF(B2350=$G$5,$H$5,IF(B2350=$G$6,$H$6,"other")))))</f>
        <v>Urban Restricted Access</v>
      </c>
    </row>
    <row r="2351" customFormat="false" ht="13.2" hidden="true" customHeight="false" outlineLevel="0" collapsed="false">
      <c r="A2351" s="4" t="n">
        <v>53</v>
      </c>
      <c r="B2351" s="4" t="n">
        <v>4</v>
      </c>
      <c r="C2351" s="4" t="n">
        <v>5</v>
      </c>
      <c r="D2351" s="4" t="n">
        <v>22</v>
      </c>
      <c r="E2351" s="4" t="n">
        <v>0.031824</v>
      </c>
      <c r="F2351" s="0" t="str">
        <f aca="false">IF(B2351=$G$2,$H$2,IF(B2351=$G$3,$H$3,IF(B2351=$G$4,$H$4,IF(B2351=$G$5,$H$5,IF(B2351=$G$6,$H$6,"other")))))</f>
        <v>Urban Restricted Access</v>
      </c>
    </row>
    <row r="2352" customFormat="false" ht="13.2" hidden="true" customHeight="false" outlineLevel="0" collapsed="false">
      <c r="A2352" s="4" t="n">
        <v>53</v>
      </c>
      <c r="B2352" s="4" t="n">
        <v>4</v>
      </c>
      <c r="C2352" s="4" t="n">
        <v>5</v>
      </c>
      <c r="D2352" s="4" t="n">
        <v>23</v>
      </c>
      <c r="E2352" s="4" t="n">
        <v>0.0249419</v>
      </c>
      <c r="F2352" s="0" t="str">
        <f aca="false">IF(B2352=$G$2,$H$2,IF(B2352=$G$3,$H$3,IF(B2352=$G$4,$H$4,IF(B2352=$G$5,$H$5,IF(B2352=$G$6,$H$6,"other")))))</f>
        <v>Urban Restricted Access</v>
      </c>
    </row>
    <row r="2353" customFormat="false" ht="13.2" hidden="true" customHeight="false" outlineLevel="0" collapsed="false">
      <c r="A2353" s="4" t="n">
        <v>53</v>
      </c>
      <c r="B2353" s="4" t="n">
        <v>4</v>
      </c>
      <c r="C2353" s="4" t="n">
        <v>5</v>
      </c>
      <c r="D2353" s="4" t="n">
        <v>24</v>
      </c>
      <c r="E2353" s="4" t="n">
        <v>0.0179068</v>
      </c>
      <c r="F2353" s="0" t="str">
        <f aca="false">IF(B2353=$G$2,$H$2,IF(B2353=$G$3,$H$3,IF(B2353=$G$4,$H$4,IF(B2353=$G$5,$H$5,IF(B2353=$G$6,$H$6,"other")))))</f>
        <v>Urban Restricted Access</v>
      </c>
    </row>
    <row r="2354" customFormat="false" ht="13.2" hidden="true" customHeight="false" outlineLevel="0" collapsed="false">
      <c r="A2354" s="4" t="n">
        <v>53</v>
      </c>
      <c r="B2354" s="4" t="n">
        <v>5</v>
      </c>
      <c r="C2354" s="4" t="n">
        <v>2</v>
      </c>
      <c r="D2354" s="4" t="n">
        <v>1</v>
      </c>
      <c r="E2354" s="4" t="n">
        <v>0.0214739</v>
      </c>
      <c r="F2354" s="0" t="str">
        <f aca="false">IF(B2354=$G$2,$H$2,IF(B2354=$G$3,$H$3,IF(B2354=$G$4,$H$4,IF(B2354=$G$5,$H$5,IF(B2354=$G$6,$H$6,"other")))))</f>
        <v>Urban Unrestricted Access</v>
      </c>
    </row>
    <row r="2355" customFormat="false" ht="13.2" hidden="true" customHeight="false" outlineLevel="0" collapsed="false">
      <c r="A2355" s="4" t="n">
        <v>53</v>
      </c>
      <c r="B2355" s="4" t="n">
        <v>5</v>
      </c>
      <c r="C2355" s="4" t="n">
        <v>2</v>
      </c>
      <c r="D2355" s="4" t="n">
        <v>2</v>
      </c>
      <c r="E2355" s="4" t="n">
        <v>0.0144428</v>
      </c>
      <c r="F2355" s="0" t="str">
        <f aca="false">IF(B2355=$G$2,$H$2,IF(B2355=$G$3,$H$3,IF(B2355=$G$4,$H$4,IF(B2355=$G$5,$H$5,IF(B2355=$G$6,$H$6,"other")))))</f>
        <v>Urban Unrestricted Access</v>
      </c>
    </row>
    <row r="2356" customFormat="false" ht="13.2" hidden="true" customHeight="false" outlineLevel="0" collapsed="false">
      <c r="A2356" s="4" t="n">
        <v>53</v>
      </c>
      <c r="B2356" s="4" t="n">
        <v>5</v>
      </c>
      <c r="C2356" s="4" t="n">
        <v>2</v>
      </c>
      <c r="D2356" s="4" t="n">
        <v>3</v>
      </c>
      <c r="E2356" s="4" t="n">
        <v>0.0109684</v>
      </c>
      <c r="F2356" s="0" t="str">
        <f aca="false">IF(B2356=$G$2,$H$2,IF(B2356=$G$3,$H$3,IF(B2356=$G$4,$H$4,IF(B2356=$G$5,$H$5,IF(B2356=$G$6,$H$6,"other")))))</f>
        <v>Urban Unrestricted Access</v>
      </c>
    </row>
    <row r="2357" customFormat="false" ht="13.2" hidden="true" customHeight="false" outlineLevel="0" collapsed="false">
      <c r="A2357" s="4" t="n">
        <v>53</v>
      </c>
      <c r="B2357" s="4" t="n">
        <v>5</v>
      </c>
      <c r="C2357" s="4" t="n">
        <v>2</v>
      </c>
      <c r="D2357" s="4" t="n">
        <v>4</v>
      </c>
      <c r="E2357" s="4" t="n">
        <v>0.00749451</v>
      </c>
      <c r="F2357" s="0" t="str">
        <f aca="false">IF(B2357=$G$2,$H$2,IF(B2357=$G$3,$H$3,IF(B2357=$G$4,$H$4,IF(B2357=$G$5,$H$5,IF(B2357=$G$6,$H$6,"other")))))</f>
        <v>Urban Unrestricted Access</v>
      </c>
    </row>
    <row r="2358" customFormat="false" ht="13.2" hidden="true" customHeight="false" outlineLevel="0" collapsed="false">
      <c r="A2358" s="4" t="n">
        <v>53</v>
      </c>
      <c r="B2358" s="4" t="n">
        <v>5</v>
      </c>
      <c r="C2358" s="4" t="n">
        <v>2</v>
      </c>
      <c r="D2358" s="4" t="n">
        <v>5</v>
      </c>
      <c r="E2358" s="4" t="n">
        <v>0.00683855</v>
      </c>
      <c r="F2358" s="0" t="str">
        <f aca="false">IF(B2358=$G$2,$H$2,IF(B2358=$G$3,$H$3,IF(B2358=$G$4,$H$4,IF(B2358=$G$5,$H$5,IF(B2358=$G$6,$H$6,"other")))))</f>
        <v>Urban Unrestricted Access</v>
      </c>
    </row>
    <row r="2359" customFormat="false" ht="13.2" hidden="true" customHeight="false" outlineLevel="0" collapsed="false">
      <c r="A2359" s="4" t="n">
        <v>53</v>
      </c>
      <c r="B2359" s="4" t="n">
        <v>5</v>
      </c>
      <c r="C2359" s="4" t="n">
        <v>2</v>
      </c>
      <c r="D2359" s="4" t="n">
        <v>6</v>
      </c>
      <c r="E2359" s="4" t="n">
        <v>0.0103588</v>
      </c>
      <c r="F2359" s="0" t="str">
        <f aca="false">IF(B2359=$G$2,$H$2,IF(B2359=$G$3,$H$3,IF(B2359=$G$4,$H$4,IF(B2359=$G$5,$H$5,IF(B2359=$G$6,$H$6,"other")))))</f>
        <v>Urban Unrestricted Access</v>
      </c>
    </row>
    <row r="2360" customFormat="false" ht="13.2" hidden="true" customHeight="false" outlineLevel="0" collapsed="false">
      <c r="A2360" s="4" t="n">
        <v>53</v>
      </c>
      <c r="B2360" s="4" t="n">
        <v>5</v>
      </c>
      <c r="C2360" s="4" t="n">
        <v>2</v>
      </c>
      <c r="D2360" s="4" t="n">
        <v>7</v>
      </c>
      <c r="E2360" s="4" t="n">
        <v>0.0184304</v>
      </c>
      <c r="F2360" s="0" t="str">
        <f aca="false">IF(B2360=$G$2,$H$2,IF(B2360=$G$3,$H$3,IF(B2360=$G$4,$H$4,IF(B2360=$G$5,$H$5,IF(B2360=$G$6,$H$6,"other")))))</f>
        <v>Urban Unrestricted Access</v>
      </c>
    </row>
    <row r="2361" customFormat="false" ht="13.2" hidden="true" customHeight="false" outlineLevel="0" collapsed="false">
      <c r="A2361" s="4" t="n">
        <v>53</v>
      </c>
      <c r="B2361" s="4" t="n">
        <v>5</v>
      </c>
      <c r="C2361" s="4" t="n">
        <v>2</v>
      </c>
      <c r="D2361" s="4" t="n">
        <v>8</v>
      </c>
      <c r="E2361" s="4" t="n">
        <v>0.0268117</v>
      </c>
      <c r="F2361" s="0" t="str">
        <f aca="false">IF(B2361=$G$2,$H$2,IF(B2361=$G$3,$H$3,IF(B2361=$G$4,$H$4,IF(B2361=$G$5,$H$5,IF(B2361=$G$6,$H$6,"other")))))</f>
        <v>Urban Unrestricted Access</v>
      </c>
    </row>
    <row r="2362" customFormat="false" ht="13.2" hidden="true" customHeight="false" outlineLevel="0" collapsed="false">
      <c r="A2362" s="4" t="n">
        <v>53</v>
      </c>
      <c r="B2362" s="4" t="n">
        <v>5</v>
      </c>
      <c r="C2362" s="4" t="n">
        <v>2</v>
      </c>
      <c r="D2362" s="4" t="n">
        <v>9</v>
      </c>
      <c r="E2362" s="4" t="n">
        <v>0.0363852</v>
      </c>
      <c r="F2362" s="0" t="str">
        <f aca="false">IF(B2362=$G$2,$H$2,IF(B2362=$G$3,$H$3,IF(B2362=$G$4,$H$4,IF(B2362=$G$5,$H$5,IF(B2362=$G$6,$H$6,"other")))))</f>
        <v>Urban Unrestricted Access</v>
      </c>
    </row>
    <row r="2363" customFormat="false" ht="13.2" hidden="true" customHeight="false" outlineLevel="0" collapsed="false">
      <c r="A2363" s="4" t="n">
        <v>53</v>
      </c>
      <c r="B2363" s="4" t="n">
        <v>5</v>
      </c>
      <c r="C2363" s="4" t="n">
        <v>2</v>
      </c>
      <c r="D2363" s="4" t="n">
        <v>10</v>
      </c>
      <c r="E2363" s="4" t="n">
        <v>0.0475407</v>
      </c>
      <c r="F2363" s="0" t="str">
        <f aca="false">IF(B2363=$G$2,$H$2,IF(B2363=$G$3,$H$3,IF(B2363=$G$4,$H$4,IF(B2363=$G$5,$H$5,IF(B2363=$G$6,$H$6,"other")))))</f>
        <v>Urban Unrestricted Access</v>
      </c>
    </row>
    <row r="2364" customFormat="false" ht="13.2" hidden="true" customHeight="false" outlineLevel="0" collapsed="false">
      <c r="A2364" s="4" t="n">
        <v>53</v>
      </c>
      <c r="B2364" s="4" t="n">
        <v>5</v>
      </c>
      <c r="C2364" s="4" t="n">
        <v>2</v>
      </c>
      <c r="D2364" s="4" t="n">
        <v>11</v>
      </c>
      <c r="E2364" s="4" t="n">
        <v>0.0574664</v>
      </c>
      <c r="F2364" s="0" t="str">
        <f aca="false">IF(B2364=$G$2,$H$2,IF(B2364=$G$3,$H$3,IF(B2364=$G$4,$H$4,IF(B2364=$G$5,$H$5,IF(B2364=$G$6,$H$6,"other")))))</f>
        <v>Urban Unrestricted Access</v>
      </c>
    </row>
    <row r="2365" customFormat="false" ht="13.2" hidden="true" customHeight="false" outlineLevel="0" collapsed="false">
      <c r="A2365" s="4" t="n">
        <v>53</v>
      </c>
      <c r="B2365" s="4" t="n">
        <v>5</v>
      </c>
      <c r="C2365" s="4" t="n">
        <v>2</v>
      </c>
      <c r="D2365" s="4" t="n">
        <v>12</v>
      </c>
      <c r="E2365" s="4" t="n">
        <v>0.0650786</v>
      </c>
      <c r="F2365" s="0" t="str">
        <f aca="false">IF(B2365=$G$2,$H$2,IF(B2365=$G$3,$H$3,IF(B2365=$G$4,$H$4,IF(B2365=$G$5,$H$5,IF(B2365=$G$6,$H$6,"other")))))</f>
        <v>Urban Unrestricted Access</v>
      </c>
    </row>
    <row r="2366" customFormat="false" ht="13.2" hidden="true" customHeight="false" outlineLevel="0" collapsed="false">
      <c r="A2366" s="4" t="n">
        <v>53</v>
      </c>
      <c r="B2366" s="4" t="n">
        <v>5</v>
      </c>
      <c r="C2366" s="4" t="n">
        <v>2</v>
      </c>
      <c r="D2366" s="4" t="n">
        <v>13</v>
      </c>
      <c r="E2366" s="4" t="n">
        <v>0.0713228</v>
      </c>
      <c r="F2366" s="0" t="str">
        <f aca="false">IF(B2366=$G$2,$H$2,IF(B2366=$G$3,$H$3,IF(B2366=$G$4,$H$4,IF(B2366=$G$5,$H$5,IF(B2366=$G$6,$H$6,"other")))))</f>
        <v>Urban Unrestricted Access</v>
      </c>
    </row>
    <row r="2367" customFormat="false" ht="13.2" hidden="true" customHeight="false" outlineLevel="0" collapsed="false">
      <c r="A2367" s="4" t="n">
        <v>53</v>
      </c>
      <c r="B2367" s="4" t="n">
        <v>5</v>
      </c>
      <c r="C2367" s="4" t="n">
        <v>2</v>
      </c>
      <c r="D2367" s="4" t="n">
        <v>14</v>
      </c>
      <c r="E2367" s="4" t="n">
        <v>0.0714917</v>
      </c>
      <c r="F2367" s="0" t="str">
        <f aca="false">IF(B2367=$G$2,$H$2,IF(B2367=$G$3,$H$3,IF(B2367=$G$4,$H$4,IF(B2367=$G$5,$H$5,IF(B2367=$G$6,$H$6,"other")))))</f>
        <v>Urban Unrestricted Access</v>
      </c>
    </row>
    <row r="2368" customFormat="false" ht="13.2" hidden="true" customHeight="false" outlineLevel="0" collapsed="false">
      <c r="A2368" s="4" t="n">
        <v>53</v>
      </c>
      <c r="B2368" s="4" t="n">
        <v>5</v>
      </c>
      <c r="C2368" s="4" t="n">
        <v>2</v>
      </c>
      <c r="D2368" s="4" t="n">
        <v>15</v>
      </c>
      <c r="E2368" s="4" t="n">
        <v>0.0717226</v>
      </c>
      <c r="F2368" s="0" t="str">
        <f aca="false">IF(B2368=$G$2,$H$2,IF(B2368=$G$3,$H$3,IF(B2368=$G$4,$H$4,IF(B2368=$G$5,$H$5,IF(B2368=$G$6,$H$6,"other")))))</f>
        <v>Urban Unrestricted Access</v>
      </c>
    </row>
    <row r="2369" customFormat="false" ht="13.2" hidden="true" customHeight="false" outlineLevel="0" collapsed="false">
      <c r="A2369" s="4" t="n">
        <v>53</v>
      </c>
      <c r="B2369" s="4" t="n">
        <v>5</v>
      </c>
      <c r="C2369" s="4" t="n">
        <v>2</v>
      </c>
      <c r="D2369" s="4" t="n">
        <v>16</v>
      </c>
      <c r="E2369" s="4" t="n">
        <v>0.0720061</v>
      </c>
      <c r="F2369" s="0" t="str">
        <f aca="false">IF(B2369=$G$2,$H$2,IF(B2369=$G$3,$H$3,IF(B2369=$G$4,$H$4,IF(B2369=$G$5,$H$5,IF(B2369=$G$6,$H$6,"other")))))</f>
        <v>Urban Unrestricted Access</v>
      </c>
    </row>
    <row r="2370" customFormat="false" ht="13.2" hidden="true" customHeight="false" outlineLevel="0" collapsed="false">
      <c r="A2370" s="4" t="n">
        <v>53</v>
      </c>
      <c r="B2370" s="4" t="n">
        <v>5</v>
      </c>
      <c r="C2370" s="4" t="n">
        <v>2</v>
      </c>
      <c r="D2370" s="4" t="n">
        <v>17</v>
      </c>
      <c r="E2370" s="4" t="n">
        <v>0.0711487</v>
      </c>
      <c r="F2370" s="0" t="str">
        <f aca="false">IF(B2370=$G$2,$H$2,IF(B2370=$G$3,$H$3,IF(B2370=$G$4,$H$4,IF(B2370=$G$5,$H$5,IF(B2370=$G$6,$H$6,"other")))))</f>
        <v>Urban Unrestricted Access</v>
      </c>
    </row>
    <row r="2371" customFormat="false" ht="13.2" hidden="true" customHeight="false" outlineLevel="0" collapsed="false">
      <c r="A2371" s="4" t="n">
        <v>53</v>
      </c>
      <c r="B2371" s="4" t="n">
        <v>5</v>
      </c>
      <c r="C2371" s="4" t="n">
        <v>2</v>
      </c>
      <c r="D2371" s="4" t="n">
        <v>18</v>
      </c>
      <c r="E2371" s="4" t="n">
        <v>0.0678874</v>
      </c>
      <c r="F2371" s="0" t="str">
        <f aca="false">IF(B2371=$G$2,$H$2,IF(B2371=$G$3,$H$3,IF(B2371=$G$4,$H$4,IF(B2371=$G$5,$H$5,IF(B2371=$G$6,$H$6,"other")))))</f>
        <v>Urban Unrestricted Access</v>
      </c>
    </row>
    <row r="2372" customFormat="false" ht="13.2" hidden="true" customHeight="false" outlineLevel="0" collapsed="false">
      <c r="A2372" s="4" t="n">
        <v>53</v>
      </c>
      <c r="B2372" s="4" t="n">
        <v>5</v>
      </c>
      <c r="C2372" s="4" t="n">
        <v>2</v>
      </c>
      <c r="D2372" s="4" t="n">
        <v>19</v>
      </c>
      <c r="E2372" s="4" t="n">
        <v>0.0617718</v>
      </c>
      <c r="F2372" s="0" t="str">
        <f aca="false">IF(B2372=$G$2,$H$2,IF(B2372=$G$3,$H$3,IF(B2372=$G$4,$H$4,IF(B2372=$G$5,$H$5,IF(B2372=$G$6,$H$6,"other")))))</f>
        <v>Urban Unrestricted Access</v>
      </c>
    </row>
    <row r="2373" customFormat="false" ht="13.2" hidden="true" customHeight="false" outlineLevel="0" collapsed="false">
      <c r="A2373" s="4" t="n">
        <v>53</v>
      </c>
      <c r="B2373" s="4" t="n">
        <v>5</v>
      </c>
      <c r="C2373" s="4" t="n">
        <v>2</v>
      </c>
      <c r="D2373" s="4" t="n">
        <v>20</v>
      </c>
      <c r="E2373" s="4" t="n">
        <v>0.0516882</v>
      </c>
      <c r="F2373" s="0" t="str">
        <f aca="false">IF(B2373=$G$2,$H$2,IF(B2373=$G$3,$H$3,IF(B2373=$G$4,$H$4,IF(B2373=$G$5,$H$5,IF(B2373=$G$6,$H$6,"other")))))</f>
        <v>Urban Unrestricted Access</v>
      </c>
    </row>
    <row r="2374" customFormat="false" ht="13.2" hidden="true" customHeight="false" outlineLevel="0" collapsed="false">
      <c r="A2374" s="4" t="n">
        <v>53</v>
      </c>
      <c r="B2374" s="4" t="n">
        <v>5</v>
      </c>
      <c r="C2374" s="4" t="n">
        <v>2</v>
      </c>
      <c r="D2374" s="4" t="n">
        <v>21</v>
      </c>
      <c r="E2374" s="4" t="n">
        <v>0.0428658</v>
      </c>
      <c r="F2374" s="0" t="str">
        <f aca="false">IF(B2374=$G$2,$H$2,IF(B2374=$G$3,$H$3,IF(B2374=$G$4,$H$4,IF(B2374=$G$5,$H$5,IF(B2374=$G$6,$H$6,"other")))))</f>
        <v>Urban Unrestricted Access</v>
      </c>
    </row>
    <row r="2375" customFormat="false" ht="13.2" hidden="true" customHeight="false" outlineLevel="0" collapsed="false">
      <c r="A2375" s="4" t="n">
        <v>53</v>
      </c>
      <c r="B2375" s="4" t="n">
        <v>5</v>
      </c>
      <c r="C2375" s="4" t="n">
        <v>2</v>
      </c>
      <c r="D2375" s="4" t="n">
        <v>22</v>
      </c>
      <c r="E2375" s="4" t="n">
        <v>0.0380302</v>
      </c>
      <c r="F2375" s="0" t="str">
        <f aca="false">IF(B2375=$G$2,$H$2,IF(B2375=$G$3,$H$3,IF(B2375=$G$4,$H$4,IF(B2375=$G$5,$H$5,IF(B2375=$G$6,$H$6,"other")))))</f>
        <v>Urban Unrestricted Access</v>
      </c>
    </row>
    <row r="2376" customFormat="false" ht="13.2" hidden="true" customHeight="false" outlineLevel="0" collapsed="false">
      <c r="A2376" s="4" t="n">
        <v>53</v>
      </c>
      <c r="B2376" s="4" t="n">
        <v>5</v>
      </c>
      <c r="C2376" s="4" t="n">
        <v>2</v>
      </c>
      <c r="D2376" s="4" t="n">
        <v>23</v>
      </c>
      <c r="E2376" s="4" t="n">
        <v>0.0322072</v>
      </c>
      <c r="F2376" s="0" t="str">
        <f aca="false">IF(B2376=$G$2,$H$2,IF(B2376=$G$3,$H$3,IF(B2376=$G$4,$H$4,IF(B2376=$G$5,$H$5,IF(B2376=$G$6,$H$6,"other")))))</f>
        <v>Urban Unrestricted Access</v>
      </c>
    </row>
    <row r="2377" customFormat="false" ht="13.2" hidden="true" customHeight="false" outlineLevel="0" collapsed="false">
      <c r="A2377" s="4" t="n">
        <v>53</v>
      </c>
      <c r="B2377" s="4" t="n">
        <v>5</v>
      </c>
      <c r="C2377" s="4" t="n">
        <v>2</v>
      </c>
      <c r="D2377" s="4" t="n">
        <v>24</v>
      </c>
      <c r="E2377" s="4" t="n">
        <v>0.0245677</v>
      </c>
      <c r="F2377" s="0" t="str">
        <f aca="false">IF(B2377=$G$2,$H$2,IF(B2377=$G$3,$H$3,IF(B2377=$G$4,$H$4,IF(B2377=$G$5,$H$5,IF(B2377=$G$6,$H$6,"other")))))</f>
        <v>Urban Unrestricted Access</v>
      </c>
    </row>
    <row r="2378" customFormat="false" ht="13.2" hidden="false" customHeight="false" outlineLevel="0" collapsed="false">
      <c r="A2378" s="4" t="n">
        <v>53</v>
      </c>
      <c r="B2378" s="4" t="n">
        <v>5</v>
      </c>
      <c r="C2378" s="4" t="n">
        <v>5</v>
      </c>
      <c r="D2378" s="4" t="n">
        <v>1</v>
      </c>
      <c r="E2378" s="4" t="n">
        <v>0.00986211</v>
      </c>
      <c r="F2378" s="0" t="str">
        <f aca="false">IF(B2378=$G$2,$H$2,IF(B2378=$G$3,$H$3,IF(B2378=$G$4,$H$4,IF(B2378=$G$5,$H$5,IF(B2378=$G$6,$H$6,"other")))))</f>
        <v>Urban Unrestricted Access</v>
      </c>
    </row>
    <row r="2379" customFormat="false" ht="13.2" hidden="false" customHeight="false" outlineLevel="0" collapsed="false">
      <c r="A2379" s="4" t="n">
        <v>53</v>
      </c>
      <c r="B2379" s="4" t="n">
        <v>5</v>
      </c>
      <c r="C2379" s="4" t="n">
        <v>5</v>
      </c>
      <c r="D2379" s="4" t="n">
        <v>2</v>
      </c>
      <c r="E2379" s="4" t="n">
        <v>0.00627248</v>
      </c>
      <c r="F2379" s="0" t="str">
        <f aca="false">IF(B2379=$G$2,$H$2,IF(B2379=$G$3,$H$3,IF(B2379=$G$4,$H$4,IF(B2379=$G$5,$H$5,IF(B2379=$G$6,$H$6,"other")))))</f>
        <v>Urban Unrestricted Access</v>
      </c>
    </row>
    <row r="2380" customFormat="false" ht="13.2" hidden="false" customHeight="false" outlineLevel="0" collapsed="false">
      <c r="A2380" s="4" t="n">
        <v>53</v>
      </c>
      <c r="B2380" s="4" t="n">
        <v>5</v>
      </c>
      <c r="C2380" s="4" t="n">
        <v>5</v>
      </c>
      <c r="D2380" s="4" t="n">
        <v>3</v>
      </c>
      <c r="E2380" s="4" t="n">
        <v>0.00505767</v>
      </c>
      <c r="F2380" s="0" t="str">
        <f aca="false">IF(B2380=$G$2,$H$2,IF(B2380=$G$3,$H$3,IF(B2380=$G$4,$H$4,IF(B2380=$G$5,$H$5,IF(B2380=$G$6,$H$6,"other")))))</f>
        <v>Urban Unrestricted Access</v>
      </c>
    </row>
    <row r="2381" customFormat="false" ht="13.2" hidden="false" customHeight="false" outlineLevel="0" collapsed="false">
      <c r="A2381" s="4" t="n">
        <v>53</v>
      </c>
      <c r="B2381" s="4" t="n">
        <v>5</v>
      </c>
      <c r="C2381" s="4" t="n">
        <v>5</v>
      </c>
      <c r="D2381" s="4" t="n">
        <v>4</v>
      </c>
      <c r="E2381" s="4" t="n">
        <v>0.00466686</v>
      </c>
      <c r="F2381" s="0" t="str">
        <f aca="false">IF(B2381=$G$2,$H$2,IF(B2381=$G$3,$H$3,IF(B2381=$G$4,$H$4,IF(B2381=$G$5,$H$5,IF(B2381=$G$6,$H$6,"other")))))</f>
        <v>Urban Unrestricted Access</v>
      </c>
    </row>
    <row r="2382" customFormat="false" ht="13.2" hidden="false" customHeight="false" outlineLevel="0" collapsed="false">
      <c r="A2382" s="4" t="n">
        <v>53</v>
      </c>
      <c r="B2382" s="4" t="n">
        <v>5</v>
      </c>
      <c r="C2382" s="4" t="n">
        <v>5</v>
      </c>
      <c r="D2382" s="4" t="n">
        <v>5</v>
      </c>
      <c r="E2382" s="4" t="n">
        <v>0.00699469</v>
      </c>
      <c r="F2382" s="0" t="str">
        <f aca="false">IF(B2382=$G$2,$H$2,IF(B2382=$G$3,$H$3,IF(B2382=$G$4,$H$4,IF(B2382=$G$5,$H$5,IF(B2382=$G$6,$H$6,"other")))))</f>
        <v>Urban Unrestricted Access</v>
      </c>
    </row>
    <row r="2383" customFormat="false" ht="13.2" hidden="false" customHeight="false" outlineLevel="0" collapsed="false">
      <c r="A2383" s="4" t="n">
        <v>53</v>
      </c>
      <c r="B2383" s="4" t="n">
        <v>5</v>
      </c>
      <c r="C2383" s="4" t="n">
        <v>5</v>
      </c>
      <c r="D2383" s="4" t="n">
        <v>6</v>
      </c>
      <c r="E2383" s="4" t="n">
        <v>0.018494</v>
      </c>
      <c r="F2383" s="0" t="str">
        <f aca="false">IF(B2383=$G$2,$H$2,IF(B2383=$G$3,$H$3,IF(B2383=$G$4,$H$4,IF(B2383=$G$5,$H$5,IF(B2383=$G$6,$H$6,"other")))))</f>
        <v>Urban Unrestricted Access</v>
      </c>
    </row>
    <row r="2384" customFormat="false" ht="13.2" hidden="false" customHeight="false" outlineLevel="0" collapsed="false">
      <c r="A2384" s="4" t="n">
        <v>53</v>
      </c>
      <c r="B2384" s="4" t="n">
        <v>5</v>
      </c>
      <c r="C2384" s="4" t="n">
        <v>5</v>
      </c>
      <c r="D2384" s="4" t="n">
        <v>7</v>
      </c>
      <c r="E2384" s="4" t="n">
        <v>0.0459565</v>
      </c>
      <c r="F2384" s="0" t="str">
        <f aca="false">IF(B2384=$G$2,$H$2,IF(B2384=$G$3,$H$3,IF(B2384=$G$4,$H$4,IF(B2384=$G$5,$H$5,IF(B2384=$G$6,$H$6,"other")))))</f>
        <v>Urban Unrestricted Access</v>
      </c>
    </row>
    <row r="2385" customFormat="false" ht="13.2" hidden="false" customHeight="false" outlineLevel="0" collapsed="false">
      <c r="A2385" s="4" t="n">
        <v>53</v>
      </c>
      <c r="B2385" s="4" t="n">
        <v>5</v>
      </c>
      <c r="C2385" s="4" t="n">
        <v>5</v>
      </c>
      <c r="D2385" s="4" t="n">
        <v>8</v>
      </c>
      <c r="E2385" s="4" t="n">
        <v>0.0696444</v>
      </c>
      <c r="F2385" s="0" t="str">
        <f aca="false">IF(B2385=$G$2,$H$2,IF(B2385=$G$3,$H$3,IF(B2385=$G$4,$H$4,IF(B2385=$G$5,$H$5,IF(B2385=$G$6,$H$6,"other")))))</f>
        <v>Urban Unrestricted Access</v>
      </c>
    </row>
    <row r="2386" customFormat="false" ht="13.2" hidden="false" customHeight="false" outlineLevel="0" collapsed="false">
      <c r="A2386" s="4" t="n">
        <v>53</v>
      </c>
      <c r="B2386" s="4" t="n">
        <v>5</v>
      </c>
      <c r="C2386" s="4" t="n">
        <v>5</v>
      </c>
      <c r="D2386" s="4" t="n">
        <v>9</v>
      </c>
      <c r="E2386" s="4" t="n">
        <v>0.0608279</v>
      </c>
      <c r="F2386" s="0" t="str">
        <f aca="false">IF(B2386=$G$2,$H$2,IF(B2386=$G$3,$H$3,IF(B2386=$G$4,$H$4,IF(B2386=$G$5,$H$5,IF(B2386=$G$6,$H$6,"other")))))</f>
        <v>Urban Unrestricted Access</v>
      </c>
    </row>
    <row r="2387" customFormat="false" ht="13.2" hidden="false" customHeight="false" outlineLevel="0" collapsed="false">
      <c r="A2387" s="4" t="n">
        <v>53</v>
      </c>
      <c r="B2387" s="4" t="n">
        <v>5</v>
      </c>
      <c r="C2387" s="4" t="n">
        <v>5</v>
      </c>
      <c r="D2387" s="4" t="n">
        <v>10</v>
      </c>
      <c r="E2387" s="4" t="n">
        <v>0.0502862</v>
      </c>
      <c r="F2387" s="0" t="str">
        <f aca="false">IF(B2387=$G$2,$H$2,IF(B2387=$G$3,$H$3,IF(B2387=$G$4,$H$4,IF(B2387=$G$5,$H$5,IF(B2387=$G$6,$H$6,"other")))))</f>
        <v>Urban Unrestricted Access</v>
      </c>
    </row>
    <row r="2388" customFormat="false" ht="13.2" hidden="false" customHeight="false" outlineLevel="0" collapsed="false">
      <c r="A2388" s="4" t="n">
        <v>53</v>
      </c>
      <c r="B2388" s="4" t="n">
        <v>5</v>
      </c>
      <c r="C2388" s="4" t="n">
        <v>5</v>
      </c>
      <c r="D2388" s="4" t="n">
        <v>11</v>
      </c>
      <c r="E2388" s="4" t="n">
        <v>0.0499351</v>
      </c>
      <c r="F2388" s="0" t="str">
        <f aca="false">IF(B2388=$G$2,$H$2,IF(B2388=$G$3,$H$3,IF(B2388=$G$4,$H$4,IF(B2388=$G$5,$H$5,IF(B2388=$G$6,$H$6,"other")))))</f>
        <v>Urban Unrestricted Access</v>
      </c>
    </row>
    <row r="2389" customFormat="false" ht="13.2" hidden="false" customHeight="false" outlineLevel="0" collapsed="false">
      <c r="A2389" s="4" t="n">
        <v>53</v>
      </c>
      <c r="B2389" s="4" t="n">
        <v>5</v>
      </c>
      <c r="C2389" s="4" t="n">
        <v>5</v>
      </c>
      <c r="D2389" s="4" t="n">
        <v>12</v>
      </c>
      <c r="E2389" s="4" t="n">
        <v>0.0543654</v>
      </c>
      <c r="F2389" s="0" t="str">
        <f aca="false">IF(B2389=$G$2,$H$2,IF(B2389=$G$3,$H$3,IF(B2389=$G$4,$H$4,IF(B2389=$G$5,$H$5,IF(B2389=$G$6,$H$6,"other")))))</f>
        <v>Urban Unrestricted Access</v>
      </c>
    </row>
    <row r="2390" customFormat="false" ht="13.2" hidden="false" customHeight="false" outlineLevel="0" collapsed="false">
      <c r="A2390" s="4" t="n">
        <v>53</v>
      </c>
      <c r="B2390" s="4" t="n">
        <v>5</v>
      </c>
      <c r="C2390" s="4" t="n">
        <v>5</v>
      </c>
      <c r="D2390" s="4" t="n">
        <v>13</v>
      </c>
      <c r="E2390" s="4" t="n">
        <v>0.0576462</v>
      </c>
      <c r="F2390" s="0" t="str">
        <f aca="false">IF(B2390=$G$2,$H$2,IF(B2390=$G$3,$H$3,IF(B2390=$G$4,$H$4,IF(B2390=$G$5,$H$5,IF(B2390=$G$6,$H$6,"other")))))</f>
        <v>Urban Unrestricted Access</v>
      </c>
    </row>
    <row r="2391" customFormat="false" ht="13.2" hidden="false" customHeight="false" outlineLevel="0" collapsed="false">
      <c r="A2391" s="4" t="n">
        <v>53</v>
      </c>
      <c r="B2391" s="4" t="n">
        <v>5</v>
      </c>
      <c r="C2391" s="4" t="n">
        <v>5</v>
      </c>
      <c r="D2391" s="4" t="n">
        <v>14</v>
      </c>
      <c r="E2391" s="4" t="n">
        <v>0.0580319</v>
      </c>
      <c r="F2391" s="0" t="str">
        <f aca="false">IF(B2391=$G$2,$H$2,IF(B2391=$G$3,$H$3,IF(B2391=$G$4,$H$4,IF(B2391=$G$5,$H$5,IF(B2391=$G$6,$H$6,"other")))))</f>
        <v>Urban Unrestricted Access</v>
      </c>
    </row>
    <row r="2392" customFormat="false" ht="13.2" hidden="false" customHeight="false" outlineLevel="0" collapsed="false">
      <c r="A2392" s="4" t="n">
        <v>53</v>
      </c>
      <c r="B2392" s="4" t="n">
        <v>5</v>
      </c>
      <c r="C2392" s="4" t="n">
        <v>5</v>
      </c>
      <c r="D2392" s="4" t="n">
        <v>15</v>
      </c>
      <c r="E2392" s="4" t="n">
        <v>0.0622554</v>
      </c>
      <c r="F2392" s="0" t="str">
        <f aca="false">IF(B2392=$G$2,$H$2,IF(B2392=$G$3,$H$3,IF(B2392=$G$4,$H$4,IF(B2392=$G$5,$H$5,IF(B2392=$G$6,$H$6,"other")))))</f>
        <v>Urban Unrestricted Access</v>
      </c>
    </row>
    <row r="2393" customFormat="false" ht="13.2" hidden="false" customHeight="false" outlineLevel="0" collapsed="false">
      <c r="A2393" s="4" t="n">
        <v>53</v>
      </c>
      <c r="B2393" s="4" t="n">
        <v>5</v>
      </c>
      <c r="C2393" s="4" t="n">
        <v>5</v>
      </c>
      <c r="D2393" s="4" t="n">
        <v>16</v>
      </c>
      <c r="E2393" s="4" t="n">
        <v>0.0710049</v>
      </c>
      <c r="F2393" s="0" t="str">
        <f aca="false">IF(B2393=$G$2,$H$2,IF(B2393=$G$3,$H$3,IF(B2393=$G$4,$H$4,IF(B2393=$G$5,$H$5,IF(B2393=$G$6,$H$6,"other")))))</f>
        <v>Urban Unrestricted Access</v>
      </c>
    </row>
    <row r="2394" customFormat="false" ht="13.2" hidden="false" customHeight="false" outlineLevel="0" collapsed="false">
      <c r="A2394" s="4" t="n">
        <v>53</v>
      </c>
      <c r="B2394" s="4" t="n">
        <v>5</v>
      </c>
      <c r="C2394" s="4" t="n">
        <v>5</v>
      </c>
      <c r="D2394" s="4" t="n">
        <v>17</v>
      </c>
      <c r="E2394" s="4" t="n">
        <v>0.0769725</v>
      </c>
      <c r="F2394" s="0" t="str">
        <f aca="false">IF(B2394=$G$2,$H$2,IF(B2394=$G$3,$H$3,IF(B2394=$G$4,$H$4,IF(B2394=$G$5,$H$5,IF(B2394=$G$6,$H$6,"other")))))</f>
        <v>Urban Unrestricted Access</v>
      </c>
    </row>
    <row r="2395" customFormat="false" ht="13.2" hidden="false" customHeight="false" outlineLevel="0" collapsed="false">
      <c r="A2395" s="4" t="n">
        <v>53</v>
      </c>
      <c r="B2395" s="4" t="n">
        <v>5</v>
      </c>
      <c r="C2395" s="4" t="n">
        <v>5</v>
      </c>
      <c r="D2395" s="4" t="n">
        <v>18</v>
      </c>
      <c r="E2395" s="4" t="n">
        <v>0.077432</v>
      </c>
      <c r="F2395" s="0" t="str">
        <f aca="false">IF(B2395=$G$2,$H$2,IF(B2395=$G$3,$H$3,IF(B2395=$G$4,$H$4,IF(B2395=$G$5,$H$5,IF(B2395=$G$6,$H$6,"other")))))</f>
        <v>Urban Unrestricted Access</v>
      </c>
    </row>
    <row r="2396" customFormat="false" ht="13.2" hidden="false" customHeight="false" outlineLevel="0" collapsed="false">
      <c r="A2396" s="4" t="n">
        <v>53</v>
      </c>
      <c r="B2396" s="4" t="n">
        <v>5</v>
      </c>
      <c r="C2396" s="4" t="n">
        <v>5</v>
      </c>
      <c r="D2396" s="4" t="n">
        <v>19</v>
      </c>
      <c r="E2396" s="4" t="n">
        <v>0.059783</v>
      </c>
      <c r="F2396" s="0" t="str">
        <f aca="false">IF(B2396=$G$2,$H$2,IF(B2396=$G$3,$H$3,IF(B2396=$G$4,$H$4,IF(B2396=$G$5,$H$5,IF(B2396=$G$6,$H$6,"other")))))</f>
        <v>Urban Unrestricted Access</v>
      </c>
    </row>
    <row r="2397" customFormat="false" ht="13.2" hidden="false" customHeight="false" outlineLevel="0" collapsed="false">
      <c r="A2397" s="4" t="n">
        <v>53</v>
      </c>
      <c r="B2397" s="4" t="n">
        <v>5</v>
      </c>
      <c r="C2397" s="4" t="n">
        <v>5</v>
      </c>
      <c r="D2397" s="4" t="n">
        <v>20</v>
      </c>
      <c r="E2397" s="4" t="n">
        <v>0.0443923</v>
      </c>
      <c r="F2397" s="0" t="str">
        <f aca="false">IF(B2397=$G$2,$H$2,IF(B2397=$G$3,$H$3,IF(B2397=$G$4,$H$4,IF(B2397=$G$5,$H$5,IF(B2397=$G$6,$H$6,"other")))))</f>
        <v>Urban Unrestricted Access</v>
      </c>
    </row>
    <row r="2398" customFormat="false" ht="13.2" hidden="false" customHeight="false" outlineLevel="0" collapsed="false">
      <c r="A2398" s="4" t="n">
        <v>53</v>
      </c>
      <c r="B2398" s="4" t="n">
        <v>5</v>
      </c>
      <c r="C2398" s="4" t="n">
        <v>5</v>
      </c>
      <c r="D2398" s="4" t="n">
        <v>21</v>
      </c>
      <c r="E2398" s="4" t="n">
        <v>0.0354458</v>
      </c>
      <c r="F2398" s="0" t="str">
        <f aca="false">IF(B2398=$G$2,$H$2,IF(B2398=$G$3,$H$3,IF(B2398=$G$4,$H$4,IF(B2398=$G$5,$H$5,IF(B2398=$G$6,$H$6,"other")))))</f>
        <v>Urban Unrestricted Access</v>
      </c>
    </row>
    <row r="2399" customFormat="false" ht="13.2" hidden="false" customHeight="false" outlineLevel="0" collapsed="false">
      <c r="A2399" s="4" t="n">
        <v>53</v>
      </c>
      <c r="B2399" s="4" t="n">
        <v>5</v>
      </c>
      <c r="C2399" s="4" t="n">
        <v>5</v>
      </c>
      <c r="D2399" s="4" t="n">
        <v>22</v>
      </c>
      <c r="E2399" s="4" t="n">
        <v>0.031824</v>
      </c>
      <c r="F2399" s="0" t="str">
        <f aca="false">IF(B2399=$G$2,$H$2,IF(B2399=$G$3,$H$3,IF(B2399=$G$4,$H$4,IF(B2399=$G$5,$H$5,IF(B2399=$G$6,$H$6,"other")))))</f>
        <v>Urban Unrestricted Access</v>
      </c>
    </row>
    <row r="2400" customFormat="false" ht="13.2" hidden="false" customHeight="false" outlineLevel="0" collapsed="false">
      <c r="A2400" s="4" t="n">
        <v>53</v>
      </c>
      <c r="B2400" s="4" t="n">
        <v>5</v>
      </c>
      <c r="C2400" s="4" t="n">
        <v>5</v>
      </c>
      <c r="D2400" s="4" t="n">
        <v>23</v>
      </c>
      <c r="E2400" s="4" t="n">
        <v>0.0249419</v>
      </c>
      <c r="F2400" s="0" t="str">
        <f aca="false">IF(B2400=$G$2,$H$2,IF(B2400=$G$3,$H$3,IF(B2400=$G$4,$H$4,IF(B2400=$G$5,$H$5,IF(B2400=$G$6,$H$6,"other")))))</f>
        <v>Urban Unrestricted Access</v>
      </c>
    </row>
    <row r="2401" customFormat="false" ht="13.2" hidden="false" customHeight="false" outlineLevel="0" collapsed="false">
      <c r="A2401" s="4" t="n">
        <v>53</v>
      </c>
      <c r="B2401" s="4" t="n">
        <v>5</v>
      </c>
      <c r="C2401" s="4" t="n">
        <v>5</v>
      </c>
      <c r="D2401" s="4" t="n">
        <v>24</v>
      </c>
      <c r="E2401" s="4" t="n">
        <v>0.0179068</v>
      </c>
      <c r="F2401" s="0" t="str">
        <f aca="false">IF(B2401=$G$2,$H$2,IF(B2401=$G$3,$H$3,IF(B2401=$G$4,$H$4,IF(B2401=$G$5,$H$5,IF(B2401=$G$6,$H$6,"other")))))</f>
        <v>Urban Unrestricted Access</v>
      </c>
    </row>
    <row r="2402" customFormat="false" ht="13.2" hidden="true" customHeight="false" outlineLevel="0" collapsed="false">
      <c r="A2402" s="4" t="n">
        <v>54</v>
      </c>
      <c r="B2402" s="4" t="n">
        <v>1</v>
      </c>
      <c r="C2402" s="4" t="n">
        <v>2</v>
      </c>
      <c r="D2402" s="4" t="n">
        <v>1</v>
      </c>
      <c r="E2402" s="4" t="n">
        <v>0.0214739</v>
      </c>
      <c r="F2402" s="0" t="str">
        <f aca="false">IF(B2402=$G$2,$H$2,IF(B2402=$G$3,$H$3,IF(B2402=$G$4,$H$4,IF(B2402=$G$5,$H$5,IF(B2402=$G$6,$H$6,"other")))))</f>
        <v>Off-Network</v>
      </c>
    </row>
    <row r="2403" customFormat="false" ht="13.2" hidden="true" customHeight="false" outlineLevel="0" collapsed="false">
      <c r="A2403" s="4" t="n">
        <v>54</v>
      </c>
      <c r="B2403" s="4" t="n">
        <v>1</v>
      </c>
      <c r="C2403" s="4" t="n">
        <v>2</v>
      </c>
      <c r="D2403" s="4" t="n">
        <v>2</v>
      </c>
      <c r="E2403" s="4" t="n">
        <v>0.0144428</v>
      </c>
      <c r="F2403" s="0" t="str">
        <f aca="false">IF(B2403=$G$2,$H$2,IF(B2403=$G$3,$H$3,IF(B2403=$G$4,$H$4,IF(B2403=$G$5,$H$5,IF(B2403=$G$6,$H$6,"other")))))</f>
        <v>Off-Network</v>
      </c>
    </row>
    <row r="2404" customFormat="false" ht="13.2" hidden="true" customHeight="false" outlineLevel="0" collapsed="false">
      <c r="A2404" s="4" t="n">
        <v>54</v>
      </c>
      <c r="B2404" s="4" t="n">
        <v>1</v>
      </c>
      <c r="C2404" s="4" t="n">
        <v>2</v>
      </c>
      <c r="D2404" s="4" t="n">
        <v>3</v>
      </c>
      <c r="E2404" s="4" t="n">
        <v>0.0109684</v>
      </c>
      <c r="F2404" s="0" t="str">
        <f aca="false">IF(B2404=$G$2,$H$2,IF(B2404=$G$3,$H$3,IF(B2404=$G$4,$H$4,IF(B2404=$G$5,$H$5,IF(B2404=$G$6,$H$6,"other")))))</f>
        <v>Off-Network</v>
      </c>
    </row>
    <row r="2405" customFormat="false" ht="13.2" hidden="true" customHeight="false" outlineLevel="0" collapsed="false">
      <c r="A2405" s="4" t="n">
        <v>54</v>
      </c>
      <c r="B2405" s="4" t="n">
        <v>1</v>
      </c>
      <c r="C2405" s="4" t="n">
        <v>2</v>
      </c>
      <c r="D2405" s="4" t="n">
        <v>4</v>
      </c>
      <c r="E2405" s="4" t="n">
        <v>0.00749451</v>
      </c>
      <c r="F2405" s="0" t="str">
        <f aca="false">IF(B2405=$G$2,$H$2,IF(B2405=$G$3,$H$3,IF(B2405=$G$4,$H$4,IF(B2405=$G$5,$H$5,IF(B2405=$G$6,$H$6,"other")))))</f>
        <v>Off-Network</v>
      </c>
    </row>
    <row r="2406" customFormat="false" ht="13.2" hidden="true" customHeight="false" outlineLevel="0" collapsed="false">
      <c r="A2406" s="4" t="n">
        <v>54</v>
      </c>
      <c r="B2406" s="4" t="n">
        <v>1</v>
      </c>
      <c r="C2406" s="4" t="n">
        <v>2</v>
      </c>
      <c r="D2406" s="4" t="n">
        <v>5</v>
      </c>
      <c r="E2406" s="4" t="n">
        <v>0.00683855</v>
      </c>
      <c r="F2406" s="0" t="str">
        <f aca="false">IF(B2406=$G$2,$H$2,IF(B2406=$G$3,$H$3,IF(B2406=$G$4,$H$4,IF(B2406=$G$5,$H$5,IF(B2406=$G$6,$H$6,"other")))))</f>
        <v>Off-Network</v>
      </c>
    </row>
    <row r="2407" customFormat="false" ht="13.2" hidden="true" customHeight="false" outlineLevel="0" collapsed="false">
      <c r="A2407" s="4" t="n">
        <v>54</v>
      </c>
      <c r="B2407" s="4" t="n">
        <v>1</v>
      </c>
      <c r="C2407" s="4" t="n">
        <v>2</v>
      </c>
      <c r="D2407" s="4" t="n">
        <v>6</v>
      </c>
      <c r="E2407" s="4" t="n">
        <v>0.0103588</v>
      </c>
      <c r="F2407" s="0" t="str">
        <f aca="false">IF(B2407=$G$2,$H$2,IF(B2407=$G$3,$H$3,IF(B2407=$G$4,$H$4,IF(B2407=$G$5,$H$5,IF(B2407=$G$6,$H$6,"other")))))</f>
        <v>Off-Network</v>
      </c>
    </row>
    <row r="2408" customFormat="false" ht="13.2" hidden="true" customHeight="false" outlineLevel="0" collapsed="false">
      <c r="A2408" s="4" t="n">
        <v>54</v>
      </c>
      <c r="B2408" s="4" t="n">
        <v>1</v>
      </c>
      <c r="C2408" s="4" t="n">
        <v>2</v>
      </c>
      <c r="D2408" s="4" t="n">
        <v>7</v>
      </c>
      <c r="E2408" s="4" t="n">
        <v>0.0184304</v>
      </c>
      <c r="F2408" s="0" t="str">
        <f aca="false">IF(B2408=$G$2,$H$2,IF(B2408=$G$3,$H$3,IF(B2408=$G$4,$H$4,IF(B2408=$G$5,$H$5,IF(B2408=$G$6,$H$6,"other")))))</f>
        <v>Off-Network</v>
      </c>
    </row>
    <row r="2409" customFormat="false" ht="13.2" hidden="true" customHeight="false" outlineLevel="0" collapsed="false">
      <c r="A2409" s="4" t="n">
        <v>54</v>
      </c>
      <c r="B2409" s="4" t="n">
        <v>1</v>
      </c>
      <c r="C2409" s="4" t="n">
        <v>2</v>
      </c>
      <c r="D2409" s="4" t="n">
        <v>8</v>
      </c>
      <c r="E2409" s="4" t="n">
        <v>0.0268117</v>
      </c>
      <c r="F2409" s="0" t="str">
        <f aca="false">IF(B2409=$G$2,$H$2,IF(B2409=$G$3,$H$3,IF(B2409=$G$4,$H$4,IF(B2409=$G$5,$H$5,IF(B2409=$G$6,$H$6,"other")))))</f>
        <v>Off-Network</v>
      </c>
    </row>
    <row r="2410" customFormat="false" ht="13.2" hidden="true" customHeight="false" outlineLevel="0" collapsed="false">
      <c r="A2410" s="4" t="n">
        <v>54</v>
      </c>
      <c r="B2410" s="4" t="n">
        <v>1</v>
      </c>
      <c r="C2410" s="4" t="n">
        <v>2</v>
      </c>
      <c r="D2410" s="4" t="n">
        <v>9</v>
      </c>
      <c r="E2410" s="4" t="n">
        <v>0.0363852</v>
      </c>
      <c r="F2410" s="0" t="str">
        <f aca="false">IF(B2410=$G$2,$H$2,IF(B2410=$G$3,$H$3,IF(B2410=$G$4,$H$4,IF(B2410=$G$5,$H$5,IF(B2410=$G$6,$H$6,"other")))))</f>
        <v>Off-Network</v>
      </c>
    </row>
    <row r="2411" customFormat="false" ht="13.2" hidden="true" customHeight="false" outlineLevel="0" collapsed="false">
      <c r="A2411" s="4" t="n">
        <v>54</v>
      </c>
      <c r="B2411" s="4" t="n">
        <v>1</v>
      </c>
      <c r="C2411" s="4" t="n">
        <v>2</v>
      </c>
      <c r="D2411" s="4" t="n">
        <v>10</v>
      </c>
      <c r="E2411" s="4" t="n">
        <v>0.0475407</v>
      </c>
      <c r="F2411" s="0" t="str">
        <f aca="false">IF(B2411=$G$2,$H$2,IF(B2411=$G$3,$H$3,IF(B2411=$G$4,$H$4,IF(B2411=$G$5,$H$5,IF(B2411=$G$6,$H$6,"other")))))</f>
        <v>Off-Network</v>
      </c>
    </row>
    <row r="2412" customFormat="false" ht="13.2" hidden="true" customHeight="false" outlineLevel="0" collapsed="false">
      <c r="A2412" s="4" t="n">
        <v>54</v>
      </c>
      <c r="B2412" s="4" t="n">
        <v>1</v>
      </c>
      <c r="C2412" s="4" t="n">
        <v>2</v>
      </c>
      <c r="D2412" s="4" t="n">
        <v>11</v>
      </c>
      <c r="E2412" s="4" t="n">
        <v>0.0574664</v>
      </c>
      <c r="F2412" s="0" t="str">
        <f aca="false">IF(B2412=$G$2,$H$2,IF(B2412=$G$3,$H$3,IF(B2412=$G$4,$H$4,IF(B2412=$G$5,$H$5,IF(B2412=$G$6,$H$6,"other")))))</f>
        <v>Off-Network</v>
      </c>
    </row>
    <row r="2413" customFormat="false" ht="13.2" hidden="true" customHeight="false" outlineLevel="0" collapsed="false">
      <c r="A2413" s="4" t="n">
        <v>54</v>
      </c>
      <c r="B2413" s="4" t="n">
        <v>1</v>
      </c>
      <c r="C2413" s="4" t="n">
        <v>2</v>
      </c>
      <c r="D2413" s="4" t="n">
        <v>12</v>
      </c>
      <c r="E2413" s="4" t="n">
        <v>0.0650786</v>
      </c>
      <c r="F2413" s="0" t="str">
        <f aca="false">IF(B2413=$G$2,$H$2,IF(B2413=$G$3,$H$3,IF(B2413=$G$4,$H$4,IF(B2413=$G$5,$H$5,IF(B2413=$G$6,$H$6,"other")))))</f>
        <v>Off-Network</v>
      </c>
    </row>
    <row r="2414" customFormat="false" ht="13.2" hidden="true" customHeight="false" outlineLevel="0" collapsed="false">
      <c r="A2414" s="4" t="n">
        <v>54</v>
      </c>
      <c r="B2414" s="4" t="n">
        <v>1</v>
      </c>
      <c r="C2414" s="4" t="n">
        <v>2</v>
      </c>
      <c r="D2414" s="4" t="n">
        <v>13</v>
      </c>
      <c r="E2414" s="4" t="n">
        <v>0.0713228</v>
      </c>
      <c r="F2414" s="0" t="str">
        <f aca="false">IF(B2414=$G$2,$H$2,IF(B2414=$G$3,$H$3,IF(B2414=$G$4,$H$4,IF(B2414=$G$5,$H$5,IF(B2414=$G$6,$H$6,"other")))))</f>
        <v>Off-Network</v>
      </c>
    </row>
    <row r="2415" customFormat="false" ht="13.2" hidden="true" customHeight="false" outlineLevel="0" collapsed="false">
      <c r="A2415" s="4" t="n">
        <v>54</v>
      </c>
      <c r="B2415" s="4" t="n">
        <v>1</v>
      </c>
      <c r="C2415" s="4" t="n">
        <v>2</v>
      </c>
      <c r="D2415" s="4" t="n">
        <v>14</v>
      </c>
      <c r="E2415" s="4" t="n">
        <v>0.0714917</v>
      </c>
      <c r="F2415" s="0" t="str">
        <f aca="false">IF(B2415=$G$2,$H$2,IF(B2415=$G$3,$H$3,IF(B2415=$G$4,$H$4,IF(B2415=$G$5,$H$5,IF(B2415=$G$6,$H$6,"other")))))</f>
        <v>Off-Network</v>
      </c>
    </row>
    <row r="2416" customFormat="false" ht="13.2" hidden="true" customHeight="false" outlineLevel="0" collapsed="false">
      <c r="A2416" s="4" t="n">
        <v>54</v>
      </c>
      <c r="B2416" s="4" t="n">
        <v>1</v>
      </c>
      <c r="C2416" s="4" t="n">
        <v>2</v>
      </c>
      <c r="D2416" s="4" t="n">
        <v>15</v>
      </c>
      <c r="E2416" s="4" t="n">
        <v>0.0717226</v>
      </c>
      <c r="F2416" s="0" t="str">
        <f aca="false">IF(B2416=$G$2,$H$2,IF(B2416=$G$3,$H$3,IF(B2416=$G$4,$H$4,IF(B2416=$G$5,$H$5,IF(B2416=$G$6,$H$6,"other")))))</f>
        <v>Off-Network</v>
      </c>
    </row>
    <row r="2417" customFormat="false" ht="13.2" hidden="true" customHeight="false" outlineLevel="0" collapsed="false">
      <c r="A2417" s="4" t="n">
        <v>54</v>
      </c>
      <c r="B2417" s="4" t="n">
        <v>1</v>
      </c>
      <c r="C2417" s="4" t="n">
        <v>2</v>
      </c>
      <c r="D2417" s="4" t="n">
        <v>16</v>
      </c>
      <c r="E2417" s="4" t="n">
        <v>0.0720061</v>
      </c>
      <c r="F2417" s="0" t="str">
        <f aca="false">IF(B2417=$G$2,$H$2,IF(B2417=$G$3,$H$3,IF(B2417=$G$4,$H$4,IF(B2417=$G$5,$H$5,IF(B2417=$G$6,$H$6,"other")))))</f>
        <v>Off-Network</v>
      </c>
    </row>
    <row r="2418" customFormat="false" ht="13.2" hidden="true" customHeight="false" outlineLevel="0" collapsed="false">
      <c r="A2418" s="4" t="n">
        <v>54</v>
      </c>
      <c r="B2418" s="4" t="n">
        <v>1</v>
      </c>
      <c r="C2418" s="4" t="n">
        <v>2</v>
      </c>
      <c r="D2418" s="4" t="n">
        <v>17</v>
      </c>
      <c r="E2418" s="4" t="n">
        <v>0.0711487</v>
      </c>
      <c r="F2418" s="0" t="str">
        <f aca="false">IF(B2418=$G$2,$H$2,IF(B2418=$G$3,$H$3,IF(B2418=$G$4,$H$4,IF(B2418=$G$5,$H$5,IF(B2418=$G$6,$H$6,"other")))))</f>
        <v>Off-Network</v>
      </c>
    </row>
    <row r="2419" customFormat="false" ht="13.2" hidden="true" customHeight="false" outlineLevel="0" collapsed="false">
      <c r="A2419" s="4" t="n">
        <v>54</v>
      </c>
      <c r="B2419" s="4" t="n">
        <v>1</v>
      </c>
      <c r="C2419" s="4" t="n">
        <v>2</v>
      </c>
      <c r="D2419" s="4" t="n">
        <v>18</v>
      </c>
      <c r="E2419" s="4" t="n">
        <v>0.0678874</v>
      </c>
      <c r="F2419" s="0" t="str">
        <f aca="false">IF(B2419=$G$2,$H$2,IF(B2419=$G$3,$H$3,IF(B2419=$G$4,$H$4,IF(B2419=$G$5,$H$5,IF(B2419=$G$6,$H$6,"other")))))</f>
        <v>Off-Network</v>
      </c>
    </row>
    <row r="2420" customFormat="false" ht="13.2" hidden="true" customHeight="false" outlineLevel="0" collapsed="false">
      <c r="A2420" s="4" t="n">
        <v>54</v>
      </c>
      <c r="B2420" s="4" t="n">
        <v>1</v>
      </c>
      <c r="C2420" s="4" t="n">
        <v>2</v>
      </c>
      <c r="D2420" s="4" t="n">
        <v>19</v>
      </c>
      <c r="E2420" s="4" t="n">
        <v>0.0617718</v>
      </c>
      <c r="F2420" s="0" t="str">
        <f aca="false">IF(B2420=$G$2,$H$2,IF(B2420=$G$3,$H$3,IF(B2420=$G$4,$H$4,IF(B2420=$G$5,$H$5,IF(B2420=$G$6,$H$6,"other")))))</f>
        <v>Off-Network</v>
      </c>
    </row>
    <row r="2421" customFormat="false" ht="13.2" hidden="true" customHeight="false" outlineLevel="0" collapsed="false">
      <c r="A2421" s="4" t="n">
        <v>54</v>
      </c>
      <c r="B2421" s="4" t="n">
        <v>1</v>
      </c>
      <c r="C2421" s="4" t="n">
        <v>2</v>
      </c>
      <c r="D2421" s="4" t="n">
        <v>20</v>
      </c>
      <c r="E2421" s="4" t="n">
        <v>0.0516882</v>
      </c>
      <c r="F2421" s="0" t="str">
        <f aca="false">IF(B2421=$G$2,$H$2,IF(B2421=$G$3,$H$3,IF(B2421=$G$4,$H$4,IF(B2421=$G$5,$H$5,IF(B2421=$G$6,$H$6,"other")))))</f>
        <v>Off-Network</v>
      </c>
    </row>
    <row r="2422" customFormat="false" ht="13.2" hidden="true" customHeight="false" outlineLevel="0" collapsed="false">
      <c r="A2422" s="4" t="n">
        <v>54</v>
      </c>
      <c r="B2422" s="4" t="n">
        <v>1</v>
      </c>
      <c r="C2422" s="4" t="n">
        <v>2</v>
      </c>
      <c r="D2422" s="4" t="n">
        <v>21</v>
      </c>
      <c r="E2422" s="4" t="n">
        <v>0.0428658</v>
      </c>
      <c r="F2422" s="0" t="str">
        <f aca="false">IF(B2422=$G$2,$H$2,IF(B2422=$G$3,$H$3,IF(B2422=$G$4,$H$4,IF(B2422=$G$5,$H$5,IF(B2422=$G$6,$H$6,"other")))))</f>
        <v>Off-Network</v>
      </c>
    </row>
    <row r="2423" customFormat="false" ht="13.2" hidden="true" customHeight="false" outlineLevel="0" collapsed="false">
      <c r="A2423" s="4" t="n">
        <v>54</v>
      </c>
      <c r="B2423" s="4" t="n">
        <v>1</v>
      </c>
      <c r="C2423" s="4" t="n">
        <v>2</v>
      </c>
      <c r="D2423" s="4" t="n">
        <v>22</v>
      </c>
      <c r="E2423" s="4" t="n">
        <v>0.0380302</v>
      </c>
      <c r="F2423" s="0" t="str">
        <f aca="false">IF(B2423=$G$2,$H$2,IF(B2423=$G$3,$H$3,IF(B2423=$G$4,$H$4,IF(B2423=$G$5,$H$5,IF(B2423=$G$6,$H$6,"other")))))</f>
        <v>Off-Network</v>
      </c>
    </row>
    <row r="2424" customFormat="false" ht="13.2" hidden="true" customHeight="false" outlineLevel="0" collapsed="false">
      <c r="A2424" s="4" t="n">
        <v>54</v>
      </c>
      <c r="B2424" s="4" t="n">
        <v>1</v>
      </c>
      <c r="C2424" s="4" t="n">
        <v>2</v>
      </c>
      <c r="D2424" s="4" t="n">
        <v>23</v>
      </c>
      <c r="E2424" s="4" t="n">
        <v>0.0322072</v>
      </c>
      <c r="F2424" s="0" t="str">
        <f aca="false">IF(B2424=$G$2,$H$2,IF(B2424=$G$3,$H$3,IF(B2424=$G$4,$H$4,IF(B2424=$G$5,$H$5,IF(B2424=$G$6,$H$6,"other")))))</f>
        <v>Off-Network</v>
      </c>
    </row>
    <row r="2425" customFormat="false" ht="13.2" hidden="true" customHeight="false" outlineLevel="0" collapsed="false">
      <c r="A2425" s="4" t="n">
        <v>54</v>
      </c>
      <c r="B2425" s="4" t="n">
        <v>1</v>
      </c>
      <c r="C2425" s="4" t="n">
        <v>2</v>
      </c>
      <c r="D2425" s="4" t="n">
        <v>24</v>
      </c>
      <c r="E2425" s="4" t="n">
        <v>0.0245677</v>
      </c>
      <c r="F2425" s="0" t="str">
        <f aca="false">IF(B2425=$G$2,$H$2,IF(B2425=$G$3,$H$3,IF(B2425=$G$4,$H$4,IF(B2425=$G$5,$H$5,IF(B2425=$G$6,$H$6,"other")))))</f>
        <v>Off-Network</v>
      </c>
    </row>
    <row r="2426" customFormat="false" ht="13.2" hidden="true" customHeight="false" outlineLevel="0" collapsed="false">
      <c r="A2426" s="4" t="n">
        <v>54</v>
      </c>
      <c r="B2426" s="4" t="n">
        <v>1</v>
      </c>
      <c r="C2426" s="4" t="n">
        <v>5</v>
      </c>
      <c r="D2426" s="4" t="n">
        <v>1</v>
      </c>
      <c r="E2426" s="4" t="n">
        <v>0.00986211</v>
      </c>
      <c r="F2426" s="0" t="str">
        <f aca="false">IF(B2426=$G$2,$H$2,IF(B2426=$G$3,$H$3,IF(B2426=$G$4,$H$4,IF(B2426=$G$5,$H$5,IF(B2426=$G$6,$H$6,"other")))))</f>
        <v>Off-Network</v>
      </c>
    </row>
    <row r="2427" customFormat="false" ht="13.2" hidden="true" customHeight="false" outlineLevel="0" collapsed="false">
      <c r="A2427" s="4" t="n">
        <v>54</v>
      </c>
      <c r="B2427" s="4" t="n">
        <v>1</v>
      </c>
      <c r="C2427" s="4" t="n">
        <v>5</v>
      </c>
      <c r="D2427" s="4" t="n">
        <v>2</v>
      </c>
      <c r="E2427" s="4" t="n">
        <v>0.00627248</v>
      </c>
      <c r="F2427" s="0" t="str">
        <f aca="false">IF(B2427=$G$2,$H$2,IF(B2427=$G$3,$H$3,IF(B2427=$G$4,$H$4,IF(B2427=$G$5,$H$5,IF(B2427=$G$6,$H$6,"other")))))</f>
        <v>Off-Network</v>
      </c>
    </row>
    <row r="2428" customFormat="false" ht="13.2" hidden="true" customHeight="false" outlineLevel="0" collapsed="false">
      <c r="A2428" s="4" t="n">
        <v>54</v>
      </c>
      <c r="B2428" s="4" t="n">
        <v>1</v>
      </c>
      <c r="C2428" s="4" t="n">
        <v>5</v>
      </c>
      <c r="D2428" s="4" t="n">
        <v>3</v>
      </c>
      <c r="E2428" s="4" t="n">
        <v>0.00505767</v>
      </c>
      <c r="F2428" s="0" t="str">
        <f aca="false">IF(B2428=$G$2,$H$2,IF(B2428=$G$3,$H$3,IF(B2428=$G$4,$H$4,IF(B2428=$G$5,$H$5,IF(B2428=$G$6,$H$6,"other")))))</f>
        <v>Off-Network</v>
      </c>
    </row>
    <row r="2429" customFormat="false" ht="13.2" hidden="true" customHeight="false" outlineLevel="0" collapsed="false">
      <c r="A2429" s="4" t="n">
        <v>54</v>
      </c>
      <c r="B2429" s="4" t="n">
        <v>1</v>
      </c>
      <c r="C2429" s="4" t="n">
        <v>5</v>
      </c>
      <c r="D2429" s="4" t="n">
        <v>4</v>
      </c>
      <c r="E2429" s="4" t="n">
        <v>0.00466686</v>
      </c>
      <c r="F2429" s="0" t="str">
        <f aca="false">IF(B2429=$G$2,$H$2,IF(B2429=$G$3,$H$3,IF(B2429=$G$4,$H$4,IF(B2429=$G$5,$H$5,IF(B2429=$G$6,$H$6,"other")))))</f>
        <v>Off-Network</v>
      </c>
    </row>
    <row r="2430" customFormat="false" ht="13.2" hidden="true" customHeight="false" outlineLevel="0" collapsed="false">
      <c r="A2430" s="4" t="n">
        <v>54</v>
      </c>
      <c r="B2430" s="4" t="n">
        <v>1</v>
      </c>
      <c r="C2430" s="4" t="n">
        <v>5</v>
      </c>
      <c r="D2430" s="4" t="n">
        <v>5</v>
      </c>
      <c r="E2430" s="4" t="n">
        <v>0.00699469</v>
      </c>
      <c r="F2430" s="0" t="str">
        <f aca="false">IF(B2430=$G$2,$H$2,IF(B2430=$G$3,$H$3,IF(B2430=$G$4,$H$4,IF(B2430=$G$5,$H$5,IF(B2430=$G$6,$H$6,"other")))))</f>
        <v>Off-Network</v>
      </c>
    </row>
    <row r="2431" customFormat="false" ht="13.2" hidden="true" customHeight="false" outlineLevel="0" collapsed="false">
      <c r="A2431" s="4" t="n">
        <v>54</v>
      </c>
      <c r="B2431" s="4" t="n">
        <v>1</v>
      </c>
      <c r="C2431" s="4" t="n">
        <v>5</v>
      </c>
      <c r="D2431" s="4" t="n">
        <v>6</v>
      </c>
      <c r="E2431" s="4" t="n">
        <v>0.018494</v>
      </c>
      <c r="F2431" s="0" t="str">
        <f aca="false">IF(B2431=$G$2,$H$2,IF(B2431=$G$3,$H$3,IF(B2431=$G$4,$H$4,IF(B2431=$G$5,$H$5,IF(B2431=$G$6,$H$6,"other")))))</f>
        <v>Off-Network</v>
      </c>
    </row>
    <row r="2432" customFormat="false" ht="13.2" hidden="true" customHeight="false" outlineLevel="0" collapsed="false">
      <c r="A2432" s="4" t="n">
        <v>54</v>
      </c>
      <c r="B2432" s="4" t="n">
        <v>1</v>
      </c>
      <c r="C2432" s="4" t="n">
        <v>5</v>
      </c>
      <c r="D2432" s="4" t="n">
        <v>7</v>
      </c>
      <c r="E2432" s="4" t="n">
        <v>0.0459565</v>
      </c>
      <c r="F2432" s="0" t="str">
        <f aca="false">IF(B2432=$G$2,$H$2,IF(B2432=$G$3,$H$3,IF(B2432=$G$4,$H$4,IF(B2432=$G$5,$H$5,IF(B2432=$G$6,$H$6,"other")))))</f>
        <v>Off-Network</v>
      </c>
    </row>
    <row r="2433" customFormat="false" ht="13.2" hidden="true" customHeight="false" outlineLevel="0" collapsed="false">
      <c r="A2433" s="4" t="n">
        <v>54</v>
      </c>
      <c r="B2433" s="4" t="n">
        <v>1</v>
      </c>
      <c r="C2433" s="4" t="n">
        <v>5</v>
      </c>
      <c r="D2433" s="4" t="n">
        <v>8</v>
      </c>
      <c r="E2433" s="4" t="n">
        <v>0.0696444</v>
      </c>
      <c r="F2433" s="0" t="str">
        <f aca="false">IF(B2433=$G$2,$H$2,IF(B2433=$G$3,$H$3,IF(B2433=$G$4,$H$4,IF(B2433=$G$5,$H$5,IF(B2433=$G$6,$H$6,"other")))))</f>
        <v>Off-Network</v>
      </c>
    </row>
    <row r="2434" customFormat="false" ht="13.2" hidden="true" customHeight="false" outlineLevel="0" collapsed="false">
      <c r="A2434" s="4" t="n">
        <v>54</v>
      </c>
      <c r="B2434" s="4" t="n">
        <v>1</v>
      </c>
      <c r="C2434" s="4" t="n">
        <v>5</v>
      </c>
      <c r="D2434" s="4" t="n">
        <v>9</v>
      </c>
      <c r="E2434" s="4" t="n">
        <v>0.0608279</v>
      </c>
      <c r="F2434" s="0" t="str">
        <f aca="false">IF(B2434=$G$2,$H$2,IF(B2434=$G$3,$H$3,IF(B2434=$G$4,$H$4,IF(B2434=$G$5,$H$5,IF(B2434=$G$6,$H$6,"other")))))</f>
        <v>Off-Network</v>
      </c>
    </row>
    <row r="2435" customFormat="false" ht="13.2" hidden="true" customHeight="false" outlineLevel="0" collapsed="false">
      <c r="A2435" s="4" t="n">
        <v>54</v>
      </c>
      <c r="B2435" s="4" t="n">
        <v>1</v>
      </c>
      <c r="C2435" s="4" t="n">
        <v>5</v>
      </c>
      <c r="D2435" s="4" t="n">
        <v>10</v>
      </c>
      <c r="E2435" s="4" t="n">
        <v>0.0502862</v>
      </c>
      <c r="F2435" s="0" t="str">
        <f aca="false">IF(B2435=$G$2,$H$2,IF(B2435=$G$3,$H$3,IF(B2435=$G$4,$H$4,IF(B2435=$G$5,$H$5,IF(B2435=$G$6,$H$6,"other")))))</f>
        <v>Off-Network</v>
      </c>
    </row>
    <row r="2436" customFormat="false" ht="13.2" hidden="true" customHeight="false" outlineLevel="0" collapsed="false">
      <c r="A2436" s="4" t="n">
        <v>54</v>
      </c>
      <c r="B2436" s="4" t="n">
        <v>1</v>
      </c>
      <c r="C2436" s="4" t="n">
        <v>5</v>
      </c>
      <c r="D2436" s="4" t="n">
        <v>11</v>
      </c>
      <c r="E2436" s="4" t="n">
        <v>0.0499351</v>
      </c>
      <c r="F2436" s="0" t="str">
        <f aca="false">IF(B2436=$G$2,$H$2,IF(B2436=$G$3,$H$3,IF(B2436=$G$4,$H$4,IF(B2436=$G$5,$H$5,IF(B2436=$G$6,$H$6,"other")))))</f>
        <v>Off-Network</v>
      </c>
    </row>
    <row r="2437" customFormat="false" ht="13.2" hidden="true" customHeight="false" outlineLevel="0" collapsed="false">
      <c r="A2437" s="4" t="n">
        <v>54</v>
      </c>
      <c r="B2437" s="4" t="n">
        <v>1</v>
      </c>
      <c r="C2437" s="4" t="n">
        <v>5</v>
      </c>
      <c r="D2437" s="4" t="n">
        <v>12</v>
      </c>
      <c r="E2437" s="4" t="n">
        <v>0.0543654</v>
      </c>
      <c r="F2437" s="0" t="str">
        <f aca="false">IF(B2437=$G$2,$H$2,IF(B2437=$G$3,$H$3,IF(B2437=$G$4,$H$4,IF(B2437=$G$5,$H$5,IF(B2437=$G$6,$H$6,"other")))))</f>
        <v>Off-Network</v>
      </c>
    </row>
    <row r="2438" customFormat="false" ht="13.2" hidden="true" customHeight="false" outlineLevel="0" collapsed="false">
      <c r="A2438" s="4" t="n">
        <v>54</v>
      </c>
      <c r="B2438" s="4" t="n">
        <v>1</v>
      </c>
      <c r="C2438" s="4" t="n">
        <v>5</v>
      </c>
      <c r="D2438" s="4" t="n">
        <v>13</v>
      </c>
      <c r="E2438" s="4" t="n">
        <v>0.0576462</v>
      </c>
      <c r="F2438" s="0" t="str">
        <f aca="false">IF(B2438=$G$2,$H$2,IF(B2438=$G$3,$H$3,IF(B2438=$G$4,$H$4,IF(B2438=$G$5,$H$5,IF(B2438=$G$6,$H$6,"other")))))</f>
        <v>Off-Network</v>
      </c>
    </row>
    <row r="2439" customFormat="false" ht="13.2" hidden="true" customHeight="false" outlineLevel="0" collapsed="false">
      <c r="A2439" s="4" t="n">
        <v>54</v>
      </c>
      <c r="B2439" s="4" t="n">
        <v>1</v>
      </c>
      <c r="C2439" s="4" t="n">
        <v>5</v>
      </c>
      <c r="D2439" s="4" t="n">
        <v>14</v>
      </c>
      <c r="E2439" s="4" t="n">
        <v>0.0580319</v>
      </c>
      <c r="F2439" s="0" t="str">
        <f aca="false">IF(B2439=$G$2,$H$2,IF(B2439=$G$3,$H$3,IF(B2439=$G$4,$H$4,IF(B2439=$G$5,$H$5,IF(B2439=$G$6,$H$6,"other")))))</f>
        <v>Off-Network</v>
      </c>
    </row>
    <row r="2440" customFormat="false" ht="13.2" hidden="true" customHeight="false" outlineLevel="0" collapsed="false">
      <c r="A2440" s="4" t="n">
        <v>54</v>
      </c>
      <c r="B2440" s="4" t="n">
        <v>1</v>
      </c>
      <c r="C2440" s="4" t="n">
        <v>5</v>
      </c>
      <c r="D2440" s="4" t="n">
        <v>15</v>
      </c>
      <c r="E2440" s="4" t="n">
        <v>0.0622554</v>
      </c>
      <c r="F2440" s="0" t="str">
        <f aca="false">IF(B2440=$G$2,$H$2,IF(B2440=$G$3,$H$3,IF(B2440=$G$4,$H$4,IF(B2440=$G$5,$H$5,IF(B2440=$G$6,$H$6,"other")))))</f>
        <v>Off-Network</v>
      </c>
    </row>
    <row r="2441" customFormat="false" ht="13.2" hidden="true" customHeight="false" outlineLevel="0" collapsed="false">
      <c r="A2441" s="4" t="n">
        <v>54</v>
      </c>
      <c r="B2441" s="4" t="n">
        <v>1</v>
      </c>
      <c r="C2441" s="4" t="n">
        <v>5</v>
      </c>
      <c r="D2441" s="4" t="n">
        <v>16</v>
      </c>
      <c r="E2441" s="4" t="n">
        <v>0.0710049</v>
      </c>
      <c r="F2441" s="0" t="str">
        <f aca="false">IF(B2441=$G$2,$H$2,IF(B2441=$G$3,$H$3,IF(B2441=$G$4,$H$4,IF(B2441=$G$5,$H$5,IF(B2441=$G$6,$H$6,"other")))))</f>
        <v>Off-Network</v>
      </c>
    </row>
    <row r="2442" customFormat="false" ht="13.2" hidden="true" customHeight="false" outlineLevel="0" collapsed="false">
      <c r="A2442" s="4" t="n">
        <v>54</v>
      </c>
      <c r="B2442" s="4" t="n">
        <v>1</v>
      </c>
      <c r="C2442" s="4" t="n">
        <v>5</v>
      </c>
      <c r="D2442" s="4" t="n">
        <v>17</v>
      </c>
      <c r="E2442" s="4" t="n">
        <v>0.0769725</v>
      </c>
      <c r="F2442" s="0" t="str">
        <f aca="false">IF(B2442=$G$2,$H$2,IF(B2442=$G$3,$H$3,IF(B2442=$G$4,$H$4,IF(B2442=$G$5,$H$5,IF(B2442=$G$6,$H$6,"other")))))</f>
        <v>Off-Network</v>
      </c>
    </row>
    <row r="2443" customFormat="false" ht="13.2" hidden="true" customHeight="false" outlineLevel="0" collapsed="false">
      <c r="A2443" s="4" t="n">
        <v>54</v>
      </c>
      <c r="B2443" s="4" t="n">
        <v>1</v>
      </c>
      <c r="C2443" s="4" t="n">
        <v>5</v>
      </c>
      <c r="D2443" s="4" t="n">
        <v>18</v>
      </c>
      <c r="E2443" s="4" t="n">
        <v>0.077432</v>
      </c>
      <c r="F2443" s="0" t="str">
        <f aca="false">IF(B2443=$G$2,$H$2,IF(B2443=$G$3,$H$3,IF(B2443=$G$4,$H$4,IF(B2443=$G$5,$H$5,IF(B2443=$G$6,$H$6,"other")))))</f>
        <v>Off-Network</v>
      </c>
    </row>
    <row r="2444" customFormat="false" ht="13.2" hidden="true" customHeight="false" outlineLevel="0" collapsed="false">
      <c r="A2444" s="4" t="n">
        <v>54</v>
      </c>
      <c r="B2444" s="4" t="n">
        <v>1</v>
      </c>
      <c r="C2444" s="4" t="n">
        <v>5</v>
      </c>
      <c r="D2444" s="4" t="n">
        <v>19</v>
      </c>
      <c r="E2444" s="4" t="n">
        <v>0.059783</v>
      </c>
      <c r="F2444" s="0" t="str">
        <f aca="false">IF(B2444=$G$2,$H$2,IF(B2444=$G$3,$H$3,IF(B2444=$G$4,$H$4,IF(B2444=$G$5,$H$5,IF(B2444=$G$6,$H$6,"other")))))</f>
        <v>Off-Network</v>
      </c>
    </row>
    <row r="2445" customFormat="false" ht="13.2" hidden="true" customHeight="false" outlineLevel="0" collapsed="false">
      <c r="A2445" s="4" t="n">
        <v>54</v>
      </c>
      <c r="B2445" s="4" t="n">
        <v>1</v>
      </c>
      <c r="C2445" s="4" t="n">
        <v>5</v>
      </c>
      <c r="D2445" s="4" t="n">
        <v>20</v>
      </c>
      <c r="E2445" s="4" t="n">
        <v>0.0443923</v>
      </c>
      <c r="F2445" s="0" t="str">
        <f aca="false">IF(B2445=$G$2,$H$2,IF(B2445=$G$3,$H$3,IF(B2445=$G$4,$H$4,IF(B2445=$G$5,$H$5,IF(B2445=$G$6,$H$6,"other")))))</f>
        <v>Off-Network</v>
      </c>
    </row>
    <row r="2446" customFormat="false" ht="13.2" hidden="true" customHeight="false" outlineLevel="0" collapsed="false">
      <c r="A2446" s="4" t="n">
        <v>54</v>
      </c>
      <c r="B2446" s="4" t="n">
        <v>1</v>
      </c>
      <c r="C2446" s="4" t="n">
        <v>5</v>
      </c>
      <c r="D2446" s="4" t="n">
        <v>21</v>
      </c>
      <c r="E2446" s="4" t="n">
        <v>0.0354458</v>
      </c>
      <c r="F2446" s="0" t="str">
        <f aca="false">IF(B2446=$G$2,$H$2,IF(B2446=$G$3,$H$3,IF(B2446=$G$4,$H$4,IF(B2446=$G$5,$H$5,IF(B2446=$G$6,$H$6,"other")))))</f>
        <v>Off-Network</v>
      </c>
    </row>
    <row r="2447" customFormat="false" ht="13.2" hidden="true" customHeight="false" outlineLevel="0" collapsed="false">
      <c r="A2447" s="4" t="n">
        <v>54</v>
      </c>
      <c r="B2447" s="4" t="n">
        <v>1</v>
      </c>
      <c r="C2447" s="4" t="n">
        <v>5</v>
      </c>
      <c r="D2447" s="4" t="n">
        <v>22</v>
      </c>
      <c r="E2447" s="4" t="n">
        <v>0.031824</v>
      </c>
      <c r="F2447" s="0" t="str">
        <f aca="false">IF(B2447=$G$2,$H$2,IF(B2447=$G$3,$H$3,IF(B2447=$G$4,$H$4,IF(B2447=$G$5,$H$5,IF(B2447=$G$6,$H$6,"other")))))</f>
        <v>Off-Network</v>
      </c>
    </row>
    <row r="2448" customFormat="false" ht="13.2" hidden="true" customHeight="false" outlineLevel="0" collapsed="false">
      <c r="A2448" s="4" t="n">
        <v>54</v>
      </c>
      <c r="B2448" s="4" t="n">
        <v>1</v>
      </c>
      <c r="C2448" s="4" t="n">
        <v>5</v>
      </c>
      <c r="D2448" s="4" t="n">
        <v>23</v>
      </c>
      <c r="E2448" s="4" t="n">
        <v>0.0249419</v>
      </c>
      <c r="F2448" s="0" t="str">
        <f aca="false">IF(B2448=$G$2,$H$2,IF(B2448=$G$3,$H$3,IF(B2448=$G$4,$H$4,IF(B2448=$G$5,$H$5,IF(B2448=$G$6,$H$6,"other")))))</f>
        <v>Off-Network</v>
      </c>
    </row>
    <row r="2449" customFormat="false" ht="13.2" hidden="true" customHeight="false" outlineLevel="0" collapsed="false">
      <c r="A2449" s="4" t="n">
        <v>54</v>
      </c>
      <c r="B2449" s="4" t="n">
        <v>1</v>
      </c>
      <c r="C2449" s="4" t="n">
        <v>5</v>
      </c>
      <c r="D2449" s="4" t="n">
        <v>24</v>
      </c>
      <c r="E2449" s="4" t="n">
        <v>0.0179068</v>
      </c>
      <c r="F2449" s="0" t="str">
        <f aca="false">IF(B2449=$G$2,$H$2,IF(B2449=$G$3,$H$3,IF(B2449=$G$4,$H$4,IF(B2449=$G$5,$H$5,IF(B2449=$G$6,$H$6,"other")))))</f>
        <v>Off-Network</v>
      </c>
    </row>
    <row r="2450" customFormat="false" ht="13.2" hidden="true" customHeight="false" outlineLevel="0" collapsed="false">
      <c r="A2450" s="4" t="n">
        <v>54</v>
      </c>
      <c r="B2450" s="4" t="n">
        <v>2</v>
      </c>
      <c r="C2450" s="4" t="n">
        <v>2</v>
      </c>
      <c r="D2450" s="4" t="n">
        <v>1</v>
      </c>
      <c r="E2450" s="4" t="n">
        <v>0.0164213</v>
      </c>
      <c r="F2450" s="0" t="str">
        <f aca="false">IF(B2450=$G$2,$H$2,IF(B2450=$G$3,$H$3,IF(B2450=$G$4,$H$4,IF(B2450=$G$5,$H$5,IF(B2450=$G$6,$H$6,"other")))))</f>
        <v>Rural Restricted Access</v>
      </c>
    </row>
    <row r="2451" customFormat="false" ht="13.2" hidden="true" customHeight="false" outlineLevel="0" collapsed="false">
      <c r="A2451" s="4" t="n">
        <v>54</v>
      </c>
      <c r="B2451" s="4" t="n">
        <v>2</v>
      </c>
      <c r="C2451" s="4" t="n">
        <v>2</v>
      </c>
      <c r="D2451" s="4" t="n">
        <v>2</v>
      </c>
      <c r="E2451" s="4" t="n">
        <v>0.0111921</v>
      </c>
      <c r="F2451" s="0" t="str">
        <f aca="false">IF(B2451=$G$2,$H$2,IF(B2451=$G$3,$H$3,IF(B2451=$G$4,$H$4,IF(B2451=$G$5,$H$5,IF(B2451=$G$6,$H$6,"other")))))</f>
        <v>Rural Restricted Access</v>
      </c>
    </row>
    <row r="2452" customFormat="false" ht="13.2" hidden="true" customHeight="false" outlineLevel="0" collapsed="false">
      <c r="A2452" s="4" t="n">
        <v>54</v>
      </c>
      <c r="B2452" s="4" t="n">
        <v>2</v>
      </c>
      <c r="C2452" s="4" t="n">
        <v>2</v>
      </c>
      <c r="D2452" s="4" t="n">
        <v>3</v>
      </c>
      <c r="E2452" s="4" t="n">
        <v>0.0085415</v>
      </c>
      <c r="F2452" s="0" t="str">
        <f aca="false">IF(B2452=$G$2,$H$2,IF(B2452=$G$3,$H$3,IF(B2452=$G$4,$H$4,IF(B2452=$G$5,$H$5,IF(B2452=$G$6,$H$6,"other")))))</f>
        <v>Rural Restricted Access</v>
      </c>
    </row>
    <row r="2453" customFormat="false" ht="13.2" hidden="true" customHeight="false" outlineLevel="0" collapsed="false">
      <c r="A2453" s="4" t="n">
        <v>54</v>
      </c>
      <c r="B2453" s="4" t="n">
        <v>2</v>
      </c>
      <c r="C2453" s="4" t="n">
        <v>2</v>
      </c>
      <c r="D2453" s="4" t="n">
        <v>4</v>
      </c>
      <c r="E2453" s="4" t="n">
        <v>0.00679328</v>
      </c>
      <c r="F2453" s="0" t="str">
        <f aca="false">IF(B2453=$G$2,$H$2,IF(B2453=$G$3,$H$3,IF(B2453=$G$4,$H$4,IF(B2453=$G$5,$H$5,IF(B2453=$G$6,$H$6,"other")))))</f>
        <v>Rural Restricted Access</v>
      </c>
    </row>
    <row r="2454" customFormat="false" ht="13.2" hidden="true" customHeight="false" outlineLevel="0" collapsed="false">
      <c r="A2454" s="4" t="n">
        <v>54</v>
      </c>
      <c r="B2454" s="4" t="n">
        <v>2</v>
      </c>
      <c r="C2454" s="4" t="n">
        <v>2</v>
      </c>
      <c r="D2454" s="4" t="n">
        <v>5</v>
      </c>
      <c r="E2454" s="4" t="n">
        <v>0.00721894</v>
      </c>
      <c r="F2454" s="0" t="str">
        <f aca="false">IF(B2454=$G$2,$H$2,IF(B2454=$G$3,$H$3,IF(B2454=$G$4,$H$4,IF(B2454=$G$5,$H$5,IF(B2454=$G$6,$H$6,"other")))))</f>
        <v>Rural Restricted Access</v>
      </c>
    </row>
    <row r="2455" customFormat="false" ht="13.2" hidden="true" customHeight="false" outlineLevel="0" collapsed="false">
      <c r="A2455" s="4" t="n">
        <v>54</v>
      </c>
      <c r="B2455" s="4" t="n">
        <v>2</v>
      </c>
      <c r="C2455" s="4" t="n">
        <v>2</v>
      </c>
      <c r="D2455" s="4" t="n">
        <v>6</v>
      </c>
      <c r="E2455" s="4" t="n">
        <v>0.0107619</v>
      </c>
      <c r="F2455" s="0" t="str">
        <f aca="false">IF(B2455=$G$2,$H$2,IF(B2455=$G$3,$H$3,IF(B2455=$G$4,$H$4,IF(B2455=$G$5,$H$5,IF(B2455=$G$6,$H$6,"other")))))</f>
        <v>Rural Restricted Access</v>
      </c>
    </row>
    <row r="2456" customFormat="false" ht="13.2" hidden="true" customHeight="false" outlineLevel="0" collapsed="false">
      <c r="A2456" s="4" t="n">
        <v>54</v>
      </c>
      <c r="B2456" s="4" t="n">
        <v>2</v>
      </c>
      <c r="C2456" s="4" t="n">
        <v>2</v>
      </c>
      <c r="D2456" s="4" t="n">
        <v>7</v>
      </c>
      <c r="E2456" s="4" t="n">
        <v>0.01768</v>
      </c>
      <c r="F2456" s="0" t="str">
        <f aca="false">IF(B2456=$G$2,$H$2,IF(B2456=$G$3,$H$3,IF(B2456=$G$4,$H$4,IF(B2456=$G$5,$H$5,IF(B2456=$G$6,$H$6,"other")))))</f>
        <v>Rural Restricted Access</v>
      </c>
    </row>
    <row r="2457" customFormat="false" ht="13.2" hidden="true" customHeight="false" outlineLevel="0" collapsed="false">
      <c r="A2457" s="4" t="n">
        <v>54</v>
      </c>
      <c r="B2457" s="4" t="n">
        <v>2</v>
      </c>
      <c r="C2457" s="4" t="n">
        <v>2</v>
      </c>
      <c r="D2457" s="4" t="n">
        <v>8</v>
      </c>
      <c r="E2457" s="4" t="n">
        <v>0.0268751</v>
      </c>
      <c r="F2457" s="0" t="str">
        <f aca="false">IF(B2457=$G$2,$H$2,IF(B2457=$G$3,$H$3,IF(B2457=$G$4,$H$4,IF(B2457=$G$5,$H$5,IF(B2457=$G$6,$H$6,"other")))))</f>
        <v>Rural Restricted Access</v>
      </c>
    </row>
    <row r="2458" customFormat="false" ht="13.2" hidden="true" customHeight="false" outlineLevel="0" collapsed="false">
      <c r="A2458" s="4" t="n">
        <v>54</v>
      </c>
      <c r="B2458" s="4" t="n">
        <v>2</v>
      </c>
      <c r="C2458" s="4" t="n">
        <v>2</v>
      </c>
      <c r="D2458" s="4" t="n">
        <v>9</v>
      </c>
      <c r="E2458" s="4" t="n">
        <v>0.0386587</v>
      </c>
      <c r="F2458" s="0" t="str">
        <f aca="false">IF(B2458=$G$2,$H$2,IF(B2458=$G$3,$H$3,IF(B2458=$G$4,$H$4,IF(B2458=$G$5,$H$5,IF(B2458=$G$6,$H$6,"other")))))</f>
        <v>Rural Restricted Access</v>
      </c>
    </row>
    <row r="2459" customFormat="false" ht="13.2" hidden="true" customHeight="false" outlineLevel="0" collapsed="false">
      <c r="A2459" s="4" t="n">
        <v>54</v>
      </c>
      <c r="B2459" s="4" t="n">
        <v>2</v>
      </c>
      <c r="C2459" s="4" t="n">
        <v>2</v>
      </c>
      <c r="D2459" s="4" t="n">
        <v>10</v>
      </c>
      <c r="E2459" s="4" t="n">
        <v>0.0522389</v>
      </c>
      <c r="F2459" s="0" t="str">
        <f aca="false">IF(B2459=$G$2,$H$2,IF(B2459=$G$3,$H$3,IF(B2459=$G$4,$H$4,IF(B2459=$G$5,$H$5,IF(B2459=$G$6,$H$6,"other")))))</f>
        <v>Rural Restricted Access</v>
      </c>
    </row>
    <row r="2460" customFormat="false" ht="13.2" hidden="true" customHeight="false" outlineLevel="0" collapsed="false">
      <c r="A2460" s="4" t="n">
        <v>54</v>
      </c>
      <c r="B2460" s="4" t="n">
        <v>2</v>
      </c>
      <c r="C2460" s="4" t="n">
        <v>2</v>
      </c>
      <c r="D2460" s="4" t="n">
        <v>11</v>
      </c>
      <c r="E2460" s="4" t="n">
        <v>0.0631739</v>
      </c>
      <c r="F2460" s="0" t="str">
        <f aca="false">IF(B2460=$G$2,$H$2,IF(B2460=$G$3,$H$3,IF(B2460=$G$4,$H$4,IF(B2460=$G$5,$H$5,IF(B2460=$G$6,$H$6,"other")))))</f>
        <v>Rural Restricted Access</v>
      </c>
    </row>
    <row r="2461" customFormat="false" ht="13.2" hidden="true" customHeight="false" outlineLevel="0" collapsed="false">
      <c r="A2461" s="4" t="n">
        <v>54</v>
      </c>
      <c r="B2461" s="4" t="n">
        <v>2</v>
      </c>
      <c r="C2461" s="4" t="n">
        <v>2</v>
      </c>
      <c r="D2461" s="4" t="n">
        <v>12</v>
      </c>
      <c r="E2461" s="4" t="n">
        <v>0.0699435</v>
      </c>
      <c r="F2461" s="0" t="str">
        <f aca="false">IF(B2461=$G$2,$H$2,IF(B2461=$G$3,$H$3,IF(B2461=$G$4,$H$4,IF(B2461=$G$5,$H$5,IF(B2461=$G$6,$H$6,"other")))))</f>
        <v>Rural Restricted Access</v>
      </c>
    </row>
    <row r="2462" customFormat="false" ht="13.2" hidden="true" customHeight="false" outlineLevel="0" collapsed="false">
      <c r="A2462" s="4" t="n">
        <v>54</v>
      </c>
      <c r="B2462" s="4" t="n">
        <v>2</v>
      </c>
      <c r="C2462" s="4" t="n">
        <v>2</v>
      </c>
      <c r="D2462" s="4" t="n">
        <v>13</v>
      </c>
      <c r="E2462" s="4" t="n">
        <v>0.0729332</v>
      </c>
      <c r="F2462" s="0" t="str">
        <f aca="false">IF(B2462=$G$2,$H$2,IF(B2462=$G$3,$H$3,IF(B2462=$G$4,$H$4,IF(B2462=$G$5,$H$5,IF(B2462=$G$6,$H$6,"other")))))</f>
        <v>Rural Restricted Access</v>
      </c>
    </row>
    <row r="2463" customFormat="false" ht="13.2" hidden="true" customHeight="false" outlineLevel="0" collapsed="false">
      <c r="A2463" s="4" t="n">
        <v>54</v>
      </c>
      <c r="B2463" s="4" t="n">
        <v>2</v>
      </c>
      <c r="C2463" s="4" t="n">
        <v>2</v>
      </c>
      <c r="D2463" s="4" t="n">
        <v>14</v>
      </c>
      <c r="E2463" s="4" t="n">
        <v>0.0731218</v>
      </c>
      <c r="F2463" s="0" t="str">
        <f aca="false">IF(B2463=$G$2,$H$2,IF(B2463=$G$3,$H$3,IF(B2463=$G$4,$H$4,IF(B2463=$G$5,$H$5,IF(B2463=$G$6,$H$6,"other")))))</f>
        <v>Rural Restricted Access</v>
      </c>
    </row>
    <row r="2464" customFormat="false" ht="13.2" hidden="true" customHeight="false" outlineLevel="0" collapsed="false">
      <c r="A2464" s="4" t="n">
        <v>54</v>
      </c>
      <c r="B2464" s="4" t="n">
        <v>2</v>
      </c>
      <c r="C2464" s="4" t="n">
        <v>2</v>
      </c>
      <c r="D2464" s="4" t="n">
        <v>15</v>
      </c>
      <c r="E2464" s="4" t="n">
        <v>0.0736159</v>
      </c>
      <c r="F2464" s="0" t="str">
        <f aca="false">IF(B2464=$G$2,$H$2,IF(B2464=$G$3,$H$3,IF(B2464=$G$4,$H$4,IF(B2464=$G$5,$H$5,IF(B2464=$G$6,$H$6,"other")))))</f>
        <v>Rural Restricted Access</v>
      </c>
    </row>
    <row r="2465" customFormat="false" ht="13.2" hidden="true" customHeight="false" outlineLevel="0" collapsed="false">
      <c r="A2465" s="4" t="n">
        <v>54</v>
      </c>
      <c r="B2465" s="4" t="n">
        <v>2</v>
      </c>
      <c r="C2465" s="4" t="n">
        <v>2</v>
      </c>
      <c r="D2465" s="4" t="n">
        <v>16</v>
      </c>
      <c r="E2465" s="4" t="n">
        <v>0.0744608</v>
      </c>
      <c r="F2465" s="0" t="str">
        <f aca="false">IF(B2465=$G$2,$H$2,IF(B2465=$G$3,$H$3,IF(B2465=$G$4,$H$4,IF(B2465=$G$5,$H$5,IF(B2465=$G$6,$H$6,"other")))))</f>
        <v>Rural Restricted Access</v>
      </c>
    </row>
    <row r="2466" customFormat="false" ht="13.2" hidden="true" customHeight="false" outlineLevel="0" collapsed="false">
      <c r="A2466" s="4" t="n">
        <v>54</v>
      </c>
      <c r="B2466" s="4" t="n">
        <v>2</v>
      </c>
      <c r="C2466" s="4" t="n">
        <v>2</v>
      </c>
      <c r="D2466" s="4" t="n">
        <v>17</v>
      </c>
      <c r="E2466" s="4" t="n">
        <v>0.0742165</v>
      </c>
      <c r="F2466" s="0" t="str">
        <f aca="false">IF(B2466=$G$2,$H$2,IF(B2466=$G$3,$H$3,IF(B2466=$G$4,$H$4,IF(B2466=$G$5,$H$5,IF(B2466=$G$6,$H$6,"other")))))</f>
        <v>Rural Restricted Access</v>
      </c>
    </row>
    <row r="2467" customFormat="false" ht="13.2" hidden="true" customHeight="false" outlineLevel="0" collapsed="false">
      <c r="A2467" s="4" t="n">
        <v>54</v>
      </c>
      <c r="B2467" s="4" t="n">
        <v>2</v>
      </c>
      <c r="C2467" s="4" t="n">
        <v>2</v>
      </c>
      <c r="D2467" s="4" t="n">
        <v>18</v>
      </c>
      <c r="E2467" s="4" t="n">
        <v>0.0700091</v>
      </c>
      <c r="F2467" s="0" t="str">
        <f aca="false">IF(B2467=$G$2,$H$2,IF(B2467=$G$3,$H$3,IF(B2467=$G$4,$H$4,IF(B2467=$G$5,$H$5,IF(B2467=$G$6,$H$6,"other")))))</f>
        <v>Rural Restricted Access</v>
      </c>
    </row>
    <row r="2468" customFormat="false" ht="13.2" hidden="true" customHeight="false" outlineLevel="0" collapsed="false">
      <c r="A2468" s="4" t="n">
        <v>54</v>
      </c>
      <c r="B2468" s="4" t="n">
        <v>2</v>
      </c>
      <c r="C2468" s="4" t="n">
        <v>2</v>
      </c>
      <c r="D2468" s="4" t="n">
        <v>19</v>
      </c>
      <c r="E2468" s="4" t="n">
        <v>0.0614038</v>
      </c>
      <c r="F2468" s="0" t="str">
        <f aca="false">IF(B2468=$G$2,$H$2,IF(B2468=$G$3,$H$3,IF(B2468=$G$4,$H$4,IF(B2468=$G$5,$H$5,IF(B2468=$G$6,$H$6,"other")))))</f>
        <v>Rural Restricted Access</v>
      </c>
    </row>
    <row r="2469" customFormat="false" ht="13.2" hidden="true" customHeight="false" outlineLevel="0" collapsed="false">
      <c r="A2469" s="4" t="n">
        <v>54</v>
      </c>
      <c r="B2469" s="4" t="n">
        <v>2</v>
      </c>
      <c r="C2469" s="4" t="n">
        <v>2</v>
      </c>
      <c r="D2469" s="4" t="n">
        <v>20</v>
      </c>
      <c r="E2469" s="4" t="n">
        <v>0.0505043</v>
      </c>
      <c r="F2469" s="0" t="str">
        <f aca="false">IF(B2469=$G$2,$H$2,IF(B2469=$G$3,$H$3,IF(B2469=$G$4,$H$4,IF(B2469=$G$5,$H$5,IF(B2469=$G$6,$H$6,"other")))))</f>
        <v>Rural Restricted Access</v>
      </c>
    </row>
    <row r="2470" customFormat="false" ht="13.2" hidden="true" customHeight="false" outlineLevel="0" collapsed="false">
      <c r="A2470" s="4" t="n">
        <v>54</v>
      </c>
      <c r="B2470" s="4" t="n">
        <v>2</v>
      </c>
      <c r="C2470" s="4" t="n">
        <v>2</v>
      </c>
      <c r="D2470" s="4" t="n">
        <v>21</v>
      </c>
      <c r="E2470" s="4" t="n">
        <v>0.0412072</v>
      </c>
      <c r="F2470" s="0" t="str">
        <f aca="false">IF(B2470=$G$2,$H$2,IF(B2470=$G$3,$H$3,IF(B2470=$G$4,$H$4,IF(B2470=$G$5,$H$5,IF(B2470=$G$6,$H$6,"other")))))</f>
        <v>Rural Restricted Access</v>
      </c>
    </row>
    <row r="2471" customFormat="false" ht="13.2" hidden="true" customHeight="false" outlineLevel="0" collapsed="false">
      <c r="A2471" s="4" t="n">
        <v>54</v>
      </c>
      <c r="B2471" s="4" t="n">
        <v>2</v>
      </c>
      <c r="C2471" s="4" t="n">
        <v>2</v>
      </c>
      <c r="D2471" s="4" t="n">
        <v>22</v>
      </c>
      <c r="E2471" s="4" t="n">
        <v>0.0336373</v>
      </c>
      <c r="F2471" s="0" t="str">
        <f aca="false">IF(B2471=$G$2,$H$2,IF(B2471=$G$3,$H$3,IF(B2471=$G$4,$H$4,IF(B2471=$G$5,$H$5,IF(B2471=$G$6,$H$6,"other")))))</f>
        <v>Rural Restricted Access</v>
      </c>
    </row>
    <row r="2472" customFormat="false" ht="13.2" hidden="true" customHeight="false" outlineLevel="0" collapsed="false">
      <c r="A2472" s="4" t="n">
        <v>54</v>
      </c>
      <c r="B2472" s="4" t="n">
        <v>2</v>
      </c>
      <c r="C2472" s="4" t="n">
        <v>2</v>
      </c>
      <c r="D2472" s="4" t="n">
        <v>23</v>
      </c>
      <c r="E2472" s="4" t="n">
        <v>0.0262243</v>
      </c>
      <c r="F2472" s="0" t="str">
        <f aca="false">IF(B2472=$G$2,$H$2,IF(B2472=$G$3,$H$3,IF(B2472=$G$4,$H$4,IF(B2472=$G$5,$H$5,IF(B2472=$G$6,$H$6,"other")))))</f>
        <v>Rural Restricted Access</v>
      </c>
    </row>
    <row r="2473" customFormat="false" ht="13.2" hidden="true" customHeight="false" outlineLevel="0" collapsed="false">
      <c r="A2473" s="4" t="n">
        <v>54</v>
      </c>
      <c r="B2473" s="4" t="n">
        <v>2</v>
      </c>
      <c r="C2473" s="4" t="n">
        <v>2</v>
      </c>
      <c r="D2473" s="4" t="n">
        <v>24</v>
      </c>
      <c r="E2473" s="4" t="n">
        <v>0.0191666</v>
      </c>
      <c r="F2473" s="0" t="str">
        <f aca="false">IF(B2473=$G$2,$H$2,IF(B2473=$G$3,$H$3,IF(B2473=$G$4,$H$4,IF(B2473=$G$5,$H$5,IF(B2473=$G$6,$H$6,"other")))))</f>
        <v>Rural Restricted Access</v>
      </c>
    </row>
    <row r="2474" customFormat="false" ht="13.2" hidden="true" customHeight="false" outlineLevel="0" collapsed="false">
      <c r="A2474" s="4" t="n">
        <v>54</v>
      </c>
      <c r="B2474" s="4" t="n">
        <v>2</v>
      </c>
      <c r="C2474" s="4" t="n">
        <v>5</v>
      </c>
      <c r="D2474" s="4" t="n">
        <v>1</v>
      </c>
      <c r="E2474" s="4" t="n">
        <v>0.0107741</v>
      </c>
      <c r="F2474" s="0" t="str">
        <f aca="false">IF(B2474=$G$2,$H$2,IF(B2474=$G$3,$H$3,IF(B2474=$G$4,$H$4,IF(B2474=$G$5,$H$5,IF(B2474=$G$6,$H$6,"other")))))</f>
        <v>Rural Restricted Access</v>
      </c>
    </row>
    <row r="2475" customFormat="false" ht="13.2" hidden="true" customHeight="false" outlineLevel="0" collapsed="false">
      <c r="A2475" s="4" t="n">
        <v>54</v>
      </c>
      <c r="B2475" s="4" t="n">
        <v>2</v>
      </c>
      <c r="C2475" s="4" t="n">
        <v>5</v>
      </c>
      <c r="D2475" s="4" t="n">
        <v>2</v>
      </c>
      <c r="E2475" s="4" t="n">
        <v>0.00764376</v>
      </c>
      <c r="F2475" s="0" t="str">
        <f aca="false">IF(B2475=$G$2,$H$2,IF(B2475=$G$3,$H$3,IF(B2475=$G$4,$H$4,IF(B2475=$G$5,$H$5,IF(B2475=$G$6,$H$6,"other")))))</f>
        <v>Rural Restricted Access</v>
      </c>
    </row>
    <row r="2476" customFormat="false" ht="13.2" hidden="true" customHeight="false" outlineLevel="0" collapsed="false">
      <c r="A2476" s="4" t="n">
        <v>54</v>
      </c>
      <c r="B2476" s="4" t="n">
        <v>2</v>
      </c>
      <c r="C2476" s="4" t="n">
        <v>5</v>
      </c>
      <c r="D2476" s="4" t="n">
        <v>3</v>
      </c>
      <c r="E2476" s="4" t="n">
        <v>0.00654641</v>
      </c>
      <c r="F2476" s="0" t="str">
        <f aca="false">IF(B2476=$G$2,$H$2,IF(B2476=$G$3,$H$3,IF(B2476=$G$4,$H$4,IF(B2476=$G$5,$H$5,IF(B2476=$G$6,$H$6,"other")))))</f>
        <v>Rural Restricted Access</v>
      </c>
    </row>
    <row r="2477" customFormat="false" ht="13.2" hidden="true" customHeight="false" outlineLevel="0" collapsed="false">
      <c r="A2477" s="4" t="n">
        <v>54</v>
      </c>
      <c r="B2477" s="4" t="n">
        <v>2</v>
      </c>
      <c r="C2477" s="4" t="n">
        <v>5</v>
      </c>
      <c r="D2477" s="4" t="n">
        <v>4</v>
      </c>
      <c r="E2477" s="4" t="n">
        <v>0.00663486</v>
      </c>
      <c r="F2477" s="0" t="str">
        <f aca="false">IF(B2477=$G$2,$H$2,IF(B2477=$G$3,$H$3,IF(B2477=$G$4,$H$4,IF(B2477=$G$5,$H$5,IF(B2477=$G$6,$H$6,"other")))))</f>
        <v>Rural Restricted Access</v>
      </c>
    </row>
    <row r="2478" customFormat="false" ht="13.2" hidden="true" customHeight="false" outlineLevel="0" collapsed="false">
      <c r="A2478" s="4" t="n">
        <v>54</v>
      </c>
      <c r="B2478" s="4" t="n">
        <v>2</v>
      </c>
      <c r="C2478" s="4" t="n">
        <v>5</v>
      </c>
      <c r="D2478" s="4" t="n">
        <v>5</v>
      </c>
      <c r="E2478" s="4" t="n">
        <v>0.00953999</v>
      </c>
      <c r="F2478" s="0" t="str">
        <f aca="false">IF(B2478=$G$2,$H$2,IF(B2478=$G$3,$H$3,IF(B2478=$G$4,$H$4,IF(B2478=$G$5,$H$5,IF(B2478=$G$6,$H$6,"other")))))</f>
        <v>Rural Restricted Access</v>
      </c>
    </row>
    <row r="2479" customFormat="false" ht="13.2" hidden="true" customHeight="false" outlineLevel="0" collapsed="false">
      <c r="A2479" s="4" t="n">
        <v>54</v>
      </c>
      <c r="B2479" s="4" t="n">
        <v>2</v>
      </c>
      <c r="C2479" s="4" t="n">
        <v>5</v>
      </c>
      <c r="D2479" s="4" t="n">
        <v>6</v>
      </c>
      <c r="E2479" s="4" t="n">
        <v>0.0200551</v>
      </c>
      <c r="F2479" s="0" t="str">
        <f aca="false">IF(B2479=$G$2,$H$2,IF(B2479=$G$3,$H$3,IF(B2479=$G$4,$H$4,IF(B2479=$G$5,$H$5,IF(B2479=$G$6,$H$6,"other")))))</f>
        <v>Rural Restricted Access</v>
      </c>
    </row>
    <row r="2480" customFormat="false" ht="13.2" hidden="true" customHeight="false" outlineLevel="0" collapsed="false">
      <c r="A2480" s="4" t="n">
        <v>54</v>
      </c>
      <c r="B2480" s="4" t="n">
        <v>2</v>
      </c>
      <c r="C2480" s="4" t="n">
        <v>5</v>
      </c>
      <c r="D2480" s="4" t="n">
        <v>7</v>
      </c>
      <c r="E2480" s="4" t="n">
        <v>0.0410295</v>
      </c>
      <c r="F2480" s="0" t="str">
        <f aca="false">IF(B2480=$G$2,$H$2,IF(B2480=$G$3,$H$3,IF(B2480=$G$4,$H$4,IF(B2480=$G$5,$H$5,IF(B2480=$G$6,$H$6,"other")))))</f>
        <v>Rural Restricted Access</v>
      </c>
    </row>
    <row r="2481" customFormat="false" ht="13.2" hidden="true" customHeight="false" outlineLevel="0" collapsed="false">
      <c r="A2481" s="4" t="n">
        <v>54</v>
      </c>
      <c r="B2481" s="4" t="n">
        <v>2</v>
      </c>
      <c r="C2481" s="4" t="n">
        <v>5</v>
      </c>
      <c r="D2481" s="4" t="n">
        <v>8</v>
      </c>
      <c r="E2481" s="4" t="n">
        <v>0.0579722</v>
      </c>
      <c r="F2481" s="0" t="str">
        <f aca="false">IF(B2481=$G$2,$H$2,IF(B2481=$G$3,$H$3,IF(B2481=$G$4,$H$4,IF(B2481=$G$5,$H$5,IF(B2481=$G$6,$H$6,"other")))))</f>
        <v>Rural Restricted Access</v>
      </c>
    </row>
    <row r="2482" customFormat="false" ht="13.2" hidden="true" customHeight="false" outlineLevel="0" collapsed="false">
      <c r="A2482" s="4" t="n">
        <v>54</v>
      </c>
      <c r="B2482" s="4" t="n">
        <v>2</v>
      </c>
      <c r="C2482" s="4" t="n">
        <v>5</v>
      </c>
      <c r="D2482" s="4" t="n">
        <v>9</v>
      </c>
      <c r="E2482" s="4" t="n">
        <v>0.0534711</v>
      </c>
      <c r="F2482" s="0" t="str">
        <f aca="false">IF(B2482=$G$2,$H$2,IF(B2482=$G$3,$H$3,IF(B2482=$G$4,$H$4,IF(B2482=$G$5,$H$5,IF(B2482=$G$6,$H$6,"other")))))</f>
        <v>Rural Restricted Access</v>
      </c>
    </row>
    <row r="2483" customFormat="false" ht="13.2" hidden="true" customHeight="false" outlineLevel="0" collapsed="false">
      <c r="A2483" s="4" t="n">
        <v>54</v>
      </c>
      <c r="B2483" s="4" t="n">
        <v>2</v>
      </c>
      <c r="C2483" s="4" t="n">
        <v>5</v>
      </c>
      <c r="D2483" s="4" t="n">
        <v>10</v>
      </c>
      <c r="E2483" s="4" t="n">
        <v>0.0525478</v>
      </c>
      <c r="F2483" s="0" t="str">
        <f aca="false">IF(B2483=$G$2,$H$2,IF(B2483=$G$3,$H$3,IF(B2483=$G$4,$H$4,IF(B2483=$G$5,$H$5,IF(B2483=$G$6,$H$6,"other")))))</f>
        <v>Rural Restricted Access</v>
      </c>
    </row>
    <row r="2484" customFormat="false" ht="13.2" hidden="true" customHeight="false" outlineLevel="0" collapsed="false">
      <c r="A2484" s="4" t="n">
        <v>54</v>
      </c>
      <c r="B2484" s="4" t="n">
        <v>2</v>
      </c>
      <c r="C2484" s="4" t="n">
        <v>5</v>
      </c>
      <c r="D2484" s="4" t="n">
        <v>11</v>
      </c>
      <c r="E2484" s="4" t="n">
        <v>0.0550607</v>
      </c>
      <c r="F2484" s="0" t="str">
        <f aca="false">IF(B2484=$G$2,$H$2,IF(B2484=$G$3,$H$3,IF(B2484=$G$4,$H$4,IF(B2484=$G$5,$H$5,IF(B2484=$G$6,$H$6,"other")))))</f>
        <v>Rural Restricted Access</v>
      </c>
    </row>
    <row r="2485" customFormat="false" ht="13.2" hidden="true" customHeight="false" outlineLevel="0" collapsed="false">
      <c r="A2485" s="4" t="n">
        <v>54</v>
      </c>
      <c r="B2485" s="4" t="n">
        <v>2</v>
      </c>
      <c r="C2485" s="4" t="n">
        <v>5</v>
      </c>
      <c r="D2485" s="4" t="n">
        <v>12</v>
      </c>
      <c r="E2485" s="4" t="n">
        <v>0.0576741</v>
      </c>
      <c r="F2485" s="0" t="str">
        <f aca="false">IF(B2485=$G$2,$H$2,IF(B2485=$G$3,$H$3,IF(B2485=$G$4,$H$4,IF(B2485=$G$5,$H$5,IF(B2485=$G$6,$H$6,"other")))))</f>
        <v>Rural Restricted Access</v>
      </c>
    </row>
    <row r="2486" customFormat="false" ht="13.2" hidden="true" customHeight="false" outlineLevel="0" collapsed="false">
      <c r="A2486" s="4" t="n">
        <v>54</v>
      </c>
      <c r="B2486" s="4" t="n">
        <v>2</v>
      </c>
      <c r="C2486" s="4" t="n">
        <v>5</v>
      </c>
      <c r="D2486" s="4" t="n">
        <v>13</v>
      </c>
      <c r="E2486" s="4" t="n">
        <v>0.0591429</v>
      </c>
      <c r="F2486" s="0" t="str">
        <f aca="false">IF(B2486=$G$2,$H$2,IF(B2486=$G$3,$H$3,IF(B2486=$G$4,$H$4,IF(B2486=$G$5,$H$5,IF(B2486=$G$6,$H$6,"other")))))</f>
        <v>Rural Restricted Access</v>
      </c>
    </row>
    <row r="2487" customFormat="false" ht="13.2" hidden="true" customHeight="false" outlineLevel="0" collapsed="false">
      <c r="A2487" s="4" t="n">
        <v>54</v>
      </c>
      <c r="B2487" s="4" t="n">
        <v>2</v>
      </c>
      <c r="C2487" s="4" t="n">
        <v>5</v>
      </c>
      <c r="D2487" s="4" t="n">
        <v>14</v>
      </c>
      <c r="E2487" s="4" t="n">
        <v>0.0608019</v>
      </c>
      <c r="F2487" s="0" t="str">
        <f aca="false">IF(B2487=$G$2,$H$2,IF(B2487=$G$3,$H$3,IF(B2487=$G$4,$H$4,IF(B2487=$G$5,$H$5,IF(B2487=$G$6,$H$6,"other")))))</f>
        <v>Rural Restricted Access</v>
      </c>
    </row>
    <row r="2488" customFormat="false" ht="13.2" hidden="true" customHeight="false" outlineLevel="0" collapsed="false">
      <c r="A2488" s="4" t="n">
        <v>54</v>
      </c>
      <c r="B2488" s="4" t="n">
        <v>2</v>
      </c>
      <c r="C2488" s="4" t="n">
        <v>5</v>
      </c>
      <c r="D2488" s="4" t="n">
        <v>15</v>
      </c>
      <c r="E2488" s="4" t="n">
        <v>0.0652985</v>
      </c>
      <c r="F2488" s="0" t="str">
        <f aca="false">IF(B2488=$G$2,$H$2,IF(B2488=$G$3,$H$3,IF(B2488=$G$4,$H$4,IF(B2488=$G$5,$H$5,IF(B2488=$G$6,$H$6,"other")))))</f>
        <v>Rural Restricted Access</v>
      </c>
    </row>
    <row r="2489" customFormat="false" ht="13.2" hidden="true" customHeight="false" outlineLevel="0" collapsed="false">
      <c r="A2489" s="4" t="n">
        <v>54</v>
      </c>
      <c r="B2489" s="4" t="n">
        <v>2</v>
      </c>
      <c r="C2489" s="4" t="n">
        <v>5</v>
      </c>
      <c r="D2489" s="4" t="n">
        <v>16</v>
      </c>
      <c r="E2489" s="4" t="n">
        <v>0.0726082</v>
      </c>
      <c r="F2489" s="0" t="str">
        <f aca="false">IF(B2489=$G$2,$H$2,IF(B2489=$G$3,$H$3,IF(B2489=$G$4,$H$4,IF(B2489=$G$5,$H$5,IF(B2489=$G$6,$H$6,"other")))))</f>
        <v>Rural Restricted Access</v>
      </c>
    </row>
    <row r="2490" customFormat="false" ht="13.2" hidden="true" customHeight="false" outlineLevel="0" collapsed="false">
      <c r="A2490" s="4" t="n">
        <v>54</v>
      </c>
      <c r="B2490" s="4" t="n">
        <v>2</v>
      </c>
      <c r="C2490" s="4" t="n">
        <v>5</v>
      </c>
      <c r="D2490" s="4" t="n">
        <v>17</v>
      </c>
      <c r="E2490" s="4" t="n">
        <v>0.0773817</v>
      </c>
      <c r="F2490" s="0" t="str">
        <f aca="false">IF(B2490=$G$2,$H$2,IF(B2490=$G$3,$H$3,IF(B2490=$G$4,$H$4,IF(B2490=$G$5,$H$5,IF(B2490=$G$6,$H$6,"other")))))</f>
        <v>Rural Restricted Access</v>
      </c>
    </row>
    <row r="2491" customFormat="false" ht="13.2" hidden="true" customHeight="false" outlineLevel="0" collapsed="false">
      <c r="A2491" s="4" t="n">
        <v>54</v>
      </c>
      <c r="B2491" s="4" t="n">
        <v>2</v>
      </c>
      <c r="C2491" s="4" t="n">
        <v>5</v>
      </c>
      <c r="D2491" s="4" t="n">
        <v>18</v>
      </c>
      <c r="E2491" s="4" t="n">
        <v>0.0754816</v>
      </c>
      <c r="F2491" s="0" t="str">
        <f aca="false">IF(B2491=$G$2,$H$2,IF(B2491=$G$3,$H$3,IF(B2491=$G$4,$H$4,IF(B2491=$G$5,$H$5,IF(B2491=$G$6,$H$6,"other")))))</f>
        <v>Rural Restricted Access</v>
      </c>
    </row>
    <row r="2492" customFormat="false" ht="13.2" hidden="true" customHeight="false" outlineLevel="0" collapsed="false">
      <c r="A2492" s="4" t="n">
        <v>54</v>
      </c>
      <c r="B2492" s="4" t="n">
        <v>2</v>
      </c>
      <c r="C2492" s="4" t="n">
        <v>5</v>
      </c>
      <c r="D2492" s="4" t="n">
        <v>19</v>
      </c>
      <c r="E2492" s="4" t="n">
        <v>0.0587059</v>
      </c>
      <c r="F2492" s="0" t="str">
        <f aca="false">IF(B2492=$G$2,$H$2,IF(B2492=$G$3,$H$3,IF(B2492=$G$4,$H$4,IF(B2492=$G$5,$H$5,IF(B2492=$G$6,$H$6,"other")))))</f>
        <v>Rural Restricted Access</v>
      </c>
    </row>
    <row r="2493" customFormat="false" ht="13.2" hidden="true" customHeight="false" outlineLevel="0" collapsed="false">
      <c r="A2493" s="4" t="n">
        <v>54</v>
      </c>
      <c r="B2493" s="4" t="n">
        <v>2</v>
      </c>
      <c r="C2493" s="4" t="n">
        <v>5</v>
      </c>
      <c r="D2493" s="4" t="n">
        <v>20</v>
      </c>
      <c r="E2493" s="4" t="n">
        <v>0.0439864</v>
      </c>
      <c r="F2493" s="0" t="str">
        <f aca="false">IF(B2493=$G$2,$H$2,IF(B2493=$G$3,$H$3,IF(B2493=$G$4,$H$4,IF(B2493=$G$5,$H$5,IF(B2493=$G$6,$H$6,"other")))))</f>
        <v>Rural Restricted Access</v>
      </c>
    </row>
    <row r="2494" customFormat="false" ht="13.2" hidden="true" customHeight="false" outlineLevel="0" collapsed="false">
      <c r="A2494" s="4" t="n">
        <v>54</v>
      </c>
      <c r="B2494" s="4" t="n">
        <v>2</v>
      </c>
      <c r="C2494" s="4" t="n">
        <v>5</v>
      </c>
      <c r="D2494" s="4" t="n">
        <v>21</v>
      </c>
      <c r="E2494" s="4" t="n">
        <v>0.0357309</v>
      </c>
      <c r="F2494" s="0" t="str">
        <f aca="false">IF(B2494=$G$2,$H$2,IF(B2494=$G$3,$H$3,IF(B2494=$G$4,$H$4,IF(B2494=$G$5,$H$5,IF(B2494=$G$6,$H$6,"other")))))</f>
        <v>Rural Restricted Access</v>
      </c>
    </row>
    <row r="2495" customFormat="false" ht="13.2" hidden="true" customHeight="false" outlineLevel="0" collapsed="false">
      <c r="A2495" s="4" t="n">
        <v>54</v>
      </c>
      <c r="B2495" s="4" t="n">
        <v>2</v>
      </c>
      <c r="C2495" s="4" t="n">
        <v>5</v>
      </c>
      <c r="D2495" s="4" t="n">
        <v>22</v>
      </c>
      <c r="E2495" s="4" t="n">
        <v>0.0307428</v>
      </c>
      <c r="F2495" s="0" t="str">
        <f aca="false">IF(B2495=$G$2,$H$2,IF(B2495=$G$3,$H$3,IF(B2495=$G$4,$H$4,IF(B2495=$G$5,$H$5,IF(B2495=$G$6,$H$6,"other")))))</f>
        <v>Rural Restricted Access</v>
      </c>
    </row>
    <row r="2496" customFormat="false" ht="13.2" hidden="true" customHeight="false" outlineLevel="0" collapsed="false">
      <c r="A2496" s="4" t="n">
        <v>54</v>
      </c>
      <c r="B2496" s="4" t="n">
        <v>2</v>
      </c>
      <c r="C2496" s="4" t="n">
        <v>5</v>
      </c>
      <c r="D2496" s="4" t="n">
        <v>23</v>
      </c>
      <c r="E2496" s="4" t="n">
        <v>0.0238521</v>
      </c>
      <c r="F2496" s="0" t="str">
        <f aca="false">IF(B2496=$G$2,$H$2,IF(B2496=$G$3,$H$3,IF(B2496=$G$4,$H$4,IF(B2496=$G$5,$H$5,IF(B2496=$G$6,$H$6,"other")))))</f>
        <v>Rural Restricted Access</v>
      </c>
    </row>
    <row r="2497" customFormat="false" ht="13.2" hidden="true" customHeight="false" outlineLevel="0" collapsed="false">
      <c r="A2497" s="4" t="n">
        <v>54</v>
      </c>
      <c r="B2497" s="4" t="n">
        <v>2</v>
      </c>
      <c r="C2497" s="4" t="n">
        <v>5</v>
      </c>
      <c r="D2497" s="4" t="n">
        <v>24</v>
      </c>
      <c r="E2497" s="4" t="n">
        <v>0.0173177</v>
      </c>
      <c r="F2497" s="0" t="str">
        <f aca="false">IF(B2497=$G$2,$H$2,IF(B2497=$G$3,$H$3,IF(B2497=$G$4,$H$4,IF(B2497=$G$5,$H$5,IF(B2497=$G$6,$H$6,"other")))))</f>
        <v>Rural Restricted Access</v>
      </c>
    </row>
    <row r="2498" customFormat="false" ht="13.2" hidden="true" customHeight="false" outlineLevel="0" collapsed="false">
      <c r="A2498" s="4" t="n">
        <v>54</v>
      </c>
      <c r="B2498" s="4" t="n">
        <v>3</v>
      </c>
      <c r="C2498" s="4" t="n">
        <v>2</v>
      </c>
      <c r="D2498" s="4" t="n">
        <v>1</v>
      </c>
      <c r="E2498" s="4" t="n">
        <v>0.0164213</v>
      </c>
      <c r="F2498" s="0" t="str">
        <f aca="false">IF(B2498=$G$2,$H$2,IF(B2498=$G$3,$H$3,IF(B2498=$G$4,$H$4,IF(B2498=$G$5,$H$5,IF(B2498=$G$6,$H$6,"other")))))</f>
        <v>Rural Unrestricted Access</v>
      </c>
    </row>
    <row r="2499" customFormat="false" ht="13.2" hidden="true" customHeight="false" outlineLevel="0" collapsed="false">
      <c r="A2499" s="4" t="n">
        <v>54</v>
      </c>
      <c r="B2499" s="4" t="n">
        <v>3</v>
      </c>
      <c r="C2499" s="4" t="n">
        <v>2</v>
      </c>
      <c r="D2499" s="4" t="n">
        <v>2</v>
      </c>
      <c r="E2499" s="4" t="n">
        <v>0.0111921</v>
      </c>
      <c r="F2499" s="0" t="str">
        <f aca="false">IF(B2499=$G$2,$H$2,IF(B2499=$G$3,$H$3,IF(B2499=$G$4,$H$4,IF(B2499=$G$5,$H$5,IF(B2499=$G$6,$H$6,"other")))))</f>
        <v>Rural Unrestricted Access</v>
      </c>
    </row>
    <row r="2500" customFormat="false" ht="13.2" hidden="true" customHeight="false" outlineLevel="0" collapsed="false">
      <c r="A2500" s="4" t="n">
        <v>54</v>
      </c>
      <c r="B2500" s="4" t="n">
        <v>3</v>
      </c>
      <c r="C2500" s="4" t="n">
        <v>2</v>
      </c>
      <c r="D2500" s="4" t="n">
        <v>3</v>
      </c>
      <c r="E2500" s="4" t="n">
        <v>0.0085415</v>
      </c>
      <c r="F2500" s="0" t="str">
        <f aca="false">IF(B2500=$G$2,$H$2,IF(B2500=$G$3,$H$3,IF(B2500=$G$4,$H$4,IF(B2500=$G$5,$H$5,IF(B2500=$G$6,$H$6,"other")))))</f>
        <v>Rural Unrestricted Access</v>
      </c>
    </row>
    <row r="2501" customFormat="false" ht="13.2" hidden="true" customHeight="false" outlineLevel="0" collapsed="false">
      <c r="A2501" s="4" t="n">
        <v>54</v>
      </c>
      <c r="B2501" s="4" t="n">
        <v>3</v>
      </c>
      <c r="C2501" s="4" t="n">
        <v>2</v>
      </c>
      <c r="D2501" s="4" t="n">
        <v>4</v>
      </c>
      <c r="E2501" s="4" t="n">
        <v>0.00679328</v>
      </c>
      <c r="F2501" s="0" t="str">
        <f aca="false">IF(B2501=$G$2,$H$2,IF(B2501=$G$3,$H$3,IF(B2501=$G$4,$H$4,IF(B2501=$G$5,$H$5,IF(B2501=$G$6,$H$6,"other")))))</f>
        <v>Rural Unrestricted Access</v>
      </c>
    </row>
    <row r="2502" customFormat="false" ht="13.2" hidden="true" customHeight="false" outlineLevel="0" collapsed="false">
      <c r="A2502" s="4" t="n">
        <v>54</v>
      </c>
      <c r="B2502" s="4" t="n">
        <v>3</v>
      </c>
      <c r="C2502" s="4" t="n">
        <v>2</v>
      </c>
      <c r="D2502" s="4" t="n">
        <v>5</v>
      </c>
      <c r="E2502" s="4" t="n">
        <v>0.00721894</v>
      </c>
      <c r="F2502" s="0" t="str">
        <f aca="false">IF(B2502=$G$2,$H$2,IF(B2502=$G$3,$H$3,IF(B2502=$G$4,$H$4,IF(B2502=$G$5,$H$5,IF(B2502=$G$6,$H$6,"other")))))</f>
        <v>Rural Unrestricted Access</v>
      </c>
    </row>
    <row r="2503" customFormat="false" ht="13.2" hidden="true" customHeight="false" outlineLevel="0" collapsed="false">
      <c r="A2503" s="4" t="n">
        <v>54</v>
      </c>
      <c r="B2503" s="4" t="n">
        <v>3</v>
      </c>
      <c r="C2503" s="4" t="n">
        <v>2</v>
      </c>
      <c r="D2503" s="4" t="n">
        <v>6</v>
      </c>
      <c r="E2503" s="4" t="n">
        <v>0.0107619</v>
      </c>
      <c r="F2503" s="0" t="str">
        <f aca="false">IF(B2503=$G$2,$H$2,IF(B2503=$G$3,$H$3,IF(B2503=$G$4,$H$4,IF(B2503=$G$5,$H$5,IF(B2503=$G$6,$H$6,"other")))))</f>
        <v>Rural Unrestricted Access</v>
      </c>
    </row>
    <row r="2504" customFormat="false" ht="13.2" hidden="true" customHeight="false" outlineLevel="0" collapsed="false">
      <c r="A2504" s="4" t="n">
        <v>54</v>
      </c>
      <c r="B2504" s="4" t="n">
        <v>3</v>
      </c>
      <c r="C2504" s="4" t="n">
        <v>2</v>
      </c>
      <c r="D2504" s="4" t="n">
        <v>7</v>
      </c>
      <c r="E2504" s="4" t="n">
        <v>0.01768</v>
      </c>
      <c r="F2504" s="0" t="str">
        <f aca="false">IF(B2504=$G$2,$H$2,IF(B2504=$G$3,$H$3,IF(B2504=$G$4,$H$4,IF(B2504=$G$5,$H$5,IF(B2504=$G$6,$H$6,"other")))))</f>
        <v>Rural Unrestricted Access</v>
      </c>
    </row>
    <row r="2505" customFormat="false" ht="13.2" hidden="true" customHeight="false" outlineLevel="0" collapsed="false">
      <c r="A2505" s="4" t="n">
        <v>54</v>
      </c>
      <c r="B2505" s="4" t="n">
        <v>3</v>
      </c>
      <c r="C2505" s="4" t="n">
        <v>2</v>
      </c>
      <c r="D2505" s="4" t="n">
        <v>8</v>
      </c>
      <c r="E2505" s="4" t="n">
        <v>0.0268751</v>
      </c>
      <c r="F2505" s="0" t="str">
        <f aca="false">IF(B2505=$G$2,$H$2,IF(B2505=$G$3,$H$3,IF(B2505=$G$4,$H$4,IF(B2505=$G$5,$H$5,IF(B2505=$G$6,$H$6,"other")))))</f>
        <v>Rural Unrestricted Access</v>
      </c>
    </row>
    <row r="2506" customFormat="false" ht="13.2" hidden="true" customHeight="false" outlineLevel="0" collapsed="false">
      <c r="A2506" s="4" t="n">
        <v>54</v>
      </c>
      <c r="B2506" s="4" t="n">
        <v>3</v>
      </c>
      <c r="C2506" s="4" t="n">
        <v>2</v>
      </c>
      <c r="D2506" s="4" t="n">
        <v>9</v>
      </c>
      <c r="E2506" s="4" t="n">
        <v>0.0386587</v>
      </c>
      <c r="F2506" s="0" t="str">
        <f aca="false">IF(B2506=$G$2,$H$2,IF(B2506=$G$3,$H$3,IF(B2506=$G$4,$H$4,IF(B2506=$G$5,$H$5,IF(B2506=$G$6,$H$6,"other")))))</f>
        <v>Rural Unrestricted Access</v>
      </c>
    </row>
    <row r="2507" customFormat="false" ht="13.2" hidden="true" customHeight="false" outlineLevel="0" collapsed="false">
      <c r="A2507" s="4" t="n">
        <v>54</v>
      </c>
      <c r="B2507" s="4" t="n">
        <v>3</v>
      </c>
      <c r="C2507" s="4" t="n">
        <v>2</v>
      </c>
      <c r="D2507" s="4" t="n">
        <v>10</v>
      </c>
      <c r="E2507" s="4" t="n">
        <v>0.0522389</v>
      </c>
      <c r="F2507" s="0" t="str">
        <f aca="false">IF(B2507=$G$2,$H$2,IF(B2507=$G$3,$H$3,IF(B2507=$G$4,$H$4,IF(B2507=$G$5,$H$5,IF(B2507=$G$6,$H$6,"other")))))</f>
        <v>Rural Unrestricted Access</v>
      </c>
    </row>
    <row r="2508" customFormat="false" ht="13.2" hidden="true" customHeight="false" outlineLevel="0" collapsed="false">
      <c r="A2508" s="4" t="n">
        <v>54</v>
      </c>
      <c r="B2508" s="4" t="n">
        <v>3</v>
      </c>
      <c r="C2508" s="4" t="n">
        <v>2</v>
      </c>
      <c r="D2508" s="4" t="n">
        <v>11</v>
      </c>
      <c r="E2508" s="4" t="n">
        <v>0.0631739</v>
      </c>
      <c r="F2508" s="0" t="str">
        <f aca="false">IF(B2508=$G$2,$H$2,IF(B2508=$G$3,$H$3,IF(B2508=$G$4,$H$4,IF(B2508=$G$5,$H$5,IF(B2508=$G$6,$H$6,"other")))))</f>
        <v>Rural Unrestricted Access</v>
      </c>
    </row>
    <row r="2509" customFormat="false" ht="13.2" hidden="true" customHeight="false" outlineLevel="0" collapsed="false">
      <c r="A2509" s="4" t="n">
        <v>54</v>
      </c>
      <c r="B2509" s="4" t="n">
        <v>3</v>
      </c>
      <c r="C2509" s="4" t="n">
        <v>2</v>
      </c>
      <c r="D2509" s="4" t="n">
        <v>12</v>
      </c>
      <c r="E2509" s="4" t="n">
        <v>0.0699435</v>
      </c>
      <c r="F2509" s="0" t="str">
        <f aca="false">IF(B2509=$G$2,$H$2,IF(B2509=$G$3,$H$3,IF(B2509=$G$4,$H$4,IF(B2509=$G$5,$H$5,IF(B2509=$G$6,$H$6,"other")))))</f>
        <v>Rural Unrestricted Access</v>
      </c>
    </row>
    <row r="2510" customFormat="false" ht="13.2" hidden="true" customHeight="false" outlineLevel="0" collapsed="false">
      <c r="A2510" s="4" t="n">
        <v>54</v>
      </c>
      <c r="B2510" s="4" t="n">
        <v>3</v>
      </c>
      <c r="C2510" s="4" t="n">
        <v>2</v>
      </c>
      <c r="D2510" s="4" t="n">
        <v>13</v>
      </c>
      <c r="E2510" s="4" t="n">
        <v>0.0729332</v>
      </c>
      <c r="F2510" s="0" t="str">
        <f aca="false">IF(B2510=$G$2,$H$2,IF(B2510=$G$3,$H$3,IF(B2510=$G$4,$H$4,IF(B2510=$G$5,$H$5,IF(B2510=$G$6,$H$6,"other")))))</f>
        <v>Rural Unrestricted Access</v>
      </c>
    </row>
    <row r="2511" customFormat="false" ht="13.2" hidden="true" customHeight="false" outlineLevel="0" collapsed="false">
      <c r="A2511" s="4" t="n">
        <v>54</v>
      </c>
      <c r="B2511" s="4" t="n">
        <v>3</v>
      </c>
      <c r="C2511" s="4" t="n">
        <v>2</v>
      </c>
      <c r="D2511" s="4" t="n">
        <v>14</v>
      </c>
      <c r="E2511" s="4" t="n">
        <v>0.0731218</v>
      </c>
      <c r="F2511" s="0" t="str">
        <f aca="false">IF(B2511=$G$2,$H$2,IF(B2511=$G$3,$H$3,IF(B2511=$G$4,$H$4,IF(B2511=$G$5,$H$5,IF(B2511=$G$6,$H$6,"other")))))</f>
        <v>Rural Unrestricted Access</v>
      </c>
    </row>
    <row r="2512" customFormat="false" ht="13.2" hidden="true" customHeight="false" outlineLevel="0" collapsed="false">
      <c r="A2512" s="4" t="n">
        <v>54</v>
      </c>
      <c r="B2512" s="4" t="n">
        <v>3</v>
      </c>
      <c r="C2512" s="4" t="n">
        <v>2</v>
      </c>
      <c r="D2512" s="4" t="n">
        <v>15</v>
      </c>
      <c r="E2512" s="4" t="n">
        <v>0.0736159</v>
      </c>
      <c r="F2512" s="0" t="str">
        <f aca="false">IF(B2512=$G$2,$H$2,IF(B2512=$G$3,$H$3,IF(B2512=$G$4,$H$4,IF(B2512=$G$5,$H$5,IF(B2512=$G$6,$H$6,"other")))))</f>
        <v>Rural Unrestricted Access</v>
      </c>
    </row>
    <row r="2513" customFormat="false" ht="13.2" hidden="true" customHeight="false" outlineLevel="0" collapsed="false">
      <c r="A2513" s="4" t="n">
        <v>54</v>
      </c>
      <c r="B2513" s="4" t="n">
        <v>3</v>
      </c>
      <c r="C2513" s="4" t="n">
        <v>2</v>
      </c>
      <c r="D2513" s="4" t="n">
        <v>16</v>
      </c>
      <c r="E2513" s="4" t="n">
        <v>0.0744608</v>
      </c>
      <c r="F2513" s="0" t="str">
        <f aca="false">IF(B2513=$G$2,$H$2,IF(B2513=$G$3,$H$3,IF(B2513=$G$4,$H$4,IF(B2513=$G$5,$H$5,IF(B2513=$G$6,$H$6,"other")))))</f>
        <v>Rural Unrestricted Access</v>
      </c>
    </row>
    <row r="2514" customFormat="false" ht="13.2" hidden="true" customHeight="false" outlineLevel="0" collapsed="false">
      <c r="A2514" s="4" t="n">
        <v>54</v>
      </c>
      <c r="B2514" s="4" t="n">
        <v>3</v>
      </c>
      <c r="C2514" s="4" t="n">
        <v>2</v>
      </c>
      <c r="D2514" s="4" t="n">
        <v>17</v>
      </c>
      <c r="E2514" s="4" t="n">
        <v>0.0742165</v>
      </c>
      <c r="F2514" s="0" t="str">
        <f aca="false">IF(B2514=$G$2,$H$2,IF(B2514=$G$3,$H$3,IF(B2514=$G$4,$H$4,IF(B2514=$G$5,$H$5,IF(B2514=$G$6,$H$6,"other")))))</f>
        <v>Rural Unrestricted Access</v>
      </c>
    </row>
    <row r="2515" customFormat="false" ht="13.2" hidden="true" customHeight="false" outlineLevel="0" collapsed="false">
      <c r="A2515" s="4" t="n">
        <v>54</v>
      </c>
      <c r="B2515" s="4" t="n">
        <v>3</v>
      </c>
      <c r="C2515" s="4" t="n">
        <v>2</v>
      </c>
      <c r="D2515" s="4" t="n">
        <v>18</v>
      </c>
      <c r="E2515" s="4" t="n">
        <v>0.0700091</v>
      </c>
      <c r="F2515" s="0" t="str">
        <f aca="false">IF(B2515=$G$2,$H$2,IF(B2515=$G$3,$H$3,IF(B2515=$G$4,$H$4,IF(B2515=$G$5,$H$5,IF(B2515=$G$6,$H$6,"other")))))</f>
        <v>Rural Unrestricted Access</v>
      </c>
    </row>
    <row r="2516" customFormat="false" ht="13.2" hidden="true" customHeight="false" outlineLevel="0" collapsed="false">
      <c r="A2516" s="4" t="n">
        <v>54</v>
      </c>
      <c r="B2516" s="4" t="n">
        <v>3</v>
      </c>
      <c r="C2516" s="4" t="n">
        <v>2</v>
      </c>
      <c r="D2516" s="4" t="n">
        <v>19</v>
      </c>
      <c r="E2516" s="4" t="n">
        <v>0.0614038</v>
      </c>
      <c r="F2516" s="0" t="str">
        <f aca="false">IF(B2516=$G$2,$H$2,IF(B2516=$G$3,$H$3,IF(B2516=$G$4,$H$4,IF(B2516=$G$5,$H$5,IF(B2516=$G$6,$H$6,"other")))))</f>
        <v>Rural Unrestricted Access</v>
      </c>
    </row>
    <row r="2517" customFormat="false" ht="13.2" hidden="true" customHeight="false" outlineLevel="0" collapsed="false">
      <c r="A2517" s="4" t="n">
        <v>54</v>
      </c>
      <c r="B2517" s="4" t="n">
        <v>3</v>
      </c>
      <c r="C2517" s="4" t="n">
        <v>2</v>
      </c>
      <c r="D2517" s="4" t="n">
        <v>20</v>
      </c>
      <c r="E2517" s="4" t="n">
        <v>0.0505043</v>
      </c>
      <c r="F2517" s="0" t="str">
        <f aca="false">IF(B2517=$G$2,$H$2,IF(B2517=$G$3,$H$3,IF(B2517=$G$4,$H$4,IF(B2517=$G$5,$H$5,IF(B2517=$G$6,$H$6,"other")))))</f>
        <v>Rural Unrestricted Access</v>
      </c>
    </row>
    <row r="2518" customFormat="false" ht="13.2" hidden="true" customHeight="false" outlineLevel="0" collapsed="false">
      <c r="A2518" s="4" t="n">
        <v>54</v>
      </c>
      <c r="B2518" s="4" t="n">
        <v>3</v>
      </c>
      <c r="C2518" s="4" t="n">
        <v>2</v>
      </c>
      <c r="D2518" s="4" t="n">
        <v>21</v>
      </c>
      <c r="E2518" s="4" t="n">
        <v>0.0412072</v>
      </c>
      <c r="F2518" s="0" t="str">
        <f aca="false">IF(B2518=$G$2,$H$2,IF(B2518=$G$3,$H$3,IF(B2518=$G$4,$H$4,IF(B2518=$G$5,$H$5,IF(B2518=$G$6,$H$6,"other")))))</f>
        <v>Rural Unrestricted Access</v>
      </c>
    </row>
    <row r="2519" customFormat="false" ht="13.2" hidden="true" customHeight="false" outlineLevel="0" collapsed="false">
      <c r="A2519" s="4" t="n">
        <v>54</v>
      </c>
      <c r="B2519" s="4" t="n">
        <v>3</v>
      </c>
      <c r="C2519" s="4" t="n">
        <v>2</v>
      </c>
      <c r="D2519" s="4" t="n">
        <v>22</v>
      </c>
      <c r="E2519" s="4" t="n">
        <v>0.0336373</v>
      </c>
      <c r="F2519" s="0" t="str">
        <f aca="false">IF(B2519=$G$2,$H$2,IF(B2519=$G$3,$H$3,IF(B2519=$G$4,$H$4,IF(B2519=$G$5,$H$5,IF(B2519=$G$6,$H$6,"other")))))</f>
        <v>Rural Unrestricted Access</v>
      </c>
    </row>
    <row r="2520" customFormat="false" ht="13.2" hidden="true" customHeight="false" outlineLevel="0" collapsed="false">
      <c r="A2520" s="4" t="n">
        <v>54</v>
      </c>
      <c r="B2520" s="4" t="n">
        <v>3</v>
      </c>
      <c r="C2520" s="4" t="n">
        <v>2</v>
      </c>
      <c r="D2520" s="4" t="n">
        <v>23</v>
      </c>
      <c r="E2520" s="4" t="n">
        <v>0.0262243</v>
      </c>
      <c r="F2520" s="0" t="str">
        <f aca="false">IF(B2520=$G$2,$H$2,IF(B2520=$G$3,$H$3,IF(B2520=$G$4,$H$4,IF(B2520=$G$5,$H$5,IF(B2520=$G$6,$H$6,"other")))))</f>
        <v>Rural Unrestricted Access</v>
      </c>
    </row>
    <row r="2521" customFormat="false" ht="13.2" hidden="true" customHeight="false" outlineLevel="0" collapsed="false">
      <c r="A2521" s="4" t="n">
        <v>54</v>
      </c>
      <c r="B2521" s="4" t="n">
        <v>3</v>
      </c>
      <c r="C2521" s="4" t="n">
        <v>2</v>
      </c>
      <c r="D2521" s="4" t="n">
        <v>24</v>
      </c>
      <c r="E2521" s="4" t="n">
        <v>0.0191666</v>
      </c>
      <c r="F2521" s="0" t="str">
        <f aca="false">IF(B2521=$G$2,$H$2,IF(B2521=$G$3,$H$3,IF(B2521=$G$4,$H$4,IF(B2521=$G$5,$H$5,IF(B2521=$G$6,$H$6,"other")))))</f>
        <v>Rural Unrestricted Access</v>
      </c>
    </row>
    <row r="2522" customFormat="false" ht="13.2" hidden="true" customHeight="false" outlineLevel="0" collapsed="false">
      <c r="A2522" s="4" t="n">
        <v>54</v>
      </c>
      <c r="B2522" s="4" t="n">
        <v>3</v>
      </c>
      <c r="C2522" s="4" t="n">
        <v>5</v>
      </c>
      <c r="D2522" s="4" t="n">
        <v>1</v>
      </c>
      <c r="E2522" s="4" t="n">
        <v>0.0107741</v>
      </c>
      <c r="F2522" s="0" t="str">
        <f aca="false">IF(B2522=$G$2,$H$2,IF(B2522=$G$3,$H$3,IF(B2522=$G$4,$H$4,IF(B2522=$G$5,$H$5,IF(B2522=$G$6,$H$6,"other")))))</f>
        <v>Rural Unrestricted Access</v>
      </c>
    </row>
    <row r="2523" customFormat="false" ht="13.2" hidden="true" customHeight="false" outlineLevel="0" collapsed="false">
      <c r="A2523" s="4" t="n">
        <v>54</v>
      </c>
      <c r="B2523" s="4" t="n">
        <v>3</v>
      </c>
      <c r="C2523" s="4" t="n">
        <v>5</v>
      </c>
      <c r="D2523" s="4" t="n">
        <v>2</v>
      </c>
      <c r="E2523" s="4" t="n">
        <v>0.00764376</v>
      </c>
      <c r="F2523" s="0" t="str">
        <f aca="false">IF(B2523=$G$2,$H$2,IF(B2523=$G$3,$H$3,IF(B2523=$G$4,$H$4,IF(B2523=$G$5,$H$5,IF(B2523=$G$6,$H$6,"other")))))</f>
        <v>Rural Unrestricted Access</v>
      </c>
    </row>
    <row r="2524" customFormat="false" ht="13.2" hidden="true" customHeight="false" outlineLevel="0" collapsed="false">
      <c r="A2524" s="4" t="n">
        <v>54</v>
      </c>
      <c r="B2524" s="4" t="n">
        <v>3</v>
      </c>
      <c r="C2524" s="4" t="n">
        <v>5</v>
      </c>
      <c r="D2524" s="4" t="n">
        <v>3</v>
      </c>
      <c r="E2524" s="4" t="n">
        <v>0.00654641</v>
      </c>
      <c r="F2524" s="0" t="str">
        <f aca="false">IF(B2524=$G$2,$H$2,IF(B2524=$G$3,$H$3,IF(B2524=$G$4,$H$4,IF(B2524=$G$5,$H$5,IF(B2524=$G$6,$H$6,"other")))))</f>
        <v>Rural Unrestricted Access</v>
      </c>
    </row>
    <row r="2525" customFormat="false" ht="13.2" hidden="true" customHeight="false" outlineLevel="0" collapsed="false">
      <c r="A2525" s="4" t="n">
        <v>54</v>
      </c>
      <c r="B2525" s="4" t="n">
        <v>3</v>
      </c>
      <c r="C2525" s="4" t="n">
        <v>5</v>
      </c>
      <c r="D2525" s="4" t="n">
        <v>4</v>
      </c>
      <c r="E2525" s="4" t="n">
        <v>0.00663486</v>
      </c>
      <c r="F2525" s="0" t="str">
        <f aca="false">IF(B2525=$G$2,$H$2,IF(B2525=$G$3,$H$3,IF(B2525=$G$4,$H$4,IF(B2525=$G$5,$H$5,IF(B2525=$G$6,$H$6,"other")))))</f>
        <v>Rural Unrestricted Access</v>
      </c>
    </row>
    <row r="2526" customFormat="false" ht="13.2" hidden="true" customHeight="false" outlineLevel="0" collapsed="false">
      <c r="A2526" s="4" t="n">
        <v>54</v>
      </c>
      <c r="B2526" s="4" t="n">
        <v>3</v>
      </c>
      <c r="C2526" s="4" t="n">
        <v>5</v>
      </c>
      <c r="D2526" s="4" t="n">
        <v>5</v>
      </c>
      <c r="E2526" s="4" t="n">
        <v>0.00953999</v>
      </c>
      <c r="F2526" s="0" t="str">
        <f aca="false">IF(B2526=$G$2,$H$2,IF(B2526=$G$3,$H$3,IF(B2526=$G$4,$H$4,IF(B2526=$G$5,$H$5,IF(B2526=$G$6,$H$6,"other")))))</f>
        <v>Rural Unrestricted Access</v>
      </c>
    </row>
    <row r="2527" customFormat="false" ht="13.2" hidden="true" customHeight="false" outlineLevel="0" collapsed="false">
      <c r="A2527" s="4" t="n">
        <v>54</v>
      </c>
      <c r="B2527" s="4" t="n">
        <v>3</v>
      </c>
      <c r="C2527" s="4" t="n">
        <v>5</v>
      </c>
      <c r="D2527" s="4" t="n">
        <v>6</v>
      </c>
      <c r="E2527" s="4" t="n">
        <v>0.0200551</v>
      </c>
      <c r="F2527" s="0" t="str">
        <f aca="false">IF(B2527=$G$2,$H$2,IF(B2527=$G$3,$H$3,IF(B2527=$G$4,$H$4,IF(B2527=$G$5,$H$5,IF(B2527=$G$6,$H$6,"other")))))</f>
        <v>Rural Unrestricted Access</v>
      </c>
    </row>
    <row r="2528" customFormat="false" ht="13.2" hidden="true" customHeight="false" outlineLevel="0" collapsed="false">
      <c r="A2528" s="4" t="n">
        <v>54</v>
      </c>
      <c r="B2528" s="4" t="n">
        <v>3</v>
      </c>
      <c r="C2528" s="4" t="n">
        <v>5</v>
      </c>
      <c r="D2528" s="4" t="n">
        <v>7</v>
      </c>
      <c r="E2528" s="4" t="n">
        <v>0.0410295</v>
      </c>
      <c r="F2528" s="0" t="str">
        <f aca="false">IF(B2528=$G$2,$H$2,IF(B2528=$G$3,$H$3,IF(B2528=$G$4,$H$4,IF(B2528=$G$5,$H$5,IF(B2528=$G$6,$H$6,"other")))))</f>
        <v>Rural Unrestricted Access</v>
      </c>
    </row>
    <row r="2529" customFormat="false" ht="13.2" hidden="true" customHeight="false" outlineLevel="0" collapsed="false">
      <c r="A2529" s="4" t="n">
        <v>54</v>
      </c>
      <c r="B2529" s="4" t="n">
        <v>3</v>
      </c>
      <c r="C2529" s="4" t="n">
        <v>5</v>
      </c>
      <c r="D2529" s="4" t="n">
        <v>8</v>
      </c>
      <c r="E2529" s="4" t="n">
        <v>0.0579722</v>
      </c>
      <c r="F2529" s="0" t="str">
        <f aca="false">IF(B2529=$G$2,$H$2,IF(B2529=$G$3,$H$3,IF(B2529=$G$4,$H$4,IF(B2529=$G$5,$H$5,IF(B2529=$G$6,$H$6,"other")))))</f>
        <v>Rural Unrestricted Access</v>
      </c>
    </row>
    <row r="2530" customFormat="false" ht="13.2" hidden="true" customHeight="false" outlineLevel="0" collapsed="false">
      <c r="A2530" s="4" t="n">
        <v>54</v>
      </c>
      <c r="B2530" s="4" t="n">
        <v>3</v>
      </c>
      <c r="C2530" s="4" t="n">
        <v>5</v>
      </c>
      <c r="D2530" s="4" t="n">
        <v>9</v>
      </c>
      <c r="E2530" s="4" t="n">
        <v>0.0534711</v>
      </c>
      <c r="F2530" s="0" t="str">
        <f aca="false">IF(B2530=$G$2,$H$2,IF(B2530=$G$3,$H$3,IF(B2530=$G$4,$H$4,IF(B2530=$G$5,$H$5,IF(B2530=$G$6,$H$6,"other")))))</f>
        <v>Rural Unrestricted Access</v>
      </c>
    </row>
    <row r="2531" customFormat="false" ht="13.2" hidden="true" customHeight="false" outlineLevel="0" collapsed="false">
      <c r="A2531" s="4" t="n">
        <v>54</v>
      </c>
      <c r="B2531" s="4" t="n">
        <v>3</v>
      </c>
      <c r="C2531" s="4" t="n">
        <v>5</v>
      </c>
      <c r="D2531" s="4" t="n">
        <v>10</v>
      </c>
      <c r="E2531" s="4" t="n">
        <v>0.0525478</v>
      </c>
      <c r="F2531" s="0" t="str">
        <f aca="false">IF(B2531=$G$2,$H$2,IF(B2531=$G$3,$H$3,IF(B2531=$G$4,$H$4,IF(B2531=$G$5,$H$5,IF(B2531=$G$6,$H$6,"other")))))</f>
        <v>Rural Unrestricted Access</v>
      </c>
    </row>
    <row r="2532" customFormat="false" ht="13.2" hidden="true" customHeight="false" outlineLevel="0" collapsed="false">
      <c r="A2532" s="4" t="n">
        <v>54</v>
      </c>
      <c r="B2532" s="4" t="n">
        <v>3</v>
      </c>
      <c r="C2532" s="4" t="n">
        <v>5</v>
      </c>
      <c r="D2532" s="4" t="n">
        <v>11</v>
      </c>
      <c r="E2532" s="4" t="n">
        <v>0.0550607</v>
      </c>
      <c r="F2532" s="0" t="str">
        <f aca="false">IF(B2532=$G$2,$H$2,IF(B2532=$G$3,$H$3,IF(B2532=$G$4,$H$4,IF(B2532=$G$5,$H$5,IF(B2532=$G$6,$H$6,"other")))))</f>
        <v>Rural Unrestricted Access</v>
      </c>
    </row>
    <row r="2533" customFormat="false" ht="13.2" hidden="true" customHeight="false" outlineLevel="0" collapsed="false">
      <c r="A2533" s="4" t="n">
        <v>54</v>
      </c>
      <c r="B2533" s="4" t="n">
        <v>3</v>
      </c>
      <c r="C2533" s="4" t="n">
        <v>5</v>
      </c>
      <c r="D2533" s="4" t="n">
        <v>12</v>
      </c>
      <c r="E2533" s="4" t="n">
        <v>0.0576741</v>
      </c>
      <c r="F2533" s="0" t="str">
        <f aca="false">IF(B2533=$G$2,$H$2,IF(B2533=$G$3,$H$3,IF(B2533=$G$4,$H$4,IF(B2533=$G$5,$H$5,IF(B2533=$G$6,$H$6,"other")))))</f>
        <v>Rural Unrestricted Access</v>
      </c>
    </row>
    <row r="2534" customFormat="false" ht="13.2" hidden="true" customHeight="false" outlineLevel="0" collapsed="false">
      <c r="A2534" s="4" t="n">
        <v>54</v>
      </c>
      <c r="B2534" s="4" t="n">
        <v>3</v>
      </c>
      <c r="C2534" s="4" t="n">
        <v>5</v>
      </c>
      <c r="D2534" s="4" t="n">
        <v>13</v>
      </c>
      <c r="E2534" s="4" t="n">
        <v>0.0591429</v>
      </c>
      <c r="F2534" s="0" t="str">
        <f aca="false">IF(B2534=$G$2,$H$2,IF(B2534=$G$3,$H$3,IF(B2534=$G$4,$H$4,IF(B2534=$G$5,$H$5,IF(B2534=$G$6,$H$6,"other")))))</f>
        <v>Rural Unrestricted Access</v>
      </c>
    </row>
    <row r="2535" customFormat="false" ht="13.2" hidden="true" customHeight="false" outlineLevel="0" collapsed="false">
      <c r="A2535" s="4" t="n">
        <v>54</v>
      </c>
      <c r="B2535" s="4" t="n">
        <v>3</v>
      </c>
      <c r="C2535" s="4" t="n">
        <v>5</v>
      </c>
      <c r="D2535" s="4" t="n">
        <v>14</v>
      </c>
      <c r="E2535" s="4" t="n">
        <v>0.0608019</v>
      </c>
      <c r="F2535" s="0" t="str">
        <f aca="false">IF(B2535=$G$2,$H$2,IF(B2535=$G$3,$H$3,IF(B2535=$G$4,$H$4,IF(B2535=$G$5,$H$5,IF(B2535=$G$6,$H$6,"other")))))</f>
        <v>Rural Unrestricted Access</v>
      </c>
    </row>
    <row r="2536" customFormat="false" ht="13.2" hidden="true" customHeight="false" outlineLevel="0" collapsed="false">
      <c r="A2536" s="4" t="n">
        <v>54</v>
      </c>
      <c r="B2536" s="4" t="n">
        <v>3</v>
      </c>
      <c r="C2536" s="4" t="n">
        <v>5</v>
      </c>
      <c r="D2536" s="4" t="n">
        <v>15</v>
      </c>
      <c r="E2536" s="4" t="n">
        <v>0.0652985</v>
      </c>
      <c r="F2536" s="0" t="str">
        <f aca="false">IF(B2536=$G$2,$H$2,IF(B2536=$G$3,$H$3,IF(B2536=$G$4,$H$4,IF(B2536=$G$5,$H$5,IF(B2536=$G$6,$H$6,"other")))))</f>
        <v>Rural Unrestricted Access</v>
      </c>
    </row>
    <row r="2537" customFormat="false" ht="13.2" hidden="true" customHeight="false" outlineLevel="0" collapsed="false">
      <c r="A2537" s="4" t="n">
        <v>54</v>
      </c>
      <c r="B2537" s="4" t="n">
        <v>3</v>
      </c>
      <c r="C2537" s="4" t="n">
        <v>5</v>
      </c>
      <c r="D2537" s="4" t="n">
        <v>16</v>
      </c>
      <c r="E2537" s="4" t="n">
        <v>0.0726082</v>
      </c>
      <c r="F2537" s="0" t="str">
        <f aca="false">IF(B2537=$G$2,$H$2,IF(B2537=$G$3,$H$3,IF(B2537=$G$4,$H$4,IF(B2537=$G$5,$H$5,IF(B2537=$G$6,$H$6,"other")))))</f>
        <v>Rural Unrestricted Access</v>
      </c>
    </row>
    <row r="2538" customFormat="false" ht="13.2" hidden="true" customHeight="false" outlineLevel="0" collapsed="false">
      <c r="A2538" s="4" t="n">
        <v>54</v>
      </c>
      <c r="B2538" s="4" t="n">
        <v>3</v>
      </c>
      <c r="C2538" s="4" t="n">
        <v>5</v>
      </c>
      <c r="D2538" s="4" t="n">
        <v>17</v>
      </c>
      <c r="E2538" s="4" t="n">
        <v>0.0773817</v>
      </c>
      <c r="F2538" s="0" t="str">
        <f aca="false">IF(B2538=$G$2,$H$2,IF(B2538=$G$3,$H$3,IF(B2538=$G$4,$H$4,IF(B2538=$G$5,$H$5,IF(B2538=$G$6,$H$6,"other")))))</f>
        <v>Rural Unrestricted Access</v>
      </c>
    </row>
    <row r="2539" customFormat="false" ht="13.2" hidden="true" customHeight="false" outlineLevel="0" collapsed="false">
      <c r="A2539" s="4" t="n">
        <v>54</v>
      </c>
      <c r="B2539" s="4" t="n">
        <v>3</v>
      </c>
      <c r="C2539" s="4" t="n">
        <v>5</v>
      </c>
      <c r="D2539" s="4" t="n">
        <v>18</v>
      </c>
      <c r="E2539" s="4" t="n">
        <v>0.0754816</v>
      </c>
      <c r="F2539" s="0" t="str">
        <f aca="false">IF(B2539=$G$2,$H$2,IF(B2539=$G$3,$H$3,IF(B2539=$G$4,$H$4,IF(B2539=$G$5,$H$5,IF(B2539=$G$6,$H$6,"other")))))</f>
        <v>Rural Unrestricted Access</v>
      </c>
    </row>
    <row r="2540" customFormat="false" ht="13.2" hidden="true" customHeight="false" outlineLevel="0" collapsed="false">
      <c r="A2540" s="4" t="n">
        <v>54</v>
      </c>
      <c r="B2540" s="4" t="n">
        <v>3</v>
      </c>
      <c r="C2540" s="4" t="n">
        <v>5</v>
      </c>
      <c r="D2540" s="4" t="n">
        <v>19</v>
      </c>
      <c r="E2540" s="4" t="n">
        <v>0.0587059</v>
      </c>
      <c r="F2540" s="0" t="str">
        <f aca="false">IF(B2540=$G$2,$H$2,IF(B2540=$G$3,$H$3,IF(B2540=$G$4,$H$4,IF(B2540=$G$5,$H$5,IF(B2540=$G$6,$H$6,"other")))))</f>
        <v>Rural Unrestricted Access</v>
      </c>
    </row>
    <row r="2541" customFormat="false" ht="13.2" hidden="true" customHeight="false" outlineLevel="0" collapsed="false">
      <c r="A2541" s="4" t="n">
        <v>54</v>
      </c>
      <c r="B2541" s="4" t="n">
        <v>3</v>
      </c>
      <c r="C2541" s="4" t="n">
        <v>5</v>
      </c>
      <c r="D2541" s="4" t="n">
        <v>20</v>
      </c>
      <c r="E2541" s="4" t="n">
        <v>0.0439864</v>
      </c>
      <c r="F2541" s="0" t="str">
        <f aca="false">IF(B2541=$G$2,$H$2,IF(B2541=$G$3,$H$3,IF(B2541=$G$4,$H$4,IF(B2541=$G$5,$H$5,IF(B2541=$G$6,$H$6,"other")))))</f>
        <v>Rural Unrestricted Access</v>
      </c>
    </row>
    <row r="2542" customFormat="false" ht="13.2" hidden="true" customHeight="false" outlineLevel="0" collapsed="false">
      <c r="A2542" s="4" t="n">
        <v>54</v>
      </c>
      <c r="B2542" s="4" t="n">
        <v>3</v>
      </c>
      <c r="C2542" s="4" t="n">
        <v>5</v>
      </c>
      <c r="D2542" s="4" t="n">
        <v>21</v>
      </c>
      <c r="E2542" s="4" t="n">
        <v>0.0357309</v>
      </c>
      <c r="F2542" s="0" t="str">
        <f aca="false">IF(B2542=$G$2,$H$2,IF(B2542=$G$3,$H$3,IF(B2542=$G$4,$H$4,IF(B2542=$G$5,$H$5,IF(B2542=$G$6,$H$6,"other")))))</f>
        <v>Rural Unrestricted Access</v>
      </c>
    </row>
    <row r="2543" customFormat="false" ht="13.2" hidden="true" customHeight="false" outlineLevel="0" collapsed="false">
      <c r="A2543" s="4" t="n">
        <v>54</v>
      </c>
      <c r="B2543" s="4" t="n">
        <v>3</v>
      </c>
      <c r="C2543" s="4" t="n">
        <v>5</v>
      </c>
      <c r="D2543" s="4" t="n">
        <v>22</v>
      </c>
      <c r="E2543" s="4" t="n">
        <v>0.0307428</v>
      </c>
      <c r="F2543" s="0" t="str">
        <f aca="false">IF(B2543=$G$2,$H$2,IF(B2543=$G$3,$H$3,IF(B2543=$G$4,$H$4,IF(B2543=$G$5,$H$5,IF(B2543=$G$6,$H$6,"other")))))</f>
        <v>Rural Unrestricted Access</v>
      </c>
    </row>
    <row r="2544" customFormat="false" ht="13.2" hidden="true" customHeight="false" outlineLevel="0" collapsed="false">
      <c r="A2544" s="4" t="n">
        <v>54</v>
      </c>
      <c r="B2544" s="4" t="n">
        <v>3</v>
      </c>
      <c r="C2544" s="4" t="n">
        <v>5</v>
      </c>
      <c r="D2544" s="4" t="n">
        <v>23</v>
      </c>
      <c r="E2544" s="4" t="n">
        <v>0.0238521</v>
      </c>
      <c r="F2544" s="0" t="str">
        <f aca="false">IF(B2544=$G$2,$H$2,IF(B2544=$G$3,$H$3,IF(B2544=$G$4,$H$4,IF(B2544=$G$5,$H$5,IF(B2544=$G$6,$H$6,"other")))))</f>
        <v>Rural Unrestricted Access</v>
      </c>
    </row>
    <row r="2545" customFormat="false" ht="13.2" hidden="true" customHeight="false" outlineLevel="0" collapsed="false">
      <c r="A2545" s="4" t="n">
        <v>54</v>
      </c>
      <c r="B2545" s="4" t="n">
        <v>3</v>
      </c>
      <c r="C2545" s="4" t="n">
        <v>5</v>
      </c>
      <c r="D2545" s="4" t="n">
        <v>24</v>
      </c>
      <c r="E2545" s="4" t="n">
        <v>0.0173177</v>
      </c>
      <c r="F2545" s="0" t="str">
        <f aca="false">IF(B2545=$G$2,$H$2,IF(B2545=$G$3,$H$3,IF(B2545=$G$4,$H$4,IF(B2545=$G$5,$H$5,IF(B2545=$G$6,$H$6,"other")))))</f>
        <v>Rural Unrestricted Access</v>
      </c>
    </row>
    <row r="2546" customFormat="false" ht="13.2" hidden="true" customHeight="false" outlineLevel="0" collapsed="false">
      <c r="A2546" s="4" t="n">
        <v>54</v>
      </c>
      <c r="B2546" s="4" t="n">
        <v>4</v>
      </c>
      <c r="C2546" s="4" t="n">
        <v>2</v>
      </c>
      <c r="D2546" s="4" t="n">
        <v>1</v>
      </c>
      <c r="E2546" s="4" t="n">
        <v>0.0214739</v>
      </c>
      <c r="F2546" s="0" t="str">
        <f aca="false">IF(B2546=$G$2,$H$2,IF(B2546=$G$3,$H$3,IF(B2546=$G$4,$H$4,IF(B2546=$G$5,$H$5,IF(B2546=$G$6,$H$6,"other")))))</f>
        <v>Urban Restricted Access</v>
      </c>
    </row>
    <row r="2547" customFormat="false" ht="13.2" hidden="true" customHeight="false" outlineLevel="0" collapsed="false">
      <c r="A2547" s="4" t="n">
        <v>54</v>
      </c>
      <c r="B2547" s="4" t="n">
        <v>4</v>
      </c>
      <c r="C2547" s="4" t="n">
        <v>2</v>
      </c>
      <c r="D2547" s="4" t="n">
        <v>2</v>
      </c>
      <c r="E2547" s="4" t="n">
        <v>0.0144428</v>
      </c>
      <c r="F2547" s="0" t="str">
        <f aca="false">IF(B2547=$G$2,$H$2,IF(B2547=$G$3,$H$3,IF(B2547=$G$4,$H$4,IF(B2547=$G$5,$H$5,IF(B2547=$G$6,$H$6,"other")))))</f>
        <v>Urban Restricted Access</v>
      </c>
    </row>
    <row r="2548" customFormat="false" ht="13.2" hidden="true" customHeight="false" outlineLevel="0" collapsed="false">
      <c r="A2548" s="4" t="n">
        <v>54</v>
      </c>
      <c r="B2548" s="4" t="n">
        <v>4</v>
      </c>
      <c r="C2548" s="4" t="n">
        <v>2</v>
      </c>
      <c r="D2548" s="4" t="n">
        <v>3</v>
      </c>
      <c r="E2548" s="4" t="n">
        <v>0.0109684</v>
      </c>
      <c r="F2548" s="0" t="str">
        <f aca="false">IF(B2548=$G$2,$H$2,IF(B2548=$G$3,$H$3,IF(B2548=$G$4,$H$4,IF(B2548=$G$5,$H$5,IF(B2548=$G$6,$H$6,"other")))))</f>
        <v>Urban Restricted Access</v>
      </c>
    </row>
    <row r="2549" customFormat="false" ht="13.2" hidden="true" customHeight="false" outlineLevel="0" collapsed="false">
      <c r="A2549" s="4" t="n">
        <v>54</v>
      </c>
      <c r="B2549" s="4" t="n">
        <v>4</v>
      </c>
      <c r="C2549" s="4" t="n">
        <v>2</v>
      </c>
      <c r="D2549" s="4" t="n">
        <v>4</v>
      </c>
      <c r="E2549" s="4" t="n">
        <v>0.00749451</v>
      </c>
      <c r="F2549" s="0" t="str">
        <f aca="false">IF(B2549=$G$2,$H$2,IF(B2549=$G$3,$H$3,IF(B2549=$G$4,$H$4,IF(B2549=$G$5,$H$5,IF(B2549=$G$6,$H$6,"other")))))</f>
        <v>Urban Restricted Access</v>
      </c>
    </row>
    <row r="2550" customFormat="false" ht="13.2" hidden="true" customHeight="false" outlineLevel="0" collapsed="false">
      <c r="A2550" s="4" t="n">
        <v>54</v>
      </c>
      <c r="B2550" s="4" t="n">
        <v>4</v>
      </c>
      <c r="C2550" s="4" t="n">
        <v>2</v>
      </c>
      <c r="D2550" s="4" t="n">
        <v>5</v>
      </c>
      <c r="E2550" s="4" t="n">
        <v>0.00683855</v>
      </c>
      <c r="F2550" s="0" t="str">
        <f aca="false">IF(B2550=$G$2,$H$2,IF(B2550=$G$3,$H$3,IF(B2550=$G$4,$H$4,IF(B2550=$G$5,$H$5,IF(B2550=$G$6,$H$6,"other")))))</f>
        <v>Urban Restricted Access</v>
      </c>
    </row>
    <row r="2551" customFormat="false" ht="13.2" hidden="true" customHeight="false" outlineLevel="0" collapsed="false">
      <c r="A2551" s="4" t="n">
        <v>54</v>
      </c>
      <c r="B2551" s="4" t="n">
        <v>4</v>
      </c>
      <c r="C2551" s="4" t="n">
        <v>2</v>
      </c>
      <c r="D2551" s="4" t="n">
        <v>6</v>
      </c>
      <c r="E2551" s="4" t="n">
        <v>0.0103588</v>
      </c>
      <c r="F2551" s="0" t="str">
        <f aca="false">IF(B2551=$G$2,$H$2,IF(B2551=$G$3,$H$3,IF(B2551=$G$4,$H$4,IF(B2551=$G$5,$H$5,IF(B2551=$G$6,$H$6,"other")))))</f>
        <v>Urban Restricted Access</v>
      </c>
    </row>
    <row r="2552" customFormat="false" ht="13.2" hidden="true" customHeight="false" outlineLevel="0" collapsed="false">
      <c r="A2552" s="4" t="n">
        <v>54</v>
      </c>
      <c r="B2552" s="4" t="n">
        <v>4</v>
      </c>
      <c r="C2552" s="4" t="n">
        <v>2</v>
      </c>
      <c r="D2552" s="4" t="n">
        <v>7</v>
      </c>
      <c r="E2552" s="4" t="n">
        <v>0.0184304</v>
      </c>
      <c r="F2552" s="0" t="str">
        <f aca="false">IF(B2552=$G$2,$H$2,IF(B2552=$G$3,$H$3,IF(B2552=$G$4,$H$4,IF(B2552=$G$5,$H$5,IF(B2552=$G$6,$H$6,"other")))))</f>
        <v>Urban Restricted Access</v>
      </c>
    </row>
    <row r="2553" customFormat="false" ht="13.2" hidden="true" customHeight="false" outlineLevel="0" collapsed="false">
      <c r="A2553" s="4" t="n">
        <v>54</v>
      </c>
      <c r="B2553" s="4" t="n">
        <v>4</v>
      </c>
      <c r="C2553" s="4" t="n">
        <v>2</v>
      </c>
      <c r="D2553" s="4" t="n">
        <v>8</v>
      </c>
      <c r="E2553" s="4" t="n">
        <v>0.0268117</v>
      </c>
      <c r="F2553" s="0" t="str">
        <f aca="false">IF(B2553=$G$2,$H$2,IF(B2553=$G$3,$H$3,IF(B2553=$G$4,$H$4,IF(B2553=$G$5,$H$5,IF(B2553=$G$6,$H$6,"other")))))</f>
        <v>Urban Restricted Access</v>
      </c>
    </row>
    <row r="2554" customFormat="false" ht="13.2" hidden="true" customHeight="false" outlineLevel="0" collapsed="false">
      <c r="A2554" s="4" t="n">
        <v>54</v>
      </c>
      <c r="B2554" s="4" t="n">
        <v>4</v>
      </c>
      <c r="C2554" s="4" t="n">
        <v>2</v>
      </c>
      <c r="D2554" s="4" t="n">
        <v>9</v>
      </c>
      <c r="E2554" s="4" t="n">
        <v>0.0363852</v>
      </c>
      <c r="F2554" s="0" t="str">
        <f aca="false">IF(B2554=$G$2,$H$2,IF(B2554=$G$3,$H$3,IF(B2554=$G$4,$H$4,IF(B2554=$G$5,$H$5,IF(B2554=$G$6,$H$6,"other")))))</f>
        <v>Urban Restricted Access</v>
      </c>
    </row>
    <row r="2555" customFormat="false" ht="13.2" hidden="true" customHeight="false" outlineLevel="0" collapsed="false">
      <c r="A2555" s="4" t="n">
        <v>54</v>
      </c>
      <c r="B2555" s="4" t="n">
        <v>4</v>
      </c>
      <c r="C2555" s="4" t="n">
        <v>2</v>
      </c>
      <c r="D2555" s="4" t="n">
        <v>10</v>
      </c>
      <c r="E2555" s="4" t="n">
        <v>0.0475407</v>
      </c>
      <c r="F2555" s="0" t="str">
        <f aca="false">IF(B2555=$G$2,$H$2,IF(B2555=$G$3,$H$3,IF(B2555=$G$4,$H$4,IF(B2555=$G$5,$H$5,IF(B2555=$G$6,$H$6,"other")))))</f>
        <v>Urban Restricted Access</v>
      </c>
    </row>
    <row r="2556" customFormat="false" ht="13.2" hidden="true" customHeight="false" outlineLevel="0" collapsed="false">
      <c r="A2556" s="4" t="n">
        <v>54</v>
      </c>
      <c r="B2556" s="4" t="n">
        <v>4</v>
      </c>
      <c r="C2556" s="4" t="n">
        <v>2</v>
      </c>
      <c r="D2556" s="4" t="n">
        <v>11</v>
      </c>
      <c r="E2556" s="4" t="n">
        <v>0.0574664</v>
      </c>
      <c r="F2556" s="0" t="str">
        <f aca="false">IF(B2556=$G$2,$H$2,IF(B2556=$G$3,$H$3,IF(B2556=$G$4,$H$4,IF(B2556=$G$5,$H$5,IF(B2556=$G$6,$H$6,"other")))))</f>
        <v>Urban Restricted Access</v>
      </c>
    </row>
    <row r="2557" customFormat="false" ht="13.2" hidden="true" customHeight="false" outlineLevel="0" collapsed="false">
      <c r="A2557" s="4" t="n">
        <v>54</v>
      </c>
      <c r="B2557" s="4" t="n">
        <v>4</v>
      </c>
      <c r="C2557" s="4" t="n">
        <v>2</v>
      </c>
      <c r="D2557" s="4" t="n">
        <v>12</v>
      </c>
      <c r="E2557" s="4" t="n">
        <v>0.0650786</v>
      </c>
      <c r="F2557" s="0" t="str">
        <f aca="false">IF(B2557=$G$2,$H$2,IF(B2557=$G$3,$H$3,IF(B2557=$G$4,$H$4,IF(B2557=$G$5,$H$5,IF(B2557=$G$6,$H$6,"other")))))</f>
        <v>Urban Restricted Access</v>
      </c>
    </row>
    <row r="2558" customFormat="false" ht="13.2" hidden="true" customHeight="false" outlineLevel="0" collapsed="false">
      <c r="A2558" s="4" t="n">
        <v>54</v>
      </c>
      <c r="B2558" s="4" t="n">
        <v>4</v>
      </c>
      <c r="C2558" s="4" t="n">
        <v>2</v>
      </c>
      <c r="D2558" s="4" t="n">
        <v>13</v>
      </c>
      <c r="E2558" s="4" t="n">
        <v>0.0713228</v>
      </c>
      <c r="F2558" s="0" t="str">
        <f aca="false">IF(B2558=$G$2,$H$2,IF(B2558=$G$3,$H$3,IF(B2558=$G$4,$H$4,IF(B2558=$G$5,$H$5,IF(B2558=$G$6,$H$6,"other")))))</f>
        <v>Urban Restricted Access</v>
      </c>
    </row>
    <row r="2559" customFormat="false" ht="13.2" hidden="true" customHeight="false" outlineLevel="0" collapsed="false">
      <c r="A2559" s="4" t="n">
        <v>54</v>
      </c>
      <c r="B2559" s="4" t="n">
        <v>4</v>
      </c>
      <c r="C2559" s="4" t="n">
        <v>2</v>
      </c>
      <c r="D2559" s="4" t="n">
        <v>14</v>
      </c>
      <c r="E2559" s="4" t="n">
        <v>0.0714917</v>
      </c>
      <c r="F2559" s="0" t="str">
        <f aca="false">IF(B2559=$G$2,$H$2,IF(B2559=$G$3,$H$3,IF(B2559=$G$4,$H$4,IF(B2559=$G$5,$H$5,IF(B2559=$G$6,$H$6,"other")))))</f>
        <v>Urban Restricted Access</v>
      </c>
    </row>
    <row r="2560" customFormat="false" ht="13.2" hidden="true" customHeight="false" outlineLevel="0" collapsed="false">
      <c r="A2560" s="4" t="n">
        <v>54</v>
      </c>
      <c r="B2560" s="4" t="n">
        <v>4</v>
      </c>
      <c r="C2560" s="4" t="n">
        <v>2</v>
      </c>
      <c r="D2560" s="4" t="n">
        <v>15</v>
      </c>
      <c r="E2560" s="4" t="n">
        <v>0.0717226</v>
      </c>
      <c r="F2560" s="0" t="str">
        <f aca="false">IF(B2560=$G$2,$H$2,IF(B2560=$G$3,$H$3,IF(B2560=$G$4,$H$4,IF(B2560=$G$5,$H$5,IF(B2560=$G$6,$H$6,"other")))))</f>
        <v>Urban Restricted Access</v>
      </c>
    </row>
    <row r="2561" customFormat="false" ht="13.2" hidden="true" customHeight="false" outlineLevel="0" collapsed="false">
      <c r="A2561" s="4" t="n">
        <v>54</v>
      </c>
      <c r="B2561" s="4" t="n">
        <v>4</v>
      </c>
      <c r="C2561" s="4" t="n">
        <v>2</v>
      </c>
      <c r="D2561" s="4" t="n">
        <v>16</v>
      </c>
      <c r="E2561" s="4" t="n">
        <v>0.0720061</v>
      </c>
      <c r="F2561" s="0" t="str">
        <f aca="false">IF(B2561=$G$2,$H$2,IF(B2561=$G$3,$H$3,IF(B2561=$G$4,$H$4,IF(B2561=$G$5,$H$5,IF(B2561=$G$6,$H$6,"other")))))</f>
        <v>Urban Restricted Access</v>
      </c>
    </row>
    <row r="2562" customFormat="false" ht="13.2" hidden="true" customHeight="false" outlineLevel="0" collapsed="false">
      <c r="A2562" s="4" t="n">
        <v>54</v>
      </c>
      <c r="B2562" s="4" t="n">
        <v>4</v>
      </c>
      <c r="C2562" s="4" t="n">
        <v>2</v>
      </c>
      <c r="D2562" s="4" t="n">
        <v>17</v>
      </c>
      <c r="E2562" s="4" t="n">
        <v>0.0711487</v>
      </c>
      <c r="F2562" s="0" t="str">
        <f aca="false">IF(B2562=$G$2,$H$2,IF(B2562=$G$3,$H$3,IF(B2562=$G$4,$H$4,IF(B2562=$G$5,$H$5,IF(B2562=$G$6,$H$6,"other")))))</f>
        <v>Urban Restricted Access</v>
      </c>
    </row>
    <row r="2563" customFormat="false" ht="13.2" hidden="true" customHeight="false" outlineLevel="0" collapsed="false">
      <c r="A2563" s="4" t="n">
        <v>54</v>
      </c>
      <c r="B2563" s="4" t="n">
        <v>4</v>
      </c>
      <c r="C2563" s="4" t="n">
        <v>2</v>
      </c>
      <c r="D2563" s="4" t="n">
        <v>18</v>
      </c>
      <c r="E2563" s="4" t="n">
        <v>0.0678874</v>
      </c>
      <c r="F2563" s="0" t="str">
        <f aca="false">IF(B2563=$G$2,$H$2,IF(B2563=$G$3,$H$3,IF(B2563=$G$4,$H$4,IF(B2563=$G$5,$H$5,IF(B2563=$G$6,$H$6,"other")))))</f>
        <v>Urban Restricted Access</v>
      </c>
    </row>
    <row r="2564" customFormat="false" ht="13.2" hidden="true" customHeight="false" outlineLevel="0" collapsed="false">
      <c r="A2564" s="4" t="n">
        <v>54</v>
      </c>
      <c r="B2564" s="4" t="n">
        <v>4</v>
      </c>
      <c r="C2564" s="4" t="n">
        <v>2</v>
      </c>
      <c r="D2564" s="4" t="n">
        <v>19</v>
      </c>
      <c r="E2564" s="4" t="n">
        <v>0.0617718</v>
      </c>
      <c r="F2564" s="0" t="str">
        <f aca="false">IF(B2564=$G$2,$H$2,IF(B2564=$G$3,$H$3,IF(B2564=$G$4,$H$4,IF(B2564=$G$5,$H$5,IF(B2564=$G$6,$H$6,"other")))))</f>
        <v>Urban Restricted Access</v>
      </c>
    </row>
    <row r="2565" customFormat="false" ht="13.2" hidden="true" customHeight="false" outlineLevel="0" collapsed="false">
      <c r="A2565" s="4" t="n">
        <v>54</v>
      </c>
      <c r="B2565" s="4" t="n">
        <v>4</v>
      </c>
      <c r="C2565" s="4" t="n">
        <v>2</v>
      </c>
      <c r="D2565" s="4" t="n">
        <v>20</v>
      </c>
      <c r="E2565" s="4" t="n">
        <v>0.0516882</v>
      </c>
      <c r="F2565" s="0" t="str">
        <f aca="false">IF(B2565=$G$2,$H$2,IF(B2565=$G$3,$H$3,IF(B2565=$G$4,$H$4,IF(B2565=$G$5,$H$5,IF(B2565=$G$6,$H$6,"other")))))</f>
        <v>Urban Restricted Access</v>
      </c>
    </row>
    <row r="2566" customFormat="false" ht="13.2" hidden="true" customHeight="false" outlineLevel="0" collapsed="false">
      <c r="A2566" s="4" t="n">
        <v>54</v>
      </c>
      <c r="B2566" s="4" t="n">
        <v>4</v>
      </c>
      <c r="C2566" s="4" t="n">
        <v>2</v>
      </c>
      <c r="D2566" s="4" t="n">
        <v>21</v>
      </c>
      <c r="E2566" s="4" t="n">
        <v>0.0428658</v>
      </c>
      <c r="F2566" s="0" t="str">
        <f aca="false">IF(B2566=$G$2,$H$2,IF(B2566=$G$3,$H$3,IF(B2566=$G$4,$H$4,IF(B2566=$G$5,$H$5,IF(B2566=$G$6,$H$6,"other")))))</f>
        <v>Urban Restricted Access</v>
      </c>
    </row>
    <row r="2567" customFormat="false" ht="13.2" hidden="true" customHeight="false" outlineLevel="0" collapsed="false">
      <c r="A2567" s="4" t="n">
        <v>54</v>
      </c>
      <c r="B2567" s="4" t="n">
        <v>4</v>
      </c>
      <c r="C2567" s="4" t="n">
        <v>2</v>
      </c>
      <c r="D2567" s="4" t="n">
        <v>22</v>
      </c>
      <c r="E2567" s="4" t="n">
        <v>0.0380302</v>
      </c>
      <c r="F2567" s="0" t="str">
        <f aca="false">IF(B2567=$G$2,$H$2,IF(B2567=$G$3,$H$3,IF(B2567=$G$4,$H$4,IF(B2567=$G$5,$H$5,IF(B2567=$G$6,$H$6,"other")))))</f>
        <v>Urban Restricted Access</v>
      </c>
    </row>
    <row r="2568" customFormat="false" ht="13.2" hidden="true" customHeight="false" outlineLevel="0" collapsed="false">
      <c r="A2568" s="4" t="n">
        <v>54</v>
      </c>
      <c r="B2568" s="4" t="n">
        <v>4</v>
      </c>
      <c r="C2568" s="4" t="n">
        <v>2</v>
      </c>
      <c r="D2568" s="4" t="n">
        <v>23</v>
      </c>
      <c r="E2568" s="4" t="n">
        <v>0.0322072</v>
      </c>
      <c r="F2568" s="0" t="str">
        <f aca="false">IF(B2568=$G$2,$H$2,IF(B2568=$G$3,$H$3,IF(B2568=$G$4,$H$4,IF(B2568=$G$5,$H$5,IF(B2568=$G$6,$H$6,"other")))))</f>
        <v>Urban Restricted Access</v>
      </c>
    </row>
    <row r="2569" customFormat="false" ht="13.2" hidden="true" customHeight="false" outlineLevel="0" collapsed="false">
      <c r="A2569" s="4" t="n">
        <v>54</v>
      </c>
      <c r="B2569" s="4" t="n">
        <v>4</v>
      </c>
      <c r="C2569" s="4" t="n">
        <v>2</v>
      </c>
      <c r="D2569" s="4" t="n">
        <v>24</v>
      </c>
      <c r="E2569" s="4" t="n">
        <v>0.0245677</v>
      </c>
      <c r="F2569" s="0" t="str">
        <f aca="false">IF(B2569=$G$2,$H$2,IF(B2569=$G$3,$H$3,IF(B2569=$G$4,$H$4,IF(B2569=$G$5,$H$5,IF(B2569=$G$6,$H$6,"other")))))</f>
        <v>Urban Restricted Access</v>
      </c>
    </row>
    <row r="2570" customFormat="false" ht="13.2" hidden="true" customHeight="false" outlineLevel="0" collapsed="false">
      <c r="A2570" s="4" t="n">
        <v>54</v>
      </c>
      <c r="B2570" s="4" t="n">
        <v>4</v>
      </c>
      <c r="C2570" s="4" t="n">
        <v>5</v>
      </c>
      <c r="D2570" s="4" t="n">
        <v>1</v>
      </c>
      <c r="E2570" s="4" t="n">
        <v>0.00986211</v>
      </c>
      <c r="F2570" s="0" t="str">
        <f aca="false">IF(B2570=$G$2,$H$2,IF(B2570=$G$3,$H$3,IF(B2570=$G$4,$H$4,IF(B2570=$G$5,$H$5,IF(B2570=$G$6,$H$6,"other")))))</f>
        <v>Urban Restricted Access</v>
      </c>
    </row>
    <row r="2571" customFormat="false" ht="13.2" hidden="true" customHeight="false" outlineLevel="0" collapsed="false">
      <c r="A2571" s="4" t="n">
        <v>54</v>
      </c>
      <c r="B2571" s="4" t="n">
        <v>4</v>
      </c>
      <c r="C2571" s="4" t="n">
        <v>5</v>
      </c>
      <c r="D2571" s="4" t="n">
        <v>2</v>
      </c>
      <c r="E2571" s="4" t="n">
        <v>0.00627248</v>
      </c>
      <c r="F2571" s="0" t="str">
        <f aca="false">IF(B2571=$G$2,$H$2,IF(B2571=$G$3,$H$3,IF(B2571=$G$4,$H$4,IF(B2571=$G$5,$H$5,IF(B2571=$G$6,$H$6,"other")))))</f>
        <v>Urban Restricted Access</v>
      </c>
    </row>
    <row r="2572" customFormat="false" ht="13.2" hidden="true" customHeight="false" outlineLevel="0" collapsed="false">
      <c r="A2572" s="4" t="n">
        <v>54</v>
      </c>
      <c r="B2572" s="4" t="n">
        <v>4</v>
      </c>
      <c r="C2572" s="4" t="n">
        <v>5</v>
      </c>
      <c r="D2572" s="4" t="n">
        <v>3</v>
      </c>
      <c r="E2572" s="4" t="n">
        <v>0.00505767</v>
      </c>
      <c r="F2572" s="0" t="str">
        <f aca="false">IF(B2572=$G$2,$H$2,IF(B2572=$G$3,$H$3,IF(B2572=$G$4,$H$4,IF(B2572=$G$5,$H$5,IF(B2572=$G$6,$H$6,"other")))))</f>
        <v>Urban Restricted Access</v>
      </c>
    </row>
    <row r="2573" customFormat="false" ht="13.2" hidden="true" customHeight="false" outlineLevel="0" collapsed="false">
      <c r="A2573" s="4" t="n">
        <v>54</v>
      </c>
      <c r="B2573" s="4" t="n">
        <v>4</v>
      </c>
      <c r="C2573" s="4" t="n">
        <v>5</v>
      </c>
      <c r="D2573" s="4" t="n">
        <v>4</v>
      </c>
      <c r="E2573" s="4" t="n">
        <v>0.00466686</v>
      </c>
      <c r="F2573" s="0" t="str">
        <f aca="false">IF(B2573=$G$2,$H$2,IF(B2573=$G$3,$H$3,IF(B2573=$G$4,$H$4,IF(B2573=$G$5,$H$5,IF(B2573=$G$6,$H$6,"other")))))</f>
        <v>Urban Restricted Access</v>
      </c>
    </row>
    <row r="2574" customFormat="false" ht="13.2" hidden="true" customHeight="false" outlineLevel="0" collapsed="false">
      <c r="A2574" s="4" t="n">
        <v>54</v>
      </c>
      <c r="B2574" s="4" t="n">
        <v>4</v>
      </c>
      <c r="C2574" s="4" t="n">
        <v>5</v>
      </c>
      <c r="D2574" s="4" t="n">
        <v>5</v>
      </c>
      <c r="E2574" s="4" t="n">
        <v>0.00699469</v>
      </c>
      <c r="F2574" s="0" t="str">
        <f aca="false">IF(B2574=$G$2,$H$2,IF(B2574=$G$3,$H$3,IF(B2574=$G$4,$H$4,IF(B2574=$G$5,$H$5,IF(B2574=$G$6,$H$6,"other")))))</f>
        <v>Urban Restricted Access</v>
      </c>
    </row>
    <row r="2575" customFormat="false" ht="13.2" hidden="true" customHeight="false" outlineLevel="0" collapsed="false">
      <c r="A2575" s="4" t="n">
        <v>54</v>
      </c>
      <c r="B2575" s="4" t="n">
        <v>4</v>
      </c>
      <c r="C2575" s="4" t="n">
        <v>5</v>
      </c>
      <c r="D2575" s="4" t="n">
        <v>6</v>
      </c>
      <c r="E2575" s="4" t="n">
        <v>0.018494</v>
      </c>
      <c r="F2575" s="0" t="str">
        <f aca="false">IF(B2575=$G$2,$H$2,IF(B2575=$G$3,$H$3,IF(B2575=$G$4,$H$4,IF(B2575=$G$5,$H$5,IF(B2575=$G$6,$H$6,"other")))))</f>
        <v>Urban Restricted Access</v>
      </c>
    </row>
    <row r="2576" customFormat="false" ht="13.2" hidden="true" customHeight="false" outlineLevel="0" collapsed="false">
      <c r="A2576" s="4" t="n">
        <v>54</v>
      </c>
      <c r="B2576" s="4" t="n">
        <v>4</v>
      </c>
      <c r="C2576" s="4" t="n">
        <v>5</v>
      </c>
      <c r="D2576" s="4" t="n">
        <v>7</v>
      </c>
      <c r="E2576" s="4" t="n">
        <v>0.0459565</v>
      </c>
      <c r="F2576" s="0" t="str">
        <f aca="false">IF(B2576=$G$2,$H$2,IF(B2576=$G$3,$H$3,IF(B2576=$G$4,$H$4,IF(B2576=$G$5,$H$5,IF(B2576=$G$6,$H$6,"other")))))</f>
        <v>Urban Restricted Access</v>
      </c>
    </row>
    <row r="2577" customFormat="false" ht="13.2" hidden="true" customHeight="false" outlineLevel="0" collapsed="false">
      <c r="A2577" s="4" t="n">
        <v>54</v>
      </c>
      <c r="B2577" s="4" t="n">
        <v>4</v>
      </c>
      <c r="C2577" s="4" t="n">
        <v>5</v>
      </c>
      <c r="D2577" s="4" t="n">
        <v>8</v>
      </c>
      <c r="E2577" s="4" t="n">
        <v>0.0696444</v>
      </c>
      <c r="F2577" s="0" t="str">
        <f aca="false">IF(B2577=$G$2,$H$2,IF(B2577=$G$3,$H$3,IF(B2577=$G$4,$H$4,IF(B2577=$G$5,$H$5,IF(B2577=$G$6,$H$6,"other")))))</f>
        <v>Urban Restricted Access</v>
      </c>
    </row>
    <row r="2578" customFormat="false" ht="13.2" hidden="true" customHeight="false" outlineLevel="0" collapsed="false">
      <c r="A2578" s="4" t="n">
        <v>54</v>
      </c>
      <c r="B2578" s="4" t="n">
        <v>4</v>
      </c>
      <c r="C2578" s="4" t="n">
        <v>5</v>
      </c>
      <c r="D2578" s="4" t="n">
        <v>9</v>
      </c>
      <c r="E2578" s="4" t="n">
        <v>0.0608279</v>
      </c>
      <c r="F2578" s="0" t="str">
        <f aca="false">IF(B2578=$G$2,$H$2,IF(B2578=$G$3,$H$3,IF(B2578=$G$4,$H$4,IF(B2578=$G$5,$H$5,IF(B2578=$G$6,$H$6,"other")))))</f>
        <v>Urban Restricted Access</v>
      </c>
    </row>
    <row r="2579" customFormat="false" ht="13.2" hidden="true" customHeight="false" outlineLevel="0" collapsed="false">
      <c r="A2579" s="4" t="n">
        <v>54</v>
      </c>
      <c r="B2579" s="4" t="n">
        <v>4</v>
      </c>
      <c r="C2579" s="4" t="n">
        <v>5</v>
      </c>
      <c r="D2579" s="4" t="n">
        <v>10</v>
      </c>
      <c r="E2579" s="4" t="n">
        <v>0.0502862</v>
      </c>
      <c r="F2579" s="0" t="str">
        <f aca="false">IF(B2579=$G$2,$H$2,IF(B2579=$G$3,$H$3,IF(B2579=$G$4,$H$4,IF(B2579=$G$5,$H$5,IF(B2579=$G$6,$H$6,"other")))))</f>
        <v>Urban Restricted Access</v>
      </c>
    </row>
    <row r="2580" customFormat="false" ht="13.2" hidden="true" customHeight="false" outlineLevel="0" collapsed="false">
      <c r="A2580" s="4" t="n">
        <v>54</v>
      </c>
      <c r="B2580" s="4" t="n">
        <v>4</v>
      </c>
      <c r="C2580" s="4" t="n">
        <v>5</v>
      </c>
      <c r="D2580" s="4" t="n">
        <v>11</v>
      </c>
      <c r="E2580" s="4" t="n">
        <v>0.0499351</v>
      </c>
      <c r="F2580" s="0" t="str">
        <f aca="false">IF(B2580=$G$2,$H$2,IF(B2580=$G$3,$H$3,IF(B2580=$G$4,$H$4,IF(B2580=$G$5,$H$5,IF(B2580=$G$6,$H$6,"other")))))</f>
        <v>Urban Restricted Access</v>
      </c>
    </row>
    <row r="2581" customFormat="false" ht="13.2" hidden="true" customHeight="false" outlineLevel="0" collapsed="false">
      <c r="A2581" s="4" t="n">
        <v>54</v>
      </c>
      <c r="B2581" s="4" t="n">
        <v>4</v>
      </c>
      <c r="C2581" s="4" t="n">
        <v>5</v>
      </c>
      <c r="D2581" s="4" t="n">
        <v>12</v>
      </c>
      <c r="E2581" s="4" t="n">
        <v>0.0543654</v>
      </c>
      <c r="F2581" s="0" t="str">
        <f aca="false">IF(B2581=$G$2,$H$2,IF(B2581=$G$3,$H$3,IF(B2581=$G$4,$H$4,IF(B2581=$G$5,$H$5,IF(B2581=$G$6,$H$6,"other")))))</f>
        <v>Urban Restricted Access</v>
      </c>
    </row>
    <row r="2582" customFormat="false" ht="13.2" hidden="true" customHeight="false" outlineLevel="0" collapsed="false">
      <c r="A2582" s="4" t="n">
        <v>54</v>
      </c>
      <c r="B2582" s="4" t="n">
        <v>4</v>
      </c>
      <c r="C2582" s="4" t="n">
        <v>5</v>
      </c>
      <c r="D2582" s="4" t="n">
        <v>13</v>
      </c>
      <c r="E2582" s="4" t="n">
        <v>0.0576462</v>
      </c>
      <c r="F2582" s="0" t="str">
        <f aca="false">IF(B2582=$G$2,$H$2,IF(B2582=$G$3,$H$3,IF(B2582=$G$4,$H$4,IF(B2582=$G$5,$H$5,IF(B2582=$G$6,$H$6,"other")))))</f>
        <v>Urban Restricted Access</v>
      </c>
    </row>
    <row r="2583" customFormat="false" ht="13.2" hidden="true" customHeight="false" outlineLevel="0" collapsed="false">
      <c r="A2583" s="4" t="n">
        <v>54</v>
      </c>
      <c r="B2583" s="4" t="n">
        <v>4</v>
      </c>
      <c r="C2583" s="4" t="n">
        <v>5</v>
      </c>
      <c r="D2583" s="4" t="n">
        <v>14</v>
      </c>
      <c r="E2583" s="4" t="n">
        <v>0.0580319</v>
      </c>
      <c r="F2583" s="0" t="str">
        <f aca="false">IF(B2583=$G$2,$H$2,IF(B2583=$G$3,$H$3,IF(B2583=$G$4,$H$4,IF(B2583=$G$5,$H$5,IF(B2583=$G$6,$H$6,"other")))))</f>
        <v>Urban Restricted Access</v>
      </c>
    </row>
    <row r="2584" customFormat="false" ht="13.2" hidden="true" customHeight="false" outlineLevel="0" collapsed="false">
      <c r="A2584" s="4" t="n">
        <v>54</v>
      </c>
      <c r="B2584" s="4" t="n">
        <v>4</v>
      </c>
      <c r="C2584" s="4" t="n">
        <v>5</v>
      </c>
      <c r="D2584" s="4" t="n">
        <v>15</v>
      </c>
      <c r="E2584" s="4" t="n">
        <v>0.0622554</v>
      </c>
      <c r="F2584" s="0" t="str">
        <f aca="false">IF(B2584=$G$2,$H$2,IF(B2584=$G$3,$H$3,IF(B2584=$G$4,$H$4,IF(B2584=$G$5,$H$5,IF(B2584=$G$6,$H$6,"other")))))</f>
        <v>Urban Restricted Access</v>
      </c>
    </row>
    <row r="2585" customFormat="false" ht="13.2" hidden="true" customHeight="false" outlineLevel="0" collapsed="false">
      <c r="A2585" s="4" t="n">
        <v>54</v>
      </c>
      <c r="B2585" s="4" t="n">
        <v>4</v>
      </c>
      <c r="C2585" s="4" t="n">
        <v>5</v>
      </c>
      <c r="D2585" s="4" t="n">
        <v>16</v>
      </c>
      <c r="E2585" s="4" t="n">
        <v>0.0710049</v>
      </c>
      <c r="F2585" s="0" t="str">
        <f aca="false">IF(B2585=$G$2,$H$2,IF(B2585=$G$3,$H$3,IF(B2585=$G$4,$H$4,IF(B2585=$G$5,$H$5,IF(B2585=$G$6,$H$6,"other")))))</f>
        <v>Urban Restricted Access</v>
      </c>
    </row>
    <row r="2586" customFormat="false" ht="13.2" hidden="true" customHeight="false" outlineLevel="0" collapsed="false">
      <c r="A2586" s="4" t="n">
        <v>54</v>
      </c>
      <c r="B2586" s="4" t="n">
        <v>4</v>
      </c>
      <c r="C2586" s="4" t="n">
        <v>5</v>
      </c>
      <c r="D2586" s="4" t="n">
        <v>17</v>
      </c>
      <c r="E2586" s="4" t="n">
        <v>0.0769725</v>
      </c>
      <c r="F2586" s="0" t="str">
        <f aca="false">IF(B2586=$G$2,$H$2,IF(B2586=$G$3,$H$3,IF(B2586=$G$4,$H$4,IF(B2586=$G$5,$H$5,IF(B2586=$G$6,$H$6,"other")))))</f>
        <v>Urban Restricted Access</v>
      </c>
    </row>
    <row r="2587" customFormat="false" ht="13.2" hidden="true" customHeight="false" outlineLevel="0" collapsed="false">
      <c r="A2587" s="4" t="n">
        <v>54</v>
      </c>
      <c r="B2587" s="4" t="n">
        <v>4</v>
      </c>
      <c r="C2587" s="4" t="n">
        <v>5</v>
      </c>
      <c r="D2587" s="4" t="n">
        <v>18</v>
      </c>
      <c r="E2587" s="4" t="n">
        <v>0.077432</v>
      </c>
      <c r="F2587" s="0" t="str">
        <f aca="false">IF(B2587=$G$2,$H$2,IF(B2587=$G$3,$H$3,IF(B2587=$G$4,$H$4,IF(B2587=$G$5,$H$5,IF(B2587=$G$6,$H$6,"other")))))</f>
        <v>Urban Restricted Access</v>
      </c>
    </row>
    <row r="2588" customFormat="false" ht="13.2" hidden="true" customHeight="false" outlineLevel="0" collapsed="false">
      <c r="A2588" s="4" t="n">
        <v>54</v>
      </c>
      <c r="B2588" s="4" t="n">
        <v>4</v>
      </c>
      <c r="C2588" s="4" t="n">
        <v>5</v>
      </c>
      <c r="D2588" s="4" t="n">
        <v>19</v>
      </c>
      <c r="E2588" s="4" t="n">
        <v>0.059783</v>
      </c>
      <c r="F2588" s="0" t="str">
        <f aca="false">IF(B2588=$G$2,$H$2,IF(B2588=$G$3,$H$3,IF(B2588=$G$4,$H$4,IF(B2588=$G$5,$H$5,IF(B2588=$G$6,$H$6,"other")))))</f>
        <v>Urban Restricted Access</v>
      </c>
    </row>
    <row r="2589" customFormat="false" ht="13.2" hidden="true" customHeight="false" outlineLevel="0" collapsed="false">
      <c r="A2589" s="4" t="n">
        <v>54</v>
      </c>
      <c r="B2589" s="4" t="n">
        <v>4</v>
      </c>
      <c r="C2589" s="4" t="n">
        <v>5</v>
      </c>
      <c r="D2589" s="4" t="n">
        <v>20</v>
      </c>
      <c r="E2589" s="4" t="n">
        <v>0.0443923</v>
      </c>
      <c r="F2589" s="0" t="str">
        <f aca="false">IF(B2589=$G$2,$H$2,IF(B2589=$G$3,$H$3,IF(B2589=$G$4,$H$4,IF(B2589=$G$5,$H$5,IF(B2589=$G$6,$H$6,"other")))))</f>
        <v>Urban Restricted Access</v>
      </c>
    </row>
    <row r="2590" customFormat="false" ht="13.2" hidden="true" customHeight="false" outlineLevel="0" collapsed="false">
      <c r="A2590" s="4" t="n">
        <v>54</v>
      </c>
      <c r="B2590" s="4" t="n">
        <v>4</v>
      </c>
      <c r="C2590" s="4" t="n">
        <v>5</v>
      </c>
      <c r="D2590" s="4" t="n">
        <v>21</v>
      </c>
      <c r="E2590" s="4" t="n">
        <v>0.0354458</v>
      </c>
      <c r="F2590" s="0" t="str">
        <f aca="false">IF(B2590=$G$2,$H$2,IF(B2590=$G$3,$H$3,IF(B2590=$G$4,$H$4,IF(B2590=$G$5,$H$5,IF(B2590=$G$6,$H$6,"other")))))</f>
        <v>Urban Restricted Access</v>
      </c>
    </row>
    <row r="2591" customFormat="false" ht="13.2" hidden="true" customHeight="false" outlineLevel="0" collapsed="false">
      <c r="A2591" s="4" t="n">
        <v>54</v>
      </c>
      <c r="B2591" s="4" t="n">
        <v>4</v>
      </c>
      <c r="C2591" s="4" t="n">
        <v>5</v>
      </c>
      <c r="D2591" s="4" t="n">
        <v>22</v>
      </c>
      <c r="E2591" s="4" t="n">
        <v>0.031824</v>
      </c>
      <c r="F2591" s="0" t="str">
        <f aca="false">IF(B2591=$G$2,$H$2,IF(B2591=$G$3,$H$3,IF(B2591=$G$4,$H$4,IF(B2591=$G$5,$H$5,IF(B2591=$G$6,$H$6,"other")))))</f>
        <v>Urban Restricted Access</v>
      </c>
    </row>
    <row r="2592" customFormat="false" ht="13.2" hidden="true" customHeight="false" outlineLevel="0" collapsed="false">
      <c r="A2592" s="4" t="n">
        <v>54</v>
      </c>
      <c r="B2592" s="4" t="n">
        <v>4</v>
      </c>
      <c r="C2592" s="4" t="n">
        <v>5</v>
      </c>
      <c r="D2592" s="4" t="n">
        <v>23</v>
      </c>
      <c r="E2592" s="4" t="n">
        <v>0.0249419</v>
      </c>
      <c r="F2592" s="0" t="str">
        <f aca="false">IF(B2592=$G$2,$H$2,IF(B2592=$G$3,$H$3,IF(B2592=$G$4,$H$4,IF(B2592=$G$5,$H$5,IF(B2592=$G$6,$H$6,"other")))))</f>
        <v>Urban Restricted Access</v>
      </c>
    </row>
    <row r="2593" customFormat="false" ht="13.2" hidden="true" customHeight="false" outlineLevel="0" collapsed="false">
      <c r="A2593" s="4" t="n">
        <v>54</v>
      </c>
      <c r="B2593" s="4" t="n">
        <v>4</v>
      </c>
      <c r="C2593" s="4" t="n">
        <v>5</v>
      </c>
      <c r="D2593" s="4" t="n">
        <v>24</v>
      </c>
      <c r="E2593" s="4" t="n">
        <v>0.0179068</v>
      </c>
      <c r="F2593" s="0" t="str">
        <f aca="false">IF(B2593=$G$2,$H$2,IF(B2593=$G$3,$H$3,IF(B2593=$G$4,$H$4,IF(B2593=$G$5,$H$5,IF(B2593=$G$6,$H$6,"other")))))</f>
        <v>Urban Restricted Access</v>
      </c>
    </row>
    <row r="2594" customFormat="false" ht="13.2" hidden="true" customHeight="false" outlineLevel="0" collapsed="false">
      <c r="A2594" s="4" t="n">
        <v>54</v>
      </c>
      <c r="B2594" s="4" t="n">
        <v>5</v>
      </c>
      <c r="C2594" s="4" t="n">
        <v>2</v>
      </c>
      <c r="D2594" s="4" t="n">
        <v>1</v>
      </c>
      <c r="E2594" s="4" t="n">
        <v>0.0214739</v>
      </c>
      <c r="F2594" s="0" t="str">
        <f aca="false">IF(B2594=$G$2,$H$2,IF(B2594=$G$3,$H$3,IF(B2594=$G$4,$H$4,IF(B2594=$G$5,$H$5,IF(B2594=$G$6,$H$6,"other")))))</f>
        <v>Urban Unrestricted Access</v>
      </c>
    </row>
    <row r="2595" customFormat="false" ht="13.2" hidden="true" customHeight="false" outlineLevel="0" collapsed="false">
      <c r="A2595" s="4" t="n">
        <v>54</v>
      </c>
      <c r="B2595" s="4" t="n">
        <v>5</v>
      </c>
      <c r="C2595" s="4" t="n">
        <v>2</v>
      </c>
      <c r="D2595" s="4" t="n">
        <v>2</v>
      </c>
      <c r="E2595" s="4" t="n">
        <v>0.0144428</v>
      </c>
      <c r="F2595" s="0" t="str">
        <f aca="false">IF(B2595=$G$2,$H$2,IF(B2595=$G$3,$H$3,IF(B2595=$G$4,$H$4,IF(B2595=$G$5,$H$5,IF(B2595=$G$6,$H$6,"other")))))</f>
        <v>Urban Unrestricted Access</v>
      </c>
    </row>
    <row r="2596" customFormat="false" ht="13.2" hidden="true" customHeight="false" outlineLevel="0" collapsed="false">
      <c r="A2596" s="4" t="n">
        <v>54</v>
      </c>
      <c r="B2596" s="4" t="n">
        <v>5</v>
      </c>
      <c r="C2596" s="4" t="n">
        <v>2</v>
      </c>
      <c r="D2596" s="4" t="n">
        <v>3</v>
      </c>
      <c r="E2596" s="4" t="n">
        <v>0.0109684</v>
      </c>
      <c r="F2596" s="0" t="str">
        <f aca="false">IF(B2596=$G$2,$H$2,IF(B2596=$G$3,$H$3,IF(B2596=$G$4,$H$4,IF(B2596=$G$5,$H$5,IF(B2596=$G$6,$H$6,"other")))))</f>
        <v>Urban Unrestricted Access</v>
      </c>
    </row>
    <row r="2597" customFormat="false" ht="13.2" hidden="true" customHeight="false" outlineLevel="0" collapsed="false">
      <c r="A2597" s="4" t="n">
        <v>54</v>
      </c>
      <c r="B2597" s="4" t="n">
        <v>5</v>
      </c>
      <c r="C2597" s="4" t="n">
        <v>2</v>
      </c>
      <c r="D2597" s="4" t="n">
        <v>4</v>
      </c>
      <c r="E2597" s="4" t="n">
        <v>0.00749451</v>
      </c>
      <c r="F2597" s="0" t="str">
        <f aca="false">IF(B2597=$G$2,$H$2,IF(B2597=$G$3,$H$3,IF(B2597=$G$4,$H$4,IF(B2597=$G$5,$H$5,IF(B2597=$G$6,$H$6,"other")))))</f>
        <v>Urban Unrestricted Access</v>
      </c>
    </row>
    <row r="2598" customFormat="false" ht="13.2" hidden="true" customHeight="false" outlineLevel="0" collapsed="false">
      <c r="A2598" s="4" t="n">
        <v>54</v>
      </c>
      <c r="B2598" s="4" t="n">
        <v>5</v>
      </c>
      <c r="C2598" s="4" t="n">
        <v>2</v>
      </c>
      <c r="D2598" s="4" t="n">
        <v>5</v>
      </c>
      <c r="E2598" s="4" t="n">
        <v>0.00683855</v>
      </c>
      <c r="F2598" s="0" t="str">
        <f aca="false">IF(B2598=$G$2,$H$2,IF(B2598=$G$3,$H$3,IF(B2598=$G$4,$H$4,IF(B2598=$G$5,$H$5,IF(B2598=$G$6,$H$6,"other")))))</f>
        <v>Urban Unrestricted Access</v>
      </c>
    </row>
    <row r="2599" customFormat="false" ht="13.2" hidden="true" customHeight="false" outlineLevel="0" collapsed="false">
      <c r="A2599" s="4" t="n">
        <v>54</v>
      </c>
      <c r="B2599" s="4" t="n">
        <v>5</v>
      </c>
      <c r="C2599" s="4" t="n">
        <v>2</v>
      </c>
      <c r="D2599" s="4" t="n">
        <v>6</v>
      </c>
      <c r="E2599" s="4" t="n">
        <v>0.0103588</v>
      </c>
      <c r="F2599" s="0" t="str">
        <f aca="false">IF(B2599=$G$2,$H$2,IF(B2599=$G$3,$H$3,IF(B2599=$G$4,$H$4,IF(B2599=$G$5,$H$5,IF(B2599=$G$6,$H$6,"other")))))</f>
        <v>Urban Unrestricted Access</v>
      </c>
    </row>
    <row r="2600" customFormat="false" ht="13.2" hidden="true" customHeight="false" outlineLevel="0" collapsed="false">
      <c r="A2600" s="4" t="n">
        <v>54</v>
      </c>
      <c r="B2600" s="4" t="n">
        <v>5</v>
      </c>
      <c r="C2600" s="4" t="n">
        <v>2</v>
      </c>
      <c r="D2600" s="4" t="n">
        <v>7</v>
      </c>
      <c r="E2600" s="4" t="n">
        <v>0.0184304</v>
      </c>
      <c r="F2600" s="0" t="str">
        <f aca="false">IF(B2600=$G$2,$H$2,IF(B2600=$G$3,$H$3,IF(B2600=$G$4,$H$4,IF(B2600=$G$5,$H$5,IF(B2600=$G$6,$H$6,"other")))))</f>
        <v>Urban Unrestricted Access</v>
      </c>
    </row>
    <row r="2601" customFormat="false" ht="13.2" hidden="true" customHeight="false" outlineLevel="0" collapsed="false">
      <c r="A2601" s="4" t="n">
        <v>54</v>
      </c>
      <c r="B2601" s="4" t="n">
        <v>5</v>
      </c>
      <c r="C2601" s="4" t="n">
        <v>2</v>
      </c>
      <c r="D2601" s="4" t="n">
        <v>8</v>
      </c>
      <c r="E2601" s="4" t="n">
        <v>0.0268117</v>
      </c>
      <c r="F2601" s="0" t="str">
        <f aca="false">IF(B2601=$G$2,$H$2,IF(B2601=$G$3,$H$3,IF(B2601=$G$4,$H$4,IF(B2601=$G$5,$H$5,IF(B2601=$G$6,$H$6,"other")))))</f>
        <v>Urban Unrestricted Access</v>
      </c>
    </row>
    <row r="2602" customFormat="false" ht="13.2" hidden="true" customHeight="false" outlineLevel="0" collapsed="false">
      <c r="A2602" s="4" t="n">
        <v>54</v>
      </c>
      <c r="B2602" s="4" t="n">
        <v>5</v>
      </c>
      <c r="C2602" s="4" t="n">
        <v>2</v>
      </c>
      <c r="D2602" s="4" t="n">
        <v>9</v>
      </c>
      <c r="E2602" s="4" t="n">
        <v>0.0363852</v>
      </c>
      <c r="F2602" s="0" t="str">
        <f aca="false">IF(B2602=$G$2,$H$2,IF(B2602=$G$3,$H$3,IF(B2602=$G$4,$H$4,IF(B2602=$G$5,$H$5,IF(B2602=$G$6,$H$6,"other")))))</f>
        <v>Urban Unrestricted Access</v>
      </c>
    </row>
    <row r="2603" customFormat="false" ht="13.2" hidden="true" customHeight="false" outlineLevel="0" collapsed="false">
      <c r="A2603" s="4" t="n">
        <v>54</v>
      </c>
      <c r="B2603" s="4" t="n">
        <v>5</v>
      </c>
      <c r="C2603" s="4" t="n">
        <v>2</v>
      </c>
      <c r="D2603" s="4" t="n">
        <v>10</v>
      </c>
      <c r="E2603" s="4" t="n">
        <v>0.0475407</v>
      </c>
      <c r="F2603" s="0" t="str">
        <f aca="false">IF(B2603=$G$2,$H$2,IF(B2603=$G$3,$H$3,IF(B2603=$G$4,$H$4,IF(B2603=$G$5,$H$5,IF(B2603=$G$6,$H$6,"other")))))</f>
        <v>Urban Unrestricted Access</v>
      </c>
    </row>
    <row r="2604" customFormat="false" ht="13.2" hidden="true" customHeight="false" outlineLevel="0" collapsed="false">
      <c r="A2604" s="4" t="n">
        <v>54</v>
      </c>
      <c r="B2604" s="4" t="n">
        <v>5</v>
      </c>
      <c r="C2604" s="4" t="n">
        <v>2</v>
      </c>
      <c r="D2604" s="4" t="n">
        <v>11</v>
      </c>
      <c r="E2604" s="4" t="n">
        <v>0.0574664</v>
      </c>
      <c r="F2604" s="0" t="str">
        <f aca="false">IF(B2604=$G$2,$H$2,IF(B2604=$G$3,$H$3,IF(B2604=$G$4,$H$4,IF(B2604=$G$5,$H$5,IF(B2604=$G$6,$H$6,"other")))))</f>
        <v>Urban Unrestricted Access</v>
      </c>
    </row>
    <row r="2605" customFormat="false" ht="13.2" hidden="true" customHeight="false" outlineLevel="0" collapsed="false">
      <c r="A2605" s="4" t="n">
        <v>54</v>
      </c>
      <c r="B2605" s="4" t="n">
        <v>5</v>
      </c>
      <c r="C2605" s="4" t="n">
        <v>2</v>
      </c>
      <c r="D2605" s="4" t="n">
        <v>12</v>
      </c>
      <c r="E2605" s="4" t="n">
        <v>0.0650786</v>
      </c>
      <c r="F2605" s="0" t="str">
        <f aca="false">IF(B2605=$G$2,$H$2,IF(B2605=$G$3,$H$3,IF(B2605=$G$4,$H$4,IF(B2605=$G$5,$H$5,IF(B2605=$G$6,$H$6,"other")))))</f>
        <v>Urban Unrestricted Access</v>
      </c>
    </row>
    <row r="2606" customFormat="false" ht="13.2" hidden="true" customHeight="false" outlineLevel="0" collapsed="false">
      <c r="A2606" s="4" t="n">
        <v>54</v>
      </c>
      <c r="B2606" s="4" t="n">
        <v>5</v>
      </c>
      <c r="C2606" s="4" t="n">
        <v>2</v>
      </c>
      <c r="D2606" s="4" t="n">
        <v>13</v>
      </c>
      <c r="E2606" s="4" t="n">
        <v>0.0713228</v>
      </c>
      <c r="F2606" s="0" t="str">
        <f aca="false">IF(B2606=$G$2,$H$2,IF(B2606=$G$3,$H$3,IF(B2606=$G$4,$H$4,IF(B2606=$G$5,$H$5,IF(B2606=$G$6,$H$6,"other")))))</f>
        <v>Urban Unrestricted Access</v>
      </c>
    </row>
    <row r="2607" customFormat="false" ht="13.2" hidden="true" customHeight="false" outlineLevel="0" collapsed="false">
      <c r="A2607" s="4" t="n">
        <v>54</v>
      </c>
      <c r="B2607" s="4" t="n">
        <v>5</v>
      </c>
      <c r="C2607" s="4" t="n">
        <v>2</v>
      </c>
      <c r="D2607" s="4" t="n">
        <v>14</v>
      </c>
      <c r="E2607" s="4" t="n">
        <v>0.0714917</v>
      </c>
      <c r="F2607" s="0" t="str">
        <f aca="false">IF(B2607=$G$2,$H$2,IF(B2607=$G$3,$H$3,IF(B2607=$G$4,$H$4,IF(B2607=$G$5,$H$5,IF(B2607=$G$6,$H$6,"other")))))</f>
        <v>Urban Unrestricted Access</v>
      </c>
    </row>
    <row r="2608" customFormat="false" ht="13.2" hidden="true" customHeight="false" outlineLevel="0" collapsed="false">
      <c r="A2608" s="4" t="n">
        <v>54</v>
      </c>
      <c r="B2608" s="4" t="n">
        <v>5</v>
      </c>
      <c r="C2608" s="4" t="n">
        <v>2</v>
      </c>
      <c r="D2608" s="4" t="n">
        <v>15</v>
      </c>
      <c r="E2608" s="4" t="n">
        <v>0.0717226</v>
      </c>
      <c r="F2608" s="0" t="str">
        <f aca="false">IF(B2608=$G$2,$H$2,IF(B2608=$G$3,$H$3,IF(B2608=$G$4,$H$4,IF(B2608=$G$5,$H$5,IF(B2608=$G$6,$H$6,"other")))))</f>
        <v>Urban Unrestricted Access</v>
      </c>
    </row>
    <row r="2609" customFormat="false" ht="13.2" hidden="true" customHeight="false" outlineLevel="0" collapsed="false">
      <c r="A2609" s="4" t="n">
        <v>54</v>
      </c>
      <c r="B2609" s="4" t="n">
        <v>5</v>
      </c>
      <c r="C2609" s="4" t="n">
        <v>2</v>
      </c>
      <c r="D2609" s="4" t="n">
        <v>16</v>
      </c>
      <c r="E2609" s="4" t="n">
        <v>0.0720061</v>
      </c>
      <c r="F2609" s="0" t="str">
        <f aca="false">IF(B2609=$G$2,$H$2,IF(B2609=$G$3,$H$3,IF(B2609=$G$4,$H$4,IF(B2609=$G$5,$H$5,IF(B2609=$G$6,$H$6,"other")))))</f>
        <v>Urban Unrestricted Access</v>
      </c>
    </row>
    <row r="2610" customFormat="false" ht="13.2" hidden="true" customHeight="false" outlineLevel="0" collapsed="false">
      <c r="A2610" s="4" t="n">
        <v>54</v>
      </c>
      <c r="B2610" s="4" t="n">
        <v>5</v>
      </c>
      <c r="C2610" s="4" t="n">
        <v>2</v>
      </c>
      <c r="D2610" s="4" t="n">
        <v>17</v>
      </c>
      <c r="E2610" s="4" t="n">
        <v>0.0711487</v>
      </c>
      <c r="F2610" s="0" t="str">
        <f aca="false">IF(B2610=$G$2,$H$2,IF(B2610=$G$3,$H$3,IF(B2610=$G$4,$H$4,IF(B2610=$G$5,$H$5,IF(B2610=$G$6,$H$6,"other")))))</f>
        <v>Urban Unrestricted Access</v>
      </c>
    </row>
    <row r="2611" customFormat="false" ht="13.2" hidden="true" customHeight="false" outlineLevel="0" collapsed="false">
      <c r="A2611" s="4" t="n">
        <v>54</v>
      </c>
      <c r="B2611" s="4" t="n">
        <v>5</v>
      </c>
      <c r="C2611" s="4" t="n">
        <v>2</v>
      </c>
      <c r="D2611" s="4" t="n">
        <v>18</v>
      </c>
      <c r="E2611" s="4" t="n">
        <v>0.0678874</v>
      </c>
      <c r="F2611" s="0" t="str">
        <f aca="false">IF(B2611=$G$2,$H$2,IF(B2611=$G$3,$H$3,IF(B2611=$G$4,$H$4,IF(B2611=$G$5,$H$5,IF(B2611=$G$6,$H$6,"other")))))</f>
        <v>Urban Unrestricted Access</v>
      </c>
    </row>
    <row r="2612" customFormat="false" ht="13.2" hidden="true" customHeight="false" outlineLevel="0" collapsed="false">
      <c r="A2612" s="4" t="n">
        <v>54</v>
      </c>
      <c r="B2612" s="4" t="n">
        <v>5</v>
      </c>
      <c r="C2612" s="4" t="n">
        <v>2</v>
      </c>
      <c r="D2612" s="4" t="n">
        <v>19</v>
      </c>
      <c r="E2612" s="4" t="n">
        <v>0.0617718</v>
      </c>
      <c r="F2612" s="0" t="str">
        <f aca="false">IF(B2612=$G$2,$H$2,IF(B2612=$G$3,$H$3,IF(B2612=$G$4,$H$4,IF(B2612=$G$5,$H$5,IF(B2612=$G$6,$H$6,"other")))))</f>
        <v>Urban Unrestricted Access</v>
      </c>
    </row>
    <row r="2613" customFormat="false" ht="13.2" hidden="true" customHeight="false" outlineLevel="0" collapsed="false">
      <c r="A2613" s="4" t="n">
        <v>54</v>
      </c>
      <c r="B2613" s="4" t="n">
        <v>5</v>
      </c>
      <c r="C2613" s="4" t="n">
        <v>2</v>
      </c>
      <c r="D2613" s="4" t="n">
        <v>20</v>
      </c>
      <c r="E2613" s="4" t="n">
        <v>0.0516882</v>
      </c>
      <c r="F2613" s="0" t="str">
        <f aca="false">IF(B2613=$G$2,$H$2,IF(B2613=$G$3,$H$3,IF(B2613=$G$4,$H$4,IF(B2613=$G$5,$H$5,IF(B2613=$G$6,$H$6,"other")))))</f>
        <v>Urban Unrestricted Access</v>
      </c>
    </row>
    <row r="2614" customFormat="false" ht="13.2" hidden="true" customHeight="false" outlineLevel="0" collapsed="false">
      <c r="A2614" s="4" t="n">
        <v>54</v>
      </c>
      <c r="B2614" s="4" t="n">
        <v>5</v>
      </c>
      <c r="C2614" s="4" t="n">
        <v>2</v>
      </c>
      <c r="D2614" s="4" t="n">
        <v>21</v>
      </c>
      <c r="E2614" s="4" t="n">
        <v>0.0428658</v>
      </c>
      <c r="F2614" s="0" t="str">
        <f aca="false">IF(B2614=$G$2,$H$2,IF(B2614=$G$3,$H$3,IF(B2614=$G$4,$H$4,IF(B2614=$G$5,$H$5,IF(B2614=$G$6,$H$6,"other")))))</f>
        <v>Urban Unrestricted Access</v>
      </c>
    </row>
    <row r="2615" customFormat="false" ht="13.2" hidden="true" customHeight="false" outlineLevel="0" collapsed="false">
      <c r="A2615" s="4" t="n">
        <v>54</v>
      </c>
      <c r="B2615" s="4" t="n">
        <v>5</v>
      </c>
      <c r="C2615" s="4" t="n">
        <v>2</v>
      </c>
      <c r="D2615" s="4" t="n">
        <v>22</v>
      </c>
      <c r="E2615" s="4" t="n">
        <v>0.0380302</v>
      </c>
      <c r="F2615" s="0" t="str">
        <f aca="false">IF(B2615=$G$2,$H$2,IF(B2615=$G$3,$H$3,IF(B2615=$G$4,$H$4,IF(B2615=$G$5,$H$5,IF(B2615=$G$6,$H$6,"other")))))</f>
        <v>Urban Unrestricted Access</v>
      </c>
    </row>
    <row r="2616" customFormat="false" ht="13.2" hidden="true" customHeight="false" outlineLevel="0" collapsed="false">
      <c r="A2616" s="4" t="n">
        <v>54</v>
      </c>
      <c r="B2616" s="4" t="n">
        <v>5</v>
      </c>
      <c r="C2616" s="4" t="n">
        <v>2</v>
      </c>
      <c r="D2616" s="4" t="n">
        <v>23</v>
      </c>
      <c r="E2616" s="4" t="n">
        <v>0.0322072</v>
      </c>
      <c r="F2616" s="0" t="str">
        <f aca="false">IF(B2616=$G$2,$H$2,IF(B2616=$G$3,$H$3,IF(B2616=$G$4,$H$4,IF(B2616=$G$5,$H$5,IF(B2616=$G$6,$H$6,"other")))))</f>
        <v>Urban Unrestricted Access</v>
      </c>
    </row>
    <row r="2617" customFormat="false" ht="13.2" hidden="true" customHeight="false" outlineLevel="0" collapsed="false">
      <c r="A2617" s="4" t="n">
        <v>54</v>
      </c>
      <c r="B2617" s="4" t="n">
        <v>5</v>
      </c>
      <c r="C2617" s="4" t="n">
        <v>2</v>
      </c>
      <c r="D2617" s="4" t="n">
        <v>24</v>
      </c>
      <c r="E2617" s="4" t="n">
        <v>0.0245677</v>
      </c>
      <c r="F2617" s="0" t="str">
        <f aca="false">IF(B2617=$G$2,$H$2,IF(B2617=$G$3,$H$3,IF(B2617=$G$4,$H$4,IF(B2617=$G$5,$H$5,IF(B2617=$G$6,$H$6,"other")))))</f>
        <v>Urban Unrestricted Access</v>
      </c>
    </row>
    <row r="2618" customFormat="false" ht="13.2" hidden="false" customHeight="false" outlineLevel="0" collapsed="false">
      <c r="A2618" s="4" t="n">
        <v>54</v>
      </c>
      <c r="B2618" s="4" t="n">
        <v>5</v>
      </c>
      <c r="C2618" s="4" t="n">
        <v>5</v>
      </c>
      <c r="D2618" s="4" t="n">
        <v>1</v>
      </c>
      <c r="E2618" s="4" t="n">
        <v>0.00986211</v>
      </c>
      <c r="F2618" s="0" t="str">
        <f aca="false">IF(B2618=$G$2,$H$2,IF(B2618=$G$3,$H$3,IF(B2618=$G$4,$H$4,IF(B2618=$G$5,$H$5,IF(B2618=$G$6,$H$6,"other")))))</f>
        <v>Urban Unrestricted Access</v>
      </c>
    </row>
    <row r="2619" customFormat="false" ht="13.2" hidden="false" customHeight="false" outlineLevel="0" collapsed="false">
      <c r="A2619" s="4" t="n">
        <v>54</v>
      </c>
      <c r="B2619" s="4" t="n">
        <v>5</v>
      </c>
      <c r="C2619" s="4" t="n">
        <v>5</v>
      </c>
      <c r="D2619" s="4" t="n">
        <v>2</v>
      </c>
      <c r="E2619" s="4" t="n">
        <v>0.00627248</v>
      </c>
      <c r="F2619" s="0" t="str">
        <f aca="false">IF(B2619=$G$2,$H$2,IF(B2619=$G$3,$H$3,IF(B2619=$G$4,$H$4,IF(B2619=$G$5,$H$5,IF(B2619=$G$6,$H$6,"other")))))</f>
        <v>Urban Unrestricted Access</v>
      </c>
    </row>
    <row r="2620" customFormat="false" ht="13.2" hidden="false" customHeight="false" outlineLevel="0" collapsed="false">
      <c r="A2620" s="4" t="n">
        <v>54</v>
      </c>
      <c r="B2620" s="4" t="n">
        <v>5</v>
      </c>
      <c r="C2620" s="4" t="n">
        <v>5</v>
      </c>
      <c r="D2620" s="4" t="n">
        <v>3</v>
      </c>
      <c r="E2620" s="4" t="n">
        <v>0.00505767</v>
      </c>
      <c r="F2620" s="0" t="str">
        <f aca="false">IF(B2620=$G$2,$H$2,IF(B2620=$G$3,$H$3,IF(B2620=$G$4,$H$4,IF(B2620=$G$5,$H$5,IF(B2620=$G$6,$H$6,"other")))))</f>
        <v>Urban Unrestricted Access</v>
      </c>
    </row>
    <row r="2621" customFormat="false" ht="13.2" hidden="false" customHeight="false" outlineLevel="0" collapsed="false">
      <c r="A2621" s="4" t="n">
        <v>54</v>
      </c>
      <c r="B2621" s="4" t="n">
        <v>5</v>
      </c>
      <c r="C2621" s="4" t="n">
        <v>5</v>
      </c>
      <c r="D2621" s="4" t="n">
        <v>4</v>
      </c>
      <c r="E2621" s="4" t="n">
        <v>0.00466686</v>
      </c>
      <c r="F2621" s="0" t="str">
        <f aca="false">IF(B2621=$G$2,$H$2,IF(B2621=$G$3,$H$3,IF(B2621=$G$4,$H$4,IF(B2621=$G$5,$H$5,IF(B2621=$G$6,$H$6,"other")))))</f>
        <v>Urban Unrestricted Access</v>
      </c>
    </row>
    <row r="2622" customFormat="false" ht="13.2" hidden="false" customHeight="false" outlineLevel="0" collapsed="false">
      <c r="A2622" s="4" t="n">
        <v>54</v>
      </c>
      <c r="B2622" s="4" t="n">
        <v>5</v>
      </c>
      <c r="C2622" s="4" t="n">
        <v>5</v>
      </c>
      <c r="D2622" s="4" t="n">
        <v>5</v>
      </c>
      <c r="E2622" s="4" t="n">
        <v>0.00699469</v>
      </c>
      <c r="F2622" s="0" t="str">
        <f aca="false">IF(B2622=$G$2,$H$2,IF(B2622=$G$3,$H$3,IF(B2622=$G$4,$H$4,IF(B2622=$G$5,$H$5,IF(B2622=$G$6,$H$6,"other")))))</f>
        <v>Urban Unrestricted Access</v>
      </c>
    </row>
    <row r="2623" customFormat="false" ht="13.2" hidden="false" customHeight="false" outlineLevel="0" collapsed="false">
      <c r="A2623" s="4" t="n">
        <v>54</v>
      </c>
      <c r="B2623" s="4" t="n">
        <v>5</v>
      </c>
      <c r="C2623" s="4" t="n">
        <v>5</v>
      </c>
      <c r="D2623" s="4" t="n">
        <v>6</v>
      </c>
      <c r="E2623" s="4" t="n">
        <v>0.018494</v>
      </c>
      <c r="F2623" s="0" t="str">
        <f aca="false">IF(B2623=$G$2,$H$2,IF(B2623=$G$3,$H$3,IF(B2623=$G$4,$H$4,IF(B2623=$G$5,$H$5,IF(B2623=$G$6,$H$6,"other")))))</f>
        <v>Urban Unrestricted Access</v>
      </c>
    </row>
    <row r="2624" customFormat="false" ht="13.2" hidden="false" customHeight="false" outlineLevel="0" collapsed="false">
      <c r="A2624" s="4" t="n">
        <v>54</v>
      </c>
      <c r="B2624" s="4" t="n">
        <v>5</v>
      </c>
      <c r="C2624" s="4" t="n">
        <v>5</v>
      </c>
      <c r="D2624" s="4" t="n">
        <v>7</v>
      </c>
      <c r="E2624" s="4" t="n">
        <v>0.0459565</v>
      </c>
      <c r="F2624" s="0" t="str">
        <f aca="false">IF(B2624=$G$2,$H$2,IF(B2624=$G$3,$H$3,IF(B2624=$G$4,$H$4,IF(B2624=$G$5,$H$5,IF(B2624=$G$6,$H$6,"other")))))</f>
        <v>Urban Unrestricted Access</v>
      </c>
    </row>
    <row r="2625" customFormat="false" ht="13.2" hidden="false" customHeight="false" outlineLevel="0" collapsed="false">
      <c r="A2625" s="4" t="n">
        <v>54</v>
      </c>
      <c r="B2625" s="4" t="n">
        <v>5</v>
      </c>
      <c r="C2625" s="4" t="n">
        <v>5</v>
      </c>
      <c r="D2625" s="4" t="n">
        <v>8</v>
      </c>
      <c r="E2625" s="4" t="n">
        <v>0.0696444</v>
      </c>
      <c r="F2625" s="0" t="str">
        <f aca="false">IF(B2625=$G$2,$H$2,IF(B2625=$G$3,$H$3,IF(B2625=$G$4,$H$4,IF(B2625=$G$5,$H$5,IF(B2625=$G$6,$H$6,"other")))))</f>
        <v>Urban Unrestricted Access</v>
      </c>
    </row>
    <row r="2626" customFormat="false" ht="13.2" hidden="false" customHeight="false" outlineLevel="0" collapsed="false">
      <c r="A2626" s="4" t="n">
        <v>54</v>
      </c>
      <c r="B2626" s="4" t="n">
        <v>5</v>
      </c>
      <c r="C2626" s="4" t="n">
        <v>5</v>
      </c>
      <c r="D2626" s="4" t="n">
        <v>9</v>
      </c>
      <c r="E2626" s="4" t="n">
        <v>0.0608279</v>
      </c>
      <c r="F2626" s="0" t="str">
        <f aca="false">IF(B2626=$G$2,$H$2,IF(B2626=$G$3,$H$3,IF(B2626=$G$4,$H$4,IF(B2626=$G$5,$H$5,IF(B2626=$G$6,$H$6,"other")))))</f>
        <v>Urban Unrestricted Access</v>
      </c>
    </row>
    <row r="2627" customFormat="false" ht="13.2" hidden="false" customHeight="false" outlineLevel="0" collapsed="false">
      <c r="A2627" s="4" t="n">
        <v>54</v>
      </c>
      <c r="B2627" s="4" t="n">
        <v>5</v>
      </c>
      <c r="C2627" s="4" t="n">
        <v>5</v>
      </c>
      <c r="D2627" s="4" t="n">
        <v>10</v>
      </c>
      <c r="E2627" s="4" t="n">
        <v>0.0502862</v>
      </c>
      <c r="F2627" s="0" t="str">
        <f aca="false">IF(B2627=$G$2,$H$2,IF(B2627=$G$3,$H$3,IF(B2627=$G$4,$H$4,IF(B2627=$G$5,$H$5,IF(B2627=$G$6,$H$6,"other")))))</f>
        <v>Urban Unrestricted Access</v>
      </c>
    </row>
    <row r="2628" customFormat="false" ht="13.2" hidden="false" customHeight="false" outlineLevel="0" collapsed="false">
      <c r="A2628" s="4" t="n">
        <v>54</v>
      </c>
      <c r="B2628" s="4" t="n">
        <v>5</v>
      </c>
      <c r="C2628" s="4" t="n">
        <v>5</v>
      </c>
      <c r="D2628" s="4" t="n">
        <v>11</v>
      </c>
      <c r="E2628" s="4" t="n">
        <v>0.0499351</v>
      </c>
      <c r="F2628" s="0" t="str">
        <f aca="false">IF(B2628=$G$2,$H$2,IF(B2628=$G$3,$H$3,IF(B2628=$G$4,$H$4,IF(B2628=$G$5,$H$5,IF(B2628=$G$6,$H$6,"other")))))</f>
        <v>Urban Unrestricted Access</v>
      </c>
    </row>
    <row r="2629" customFormat="false" ht="13.2" hidden="false" customHeight="false" outlineLevel="0" collapsed="false">
      <c r="A2629" s="4" t="n">
        <v>54</v>
      </c>
      <c r="B2629" s="4" t="n">
        <v>5</v>
      </c>
      <c r="C2629" s="4" t="n">
        <v>5</v>
      </c>
      <c r="D2629" s="4" t="n">
        <v>12</v>
      </c>
      <c r="E2629" s="4" t="n">
        <v>0.0543654</v>
      </c>
      <c r="F2629" s="0" t="str">
        <f aca="false">IF(B2629=$G$2,$H$2,IF(B2629=$G$3,$H$3,IF(B2629=$G$4,$H$4,IF(B2629=$G$5,$H$5,IF(B2629=$G$6,$H$6,"other")))))</f>
        <v>Urban Unrestricted Access</v>
      </c>
    </row>
    <row r="2630" customFormat="false" ht="13.2" hidden="false" customHeight="false" outlineLevel="0" collapsed="false">
      <c r="A2630" s="4" t="n">
        <v>54</v>
      </c>
      <c r="B2630" s="4" t="n">
        <v>5</v>
      </c>
      <c r="C2630" s="4" t="n">
        <v>5</v>
      </c>
      <c r="D2630" s="4" t="n">
        <v>13</v>
      </c>
      <c r="E2630" s="4" t="n">
        <v>0.0576462</v>
      </c>
      <c r="F2630" s="0" t="str">
        <f aca="false">IF(B2630=$G$2,$H$2,IF(B2630=$G$3,$H$3,IF(B2630=$G$4,$H$4,IF(B2630=$G$5,$H$5,IF(B2630=$G$6,$H$6,"other")))))</f>
        <v>Urban Unrestricted Access</v>
      </c>
    </row>
    <row r="2631" customFormat="false" ht="13.2" hidden="false" customHeight="false" outlineLevel="0" collapsed="false">
      <c r="A2631" s="4" t="n">
        <v>54</v>
      </c>
      <c r="B2631" s="4" t="n">
        <v>5</v>
      </c>
      <c r="C2631" s="4" t="n">
        <v>5</v>
      </c>
      <c r="D2631" s="4" t="n">
        <v>14</v>
      </c>
      <c r="E2631" s="4" t="n">
        <v>0.0580319</v>
      </c>
      <c r="F2631" s="0" t="str">
        <f aca="false">IF(B2631=$G$2,$H$2,IF(B2631=$G$3,$H$3,IF(B2631=$G$4,$H$4,IF(B2631=$G$5,$H$5,IF(B2631=$G$6,$H$6,"other")))))</f>
        <v>Urban Unrestricted Access</v>
      </c>
    </row>
    <row r="2632" customFormat="false" ht="13.2" hidden="false" customHeight="false" outlineLevel="0" collapsed="false">
      <c r="A2632" s="4" t="n">
        <v>54</v>
      </c>
      <c r="B2632" s="4" t="n">
        <v>5</v>
      </c>
      <c r="C2632" s="4" t="n">
        <v>5</v>
      </c>
      <c r="D2632" s="4" t="n">
        <v>15</v>
      </c>
      <c r="E2632" s="4" t="n">
        <v>0.0622554</v>
      </c>
      <c r="F2632" s="0" t="str">
        <f aca="false">IF(B2632=$G$2,$H$2,IF(B2632=$G$3,$H$3,IF(B2632=$G$4,$H$4,IF(B2632=$G$5,$H$5,IF(B2632=$G$6,$H$6,"other")))))</f>
        <v>Urban Unrestricted Access</v>
      </c>
    </row>
    <row r="2633" customFormat="false" ht="13.2" hidden="false" customHeight="false" outlineLevel="0" collapsed="false">
      <c r="A2633" s="4" t="n">
        <v>54</v>
      </c>
      <c r="B2633" s="4" t="n">
        <v>5</v>
      </c>
      <c r="C2633" s="4" t="n">
        <v>5</v>
      </c>
      <c r="D2633" s="4" t="n">
        <v>16</v>
      </c>
      <c r="E2633" s="4" t="n">
        <v>0.0710049</v>
      </c>
      <c r="F2633" s="0" t="str">
        <f aca="false">IF(B2633=$G$2,$H$2,IF(B2633=$G$3,$H$3,IF(B2633=$G$4,$H$4,IF(B2633=$G$5,$H$5,IF(B2633=$G$6,$H$6,"other")))))</f>
        <v>Urban Unrestricted Access</v>
      </c>
    </row>
    <row r="2634" customFormat="false" ht="13.2" hidden="false" customHeight="false" outlineLevel="0" collapsed="false">
      <c r="A2634" s="4" t="n">
        <v>54</v>
      </c>
      <c r="B2634" s="4" t="n">
        <v>5</v>
      </c>
      <c r="C2634" s="4" t="n">
        <v>5</v>
      </c>
      <c r="D2634" s="4" t="n">
        <v>17</v>
      </c>
      <c r="E2634" s="4" t="n">
        <v>0.0769725</v>
      </c>
      <c r="F2634" s="0" t="str">
        <f aca="false">IF(B2634=$G$2,$H$2,IF(B2634=$G$3,$H$3,IF(B2634=$G$4,$H$4,IF(B2634=$G$5,$H$5,IF(B2634=$G$6,$H$6,"other")))))</f>
        <v>Urban Unrestricted Access</v>
      </c>
    </row>
    <row r="2635" customFormat="false" ht="13.2" hidden="false" customHeight="false" outlineLevel="0" collapsed="false">
      <c r="A2635" s="4" t="n">
        <v>54</v>
      </c>
      <c r="B2635" s="4" t="n">
        <v>5</v>
      </c>
      <c r="C2635" s="4" t="n">
        <v>5</v>
      </c>
      <c r="D2635" s="4" t="n">
        <v>18</v>
      </c>
      <c r="E2635" s="4" t="n">
        <v>0.077432</v>
      </c>
      <c r="F2635" s="0" t="str">
        <f aca="false">IF(B2635=$G$2,$H$2,IF(B2635=$G$3,$H$3,IF(B2635=$G$4,$H$4,IF(B2635=$G$5,$H$5,IF(B2635=$G$6,$H$6,"other")))))</f>
        <v>Urban Unrestricted Access</v>
      </c>
    </row>
    <row r="2636" customFormat="false" ht="13.2" hidden="false" customHeight="false" outlineLevel="0" collapsed="false">
      <c r="A2636" s="4" t="n">
        <v>54</v>
      </c>
      <c r="B2636" s="4" t="n">
        <v>5</v>
      </c>
      <c r="C2636" s="4" t="n">
        <v>5</v>
      </c>
      <c r="D2636" s="4" t="n">
        <v>19</v>
      </c>
      <c r="E2636" s="4" t="n">
        <v>0.059783</v>
      </c>
      <c r="F2636" s="0" t="str">
        <f aca="false">IF(B2636=$G$2,$H$2,IF(B2636=$G$3,$H$3,IF(B2636=$G$4,$H$4,IF(B2636=$G$5,$H$5,IF(B2636=$G$6,$H$6,"other")))))</f>
        <v>Urban Unrestricted Access</v>
      </c>
    </row>
    <row r="2637" customFormat="false" ht="13.2" hidden="false" customHeight="false" outlineLevel="0" collapsed="false">
      <c r="A2637" s="4" t="n">
        <v>54</v>
      </c>
      <c r="B2637" s="4" t="n">
        <v>5</v>
      </c>
      <c r="C2637" s="4" t="n">
        <v>5</v>
      </c>
      <c r="D2637" s="4" t="n">
        <v>20</v>
      </c>
      <c r="E2637" s="4" t="n">
        <v>0.0443923</v>
      </c>
      <c r="F2637" s="0" t="str">
        <f aca="false">IF(B2637=$G$2,$H$2,IF(B2637=$G$3,$H$3,IF(B2637=$G$4,$H$4,IF(B2637=$G$5,$H$5,IF(B2637=$G$6,$H$6,"other")))))</f>
        <v>Urban Unrestricted Access</v>
      </c>
    </row>
    <row r="2638" customFormat="false" ht="13.2" hidden="false" customHeight="false" outlineLevel="0" collapsed="false">
      <c r="A2638" s="4" t="n">
        <v>54</v>
      </c>
      <c r="B2638" s="4" t="n">
        <v>5</v>
      </c>
      <c r="C2638" s="4" t="n">
        <v>5</v>
      </c>
      <c r="D2638" s="4" t="n">
        <v>21</v>
      </c>
      <c r="E2638" s="4" t="n">
        <v>0.0354458</v>
      </c>
      <c r="F2638" s="0" t="str">
        <f aca="false">IF(B2638=$G$2,$H$2,IF(B2638=$G$3,$H$3,IF(B2638=$G$4,$H$4,IF(B2638=$G$5,$H$5,IF(B2638=$G$6,$H$6,"other")))))</f>
        <v>Urban Unrestricted Access</v>
      </c>
    </row>
    <row r="2639" customFormat="false" ht="13.2" hidden="false" customHeight="false" outlineLevel="0" collapsed="false">
      <c r="A2639" s="4" t="n">
        <v>54</v>
      </c>
      <c r="B2639" s="4" t="n">
        <v>5</v>
      </c>
      <c r="C2639" s="4" t="n">
        <v>5</v>
      </c>
      <c r="D2639" s="4" t="n">
        <v>22</v>
      </c>
      <c r="E2639" s="4" t="n">
        <v>0.031824</v>
      </c>
      <c r="F2639" s="0" t="str">
        <f aca="false">IF(B2639=$G$2,$H$2,IF(B2639=$G$3,$H$3,IF(B2639=$G$4,$H$4,IF(B2639=$G$5,$H$5,IF(B2639=$G$6,$H$6,"other")))))</f>
        <v>Urban Unrestricted Access</v>
      </c>
    </row>
    <row r="2640" customFormat="false" ht="13.2" hidden="false" customHeight="false" outlineLevel="0" collapsed="false">
      <c r="A2640" s="4" t="n">
        <v>54</v>
      </c>
      <c r="B2640" s="4" t="n">
        <v>5</v>
      </c>
      <c r="C2640" s="4" t="n">
        <v>5</v>
      </c>
      <c r="D2640" s="4" t="n">
        <v>23</v>
      </c>
      <c r="E2640" s="4" t="n">
        <v>0.0249419</v>
      </c>
      <c r="F2640" s="0" t="str">
        <f aca="false">IF(B2640=$G$2,$H$2,IF(B2640=$G$3,$H$3,IF(B2640=$G$4,$H$4,IF(B2640=$G$5,$H$5,IF(B2640=$G$6,$H$6,"other")))))</f>
        <v>Urban Unrestricted Access</v>
      </c>
    </row>
    <row r="2641" customFormat="false" ht="13.2" hidden="false" customHeight="false" outlineLevel="0" collapsed="false">
      <c r="A2641" s="4" t="n">
        <v>54</v>
      </c>
      <c r="B2641" s="4" t="n">
        <v>5</v>
      </c>
      <c r="C2641" s="4" t="n">
        <v>5</v>
      </c>
      <c r="D2641" s="4" t="n">
        <v>24</v>
      </c>
      <c r="E2641" s="4" t="n">
        <v>0.0179068</v>
      </c>
      <c r="F2641" s="0" t="str">
        <f aca="false">IF(B2641=$G$2,$H$2,IF(B2641=$G$3,$H$3,IF(B2641=$G$4,$H$4,IF(B2641=$G$5,$H$5,IF(B2641=$G$6,$H$6,"other")))))</f>
        <v>Urban Unrestricted Access</v>
      </c>
    </row>
    <row r="2642" customFormat="false" ht="13.2" hidden="true" customHeight="false" outlineLevel="0" collapsed="false">
      <c r="A2642" s="4" t="n">
        <v>61</v>
      </c>
      <c r="B2642" s="4" t="n">
        <v>1</v>
      </c>
      <c r="C2642" s="4" t="n">
        <v>2</v>
      </c>
      <c r="D2642" s="4" t="n">
        <v>1</v>
      </c>
      <c r="E2642" s="4" t="n">
        <v>0.0214739</v>
      </c>
      <c r="F2642" s="0" t="str">
        <f aca="false">IF(B2642=$G$2,$H$2,IF(B2642=$G$3,$H$3,IF(B2642=$G$4,$H$4,IF(B2642=$G$5,$H$5,IF(B2642=$G$6,$H$6,"other")))))</f>
        <v>Off-Network</v>
      </c>
    </row>
    <row r="2643" customFormat="false" ht="13.2" hidden="true" customHeight="false" outlineLevel="0" collapsed="false">
      <c r="A2643" s="4" t="n">
        <v>61</v>
      </c>
      <c r="B2643" s="4" t="n">
        <v>1</v>
      </c>
      <c r="C2643" s="4" t="n">
        <v>2</v>
      </c>
      <c r="D2643" s="4" t="n">
        <v>2</v>
      </c>
      <c r="E2643" s="4" t="n">
        <v>0.0144428</v>
      </c>
      <c r="F2643" s="0" t="str">
        <f aca="false">IF(B2643=$G$2,$H$2,IF(B2643=$G$3,$H$3,IF(B2643=$G$4,$H$4,IF(B2643=$G$5,$H$5,IF(B2643=$G$6,$H$6,"other")))))</f>
        <v>Off-Network</v>
      </c>
    </row>
    <row r="2644" customFormat="false" ht="13.2" hidden="true" customHeight="false" outlineLevel="0" collapsed="false">
      <c r="A2644" s="4" t="n">
        <v>61</v>
      </c>
      <c r="B2644" s="4" t="n">
        <v>1</v>
      </c>
      <c r="C2644" s="4" t="n">
        <v>2</v>
      </c>
      <c r="D2644" s="4" t="n">
        <v>3</v>
      </c>
      <c r="E2644" s="4" t="n">
        <v>0.0109684</v>
      </c>
      <c r="F2644" s="0" t="str">
        <f aca="false">IF(B2644=$G$2,$H$2,IF(B2644=$G$3,$H$3,IF(B2644=$G$4,$H$4,IF(B2644=$G$5,$H$5,IF(B2644=$G$6,$H$6,"other")))))</f>
        <v>Off-Network</v>
      </c>
    </row>
    <row r="2645" customFormat="false" ht="13.2" hidden="true" customHeight="false" outlineLevel="0" collapsed="false">
      <c r="A2645" s="4" t="n">
        <v>61</v>
      </c>
      <c r="B2645" s="4" t="n">
        <v>1</v>
      </c>
      <c r="C2645" s="4" t="n">
        <v>2</v>
      </c>
      <c r="D2645" s="4" t="n">
        <v>4</v>
      </c>
      <c r="E2645" s="4" t="n">
        <v>0.00749451</v>
      </c>
      <c r="F2645" s="0" t="str">
        <f aca="false">IF(B2645=$G$2,$H$2,IF(B2645=$G$3,$H$3,IF(B2645=$G$4,$H$4,IF(B2645=$G$5,$H$5,IF(B2645=$G$6,$H$6,"other")))))</f>
        <v>Off-Network</v>
      </c>
    </row>
    <row r="2646" customFormat="false" ht="13.2" hidden="true" customHeight="false" outlineLevel="0" collapsed="false">
      <c r="A2646" s="4" t="n">
        <v>61</v>
      </c>
      <c r="B2646" s="4" t="n">
        <v>1</v>
      </c>
      <c r="C2646" s="4" t="n">
        <v>2</v>
      </c>
      <c r="D2646" s="4" t="n">
        <v>5</v>
      </c>
      <c r="E2646" s="4" t="n">
        <v>0.00683855</v>
      </c>
      <c r="F2646" s="0" t="str">
        <f aca="false">IF(B2646=$G$2,$H$2,IF(B2646=$G$3,$H$3,IF(B2646=$G$4,$H$4,IF(B2646=$G$5,$H$5,IF(B2646=$G$6,$H$6,"other")))))</f>
        <v>Off-Network</v>
      </c>
    </row>
    <row r="2647" customFormat="false" ht="13.2" hidden="true" customHeight="false" outlineLevel="0" collapsed="false">
      <c r="A2647" s="4" t="n">
        <v>61</v>
      </c>
      <c r="B2647" s="4" t="n">
        <v>1</v>
      </c>
      <c r="C2647" s="4" t="n">
        <v>2</v>
      </c>
      <c r="D2647" s="4" t="n">
        <v>6</v>
      </c>
      <c r="E2647" s="4" t="n">
        <v>0.0103588</v>
      </c>
      <c r="F2647" s="0" t="str">
        <f aca="false">IF(B2647=$G$2,$H$2,IF(B2647=$G$3,$H$3,IF(B2647=$G$4,$H$4,IF(B2647=$G$5,$H$5,IF(B2647=$G$6,$H$6,"other")))))</f>
        <v>Off-Network</v>
      </c>
    </row>
    <row r="2648" customFormat="false" ht="13.2" hidden="true" customHeight="false" outlineLevel="0" collapsed="false">
      <c r="A2648" s="4" t="n">
        <v>61</v>
      </c>
      <c r="B2648" s="4" t="n">
        <v>1</v>
      </c>
      <c r="C2648" s="4" t="n">
        <v>2</v>
      </c>
      <c r="D2648" s="4" t="n">
        <v>7</v>
      </c>
      <c r="E2648" s="4" t="n">
        <v>0.0184304</v>
      </c>
      <c r="F2648" s="0" t="str">
        <f aca="false">IF(B2648=$G$2,$H$2,IF(B2648=$G$3,$H$3,IF(B2648=$G$4,$H$4,IF(B2648=$G$5,$H$5,IF(B2648=$G$6,$H$6,"other")))))</f>
        <v>Off-Network</v>
      </c>
    </row>
    <row r="2649" customFormat="false" ht="13.2" hidden="true" customHeight="false" outlineLevel="0" collapsed="false">
      <c r="A2649" s="4" t="n">
        <v>61</v>
      </c>
      <c r="B2649" s="4" t="n">
        <v>1</v>
      </c>
      <c r="C2649" s="4" t="n">
        <v>2</v>
      </c>
      <c r="D2649" s="4" t="n">
        <v>8</v>
      </c>
      <c r="E2649" s="4" t="n">
        <v>0.0268117</v>
      </c>
      <c r="F2649" s="0" t="str">
        <f aca="false">IF(B2649=$G$2,$H$2,IF(B2649=$G$3,$H$3,IF(B2649=$G$4,$H$4,IF(B2649=$G$5,$H$5,IF(B2649=$G$6,$H$6,"other")))))</f>
        <v>Off-Network</v>
      </c>
    </row>
    <row r="2650" customFormat="false" ht="13.2" hidden="true" customHeight="false" outlineLevel="0" collapsed="false">
      <c r="A2650" s="4" t="n">
        <v>61</v>
      </c>
      <c r="B2650" s="4" t="n">
        <v>1</v>
      </c>
      <c r="C2650" s="4" t="n">
        <v>2</v>
      </c>
      <c r="D2650" s="4" t="n">
        <v>9</v>
      </c>
      <c r="E2650" s="4" t="n">
        <v>0.0363852</v>
      </c>
      <c r="F2650" s="0" t="str">
        <f aca="false">IF(B2650=$G$2,$H$2,IF(B2650=$G$3,$H$3,IF(B2650=$G$4,$H$4,IF(B2650=$G$5,$H$5,IF(B2650=$G$6,$H$6,"other")))))</f>
        <v>Off-Network</v>
      </c>
    </row>
    <row r="2651" customFormat="false" ht="13.2" hidden="true" customHeight="false" outlineLevel="0" collapsed="false">
      <c r="A2651" s="4" t="n">
        <v>61</v>
      </c>
      <c r="B2651" s="4" t="n">
        <v>1</v>
      </c>
      <c r="C2651" s="4" t="n">
        <v>2</v>
      </c>
      <c r="D2651" s="4" t="n">
        <v>10</v>
      </c>
      <c r="E2651" s="4" t="n">
        <v>0.0475407</v>
      </c>
      <c r="F2651" s="0" t="str">
        <f aca="false">IF(B2651=$G$2,$H$2,IF(B2651=$G$3,$H$3,IF(B2651=$G$4,$H$4,IF(B2651=$G$5,$H$5,IF(B2651=$G$6,$H$6,"other")))))</f>
        <v>Off-Network</v>
      </c>
    </row>
    <row r="2652" customFormat="false" ht="13.2" hidden="true" customHeight="false" outlineLevel="0" collapsed="false">
      <c r="A2652" s="4" t="n">
        <v>61</v>
      </c>
      <c r="B2652" s="4" t="n">
        <v>1</v>
      </c>
      <c r="C2652" s="4" t="n">
        <v>2</v>
      </c>
      <c r="D2652" s="4" t="n">
        <v>11</v>
      </c>
      <c r="E2652" s="4" t="n">
        <v>0.0574664</v>
      </c>
      <c r="F2652" s="0" t="str">
        <f aca="false">IF(B2652=$G$2,$H$2,IF(B2652=$G$3,$H$3,IF(B2652=$G$4,$H$4,IF(B2652=$G$5,$H$5,IF(B2652=$G$6,$H$6,"other")))))</f>
        <v>Off-Network</v>
      </c>
    </row>
    <row r="2653" customFormat="false" ht="13.2" hidden="true" customHeight="false" outlineLevel="0" collapsed="false">
      <c r="A2653" s="4" t="n">
        <v>61</v>
      </c>
      <c r="B2653" s="4" t="n">
        <v>1</v>
      </c>
      <c r="C2653" s="4" t="n">
        <v>2</v>
      </c>
      <c r="D2653" s="4" t="n">
        <v>12</v>
      </c>
      <c r="E2653" s="4" t="n">
        <v>0.0650786</v>
      </c>
      <c r="F2653" s="0" t="str">
        <f aca="false">IF(B2653=$G$2,$H$2,IF(B2653=$G$3,$H$3,IF(B2653=$G$4,$H$4,IF(B2653=$G$5,$H$5,IF(B2653=$G$6,$H$6,"other")))))</f>
        <v>Off-Network</v>
      </c>
    </row>
    <row r="2654" customFormat="false" ht="13.2" hidden="true" customHeight="false" outlineLevel="0" collapsed="false">
      <c r="A2654" s="4" t="n">
        <v>61</v>
      </c>
      <c r="B2654" s="4" t="n">
        <v>1</v>
      </c>
      <c r="C2654" s="4" t="n">
        <v>2</v>
      </c>
      <c r="D2654" s="4" t="n">
        <v>13</v>
      </c>
      <c r="E2654" s="4" t="n">
        <v>0.0713228</v>
      </c>
      <c r="F2654" s="0" t="str">
        <f aca="false">IF(B2654=$G$2,$H$2,IF(B2654=$G$3,$H$3,IF(B2654=$G$4,$H$4,IF(B2654=$G$5,$H$5,IF(B2654=$G$6,$H$6,"other")))))</f>
        <v>Off-Network</v>
      </c>
    </row>
    <row r="2655" customFormat="false" ht="13.2" hidden="true" customHeight="false" outlineLevel="0" collapsed="false">
      <c r="A2655" s="4" t="n">
        <v>61</v>
      </c>
      <c r="B2655" s="4" t="n">
        <v>1</v>
      </c>
      <c r="C2655" s="4" t="n">
        <v>2</v>
      </c>
      <c r="D2655" s="4" t="n">
        <v>14</v>
      </c>
      <c r="E2655" s="4" t="n">
        <v>0.0714917</v>
      </c>
      <c r="F2655" s="0" t="str">
        <f aca="false">IF(B2655=$G$2,$H$2,IF(B2655=$G$3,$H$3,IF(B2655=$G$4,$H$4,IF(B2655=$G$5,$H$5,IF(B2655=$G$6,$H$6,"other")))))</f>
        <v>Off-Network</v>
      </c>
    </row>
    <row r="2656" customFormat="false" ht="13.2" hidden="true" customHeight="false" outlineLevel="0" collapsed="false">
      <c r="A2656" s="4" t="n">
        <v>61</v>
      </c>
      <c r="B2656" s="4" t="n">
        <v>1</v>
      </c>
      <c r="C2656" s="4" t="n">
        <v>2</v>
      </c>
      <c r="D2656" s="4" t="n">
        <v>15</v>
      </c>
      <c r="E2656" s="4" t="n">
        <v>0.0717226</v>
      </c>
      <c r="F2656" s="0" t="str">
        <f aca="false">IF(B2656=$G$2,$H$2,IF(B2656=$G$3,$H$3,IF(B2656=$G$4,$H$4,IF(B2656=$G$5,$H$5,IF(B2656=$G$6,$H$6,"other")))))</f>
        <v>Off-Network</v>
      </c>
    </row>
    <row r="2657" customFormat="false" ht="13.2" hidden="true" customHeight="false" outlineLevel="0" collapsed="false">
      <c r="A2657" s="4" t="n">
        <v>61</v>
      </c>
      <c r="B2657" s="4" t="n">
        <v>1</v>
      </c>
      <c r="C2657" s="4" t="n">
        <v>2</v>
      </c>
      <c r="D2657" s="4" t="n">
        <v>16</v>
      </c>
      <c r="E2657" s="4" t="n">
        <v>0.0720061</v>
      </c>
      <c r="F2657" s="0" t="str">
        <f aca="false">IF(B2657=$G$2,$H$2,IF(B2657=$G$3,$H$3,IF(B2657=$G$4,$H$4,IF(B2657=$G$5,$H$5,IF(B2657=$G$6,$H$6,"other")))))</f>
        <v>Off-Network</v>
      </c>
    </row>
    <row r="2658" customFormat="false" ht="13.2" hidden="true" customHeight="false" outlineLevel="0" collapsed="false">
      <c r="A2658" s="4" t="n">
        <v>61</v>
      </c>
      <c r="B2658" s="4" t="n">
        <v>1</v>
      </c>
      <c r="C2658" s="4" t="n">
        <v>2</v>
      </c>
      <c r="D2658" s="4" t="n">
        <v>17</v>
      </c>
      <c r="E2658" s="4" t="n">
        <v>0.0711487</v>
      </c>
      <c r="F2658" s="0" t="str">
        <f aca="false">IF(B2658=$G$2,$H$2,IF(B2658=$G$3,$H$3,IF(B2658=$G$4,$H$4,IF(B2658=$G$5,$H$5,IF(B2658=$G$6,$H$6,"other")))))</f>
        <v>Off-Network</v>
      </c>
    </row>
    <row r="2659" customFormat="false" ht="13.2" hidden="true" customHeight="false" outlineLevel="0" collapsed="false">
      <c r="A2659" s="4" t="n">
        <v>61</v>
      </c>
      <c r="B2659" s="4" t="n">
        <v>1</v>
      </c>
      <c r="C2659" s="4" t="n">
        <v>2</v>
      </c>
      <c r="D2659" s="4" t="n">
        <v>18</v>
      </c>
      <c r="E2659" s="4" t="n">
        <v>0.0678874</v>
      </c>
      <c r="F2659" s="0" t="str">
        <f aca="false">IF(B2659=$G$2,$H$2,IF(B2659=$G$3,$H$3,IF(B2659=$G$4,$H$4,IF(B2659=$G$5,$H$5,IF(B2659=$G$6,$H$6,"other")))))</f>
        <v>Off-Network</v>
      </c>
    </row>
    <row r="2660" customFormat="false" ht="13.2" hidden="true" customHeight="false" outlineLevel="0" collapsed="false">
      <c r="A2660" s="4" t="n">
        <v>61</v>
      </c>
      <c r="B2660" s="4" t="n">
        <v>1</v>
      </c>
      <c r="C2660" s="4" t="n">
        <v>2</v>
      </c>
      <c r="D2660" s="4" t="n">
        <v>19</v>
      </c>
      <c r="E2660" s="4" t="n">
        <v>0.0617718</v>
      </c>
      <c r="F2660" s="0" t="str">
        <f aca="false">IF(B2660=$G$2,$H$2,IF(B2660=$G$3,$H$3,IF(B2660=$G$4,$H$4,IF(B2660=$G$5,$H$5,IF(B2660=$G$6,$H$6,"other")))))</f>
        <v>Off-Network</v>
      </c>
    </row>
    <row r="2661" customFormat="false" ht="13.2" hidden="true" customHeight="false" outlineLevel="0" collapsed="false">
      <c r="A2661" s="4" t="n">
        <v>61</v>
      </c>
      <c r="B2661" s="4" t="n">
        <v>1</v>
      </c>
      <c r="C2661" s="4" t="n">
        <v>2</v>
      </c>
      <c r="D2661" s="4" t="n">
        <v>20</v>
      </c>
      <c r="E2661" s="4" t="n">
        <v>0.0516882</v>
      </c>
      <c r="F2661" s="0" t="str">
        <f aca="false">IF(B2661=$G$2,$H$2,IF(B2661=$G$3,$H$3,IF(B2661=$G$4,$H$4,IF(B2661=$G$5,$H$5,IF(B2661=$G$6,$H$6,"other")))))</f>
        <v>Off-Network</v>
      </c>
    </row>
    <row r="2662" customFormat="false" ht="13.2" hidden="true" customHeight="false" outlineLevel="0" collapsed="false">
      <c r="A2662" s="4" t="n">
        <v>61</v>
      </c>
      <c r="B2662" s="4" t="n">
        <v>1</v>
      </c>
      <c r="C2662" s="4" t="n">
        <v>2</v>
      </c>
      <c r="D2662" s="4" t="n">
        <v>21</v>
      </c>
      <c r="E2662" s="4" t="n">
        <v>0.0428658</v>
      </c>
      <c r="F2662" s="0" t="str">
        <f aca="false">IF(B2662=$G$2,$H$2,IF(B2662=$G$3,$H$3,IF(B2662=$G$4,$H$4,IF(B2662=$G$5,$H$5,IF(B2662=$G$6,$H$6,"other")))))</f>
        <v>Off-Network</v>
      </c>
    </row>
    <row r="2663" customFormat="false" ht="13.2" hidden="true" customHeight="false" outlineLevel="0" collapsed="false">
      <c r="A2663" s="4" t="n">
        <v>61</v>
      </c>
      <c r="B2663" s="4" t="n">
        <v>1</v>
      </c>
      <c r="C2663" s="4" t="n">
        <v>2</v>
      </c>
      <c r="D2663" s="4" t="n">
        <v>22</v>
      </c>
      <c r="E2663" s="4" t="n">
        <v>0.0380302</v>
      </c>
      <c r="F2663" s="0" t="str">
        <f aca="false">IF(B2663=$G$2,$H$2,IF(B2663=$G$3,$H$3,IF(B2663=$G$4,$H$4,IF(B2663=$G$5,$H$5,IF(B2663=$G$6,$H$6,"other")))))</f>
        <v>Off-Network</v>
      </c>
    </row>
    <row r="2664" customFormat="false" ht="13.2" hidden="true" customHeight="false" outlineLevel="0" collapsed="false">
      <c r="A2664" s="4" t="n">
        <v>61</v>
      </c>
      <c r="B2664" s="4" t="n">
        <v>1</v>
      </c>
      <c r="C2664" s="4" t="n">
        <v>2</v>
      </c>
      <c r="D2664" s="4" t="n">
        <v>23</v>
      </c>
      <c r="E2664" s="4" t="n">
        <v>0.0322072</v>
      </c>
      <c r="F2664" s="0" t="str">
        <f aca="false">IF(B2664=$G$2,$H$2,IF(B2664=$G$3,$H$3,IF(B2664=$G$4,$H$4,IF(B2664=$G$5,$H$5,IF(B2664=$G$6,$H$6,"other")))))</f>
        <v>Off-Network</v>
      </c>
    </row>
    <row r="2665" customFormat="false" ht="13.2" hidden="true" customHeight="false" outlineLevel="0" collapsed="false">
      <c r="A2665" s="4" t="n">
        <v>61</v>
      </c>
      <c r="B2665" s="4" t="n">
        <v>1</v>
      </c>
      <c r="C2665" s="4" t="n">
        <v>2</v>
      </c>
      <c r="D2665" s="4" t="n">
        <v>24</v>
      </c>
      <c r="E2665" s="4" t="n">
        <v>0.0245677</v>
      </c>
      <c r="F2665" s="0" t="str">
        <f aca="false">IF(B2665=$G$2,$H$2,IF(B2665=$G$3,$H$3,IF(B2665=$G$4,$H$4,IF(B2665=$G$5,$H$5,IF(B2665=$G$6,$H$6,"other")))))</f>
        <v>Off-Network</v>
      </c>
    </row>
    <row r="2666" customFormat="false" ht="13.2" hidden="true" customHeight="false" outlineLevel="0" collapsed="false">
      <c r="A2666" s="4" t="n">
        <v>61</v>
      </c>
      <c r="B2666" s="4" t="n">
        <v>1</v>
      </c>
      <c r="C2666" s="4" t="n">
        <v>5</v>
      </c>
      <c r="D2666" s="4" t="n">
        <v>1</v>
      </c>
      <c r="E2666" s="4" t="n">
        <v>0.00986211</v>
      </c>
      <c r="F2666" s="0" t="str">
        <f aca="false">IF(B2666=$G$2,$H$2,IF(B2666=$G$3,$H$3,IF(B2666=$G$4,$H$4,IF(B2666=$G$5,$H$5,IF(B2666=$G$6,$H$6,"other")))))</f>
        <v>Off-Network</v>
      </c>
    </row>
    <row r="2667" customFormat="false" ht="13.2" hidden="true" customHeight="false" outlineLevel="0" collapsed="false">
      <c r="A2667" s="4" t="n">
        <v>61</v>
      </c>
      <c r="B2667" s="4" t="n">
        <v>1</v>
      </c>
      <c r="C2667" s="4" t="n">
        <v>5</v>
      </c>
      <c r="D2667" s="4" t="n">
        <v>2</v>
      </c>
      <c r="E2667" s="4" t="n">
        <v>0.00627248</v>
      </c>
      <c r="F2667" s="0" t="str">
        <f aca="false">IF(B2667=$G$2,$H$2,IF(B2667=$G$3,$H$3,IF(B2667=$G$4,$H$4,IF(B2667=$G$5,$H$5,IF(B2667=$G$6,$H$6,"other")))))</f>
        <v>Off-Network</v>
      </c>
    </row>
    <row r="2668" customFormat="false" ht="13.2" hidden="true" customHeight="false" outlineLevel="0" collapsed="false">
      <c r="A2668" s="4" t="n">
        <v>61</v>
      </c>
      <c r="B2668" s="4" t="n">
        <v>1</v>
      </c>
      <c r="C2668" s="4" t="n">
        <v>5</v>
      </c>
      <c r="D2668" s="4" t="n">
        <v>3</v>
      </c>
      <c r="E2668" s="4" t="n">
        <v>0.00505767</v>
      </c>
      <c r="F2668" s="0" t="str">
        <f aca="false">IF(B2668=$G$2,$H$2,IF(B2668=$G$3,$H$3,IF(B2668=$G$4,$H$4,IF(B2668=$G$5,$H$5,IF(B2668=$G$6,$H$6,"other")))))</f>
        <v>Off-Network</v>
      </c>
    </row>
    <row r="2669" customFormat="false" ht="13.2" hidden="true" customHeight="false" outlineLevel="0" collapsed="false">
      <c r="A2669" s="4" t="n">
        <v>61</v>
      </c>
      <c r="B2669" s="4" t="n">
        <v>1</v>
      </c>
      <c r="C2669" s="4" t="n">
        <v>5</v>
      </c>
      <c r="D2669" s="4" t="n">
        <v>4</v>
      </c>
      <c r="E2669" s="4" t="n">
        <v>0.00466686</v>
      </c>
      <c r="F2669" s="0" t="str">
        <f aca="false">IF(B2669=$G$2,$H$2,IF(B2669=$G$3,$H$3,IF(B2669=$G$4,$H$4,IF(B2669=$G$5,$H$5,IF(B2669=$G$6,$H$6,"other")))))</f>
        <v>Off-Network</v>
      </c>
    </row>
    <row r="2670" customFormat="false" ht="13.2" hidden="true" customHeight="false" outlineLevel="0" collapsed="false">
      <c r="A2670" s="4" t="n">
        <v>61</v>
      </c>
      <c r="B2670" s="4" t="n">
        <v>1</v>
      </c>
      <c r="C2670" s="4" t="n">
        <v>5</v>
      </c>
      <c r="D2670" s="4" t="n">
        <v>5</v>
      </c>
      <c r="E2670" s="4" t="n">
        <v>0.00699469</v>
      </c>
      <c r="F2670" s="0" t="str">
        <f aca="false">IF(B2670=$G$2,$H$2,IF(B2670=$G$3,$H$3,IF(B2670=$G$4,$H$4,IF(B2670=$G$5,$H$5,IF(B2670=$G$6,$H$6,"other")))))</f>
        <v>Off-Network</v>
      </c>
    </row>
    <row r="2671" customFormat="false" ht="13.2" hidden="true" customHeight="false" outlineLevel="0" collapsed="false">
      <c r="A2671" s="4" t="n">
        <v>61</v>
      </c>
      <c r="B2671" s="4" t="n">
        <v>1</v>
      </c>
      <c r="C2671" s="4" t="n">
        <v>5</v>
      </c>
      <c r="D2671" s="4" t="n">
        <v>6</v>
      </c>
      <c r="E2671" s="4" t="n">
        <v>0.018494</v>
      </c>
      <c r="F2671" s="0" t="str">
        <f aca="false">IF(B2671=$G$2,$H$2,IF(B2671=$G$3,$H$3,IF(B2671=$G$4,$H$4,IF(B2671=$G$5,$H$5,IF(B2671=$G$6,$H$6,"other")))))</f>
        <v>Off-Network</v>
      </c>
    </row>
    <row r="2672" customFormat="false" ht="13.2" hidden="true" customHeight="false" outlineLevel="0" collapsed="false">
      <c r="A2672" s="4" t="n">
        <v>61</v>
      </c>
      <c r="B2672" s="4" t="n">
        <v>1</v>
      </c>
      <c r="C2672" s="4" t="n">
        <v>5</v>
      </c>
      <c r="D2672" s="4" t="n">
        <v>7</v>
      </c>
      <c r="E2672" s="4" t="n">
        <v>0.0459565</v>
      </c>
      <c r="F2672" s="0" t="str">
        <f aca="false">IF(B2672=$G$2,$H$2,IF(B2672=$G$3,$H$3,IF(B2672=$G$4,$H$4,IF(B2672=$G$5,$H$5,IF(B2672=$G$6,$H$6,"other")))))</f>
        <v>Off-Network</v>
      </c>
    </row>
    <row r="2673" customFormat="false" ht="13.2" hidden="true" customHeight="false" outlineLevel="0" collapsed="false">
      <c r="A2673" s="4" t="n">
        <v>61</v>
      </c>
      <c r="B2673" s="4" t="n">
        <v>1</v>
      </c>
      <c r="C2673" s="4" t="n">
        <v>5</v>
      </c>
      <c r="D2673" s="4" t="n">
        <v>8</v>
      </c>
      <c r="E2673" s="4" t="n">
        <v>0.0696444</v>
      </c>
      <c r="F2673" s="0" t="str">
        <f aca="false">IF(B2673=$G$2,$H$2,IF(B2673=$G$3,$H$3,IF(B2673=$G$4,$H$4,IF(B2673=$G$5,$H$5,IF(B2673=$G$6,$H$6,"other")))))</f>
        <v>Off-Network</v>
      </c>
    </row>
    <row r="2674" customFormat="false" ht="13.2" hidden="true" customHeight="false" outlineLevel="0" collapsed="false">
      <c r="A2674" s="4" t="n">
        <v>61</v>
      </c>
      <c r="B2674" s="4" t="n">
        <v>1</v>
      </c>
      <c r="C2674" s="4" t="n">
        <v>5</v>
      </c>
      <c r="D2674" s="4" t="n">
        <v>9</v>
      </c>
      <c r="E2674" s="4" t="n">
        <v>0.0608279</v>
      </c>
      <c r="F2674" s="0" t="str">
        <f aca="false">IF(B2674=$G$2,$H$2,IF(B2674=$G$3,$H$3,IF(B2674=$G$4,$H$4,IF(B2674=$G$5,$H$5,IF(B2674=$G$6,$H$6,"other")))))</f>
        <v>Off-Network</v>
      </c>
    </row>
    <row r="2675" customFormat="false" ht="13.2" hidden="true" customHeight="false" outlineLevel="0" collapsed="false">
      <c r="A2675" s="4" t="n">
        <v>61</v>
      </c>
      <c r="B2675" s="4" t="n">
        <v>1</v>
      </c>
      <c r="C2675" s="4" t="n">
        <v>5</v>
      </c>
      <c r="D2675" s="4" t="n">
        <v>10</v>
      </c>
      <c r="E2675" s="4" t="n">
        <v>0.0502862</v>
      </c>
      <c r="F2675" s="0" t="str">
        <f aca="false">IF(B2675=$G$2,$H$2,IF(B2675=$G$3,$H$3,IF(B2675=$G$4,$H$4,IF(B2675=$G$5,$H$5,IF(B2675=$G$6,$H$6,"other")))))</f>
        <v>Off-Network</v>
      </c>
    </row>
    <row r="2676" customFormat="false" ht="13.2" hidden="true" customHeight="false" outlineLevel="0" collapsed="false">
      <c r="A2676" s="4" t="n">
        <v>61</v>
      </c>
      <c r="B2676" s="4" t="n">
        <v>1</v>
      </c>
      <c r="C2676" s="4" t="n">
        <v>5</v>
      </c>
      <c r="D2676" s="4" t="n">
        <v>11</v>
      </c>
      <c r="E2676" s="4" t="n">
        <v>0.0499351</v>
      </c>
      <c r="F2676" s="0" t="str">
        <f aca="false">IF(B2676=$G$2,$H$2,IF(B2676=$G$3,$H$3,IF(B2676=$G$4,$H$4,IF(B2676=$G$5,$H$5,IF(B2676=$G$6,$H$6,"other")))))</f>
        <v>Off-Network</v>
      </c>
    </row>
    <row r="2677" customFormat="false" ht="13.2" hidden="true" customHeight="false" outlineLevel="0" collapsed="false">
      <c r="A2677" s="4" t="n">
        <v>61</v>
      </c>
      <c r="B2677" s="4" t="n">
        <v>1</v>
      </c>
      <c r="C2677" s="4" t="n">
        <v>5</v>
      </c>
      <c r="D2677" s="4" t="n">
        <v>12</v>
      </c>
      <c r="E2677" s="4" t="n">
        <v>0.0543654</v>
      </c>
      <c r="F2677" s="0" t="str">
        <f aca="false">IF(B2677=$G$2,$H$2,IF(B2677=$G$3,$H$3,IF(B2677=$G$4,$H$4,IF(B2677=$G$5,$H$5,IF(B2677=$G$6,$H$6,"other")))))</f>
        <v>Off-Network</v>
      </c>
    </row>
    <row r="2678" customFormat="false" ht="13.2" hidden="true" customHeight="false" outlineLevel="0" collapsed="false">
      <c r="A2678" s="4" t="n">
        <v>61</v>
      </c>
      <c r="B2678" s="4" t="n">
        <v>1</v>
      </c>
      <c r="C2678" s="4" t="n">
        <v>5</v>
      </c>
      <c r="D2678" s="4" t="n">
        <v>13</v>
      </c>
      <c r="E2678" s="4" t="n">
        <v>0.0576462</v>
      </c>
      <c r="F2678" s="0" t="str">
        <f aca="false">IF(B2678=$G$2,$H$2,IF(B2678=$G$3,$H$3,IF(B2678=$G$4,$H$4,IF(B2678=$G$5,$H$5,IF(B2678=$G$6,$H$6,"other")))))</f>
        <v>Off-Network</v>
      </c>
    </row>
    <row r="2679" customFormat="false" ht="13.2" hidden="true" customHeight="false" outlineLevel="0" collapsed="false">
      <c r="A2679" s="4" t="n">
        <v>61</v>
      </c>
      <c r="B2679" s="4" t="n">
        <v>1</v>
      </c>
      <c r="C2679" s="4" t="n">
        <v>5</v>
      </c>
      <c r="D2679" s="4" t="n">
        <v>14</v>
      </c>
      <c r="E2679" s="4" t="n">
        <v>0.0580319</v>
      </c>
      <c r="F2679" s="0" t="str">
        <f aca="false">IF(B2679=$G$2,$H$2,IF(B2679=$G$3,$H$3,IF(B2679=$G$4,$H$4,IF(B2679=$G$5,$H$5,IF(B2679=$G$6,$H$6,"other")))))</f>
        <v>Off-Network</v>
      </c>
    </row>
    <row r="2680" customFormat="false" ht="13.2" hidden="true" customHeight="false" outlineLevel="0" collapsed="false">
      <c r="A2680" s="4" t="n">
        <v>61</v>
      </c>
      <c r="B2680" s="4" t="n">
        <v>1</v>
      </c>
      <c r="C2680" s="4" t="n">
        <v>5</v>
      </c>
      <c r="D2680" s="4" t="n">
        <v>15</v>
      </c>
      <c r="E2680" s="4" t="n">
        <v>0.0622554</v>
      </c>
      <c r="F2680" s="0" t="str">
        <f aca="false">IF(B2680=$G$2,$H$2,IF(B2680=$G$3,$H$3,IF(B2680=$G$4,$H$4,IF(B2680=$G$5,$H$5,IF(B2680=$G$6,$H$6,"other")))))</f>
        <v>Off-Network</v>
      </c>
    </row>
    <row r="2681" customFormat="false" ht="13.2" hidden="true" customHeight="false" outlineLevel="0" collapsed="false">
      <c r="A2681" s="4" t="n">
        <v>61</v>
      </c>
      <c r="B2681" s="4" t="n">
        <v>1</v>
      </c>
      <c r="C2681" s="4" t="n">
        <v>5</v>
      </c>
      <c r="D2681" s="4" t="n">
        <v>16</v>
      </c>
      <c r="E2681" s="4" t="n">
        <v>0.0710049</v>
      </c>
      <c r="F2681" s="0" t="str">
        <f aca="false">IF(B2681=$G$2,$H$2,IF(B2681=$G$3,$H$3,IF(B2681=$G$4,$H$4,IF(B2681=$G$5,$H$5,IF(B2681=$G$6,$H$6,"other")))))</f>
        <v>Off-Network</v>
      </c>
    </row>
    <row r="2682" customFormat="false" ht="13.2" hidden="true" customHeight="false" outlineLevel="0" collapsed="false">
      <c r="A2682" s="4" t="n">
        <v>61</v>
      </c>
      <c r="B2682" s="4" t="n">
        <v>1</v>
      </c>
      <c r="C2682" s="4" t="n">
        <v>5</v>
      </c>
      <c r="D2682" s="4" t="n">
        <v>17</v>
      </c>
      <c r="E2682" s="4" t="n">
        <v>0.0769725</v>
      </c>
      <c r="F2682" s="0" t="str">
        <f aca="false">IF(B2682=$G$2,$H$2,IF(B2682=$G$3,$H$3,IF(B2682=$G$4,$H$4,IF(B2682=$G$5,$H$5,IF(B2682=$G$6,$H$6,"other")))))</f>
        <v>Off-Network</v>
      </c>
    </row>
    <row r="2683" customFormat="false" ht="13.2" hidden="true" customHeight="false" outlineLevel="0" collapsed="false">
      <c r="A2683" s="4" t="n">
        <v>61</v>
      </c>
      <c r="B2683" s="4" t="n">
        <v>1</v>
      </c>
      <c r="C2683" s="4" t="n">
        <v>5</v>
      </c>
      <c r="D2683" s="4" t="n">
        <v>18</v>
      </c>
      <c r="E2683" s="4" t="n">
        <v>0.077432</v>
      </c>
      <c r="F2683" s="0" t="str">
        <f aca="false">IF(B2683=$G$2,$H$2,IF(B2683=$G$3,$H$3,IF(B2683=$G$4,$H$4,IF(B2683=$G$5,$H$5,IF(B2683=$G$6,$H$6,"other")))))</f>
        <v>Off-Network</v>
      </c>
    </row>
    <row r="2684" customFormat="false" ht="13.2" hidden="true" customHeight="false" outlineLevel="0" collapsed="false">
      <c r="A2684" s="4" t="n">
        <v>61</v>
      </c>
      <c r="B2684" s="4" t="n">
        <v>1</v>
      </c>
      <c r="C2684" s="4" t="n">
        <v>5</v>
      </c>
      <c r="D2684" s="4" t="n">
        <v>19</v>
      </c>
      <c r="E2684" s="4" t="n">
        <v>0.059783</v>
      </c>
      <c r="F2684" s="0" t="str">
        <f aca="false">IF(B2684=$G$2,$H$2,IF(B2684=$G$3,$H$3,IF(B2684=$G$4,$H$4,IF(B2684=$G$5,$H$5,IF(B2684=$G$6,$H$6,"other")))))</f>
        <v>Off-Network</v>
      </c>
    </row>
    <row r="2685" customFormat="false" ht="13.2" hidden="true" customHeight="false" outlineLevel="0" collapsed="false">
      <c r="A2685" s="4" t="n">
        <v>61</v>
      </c>
      <c r="B2685" s="4" t="n">
        <v>1</v>
      </c>
      <c r="C2685" s="4" t="n">
        <v>5</v>
      </c>
      <c r="D2685" s="4" t="n">
        <v>20</v>
      </c>
      <c r="E2685" s="4" t="n">
        <v>0.0443923</v>
      </c>
      <c r="F2685" s="0" t="str">
        <f aca="false">IF(B2685=$G$2,$H$2,IF(B2685=$G$3,$H$3,IF(B2685=$G$4,$H$4,IF(B2685=$G$5,$H$5,IF(B2685=$G$6,$H$6,"other")))))</f>
        <v>Off-Network</v>
      </c>
    </row>
    <row r="2686" customFormat="false" ht="13.2" hidden="true" customHeight="false" outlineLevel="0" collapsed="false">
      <c r="A2686" s="4" t="n">
        <v>61</v>
      </c>
      <c r="B2686" s="4" t="n">
        <v>1</v>
      </c>
      <c r="C2686" s="4" t="n">
        <v>5</v>
      </c>
      <c r="D2686" s="4" t="n">
        <v>21</v>
      </c>
      <c r="E2686" s="4" t="n">
        <v>0.0354458</v>
      </c>
      <c r="F2686" s="0" t="str">
        <f aca="false">IF(B2686=$G$2,$H$2,IF(B2686=$G$3,$H$3,IF(B2686=$G$4,$H$4,IF(B2686=$G$5,$H$5,IF(B2686=$G$6,$H$6,"other")))))</f>
        <v>Off-Network</v>
      </c>
    </row>
    <row r="2687" customFormat="false" ht="13.2" hidden="true" customHeight="false" outlineLevel="0" collapsed="false">
      <c r="A2687" s="4" t="n">
        <v>61</v>
      </c>
      <c r="B2687" s="4" t="n">
        <v>1</v>
      </c>
      <c r="C2687" s="4" t="n">
        <v>5</v>
      </c>
      <c r="D2687" s="4" t="n">
        <v>22</v>
      </c>
      <c r="E2687" s="4" t="n">
        <v>0.031824</v>
      </c>
      <c r="F2687" s="0" t="str">
        <f aca="false">IF(B2687=$G$2,$H$2,IF(B2687=$G$3,$H$3,IF(B2687=$G$4,$H$4,IF(B2687=$G$5,$H$5,IF(B2687=$G$6,$H$6,"other")))))</f>
        <v>Off-Network</v>
      </c>
    </row>
    <row r="2688" customFormat="false" ht="13.2" hidden="true" customHeight="false" outlineLevel="0" collapsed="false">
      <c r="A2688" s="4" t="n">
        <v>61</v>
      </c>
      <c r="B2688" s="4" t="n">
        <v>1</v>
      </c>
      <c r="C2688" s="4" t="n">
        <v>5</v>
      </c>
      <c r="D2688" s="4" t="n">
        <v>23</v>
      </c>
      <c r="E2688" s="4" t="n">
        <v>0.0249419</v>
      </c>
      <c r="F2688" s="0" t="str">
        <f aca="false">IF(B2688=$G$2,$H$2,IF(B2688=$G$3,$H$3,IF(B2688=$G$4,$H$4,IF(B2688=$G$5,$H$5,IF(B2688=$G$6,$H$6,"other")))))</f>
        <v>Off-Network</v>
      </c>
    </row>
    <row r="2689" customFormat="false" ht="13.2" hidden="true" customHeight="false" outlineLevel="0" collapsed="false">
      <c r="A2689" s="4" t="n">
        <v>61</v>
      </c>
      <c r="B2689" s="4" t="n">
        <v>1</v>
      </c>
      <c r="C2689" s="4" t="n">
        <v>5</v>
      </c>
      <c r="D2689" s="4" t="n">
        <v>24</v>
      </c>
      <c r="E2689" s="4" t="n">
        <v>0.0179068</v>
      </c>
      <c r="F2689" s="0" t="str">
        <f aca="false">IF(B2689=$G$2,$H$2,IF(B2689=$G$3,$H$3,IF(B2689=$G$4,$H$4,IF(B2689=$G$5,$H$5,IF(B2689=$G$6,$H$6,"other")))))</f>
        <v>Off-Network</v>
      </c>
    </row>
    <row r="2690" customFormat="false" ht="13.2" hidden="true" customHeight="false" outlineLevel="0" collapsed="false">
      <c r="A2690" s="4" t="n">
        <v>61</v>
      </c>
      <c r="B2690" s="4" t="n">
        <v>2</v>
      </c>
      <c r="C2690" s="4" t="n">
        <v>2</v>
      </c>
      <c r="D2690" s="4" t="n">
        <v>1</v>
      </c>
      <c r="E2690" s="4" t="n">
        <v>0.0164213</v>
      </c>
      <c r="F2690" s="0" t="str">
        <f aca="false">IF(B2690=$G$2,$H$2,IF(B2690=$G$3,$H$3,IF(B2690=$G$4,$H$4,IF(B2690=$G$5,$H$5,IF(B2690=$G$6,$H$6,"other")))))</f>
        <v>Rural Restricted Access</v>
      </c>
    </row>
    <row r="2691" customFormat="false" ht="13.2" hidden="true" customHeight="false" outlineLevel="0" collapsed="false">
      <c r="A2691" s="4" t="n">
        <v>61</v>
      </c>
      <c r="B2691" s="4" t="n">
        <v>2</v>
      </c>
      <c r="C2691" s="4" t="n">
        <v>2</v>
      </c>
      <c r="D2691" s="4" t="n">
        <v>2</v>
      </c>
      <c r="E2691" s="4" t="n">
        <v>0.0111921</v>
      </c>
      <c r="F2691" s="0" t="str">
        <f aca="false">IF(B2691=$G$2,$H$2,IF(B2691=$G$3,$H$3,IF(B2691=$G$4,$H$4,IF(B2691=$G$5,$H$5,IF(B2691=$G$6,$H$6,"other")))))</f>
        <v>Rural Restricted Access</v>
      </c>
    </row>
    <row r="2692" customFormat="false" ht="13.2" hidden="true" customHeight="false" outlineLevel="0" collapsed="false">
      <c r="A2692" s="4" t="n">
        <v>61</v>
      </c>
      <c r="B2692" s="4" t="n">
        <v>2</v>
      </c>
      <c r="C2692" s="4" t="n">
        <v>2</v>
      </c>
      <c r="D2692" s="4" t="n">
        <v>3</v>
      </c>
      <c r="E2692" s="4" t="n">
        <v>0.0085415</v>
      </c>
      <c r="F2692" s="0" t="str">
        <f aca="false">IF(B2692=$G$2,$H$2,IF(B2692=$G$3,$H$3,IF(B2692=$G$4,$H$4,IF(B2692=$G$5,$H$5,IF(B2692=$G$6,$H$6,"other")))))</f>
        <v>Rural Restricted Access</v>
      </c>
    </row>
    <row r="2693" customFormat="false" ht="13.2" hidden="true" customHeight="false" outlineLevel="0" collapsed="false">
      <c r="A2693" s="4" t="n">
        <v>61</v>
      </c>
      <c r="B2693" s="4" t="n">
        <v>2</v>
      </c>
      <c r="C2693" s="4" t="n">
        <v>2</v>
      </c>
      <c r="D2693" s="4" t="n">
        <v>4</v>
      </c>
      <c r="E2693" s="4" t="n">
        <v>0.00679328</v>
      </c>
      <c r="F2693" s="0" t="str">
        <f aca="false">IF(B2693=$G$2,$H$2,IF(B2693=$G$3,$H$3,IF(B2693=$G$4,$H$4,IF(B2693=$G$5,$H$5,IF(B2693=$G$6,$H$6,"other")))))</f>
        <v>Rural Restricted Access</v>
      </c>
    </row>
    <row r="2694" customFormat="false" ht="13.2" hidden="true" customHeight="false" outlineLevel="0" collapsed="false">
      <c r="A2694" s="4" t="n">
        <v>61</v>
      </c>
      <c r="B2694" s="4" t="n">
        <v>2</v>
      </c>
      <c r="C2694" s="4" t="n">
        <v>2</v>
      </c>
      <c r="D2694" s="4" t="n">
        <v>5</v>
      </c>
      <c r="E2694" s="4" t="n">
        <v>0.00721894</v>
      </c>
      <c r="F2694" s="0" t="str">
        <f aca="false">IF(B2694=$G$2,$H$2,IF(B2694=$G$3,$H$3,IF(B2694=$G$4,$H$4,IF(B2694=$G$5,$H$5,IF(B2694=$G$6,$H$6,"other")))))</f>
        <v>Rural Restricted Access</v>
      </c>
    </row>
    <row r="2695" customFormat="false" ht="13.2" hidden="true" customHeight="false" outlineLevel="0" collapsed="false">
      <c r="A2695" s="4" t="n">
        <v>61</v>
      </c>
      <c r="B2695" s="4" t="n">
        <v>2</v>
      </c>
      <c r="C2695" s="4" t="n">
        <v>2</v>
      </c>
      <c r="D2695" s="4" t="n">
        <v>6</v>
      </c>
      <c r="E2695" s="4" t="n">
        <v>0.0107619</v>
      </c>
      <c r="F2695" s="0" t="str">
        <f aca="false">IF(B2695=$G$2,$H$2,IF(B2695=$G$3,$H$3,IF(B2695=$G$4,$H$4,IF(B2695=$G$5,$H$5,IF(B2695=$G$6,$H$6,"other")))))</f>
        <v>Rural Restricted Access</v>
      </c>
    </row>
    <row r="2696" customFormat="false" ht="13.2" hidden="true" customHeight="false" outlineLevel="0" collapsed="false">
      <c r="A2696" s="4" t="n">
        <v>61</v>
      </c>
      <c r="B2696" s="4" t="n">
        <v>2</v>
      </c>
      <c r="C2696" s="4" t="n">
        <v>2</v>
      </c>
      <c r="D2696" s="4" t="n">
        <v>7</v>
      </c>
      <c r="E2696" s="4" t="n">
        <v>0.01768</v>
      </c>
      <c r="F2696" s="0" t="str">
        <f aca="false">IF(B2696=$G$2,$H$2,IF(B2696=$G$3,$H$3,IF(B2696=$G$4,$H$4,IF(B2696=$G$5,$H$5,IF(B2696=$G$6,$H$6,"other")))))</f>
        <v>Rural Restricted Access</v>
      </c>
    </row>
    <row r="2697" customFormat="false" ht="13.2" hidden="true" customHeight="false" outlineLevel="0" collapsed="false">
      <c r="A2697" s="4" t="n">
        <v>61</v>
      </c>
      <c r="B2697" s="4" t="n">
        <v>2</v>
      </c>
      <c r="C2697" s="4" t="n">
        <v>2</v>
      </c>
      <c r="D2697" s="4" t="n">
        <v>8</v>
      </c>
      <c r="E2697" s="4" t="n">
        <v>0.0268751</v>
      </c>
      <c r="F2697" s="0" t="str">
        <f aca="false">IF(B2697=$G$2,$H$2,IF(B2697=$G$3,$H$3,IF(B2697=$G$4,$H$4,IF(B2697=$G$5,$H$5,IF(B2697=$G$6,$H$6,"other")))))</f>
        <v>Rural Restricted Access</v>
      </c>
    </row>
    <row r="2698" customFormat="false" ht="13.2" hidden="true" customHeight="false" outlineLevel="0" collapsed="false">
      <c r="A2698" s="4" t="n">
        <v>61</v>
      </c>
      <c r="B2698" s="4" t="n">
        <v>2</v>
      </c>
      <c r="C2698" s="4" t="n">
        <v>2</v>
      </c>
      <c r="D2698" s="4" t="n">
        <v>9</v>
      </c>
      <c r="E2698" s="4" t="n">
        <v>0.0386587</v>
      </c>
      <c r="F2698" s="0" t="str">
        <f aca="false">IF(B2698=$G$2,$H$2,IF(B2698=$G$3,$H$3,IF(B2698=$G$4,$H$4,IF(B2698=$G$5,$H$5,IF(B2698=$G$6,$H$6,"other")))))</f>
        <v>Rural Restricted Access</v>
      </c>
    </row>
    <row r="2699" customFormat="false" ht="13.2" hidden="true" customHeight="false" outlineLevel="0" collapsed="false">
      <c r="A2699" s="4" t="n">
        <v>61</v>
      </c>
      <c r="B2699" s="4" t="n">
        <v>2</v>
      </c>
      <c r="C2699" s="4" t="n">
        <v>2</v>
      </c>
      <c r="D2699" s="4" t="n">
        <v>10</v>
      </c>
      <c r="E2699" s="4" t="n">
        <v>0.0522389</v>
      </c>
      <c r="F2699" s="0" t="str">
        <f aca="false">IF(B2699=$G$2,$H$2,IF(B2699=$G$3,$H$3,IF(B2699=$G$4,$H$4,IF(B2699=$G$5,$H$5,IF(B2699=$G$6,$H$6,"other")))))</f>
        <v>Rural Restricted Access</v>
      </c>
    </row>
    <row r="2700" customFormat="false" ht="13.2" hidden="true" customHeight="false" outlineLevel="0" collapsed="false">
      <c r="A2700" s="4" t="n">
        <v>61</v>
      </c>
      <c r="B2700" s="4" t="n">
        <v>2</v>
      </c>
      <c r="C2700" s="4" t="n">
        <v>2</v>
      </c>
      <c r="D2700" s="4" t="n">
        <v>11</v>
      </c>
      <c r="E2700" s="4" t="n">
        <v>0.0631739</v>
      </c>
      <c r="F2700" s="0" t="str">
        <f aca="false">IF(B2700=$G$2,$H$2,IF(B2700=$G$3,$H$3,IF(B2700=$G$4,$H$4,IF(B2700=$G$5,$H$5,IF(B2700=$G$6,$H$6,"other")))))</f>
        <v>Rural Restricted Access</v>
      </c>
    </row>
    <row r="2701" customFormat="false" ht="13.2" hidden="true" customHeight="false" outlineLevel="0" collapsed="false">
      <c r="A2701" s="4" t="n">
        <v>61</v>
      </c>
      <c r="B2701" s="4" t="n">
        <v>2</v>
      </c>
      <c r="C2701" s="4" t="n">
        <v>2</v>
      </c>
      <c r="D2701" s="4" t="n">
        <v>12</v>
      </c>
      <c r="E2701" s="4" t="n">
        <v>0.0699435</v>
      </c>
      <c r="F2701" s="0" t="str">
        <f aca="false">IF(B2701=$G$2,$H$2,IF(B2701=$G$3,$H$3,IF(B2701=$G$4,$H$4,IF(B2701=$G$5,$H$5,IF(B2701=$G$6,$H$6,"other")))))</f>
        <v>Rural Restricted Access</v>
      </c>
    </row>
    <row r="2702" customFormat="false" ht="13.2" hidden="true" customHeight="false" outlineLevel="0" collapsed="false">
      <c r="A2702" s="4" t="n">
        <v>61</v>
      </c>
      <c r="B2702" s="4" t="n">
        <v>2</v>
      </c>
      <c r="C2702" s="4" t="n">
        <v>2</v>
      </c>
      <c r="D2702" s="4" t="n">
        <v>13</v>
      </c>
      <c r="E2702" s="4" t="n">
        <v>0.0729332</v>
      </c>
      <c r="F2702" s="0" t="str">
        <f aca="false">IF(B2702=$G$2,$H$2,IF(B2702=$G$3,$H$3,IF(B2702=$G$4,$H$4,IF(B2702=$G$5,$H$5,IF(B2702=$G$6,$H$6,"other")))))</f>
        <v>Rural Restricted Access</v>
      </c>
    </row>
    <row r="2703" customFormat="false" ht="13.2" hidden="true" customHeight="false" outlineLevel="0" collapsed="false">
      <c r="A2703" s="4" t="n">
        <v>61</v>
      </c>
      <c r="B2703" s="4" t="n">
        <v>2</v>
      </c>
      <c r="C2703" s="4" t="n">
        <v>2</v>
      </c>
      <c r="D2703" s="4" t="n">
        <v>14</v>
      </c>
      <c r="E2703" s="4" t="n">
        <v>0.0731218</v>
      </c>
      <c r="F2703" s="0" t="str">
        <f aca="false">IF(B2703=$G$2,$H$2,IF(B2703=$G$3,$H$3,IF(B2703=$G$4,$H$4,IF(B2703=$G$5,$H$5,IF(B2703=$G$6,$H$6,"other")))))</f>
        <v>Rural Restricted Access</v>
      </c>
    </row>
    <row r="2704" customFormat="false" ht="13.2" hidden="true" customHeight="false" outlineLevel="0" collapsed="false">
      <c r="A2704" s="4" t="n">
        <v>61</v>
      </c>
      <c r="B2704" s="4" t="n">
        <v>2</v>
      </c>
      <c r="C2704" s="4" t="n">
        <v>2</v>
      </c>
      <c r="D2704" s="4" t="n">
        <v>15</v>
      </c>
      <c r="E2704" s="4" t="n">
        <v>0.0736159</v>
      </c>
      <c r="F2704" s="0" t="str">
        <f aca="false">IF(B2704=$G$2,$H$2,IF(B2704=$G$3,$H$3,IF(B2704=$G$4,$H$4,IF(B2704=$G$5,$H$5,IF(B2704=$G$6,$H$6,"other")))))</f>
        <v>Rural Restricted Access</v>
      </c>
    </row>
    <row r="2705" customFormat="false" ht="13.2" hidden="true" customHeight="false" outlineLevel="0" collapsed="false">
      <c r="A2705" s="4" t="n">
        <v>61</v>
      </c>
      <c r="B2705" s="4" t="n">
        <v>2</v>
      </c>
      <c r="C2705" s="4" t="n">
        <v>2</v>
      </c>
      <c r="D2705" s="4" t="n">
        <v>16</v>
      </c>
      <c r="E2705" s="4" t="n">
        <v>0.0744608</v>
      </c>
      <c r="F2705" s="0" t="str">
        <f aca="false">IF(B2705=$G$2,$H$2,IF(B2705=$G$3,$H$3,IF(B2705=$G$4,$H$4,IF(B2705=$G$5,$H$5,IF(B2705=$G$6,$H$6,"other")))))</f>
        <v>Rural Restricted Access</v>
      </c>
    </row>
    <row r="2706" customFormat="false" ht="13.2" hidden="true" customHeight="false" outlineLevel="0" collapsed="false">
      <c r="A2706" s="4" t="n">
        <v>61</v>
      </c>
      <c r="B2706" s="4" t="n">
        <v>2</v>
      </c>
      <c r="C2706" s="4" t="n">
        <v>2</v>
      </c>
      <c r="D2706" s="4" t="n">
        <v>17</v>
      </c>
      <c r="E2706" s="4" t="n">
        <v>0.0742165</v>
      </c>
      <c r="F2706" s="0" t="str">
        <f aca="false">IF(B2706=$G$2,$H$2,IF(B2706=$G$3,$H$3,IF(B2706=$G$4,$H$4,IF(B2706=$G$5,$H$5,IF(B2706=$G$6,$H$6,"other")))))</f>
        <v>Rural Restricted Access</v>
      </c>
    </row>
    <row r="2707" customFormat="false" ht="13.2" hidden="true" customHeight="false" outlineLevel="0" collapsed="false">
      <c r="A2707" s="4" t="n">
        <v>61</v>
      </c>
      <c r="B2707" s="4" t="n">
        <v>2</v>
      </c>
      <c r="C2707" s="4" t="n">
        <v>2</v>
      </c>
      <c r="D2707" s="4" t="n">
        <v>18</v>
      </c>
      <c r="E2707" s="4" t="n">
        <v>0.0700091</v>
      </c>
      <c r="F2707" s="0" t="str">
        <f aca="false">IF(B2707=$G$2,$H$2,IF(B2707=$G$3,$H$3,IF(B2707=$G$4,$H$4,IF(B2707=$G$5,$H$5,IF(B2707=$G$6,$H$6,"other")))))</f>
        <v>Rural Restricted Access</v>
      </c>
    </row>
    <row r="2708" customFormat="false" ht="13.2" hidden="true" customHeight="false" outlineLevel="0" collapsed="false">
      <c r="A2708" s="4" t="n">
        <v>61</v>
      </c>
      <c r="B2708" s="4" t="n">
        <v>2</v>
      </c>
      <c r="C2708" s="4" t="n">
        <v>2</v>
      </c>
      <c r="D2708" s="4" t="n">
        <v>19</v>
      </c>
      <c r="E2708" s="4" t="n">
        <v>0.0614038</v>
      </c>
      <c r="F2708" s="0" t="str">
        <f aca="false">IF(B2708=$G$2,$H$2,IF(B2708=$G$3,$H$3,IF(B2708=$G$4,$H$4,IF(B2708=$G$5,$H$5,IF(B2708=$G$6,$H$6,"other")))))</f>
        <v>Rural Restricted Access</v>
      </c>
    </row>
    <row r="2709" customFormat="false" ht="13.2" hidden="true" customHeight="false" outlineLevel="0" collapsed="false">
      <c r="A2709" s="4" t="n">
        <v>61</v>
      </c>
      <c r="B2709" s="4" t="n">
        <v>2</v>
      </c>
      <c r="C2709" s="4" t="n">
        <v>2</v>
      </c>
      <c r="D2709" s="4" t="n">
        <v>20</v>
      </c>
      <c r="E2709" s="4" t="n">
        <v>0.0505043</v>
      </c>
      <c r="F2709" s="0" t="str">
        <f aca="false">IF(B2709=$G$2,$H$2,IF(B2709=$G$3,$H$3,IF(B2709=$G$4,$H$4,IF(B2709=$G$5,$H$5,IF(B2709=$G$6,$H$6,"other")))))</f>
        <v>Rural Restricted Access</v>
      </c>
    </row>
    <row r="2710" customFormat="false" ht="13.2" hidden="true" customHeight="false" outlineLevel="0" collapsed="false">
      <c r="A2710" s="4" t="n">
        <v>61</v>
      </c>
      <c r="B2710" s="4" t="n">
        <v>2</v>
      </c>
      <c r="C2710" s="4" t="n">
        <v>2</v>
      </c>
      <c r="D2710" s="4" t="n">
        <v>21</v>
      </c>
      <c r="E2710" s="4" t="n">
        <v>0.0412072</v>
      </c>
      <c r="F2710" s="0" t="str">
        <f aca="false">IF(B2710=$G$2,$H$2,IF(B2710=$G$3,$H$3,IF(B2710=$G$4,$H$4,IF(B2710=$G$5,$H$5,IF(B2710=$G$6,$H$6,"other")))))</f>
        <v>Rural Restricted Access</v>
      </c>
    </row>
    <row r="2711" customFormat="false" ht="13.2" hidden="true" customHeight="false" outlineLevel="0" collapsed="false">
      <c r="A2711" s="4" t="n">
        <v>61</v>
      </c>
      <c r="B2711" s="4" t="n">
        <v>2</v>
      </c>
      <c r="C2711" s="4" t="n">
        <v>2</v>
      </c>
      <c r="D2711" s="4" t="n">
        <v>22</v>
      </c>
      <c r="E2711" s="4" t="n">
        <v>0.0336373</v>
      </c>
      <c r="F2711" s="0" t="str">
        <f aca="false">IF(B2711=$G$2,$H$2,IF(B2711=$G$3,$H$3,IF(B2711=$G$4,$H$4,IF(B2711=$G$5,$H$5,IF(B2711=$G$6,$H$6,"other")))))</f>
        <v>Rural Restricted Access</v>
      </c>
    </row>
    <row r="2712" customFormat="false" ht="13.2" hidden="true" customHeight="false" outlineLevel="0" collapsed="false">
      <c r="A2712" s="4" t="n">
        <v>61</v>
      </c>
      <c r="B2712" s="4" t="n">
        <v>2</v>
      </c>
      <c r="C2712" s="4" t="n">
        <v>2</v>
      </c>
      <c r="D2712" s="4" t="n">
        <v>23</v>
      </c>
      <c r="E2712" s="4" t="n">
        <v>0.0262243</v>
      </c>
      <c r="F2712" s="0" t="str">
        <f aca="false">IF(B2712=$G$2,$H$2,IF(B2712=$G$3,$H$3,IF(B2712=$G$4,$H$4,IF(B2712=$G$5,$H$5,IF(B2712=$G$6,$H$6,"other")))))</f>
        <v>Rural Restricted Access</v>
      </c>
    </row>
    <row r="2713" customFormat="false" ht="13.2" hidden="true" customHeight="false" outlineLevel="0" collapsed="false">
      <c r="A2713" s="4" t="n">
        <v>61</v>
      </c>
      <c r="B2713" s="4" t="n">
        <v>2</v>
      </c>
      <c r="C2713" s="4" t="n">
        <v>2</v>
      </c>
      <c r="D2713" s="4" t="n">
        <v>24</v>
      </c>
      <c r="E2713" s="4" t="n">
        <v>0.0191666</v>
      </c>
      <c r="F2713" s="0" t="str">
        <f aca="false">IF(B2713=$G$2,$H$2,IF(B2713=$G$3,$H$3,IF(B2713=$G$4,$H$4,IF(B2713=$G$5,$H$5,IF(B2713=$G$6,$H$6,"other")))))</f>
        <v>Rural Restricted Access</v>
      </c>
    </row>
    <row r="2714" customFormat="false" ht="13.2" hidden="true" customHeight="false" outlineLevel="0" collapsed="false">
      <c r="A2714" s="4" t="n">
        <v>61</v>
      </c>
      <c r="B2714" s="4" t="n">
        <v>2</v>
      </c>
      <c r="C2714" s="4" t="n">
        <v>5</v>
      </c>
      <c r="D2714" s="4" t="n">
        <v>1</v>
      </c>
      <c r="E2714" s="4" t="n">
        <v>0.0107741</v>
      </c>
      <c r="F2714" s="0" t="str">
        <f aca="false">IF(B2714=$G$2,$H$2,IF(B2714=$G$3,$H$3,IF(B2714=$G$4,$H$4,IF(B2714=$G$5,$H$5,IF(B2714=$G$6,$H$6,"other")))))</f>
        <v>Rural Restricted Access</v>
      </c>
    </row>
    <row r="2715" customFormat="false" ht="13.2" hidden="true" customHeight="false" outlineLevel="0" collapsed="false">
      <c r="A2715" s="4" t="n">
        <v>61</v>
      </c>
      <c r="B2715" s="4" t="n">
        <v>2</v>
      </c>
      <c r="C2715" s="4" t="n">
        <v>5</v>
      </c>
      <c r="D2715" s="4" t="n">
        <v>2</v>
      </c>
      <c r="E2715" s="4" t="n">
        <v>0.00764376</v>
      </c>
      <c r="F2715" s="0" t="str">
        <f aca="false">IF(B2715=$G$2,$H$2,IF(B2715=$G$3,$H$3,IF(B2715=$G$4,$H$4,IF(B2715=$G$5,$H$5,IF(B2715=$G$6,$H$6,"other")))))</f>
        <v>Rural Restricted Access</v>
      </c>
    </row>
    <row r="2716" customFormat="false" ht="13.2" hidden="true" customHeight="false" outlineLevel="0" collapsed="false">
      <c r="A2716" s="4" t="n">
        <v>61</v>
      </c>
      <c r="B2716" s="4" t="n">
        <v>2</v>
      </c>
      <c r="C2716" s="4" t="n">
        <v>5</v>
      </c>
      <c r="D2716" s="4" t="n">
        <v>3</v>
      </c>
      <c r="E2716" s="4" t="n">
        <v>0.00654641</v>
      </c>
      <c r="F2716" s="0" t="str">
        <f aca="false">IF(B2716=$G$2,$H$2,IF(B2716=$G$3,$H$3,IF(B2716=$G$4,$H$4,IF(B2716=$G$5,$H$5,IF(B2716=$G$6,$H$6,"other")))))</f>
        <v>Rural Restricted Access</v>
      </c>
    </row>
    <row r="2717" customFormat="false" ht="13.2" hidden="true" customHeight="false" outlineLevel="0" collapsed="false">
      <c r="A2717" s="4" t="n">
        <v>61</v>
      </c>
      <c r="B2717" s="4" t="n">
        <v>2</v>
      </c>
      <c r="C2717" s="4" t="n">
        <v>5</v>
      </c>
      <c r="D2717" s="4" t="n">
        <v>4</v>
      </c>
      <c r="E2717" s="4" t="n">
        <v>0.00663486</v>
      </c>
      <c r="F2717" s="0" t="str">
        <f aca="false">IF(B2717=$G$2,$H$2,IF(B2717=$G$3,$H$3,IF(B2717=$G$4,$H$4,IF(B2717=$G$5,$H$5,IF(B2717=$G$6,$H$6,"other")))))</f>
        <v>Rural Restricted Access</v>
      </c>
    </row>
    <row r="2718" customFormat="false" ht="13.2" hidden="true" customHeight="false" outlineLevel="0" collapsed="false">
      <c r="A2718" s="4" t="n">
        <v>61</v>
      </c>
      <c r="B2718" s="4" t="n">
        <v>2</v>
      </c>
      <c r="C2718" s="4" t="n">
        <v>5</v>
      </c>
      <c r="D2718" s="4" t="n">
        <v>5</v>
      </c>
      <c r="E2718" s="4" t="n">
        <v>0.00953999</v>
      </c>
      <c r="F2718" s="0" t="str">
        <f aca="false">IF(B2718=$G$2,$H$2,IF(B2718=$G$3,$H$3,IF(B2718=$G$4,$H$4,IF(B2718=$G$5,$H$5,IF(B2718=$G$6,$H$6,"other")))))</f>
        <v>Rural Restricted Access</v>
      </c>
    </row>
    <row r="2719" customFormat="false" ht="13.2" hidden="true" customHeight="false" outlineLevel="0" collapsed="false">
      <c r="A2719" s="4" t="n">
        <v>61</v>
      </c>
      <c r="B2719" s="4" t="n">
        <v>2</v>
      </c>
      <c r="C2719" s="4" t="n">
        <v>5</v>
      </c>
      <c r="D2719" s="4" t="n">
        <v>6</v>
      </c>
      <c r="E2719" s="4" t="n">
        <v>0.0200551</v>
      </c>
      <c r="F2719" s="0" t="str">
        <f aca="false">IF(B2719=$G$2,$H$2,IF(B2719=$G$3,$H$3,IF(B2719=$G$4,$H$4,IF(B2719=$G$5,$H$5,IF(B2719=$G$6,$H$6,"other")))))</f>
        <v>Rural Restricted Access</v>
      </c>
    </row>
    <row r="2720" customFormat="false" ht="13.2" hidden="true" customHeight="false" outlineLevel="0" collapsed="false">
      <c r="A2720" s="4" t="n">
        <v>61</v>
      </c>
      <c r="B2720" s="4" t="n">
        <v>2</v>
      </c>
      <c r="C2720" s="4" t="n">
        <v>5</v>
      </c>
      <c r="D2720" s="4" t="n">
        <v>7</v>
      </c>
      <c r="E2720" s="4" t="n">
        <v>0.0410295</v>
      </c>
      <c r="F2720" s="0" t="str">
        <f aca="false">IF(B2720=$G$2,$H$2,IF(B2720=$G$3,$H$3,IF(B2720=$G$4,$H$4,IF(B2720=$G$5,$H$5,IF(B2720=$G$6,$H$6,"other")))))</f>
        <v>Rural Restricted Access</v>
      </c>
    </row>
    <row r="2721" customFormat="false" ht="13.2" hidden="true" customHeight="false" outlineLevel="0" collapsed="false">
      <c r="A2721" s="4" t="n">
        <v>61</v>
      </c>
      <c r="B2721" s="4" t="n">
        <v>2</v>
      </c>
      <c r="C2721" s="4" t="n">
        <v>5</v>
      </c>
      <c r="D2721" s="4" t="n">
        <v>8</v>
      </c>
      <c r="E2721" s="4" t="n">
        <v>0.0579722</v>
      </c>
      <c r="F2721" s="0" t="str">
        <f aca="false">IF(B2721=$G$2,$H$2,IF(B2721=$G$3,$H$3,IF(B2721=$G$4,$H$4,IF(B2721=$G$5,$H$5,IF(B2721=$G$6,$H$6,"other")))))</f>
        <v>Rural Restricted Access</v>
      </c>
    </row>
    <row r="2722" customFormat="false" ht="13.2" hidden="true" customHeight="false" outlineLevel="0" collapsed="false">
      <c r="A2722" s="4" t="n">
        <v>61</v>
      </c>
      <c r="B2722" s="4" t="n">
        <v>2</v>
      </c>
      <c r="C2722" s="4" t="n">
        <v>5</v>
      </c>
      <c r="D2722" s="4" t="n">
        <v>9</v>
      </c>
      <c r="E2722" s="4" t="n">
        <v>0.0534711</v>
      </c>
      <c r="F2722" s="0" t="str">
        <f aca="false">IF(B2722=$G$2,$H$2,IF(B2722=$G$3,$H$3,IF(B2722=$G$4,$H$4,IF(B2722=$G$5,$H$5,IF(B2722=$G$6,$H$6,"other")))))</f>
        <v>Rural Restricted Access</v>
      </c>
    </row>
    <row r="2723" customFormat="false" ht="13.2" hidden="true" customHeight="false" outlineLevel="0" collapsed="false">
      <c r="A2723" s="4" t="n">
        <v>61</v>
      </c>
      <c r="B2723" s="4" t="n">
        <v>2</v>
      </c>
      <c r="C2723" s="4" t="n">
        <v>5</v>
      </c>
      <c r="D2723" s="4" t="n">
        <v>10</v>
      </c>
      <c r="E2723" s="4" t="n">
        <v>0.0525478</v>
      </c>
      <c r="F2723" s="0" t="str">
        <f aca="false">IF(B2723=$G$2,$H$2,IF(B2723=$G$3,$H$3,IF(B2723=$G$4,$H$4,IF(B2723=$G$5,$H$5,IF(B2723=$G$6,$H$6,"other")))))</f>
        <v>Rural Restricted Access</v>
      </c>
    </row>
    <row r="2724" customFormat="false" ht="13.2" hidden="true" customHeight="false" outlineLevel="0" collapsed="false">
      <c r="A2724" s="4" t="n">
        <v>61</v>
      </c>
      <c r="B2724" s="4" t="n">
        <v>2</v>
      </c>
      <c r="C2724" s="4" t="n">
        <v>5</v>
      </c>
      <c r="D2724" s="4" t="n">
        <v>11</v>
      </c>
      <c r="E2724" s="4" t="n">
        <v>0.0550607</v>
      </c>
      <c r="F2724" s="0" t="str">
        <f aca="false">IF(B2724=$G$2,$H$2,IF(B2724=$G$3,$H$3,IF(B2724=$G$4,$H$4,IF(B2724=$G$5,$H$5,IF(B2724=$G$6,$H$6,"other")))))</f>
        <v>Rural Restricted Access</v>
      </c>
    </row>
    <row r="2725" customFormat="false" ht="13.2" hidden="true" customHeight="false" outlineLevel="0" collapsed="false">
      <c r="A2725" s="4" t="n">
        <v>61</v>
      </c>
      <c r="B2725" s="4" t="n">
        <v>2</v>
      </c>
      <c r="C2725" s="4" t="n">
        <v>5</v>
      </c>
      <c r="D2725" s="4" t="n">
        <v>12</v>
      </c>
      <c r="E2725" s="4" t="n">
        <v>0.0576741</v>
      </c>
      <c r="F2725" s="0" t="str">
        <f aca="false">IF(B2725=$G$2,$H$2,IF(B2725=$G$3,$H$3,IF(B2725=$G$4,$H$4,IF(B2725=$G$5,$H$5,IF(B2725=$G$6,$H$6,"other")))))</f>
        <v>Rural Restricted Access</v>
      </c>
    </row>
    <row r="2726" customFormat="false" ht="13.2" hidden="true" customHeight="false" outlineLevel="0" collapsed="false">
      <c r="A2726" s="4" t="n">
        <v>61</v>
      </c>
      <c r="B2726" s="4" t="n">
        <v>2</v>
      </c>
      <c r="C2726" s="4" t="n">
        <v>5</v>
      </c>
      <c r="D2726" s="4" t="n">
        <v>13</v>
      </c>
      <c r="E2726" s="4" t="n">
        <v>0.0591429</v>
      </c>
      <c r="F2726" s="0" t="str">
        <f aca="false">IF(B2726=$G$2,$H$2,IF(B2726=$G$3,$H$3,IF(B2726=$G$4,$H$4,IF(B2726=$G$5,$H$5,IF(B2726=$G$6,$H$6,"other")))))</f>
        <v>Rural Restricted Access</v>
      </c>
    </row>
    <row r="2727" customFormat="false" ht="13.2" hidden="true" customHeight="false" outlineLevel="0" collapsed="false">
      <c r="A2727" s="4" t="n">
        <v>61</v>
      </c>
      <c r="B2727" s="4" t="n">
        <v>2</v>
      </c>
      <c r="C2727" s="4" t="n">
        <v>5</v>
      </c>
      <c r="D2727" s="4" t="n">
        <v>14</v>
      </c>
      <c r="E2727" s="4" t="n">
        <v>0.0608019</v>
      </c>
      <c r="F2727" s="0" t="str">
        <f aca="false">IF(B2727=$G$2,$H$2,IF(B2727=$G$3,$H$3,IF(B2727=$G$4,$H$4,IF(B2727=$G$5,$H$5,IF(B2727=$G$6,$H$6,"other")))))</f>
        <v>Rural Restricted Access</v>
      </c>
    </row>
    <row r="2728" customFormat="false" ht="13.2" hidden="true" customHeight="false" outlineLevel="0" collapsed="false">
      <c r="A2728" s="4" t="n">
        <v>61</v>
      </c>
      <c r="B2728" s="4" t="n">
        <v>2</v>
      </c>
      <c r="C2728" s="4" t="n">
        <v>5</v>
      </c>
      <c r="D2728" s="4" t="n">
        <v>15</v>
      </c>
      <c r="E2728" s="4" t="n">
        <v>0.0652985</v>
      </c>
      <c r="F2728" s="0" t="str">
        <f aca="false">IF(B2728=$G$2,$H$2,IF(B2728=$G$3,$H$3,IF(B2728=$G$4,$H$4,IF(B2728=$G$5,$H$5,IF(B2728=$G$6,$H$6,"other")))))</f>
        <v>Rural Restricted Access</v>
      </c>
    </row>
    <row r="2729" customFormat="false" ht="13.2" hidden="true" customHeight="false" outlineLevel="0" collapsed="false">
      <c r="A2729" s="4" t="n">
        <v>61</v>
      </c>
      <c r="B2729" s="4" t="n">
        <v>2</v>
      </c>
      <c r="C2729" s="4" t="n">
        <v>5</v>
      </c>
      <c r="D2729" s="4" t="n">
        <v>16</v>
      </c>
      <c r="E2729" s="4" t="n">
        <v>0.0726082</v>
      </c>
      <c r="F2729" s="0" t="str">
        <f aca="false">IF(B2729=$G$2,$H$2,IF(B2729=$G$3,$H$3,IF(B2729=$G$4,$H$4,IF(B2729=$G$5,$H$5,IF(B2729=$G$6,$H$6,"other")))))</f>
        <v>Rural Restricted Access</v>
      </c>
    </row>
    <row r="2730" customFormat="false" ht="13.2" hidden="true" customHeight="false" outlineLevel="0" collapsed="false">
      <c r="A2730" s="4" t="n">
        <v>61</v>
      </c>
      <c r="B2730" s="4" t="n">
        <v>2</v>
      </c>
      <c r="C2730" s="4" t="n">
        <v>5</v>
      </c>
      <c r="D2730" s="4" t="n">
        <v>17</v>
      </c>
      <c r="E2730" s="4" t="n">
        <v>0.0773817</v>
      </c>
      <c r="F2730" s="0" t="str">
        <f aca="false">IF(B2730=$G$2,$H$2,IF(B2730=$G$3,$H$3,IF(B2730=$G$4,$H$4,IF(B2730=$G$5,$H$5,IF(B2730=$G$6,$H$6,"other")))))</f>
        <v>Rural Restricted Access</v>
      </c>
    </row>
    <row r="2731" customFormat="false" ht="13.2" hidden="true" customHeight="false" outlineLevel="0" collapsed="false">
      <c r="A2731" s="4" t="n">
        <v>61</v>
      </c>
      <c r="B2731" s="4" t="n">
        <v>2</v>
      </c>
      <c r="C2731" s="4" t="n">
        <v>5</v>
      </c>
      <c r="D2731" s="4" t="n">
        <v>18</v>
      </c>
      <c r="E2731" s="4" t="n">
        <v>0.0754816</v>
      </c>
      <c r="F2731" s="0" t="str">
        <f aca="false">IF(B2731=$G$2,$H$2,IF(B2731=$G$3,$H$3,IF(B2731=$G$4,$H$4,IF(B2731=$G$5,$H$5,IF(B2731=$G$6,$H$6,"other")))))</f>
        <v>Rural Restricted Access</v>
      </c>
    </row>
    <row r="2732" customFormat="false" ht="13.2" hidden="true" customHeight="false" outlineLevel="0" collapsed="false">
      <c r="A2732" s="4" t="n">
        <v>61</v>
      </c>
      <c r="B2732" s="4" t="n">
        <v>2</v>
      </c>
      <c r="C2732" s="4" t="n">
        <v>5</v>
      </c>
      <c r="D2732" s="4" t="n">
        <v>19</v>
      </c>
      <c r="E2732" s="4" t="n">
        <v>0.0587059</v>
      </c>
      <c r="F2732" s="0" t="str">
        <f aca="false">IF(B2732=$G$2,$H$2,IF(B2732=$G$3,$H$3,IF(B2732=$G$4,$H$4,IF(B2732=$G$5,$H$5,IF(B2732=$G$6,$H$6,"other")))))</f>
        <v>Rural Restricted Access</v>
      </c>
    </row>
    <row r="2733" customFormat="false" ht="13.2" hidden="true" customHeight="false" outlineLevel="0" collapsed="false">
      <c r="A2733" s="4" t="n">
        <v>61</v>
      </c>
      <c r="B2733" s="4" t="n">
        <v>2</v>
      </c>
      <c r="C2733" s="4" t="n">
        <v>5</v>
      </c>
      <c r="D2733" s="4" t="n">
        <v>20</v>
      </c>
      <c r="E2733" s="4" t="n">
        <v>0.0439864</v>
      </c>
      <c r="F2733" s="0" t="str">
        <f aca="false">IF(B2733=$G$2,$H$2,IF(B2733=$G$3,$H$3,IF(B2733=$G$4,$H$4,IF(B2733=$G$5,$H$5,IF(B2733=$G$6,$H$6,"other")))))</f>
        <v>Rural Restricted Access</v>
      </c>
    </row>
    <row r="2734" customFormat="false" ht="13.2" hidden="true" customHeight="false" outlineLevel="0" collapsed="false">
      <c r="A2734" s="4" t="n">
        <v>61</v>
      </c>
      <c r="B2734" s="4" t="n">
        <v>2</v>
      </c>
      <c r="C2734" s="4" t="n">
        <v>5</v>
      </c>
      <c r="D2734" s="4" t="n">
        <v>21</v>
      </c>
      <c r="E2734" s="4" t="n">
        <v>0.0357309</v>
      </c>
      <c r="F2734" s="0" t="str">
        <f aca="false">IF(B2734=$G$2,$H$2,IF(B2734=$G$3,$H$3,IF(B2734=$G$4,$H$4,IF(B2734=$G$5,$H$5,IF(B2734=$G$6,$H$6,"other")))))</f>
        <v>Rural Restricted Access</v>
      </c>
    </row>
    <row r="2735" customFormat="false" ht="13.2" hidden="true" customHeight="false" outlineLevel="0" collapsed="false">
      <c r="A2735" s="4" t="n">
        <v>61</v>
      </c>
      <c r="B2735" s="4" t="n">
        <v>2</v>
      </c>
      <c r="C2735" s="4" t="n">
        <v>5</v>
      </c>
      <c r="D2735" s="4" t="n">
        <v>22</v>
      </c>
      <c r="E2735" s="4" t="n">
        <v>0.0307428</v>
      </c>
      <c r="F2735" s="0" t="str">
        <f aca="false">IF(B2735=$G$2,$H$2,IF(B2735=$G$3,$H$3,IF(B2735=$G$4,$H$4,IF(B2735=$G$5,$H$5,IF(B2735=$G$6,$H$6,"other")))))</f>
        <v>Rural Restricted Access</v>
      </c>
    </row>
    <row r="2736" customFormat="false" ht="13.2" hidden="true" customHeight="false" outlineLevel="0" collapsed="false">
      <c r="A2736" s="4" t="n">
        <v>61</v>
      </c>
      <c r="B2736" s="4" t="n">
        <v>2</v>
      </c>
      <c r="C2736" s="4" t="n">
        <v>5</v>
      </c>
      <c r="D2736" s="4" t="n">
        <v>23</v>
      </c>
      <c r="E2736" s="4" t="n">
        <v>0.0238521</v>
      </c>
      <c r="F2736" s="0" t="str">
        <f aca="false">IF(B2736=$G$2,$H$2,IF(B2736=$G$3,$H$3,IF(B2736=$G$4,$H$4,IF(B2736=$G$5,$H$5,IF(B2736=$G$6,$H$6,"other")))))</f>
        <v>Rural Restricted Access</v>
      </c>
    </row>
    <row r="2737" customFormat="false" ht="13.2" hidden="true" customHeight="false" outlineLevel="0" collapsed="false">
      <c r="A2737" s="4" t="n">
        <v>61</v>
      </c>
      <c r="B2737" s="4" t="n">
        <v>2</v>
      </c>
      <c r="C2737" s="4" t="n">
        <v>5</v>
      </c>
      <c r="D2737" s="4" t="n">
        <v>24</v>
      </c>
      <c r="E2737" s="4" t="n">
        <v>0.0173177</v>
      </c>
      <c r="F2737" s="0" t="str">
        <f aca="false">IF(B2737=$G$2,$H$2,IF(B2737=$G$3,$H$3,IF(B2737=$G$4,$H$4,IF(B2737=$G$5,$H$5,IF(B2737=$G$6,$H$6,"other")))))</f>
        <v>Rural Restricted Access</v>
      </c>
    </row>
    <row r="2738" customFormat="false" ht="13.2" hidden="true" customHeight="false" outlineLevel="0" collapsed="false">
      <c r="A2738" s="4" t="n">
        <v>61</v>
      </c>
      <c r="B2738" s="4" t="n">
        <v>3</v>
      </c>
      <c r="C2738" s="4" t="n">
        <v>2</v>
      </c>
      <c r="D2738" s="4" t="n">
        <v>1</v>
      </c>
      <c r="E2738" s="4" t="n">
        <v>0.0164213</v>
      </c>
      <c r="F2738" s="0" t="str">
        <f aca="false">IF(B2738=$G$2,$H$2,IF(B2738=$G$3,$H$3,IF(B2738=$G$4,$H$4,IF(B2738=$G$5,$H$5,IF(B2738=$G$6,$H$6,"other")))))</f>
        <v>Rural Unrestricted Access</v>
      </c>
    </row>
    <row r="2739" customFormat="false" ht="13.2" hidden="true" customHeight="false" outlineLevel="0" collapsed="false">
      <c r="A2739" s="4" t="n">
        <v>61</v>
      </c>
      <c r="B2739" s="4" t="n">
        <v>3</v>
      </c>
      <c r="C2739" s="4" t="n">
        <v>2</v>
      </c>
      <c r="D2739" s="4" t="n">
        <v>2</v>
      </c>
      <c r="E2739" s="4" t="n">
        <v>0.0111921</v>
      </c>
      <c r="F2739" s="0" t="str">
        <f aca="false">IF(B2739=$G$2,$H$2,IF(B2739=$G$3,$H$3,IF(B2739=$G$4,$H$4,IF(B2739=$G$5,$H$5,IF(B2739=$G$6,$H$6,"other")))))</f>
        <v>Rural Unrestricted Access</v>
      </c>
    </row>
    <row r="2740" customFormat="false" ht="13.2" hidden="true" customHeight="false" outlineLevel="0" collapsed="false">
      <c r="A2740" s="4" t="n">
        <v>61</v>
      </c>
      <c r="B2740" s="4" t="n">
        <v>3</v>
      </c>
      <c r="C2740" s="4" t="n">
        <v>2</v>
      </c>
      <c r="D2740" s="4" t="n">
        <v>3</v>
      </c>
      <c r="E2740" s="4" t="n">
        <v>0.0085415</v>
      </c>
      <c r="F2740" s="0" t="str">
        <f aca="false">IF(B2740=$G$2,$H$2,IF(B2740=$G$3,$H$3,IF(B2740=$G$4,$H$4,IF(B2740=$G$5,$H$5,IF(B2740=$G$6,$H$6,"other")))))</f>
        <v>Rural Unrestricted Access</v>
      </c>
    </row>
    <row r="2741" customFormat="false" ht="13.2" hidden="true" customHeight="false" outlineLevel="0" collapsed="false">
      <c r="A2741" s="4" t="n">
        <v>61</v>
      </c>
      <c r="B2741" s="4" t="n">
        <v>3</v>
      </c>
      <c r="C2741" s="4" t="n">
        <v>2</v>
      </c>
      <c r="D2741" s="4" t="n">
        <v>4</v>
      </c>
      <c r="E2741" s="4" t="n">
        <v>0.00679328</v>
      </c>
      <c r="F2741" s="0" t="str">
        <f aca="false">IF(B2741=$G$2,$H$2,IF(B2741=$G$3,$H$3,IF(B2741=$G$4,$H$4,IF(B2741=$G$5,$H$5,IF(B2741=$G$6,$H$6,"other")))))</f>
        <v>Rural Unrestricted Access</v>
      </c>
    </row>
    <row r="2742" customFormat="false" ht="13.2" hidden="true" customHeight="false" outlineLevel="0" collapsed="false">
      <c r="A2742" s="4" t="n">
        <v>61</v>
      </c>
      <c r="B2742" s="4" t="n">
        <v>3</v>
      </c>
      <c r="C2742" s="4" t="n">
        <v>2</v>
      </c>
      <c r="D2742" s="4" t="n">
        <v>5</v>
      </c>
      <c r="E2742" s="4" t="n">
        <v>0.00721894</v>
      </c>
      <c r="F2742" s="0" t="str">
        <f aca="false">IF(B2742=$G$2,$H$2,IF(B2742=$G$3,$H$3,IF(B2742=$G$4,$H$4,IF(B2742=$G$5,$H$5,IF(B2742=$G$6,$H$6,"other")))))</f>
        <v>Rural Unrestricted Access</v>
      </c>
    </row>
    <row r="2743" customFormat="false" ht="13.2" hidden="true" customHeight="false" outlineLevel="0" collapsed="false">
      <c r="A2743" s="4" t="n">
        <v>61</v>
      </c>
      <c r="B2743" s="4" t="n">
        <v>3</v>
      </c>
      <c r="C2743" s="4" t="n">
        <v>2</v>
      </c>
      <c r="D2743" s="4" t="n">
        <v>6</v>
      </c>
      <c r="E2743" s="4" t="n">
        <v>0.0107619</v>
      </c>
      <c r="F2743" s="0" t="str">
        <f aca="false">IF(B2743=$G$2,$H$2,IF(B2743=$G$3,$H$3,IF(B2743=$G$4,$H$4,IF(B2743=$G$5,$H$5,IF(B2743=$G$6,$H$6,"other")))))</f>
        <v>Rural Unrestricted Access</v>
      </c>
    </row>
    <row r="2744" customFormat="false" ht="13.2" hidden="true" customHeight="false" outlineLevel="0" collapsed="false">
      <c r="A2744" s="4" t="n">
        <v>61</v>
      </c>
      <c r="B2744" s="4" t="n">
        <v>3</v>
      </c>
      <c r="C2744" s="4" t="n">
        <v>2</v>
      </c>
      <c r="D2744" s="4" t="n">
        <v>7</v>
      </c>
      <c r="E2744" s="4" t="n">
        <v>0.01768</v>
      </c>
      <c r="F2744" s="0" t="str">
        <f aca="false">IF(B2744=$G$2,$H$2,IF(B2744=$G$3,$H$3,IF(B2744=$G$4,$H$4,IF(B2744=$G$5,$H$5,IF(B2744=$G$6,$H$6,"other")))))</f>
        <v>Rural Unrestricted Access</v>
      </c>
    </row>
    <row r="2745" customFormat="false" ht="13.2" hidden="true" customHeight="false" outlineLevel="0" collapsed="false">
      <c r="A2745" s="4" t="n">
        <v>61</v>
      </c>
      <c r="B2745" s="4" t="n">
        <v>3</v>
      </c>
      <c r="C2745" s="4" t="n">
        <v>2</v>
      </c>
      <c r="D2745" s="4" t="n">
        <v>8</v>
      </c>
      <c r="E2745" s="4" t="n">
        <v>0.0268751</v>
      </c>
      <c r="F2745" s="0" t="str">
        <f aca="false">IF(B2745=$G$2,$H$2,IF(B2745=$G$3,$H$3,IF(B2745=$G$4,$H$4,IF(B2745=$G$5,$H$5,IF(B2745=$G$6,$H$6,"other")))))</f>
        <v>Rural Unrestricted Access</v>
      </c>
    </row>
    <row r="2746" customFormat="false" ht="13.2" hidden="true" customHeight="false" outlineLevel="0" collapsed="false">
      <c r="A2746" s="4" t="n">
        <v>61</v>
      </c>
      <c r="B2746" s="4" t="n">
        <v>3</v>
      </c>
      <c r="C2746" s="4" t="n">
        <v>2</v>
      </c>
      <c r="D2746" s="4" t="n">
        <v>9</v>
      </c>
      <c r="E2746" s="4" t="n">
        <v>0.0386587</v>
      </c>
      <c r="F2746" s="0" t="str">
        <f aca="false">IF(B2746=$G$2,$H$2,IF(B2746=$G$3,$H$3,IF(B2746=$G$4,$H$4,IF(B2746=$G$5,$H$5,IF(B2746=$G$6,$H$6,"other")))))</f>
        <v>Rural Unrestricted Access</v>
      </c>
    </row>
    <row r="2747" customFormat="false" ht="13.2" hidden="true" customHeight="false" outlineLevel="0" collapsed="false">
      <c r="A2747" s="4" t="n">
        <v>61</v>
      </c>
      <c r="B2747" s="4" t="n">
        <v>3</v>
      </c>
      <c r="C2747" s="4" t="n">
        <v>2</v>
      </c>
      <c r="D2747" s="4" t="n">
        <v>10</v>
      </c>
      <c r="E2747" s="4" t="n">
        <v>0.0522389</v>
      </c>
      <c r="F2747" s="0" t="str">
        <f aca="false">IF(B2747=$G$2,$H$2,IF(B2747=$G$3,$H$3,IF(B2747=$G$4,$H$4,IF(B2747=$G$5,$H$5,IF(B2747=$G$6,$H$6,"other")))))</f>
        <v>Rural Unrestricted Access</v>
      </c>
    </row>
    <row r="2748" customFormat="false" ht="13.2" hidden="true" customHeight="false" outlineLevel="0" collapsed="false">
      <c r="A2748" s="4" t="n">
        <v>61</v>
      </c>
      <c r="B2748" s="4" t="n">
        <v>3</v>
      </c>
      <c r="C2748" s="4" t="n">
        <v>2</v>
      </c>
      <c r="D2748" s="4" t="n">
        <v>11</v>
      </c>
      <c r="E2748" s="4" t="n">
        <v>0.0631739</v>
      </c>
      <c r="F2748" s="0" t="str">
        <f aca="false">IF(B2748=$G$2,$H$2,IF(B2748=$G$3,$H$3,IF(B2748=$G$4,$H$4,IF(B2748=$G$5,$H$5,IF(B2748=$G$6,$H$6,"other")))))</f>
        <v>Rural Unrestricted Access</v>
      </c>
    </row>
    <row r="2749" customFormat="false" ht="13.2" hidden="true" customHeight="false" outlineLevel="0" collapsed="false">
      <c r="A2749" s="4" t="n">
        <v>61</v>
      </c>
      <c r="B2749" s="4" t="n">
        <v>3</v>
      </c>
      <c r="C2749" s="4" t="n">
        <v>2</v>
      </c>
      <c r="D2749" s="4" t="n">
        <v>12</v>
      </c>
      <c r="E2749" s="4" t="n">
        <v>0.0699435</v>
      </c>
      <c r="F2749" s="0" t="str">
        <f aca="false">IF(B2749=$G$2,$H$2,IF(B2749=$G$3,$H$3,IF(B2749=$G$4,$H$4,IF(B2749=$G$5,$H$5,IF(B2749=$G$6,$H$6,"other")))))</f>
        <v>Rural Unrestricted Access</v>
      </c>
    </row>
    <row r="2750" customFormat="false" ht="13.2" hidden="true" customHeight="false" outlineLevel="0" collapsed="false">
      <c r="A2750" s="4" t="n">
        <v>61</v>
      </c>
      <c r="B2750" s="4" t="n">
        <v>3</v>
      </c>
      <c r="C2750" s="4" t="n">
        <v>2</v>
      </c>
      <c r="D2750" s="4" t="n">
        <v>13</v>
      </c>
      <c r="E2750" s="4" t="n">
        <v>0.0729332</v>
      </c>
      <c r="F2750" s="0" t="str">
        <f aca="false">IF(B2750=$G$2,$H$2,IF(B2750=$G$3,$H$3,IF(B2750=$G$4,$H$4,IF(B2750=$G$5,$H$5,IF(B2750=$G$6,$H$6,"other")))))</f>
        <v>Rural Unrestricted Access</v>
      </c>
    </row>
    <row r="2751" customFormat="false" ht="13.2" hidden="true" customHeight="false" outlineLevel="0" collapsed="false">
      <c r="A2751" s="4" t="n">
        <v>61</v>
      </c>
      <c r="B2751" s="4" t="n">
        <v>3</v>
      </c>
      <c r="C2751" s="4" t="n">
        <v>2</v>
      </c>
      <c r="D2751" s="4" t="n">
        <v>14</v>
      </c>
      <c r="E2751" s="4" t="n">
        <v>0.0731218</v>
      </c>
      <c r="F2751" s="0" t="str">
        <f aca="false">IF(B2751=$G$2,$H$2,IF(B2751=$G$3,$H$3,IF(B2751=$G$4,$H$4,IF(B2751=$G$5,$H$5,IF(B2751=$G$6,$H$6,"other")))))</f>
        <v>Rural Unrestricted Access</v>
      </c>
    </row>
    <row r="2752" customFormat="false" ht="13.2" hidden="true" customHeight="false" outlineLevel="0" collapsed="false">
      <c r="A2752" s="4" t="n">
        <v>61</v>
      </c>
      <c r="B2752" s="4" t="n">
        <v>3</v>
      </c>
      <c r="C2752" s="4" t="n">
        <v>2</v>
      </c>
      <c r="D2752" s="4" t="n">
        <v>15</v>
      </c>
      <c r="E2752" s="4" t="n">
        <v>0.0736159</v>
      </c>
      <c r="F2752" s="0" t="str">
        <f aca="false">IF(B2752=$G$2,$H$2,IF(B2752=$G$3,$H$3,IF(B2752=$G$4,$H$4,IF(B2752=$G$5,$H$5,IF(B2752=$G$6,$H$6,"other")))))</f>
        <v>Rural Unrestricted Access</v>
      </c>
    </row>
    <row r="2753" customFormat="false" ht="13.2" hidden="true" customHeight="false" outlineLevel="0" collapsed="false">
      <c r="A2753" s="4" t="n">
        <v>61</v>
      </c>
      <c r="B2753" s="4" t="n">
        <v>3</v>
      </c>
      <c r="C2753" s="4" t="n">
        <v>2</v>
      </c>
      <c r="D2753" s="4" t="n">
        <v>16</v>
      </c>
      <c r="E2753" s="4" t="n">
        <v>0.0744608</v>
      </c>
      <c r="F2753" s="0" t="str">
        <f aca="false">IF(B2753=$G$2,$H$2,IF(B2753=$G$3,$H$3,IF(B2753=$G$4,$H$4,IF(B2753=$G$5,$H$5,IF(B2753=$G$6,$H$6,"other")))))</f>
        <v>Rural Unrestricted Access</v>
      </c>
    </row>
    <row r="2754" customFormat="false" ht="13.2" hidden="true" customHeight="false" outlineLevel="0" collapsed="false">
      <c r="A2754" s="4" t="n">
        <v>61</v>
      </c>
      <c r="B2754" s="4" t="n">
        <v>3</v>
      </c>
      <c r="C2754" s="4" t="n">
        <v>2</v>
      </c>
      <c r="D2754" s="4" t="n">
        <v>17</v>
      </c>
      <c r="E2754" s="4" t="n">
        <v>0.0742165</v>
      </c>
      <c r="F2754" s="0" t="str">
        <f aca="false">IF(B2754=$G$2,$H$2,IF(B2754=$G$3,$H$3,IF(B2754=$G$4,$H$4,IF(B2754=$G$5,$H$5,IF(B2754=$G$6,$H$6,"other")))))</f>
        <v>Rural Unrestricted Access</v>
      </c>
    </row>
    <row r="2755" customFormat="false" ht="13.2" hidden="true" customHeight="false" outlineLevel="0" collapsed="false">
      <c r="A2755" s="4" t="n">
        <v>61</v>
      </c>
      <c r="B2755" s="4" t="n">
        <v>3</v>
      </c>
      <c r="C2755" s="4" t="n">
        <v>2</v>
      </c>
      <c r="D2755" s="4" t="n">
        <v>18</v>
      </c>
      <c r="E2755" s="4" t="n">
        <v>0.0700091</v>
      </c>
      <c r="F2755" s="0" t="str">
        <f aca="false">IF(B2755=$G$2,$H$2,IF(B2755=$G$3,$H$3,IF(B2755=$G$4,$H$4,IF(B2755=$G$5,$H$5,IF(B2755=$G$6,$H$6,"other")))))</f>
        <v>Rural Unrestricted Access</v>
      </c>
    </row>
    <row r="2756" customFormat="false" ht="13.2" hidden="true" customHeight="false" outlineLevel="0" collapsed="false">
      <c r="A2756" s="4" t="n">
        <v>61</v>
      </c>
      <c r="B2756" s="4" t="n">
        <v>3</v>
      </c>
      <c r="C2756" s="4" t="n">
        <v>2</v>
      </c>
      <c r="D2756" s="4" t="n">
        <v>19</v>
      </c>
      <c r="E2756" s="4" t="n">
        <v>0.0614038</v>
      </c>
      <c r="F2756" s="0" t="str">
        <f aca="false">IF(B2756=$G$2,$H$2,IF(B2756=$G$3,$H$3,IF(B2756=$G$4,$H$4,IF(B2756=$G$5,$H$5,IF(B2756=$G$6,$H$6,"other")))))</f>
        <v>Rural Unrestricted Access</v>
      </c>
    </row>
    <row r="2757" customFormat="false" ht="13.2" hidden="true" customHeight="false" outlineLevel="0" collapsed="false">
      <c r="A2757" s="4" t="n">
        <v>61</v>
      </c>
      <c r="B2757" s="4" t="n">
        <v>3</v>
      </c>
      <c r="C2757" s="4" t="n">
        <v>2</v>
      </c>
      <c r="D2757" s="4" t="n">
        <v>20</v>
      </c>
      <c r="E2757" s="4" t="n">
        <v>0.0505043</v>
      </c>
      <c r="F2757" s="0" t="str">
        <f aca="false">IF(B2757=$G$2,$H$2,IF(B2757=$G$3,$H$3,IF(B2757=$G$4,$H$4,IF(B2757=$G$5,$H$5,IF(B2757=$G$6,$H$6,"other")))))</f>
        <v>Rural Unrestricted Access</v>
      </c>
    </row>
    <row r="2758" customFormat="false" ht="13.2" hidden="true" customHeight="false" outlineLevel="0" collapsed="false">
      <c r="A2758" s="4" t="n">
        <v>61</v>
      </c>
      <c r="B2758" s="4" t="n">
        <v>3</v>
      </c>
      <c r="C2758" s="4" t="n">
        <v>2</v>
      </c>
      <c r="D2758" s="4" t="n">
        <v>21</v>
      </c>
      <c r="E2758" s="4" t="n">
        <v>0.0412072</v>
      </c>
      <c r="F2758" s="0" t="str">
        <f aca="false">IF(B2758=$G$2,$H$2,IF(B2758=$G$3,$H$3,IF(B2758=$G$4,$H$4,IF(B2758=$G$5,$H$5,IF(B2758=$G$6,$H$6,"other")))))</f>
        <v>Rural Unrestricted Access</v>
      </c>
    </row>
    <row r="2759" customFormat="false" ht="13.2" hidden="true" customHeight="false" outlineLevel="0" collapsed="false">
      <c r="A2759" s="4" t="n">
        <v>61</v>
      </c>
      <c r="B2759" s="4" t="n">
        <v>3</v>
      </c>
      <c r="C2759" s="4" t="n">
        <v>2</v>
      </c>
      <c r="D2759" s="4" t="n">
        <v>22</v>
      </c>
      <c r="E2759" s="4" t="n">
        <v>0.0336373</v>
      </c>
      <c r="F2759" s="0" t="str">
        <f aca="false">IF(B2759=$G$2,$H$2,IF(B2759=$G$3,$H$3,IF(B2759=$G$4,$H$4,IF(B2759=$G$5,$H$5,IF(B2759=$G$6,$H$6,"other")))))</f>
        <v>Rural Unrestricted Access</v>
      </c>
    </row>
    <row r="2760" customFormat="false" ht="13.2" hidden="true" customHeight="false" outlineLevel="0" collapsed="false">
      <c r="A2760" s="4" t="n">
        <v>61</v>
      </c>
      <c r="B2760" s="4" t="n">
        <v>3</v>
      </c>
      <c r="C2760" s="4" t="n">
        <v>2</v>
      </c>
      <c r="D2760" s="4" t="n">
        <v>23</v>
      </c>
      <c r="E2760" s="4" t="n">
        <v>0.0262243</v>
      </c>
      <c r="F2760" s="0" t="str">
        <f aca="false">IF(B2760=$G$2,$H$2,IF(B2760=$G$3,$H$3,IF(B2760=$G$4,$H$4,IF(B2760=$G$5,$H$5,IF(B2760=$G$6,$H$6,"other")))))</f>
        <v>Rural Unrestricted Access</v>
      </c>
    </row>
    <row r="2761" customFormat="false" ht="13.2" hidden="true" customHeight="false" outlineLevel="0" collapsed="false">
      <c r="A2761" s="4" t="n">
        <v>61</v>
      </c>
      <c r="B2761" s="4" t="n">
        <v>3</v>
      </c>
      <c r="C2761" s="4" t="n">
        <v>2</v>
      </c>
      <c r="D2761" s="4" t="n">
        <v>24</v>
      </c>
      <c r="E2761" s="4" t="n">
        <v>0.0191666</v>
      </c>
      <c r="F2761" s="0" t="str">
        <f aca="false">IF(B2761=$G$2,$H$2,IF(B2761=$G$3,$H$3,IF(B2761=$G$4,$H$4,IF(B2761=$G$5,$H$5,IF(B2761=$G$6,$H$6,"other")))))</f>
        <v>Rural Unrestricted Access</v>
      </c>
    </row>
    <row r="2762" customFormat="false" ht="13.2" hidden="true" customHeight="false" outlineLevel="0" collapsed="false">
      <c r="A2762" s="4" t="n">
        <v>61</v>
      </c>
      <c r="B2762" s="4" t="n">
        <v>3</v>
      </c>
      <c r="C2762" s="4" t="n">
        <v>5</v>
      </c>
      <c r="D2762" s="4" t="n">
        <v>1</v>
      </c>
      <c r="E2762" s="4" t="n">
        <v>0.0107741</v>
      </c>
      <c r="F2762" s="0" t="str">
        <f aca="false">IF(B2762=$G$2,$H$2,IF(B2762=$G$3,$H$3,IF(B2762=$G$4,$H$4,IF(B2762=$G$5,$H$5,IF(B2762=$G$6,$H$6,"other")))))</f>
        <v>Rural Unrestricted Access</v>
      </c>
    </row>
    <row r="2763" customFormat="false" ht="13.2" hidden="true" customHeight="false" outlineLevel="0" collapsed="false">
      <c r="A2763" s="4" t="n">
        <v>61</v>
      </c>
      <c r="B2763" s="4" t="n">
        <v>3</v>
      </c>
      <c r="C2763" s="4" t="n">
        <v>5</v>
      </c>
      <c r="D2763" s="4" t="n">
        <v>2</v>
      </c>
      <c r="E2763" s="4" t="n">
        <v>0.00764376</v>
      </c>
      <c r="F2763" s="0" t="str">
        <f aca="false">IF(B2763=$G$2,$H$2,IF(B2763=$G$3,$H$3,IF(B2763=$G$4,$H$4,IF(B2763=$G$5,$H$5,IF(B2763=$G$6,$H$6,"other")))))</f>
        <v>Rural Unrestricted Access</v>
      </c>
    </row>
    <row r="2764" customFormat="false" ht="13.2" hidden="true" customHeight="false" outlineLevel="0" collapsed="false">
      <c r="A2764" s="4" t="n">
        <v>61</v>
      </c>
      <c r="B2764" s="4" t="n">
        <v>3</v>
      </c>
      <c r="C2764" s="4" t="n">
        <v>5</v>
      </c>
      <c r="D2764" s="4" t="n">
        <v>3</v>
      </c>
      <c r="E2764" s="4" t="n">
        <v>0.00654641</v>
      </c>
      <c r="F2764" s="0" t="str">
        <f aca="false">IF(B2764=$G$2,$H$2,IF(B2764=$G$3,$H$3,IF(B2764=$G$4,$H$4,IF(B2764=$G$5,$H$5,IF(B2764=$G$6,$H$6,"other")))))</f>
        <v>Rural Unrestricted Access</v>
      </c>
    </row>
    <row r="2765" customFormat="false" ht="13.2" hidden="true" customHeight="false" outlineLevel="0" collapsed="false">
      <c r="A2765" s="4" t="n">
        <v>61</v>
      </c>
      <c r="B2765" s="4" t="n">
        <v>3</v>
      </c>
      <c r="C2765" s="4" t="n">
        <v>5</v>
      </c>
      <c r="D2765" s="4" t="n">
        <v>4</v>
      </c>
      <c r="E2765" s="4" t="n">
        <v>0.00663486</v>
      </c>
      <c r="F2765" s="0" t="str">
        <f aca="false">IF(B2765=$G$2,$H$2,IF(B2765=$G$3,$H$3,IF(B2765=$G$4,$H$4,IF(B2765=$G$5,$H$5,IF(B2765=$G$6,$H$6,"other")))))</f>
        <v>Rural Unrestricted Access</v>
      </c>
    </row>
    <row r="2766" customFormat="false" ht="13.2" hidden="true" customHeight="false" outlineLevel="0" collapsed="false">
      <c r="A2766" s="4" t="n">
        <v>61</v>
      </c>
      <c r="B2766" s="4" t="n">
        <v>3</v>
      </c>
      <c r="C2766" s="4" t="n">
        <v>5</v>
      </c>
      <c r="D2766" s="4" t="n">
        <v>5</v>
      </c>
      <c r="E2766" s="4" t="n">
        <v>0.00953999</v>
      </c>
      <c r="F2766" s="0" t="str">
        <f aca="false">IF(B2766=$G$2,$H$2,IF(B2766=$G$3,$H$3,IF(B2766=$G$4,$H$4,IF(B2766=$G$5,$H$5,IF(B2766=$G$6,$H$6,"other")))))</f>
        <v>Rural Unrestricted Access</v>
      </c>
    </row>
    <row r="2767" customFormat="false" ht="13.2" hidden="true" customHeight="false" outlineLevel="0" collapsed="false">
      <c r="A2767" s="4" t="n">
        <v>61</v>
      </c>
      <c r="B2767" s="4" t="n">
        <v>3</v>
      </c>
      <c r="C2767" s="4" t="n">
        <v>5</v>
      </c>
      <c r="D2767" s="4" t="n">
        <v>6</v>
      </c>
      <c r="E2767" s="4" t="n">
        <v>0.0200551</v>
      </c>
      <c r="F2767" s="0" t="str">
        <f aca="false">IF(B2767=$G$2,$H$2,IF(B2767=$G$3,$H$3,IF(B2767=$G$4,$H$4,IF(B2767=$G$5,$H$5,IF(B2767=$G$6,$H$6,"other")))))</f>
        <v>Rural Unrestricted Access</v>
      </c>
    </row>
    <row r="2768" customFormat="false" ht="13.2" hidden="true" customHeight="false" outlineLevel="0" collapsed="false">
      <c r="A2768" s="4" t="n">
        <v>61</v>
      </c>
      <c r="B2768" s="4" t="n">
        <v>3</v>
      </c>
      <c r="C2768" s="4" t="n">
        <v>5</v>
      </c>
      <c r="D2768" s="4" t="n">
        <v>7</v>
      </c>
      <c r="E2768" s="4" t="n">
        <v>0.0410295</v>
      </c>
      <c r="F2768" s="0" t="str">
        <f aca="false">IF(B2768=$G$2,$H$2,IF(B2768=$G$3,$H$3,IF(B2768=$G$4,$H$4,IF(B2768=$G$5,$H$5,IF(B2768=$G$6,$H$6,"other")))))</f>
        <v>Rural Unrestricted Access</v>
      </c>
    </row>
    <row r="2769" customFormat="false" ht="13.2" hidden="true" customHeight="false" outlineLevel="0" collapsed="false">
      <c r="A2769" s="4" t="n">
        <v>61</v>
      </c>
      <c r="B2769" s="4" t="n">
        <v>3</v>
      </c>
      <c r="C2769" s="4" t="n">
        <v>5</v>
      </c>
      <c r="D2769" s="4" t="n">
        <v>8</v>
      </c>
      <c r="E2769" s="4" t="n">
        <v>0.0579722</v>
      </c>
      <c r="F2769" s="0" t="str">
        <f aca="false">IF(B2769=$G$2,$H$2,IF(B2769=$G$3,$H$3,IF(B2769=$G$4,$H$4,IF(B2769=$G$5,$H$5,IF(B2769=$G$6,$H$6,"other")))))</f>
        <v>Rural Unrestricted Access</v>
      </c>
    </row>
    <row r="2770" customFormat="false" ht="13.2" hidden="true" customHeight="false" outlineLevel="0" collapsed="false">
      <c r="A2770" s="4" t="n">
        <v>61</v>
      </c>
      <c r="B2770" s="4" t="n">
        <v>3</v>
      </c>
      <c r="C2770" s="4" t="n">
        <v>5</v>
      </c>
      <c r="D2770" s="4" t="n">
        <v>9</v>
      </c>
      <c r="E2770" s="4" t="n">
        <v>0.0534711</v>
      </c>
      <c r="F2770" s="0" t="str">
        <f aca="false">IF(B2770=$G$2,$H$2,IF(B2770=$G$3,$H$3,IF(B2770=$G$4,$H$4,IF(B2770=$G$5,$H$5,IF(B2770=$G$6,$H$6,"other")))))</f>
        <v>Rural Unrestricted Access</v>
      </c>
    </row>
    <row r="2771" customFormat="false" ht="13.2" hidden="true" customHeight="false" outlineLevel="0" collapsed="false">
      <c r="A2771" s="4" t="n">
        <v>61</v>
      </c>
      <c r="B2771" s="4" t="n">
        <v>3</v>
      </c>
      <c r="C2771" s="4" t="n">
        <v>5</v>
      </c>
      <c r="D2771" s="4" t="n">
        <v>10</v>
      </c>
      <c r="E2771" s="4" t="n">
        <v>0.0525478</v>
      </c>
      <c r="F2771" s="0" t="str">
        <f aca="false">IF(B2771=$G$2,$H$2,IF(B2771=$G$3,$H$3,IF(B2771=$G$4,$H$4,IF(B2771=$G$5,$H$5,IF(B2771=$G$6,$H$6,"other")))))</f>
        <v>Rural Unrestricted Access</v>
      </c>
    </row>
    <row r="2772" customFormat="false" ht="13.2" hidden="true" customHeight="false" outlineLevel="0" collapsed="false">
      <c r="A2772" s="4" t="n">
        <v>61</v>
      </c>
      <c r="B2772" s="4" t="n">
        <v>3</v>
      </c>
      <c r="C2772" s="4" t="n">
        <v>5</v>
      </c>
      <c r="D2772" s="4" t="n">
        <v>11</v>
      </c>
      <c r="E2772" s="4" t="n">
        <v>0.0550607</v>
      </c>
      <c r="F2772" s="0" t="str">
        <f aca="false">IF(B2772=$G$2,$H$2,IF(B2772=$G$3,$H$3,IF(B2772=$G$4,$H$4,IF(B2772=$G$5,$H$5,IF(B2772=$G$6,$H$6,"other")))))</f>
        <v>Rural Unrestricted Access</v>
      </c>
    </row>
    <row r="2773" customFormat="false" ht="13.2" hidden="true" customHeight="false" outlineLevel="0" collapsed="false">
      <c r="A2773" s="4" t="n">
        <v>61</v>
      </c>
      <c r="B2773" s="4" t="n">
        <v>3</v>
      </c>
      <c r="C2773" s="4" t="n">
        <v>5</v>
      </c>
      <c r="D2773" s="4" t="n">
        <v>12</v>
      </c>
      <c r="E2773" s="4" t="n">
        <v>0.0576741</v>
      </c>
      <c r="F2773" s="0" t="str">
        <f aca="false">IF(B2773=$G$2,$H$2,IF(B2773=$G$3,$H$3,IF(B2773=$G$4,$H$4,IF(B2773=$G$5,$H$5,IF(B2773=$G$6,$H$6,"other")))))</f>
        <v>Rural Unrestricted Access</v>
      </c>
    </row>
    <row r="2774" customFormat="false" ht="13.2" hidden="true" customHeight="false" outlineLevel="0" collapsed="false">
      <c r="A2774" s="4" t="n">
        <v>61</v>
      </c>
      <c r="B2774" s="4" t="n">
        <v>3</v>
      </c>
      <c r="C2774" s="4" t="n">
        <v>5</v>
      </c>
      <c r="D2774" s="4" t="n">
        <v>13</v>
      </c>
      <c r="E2774" s="4" t="n">
        <v>0.0591429</v>
      </c>
      <c r="F2774" s="0" t="str">
        <f aca="false">IF(B2774=$G$2,$H$2,IF(B2774=$G$3,$H$3,IF(B2774=$G$4,$H$4,IF(B2774=$G$5,$H$5,IF(B2774=$G$6,$H$6,"other")))))</f>
        <v>Rural Unrestricted Access</v>
      </c>
    </row>
    <row r="2775" customFormat="false" ht="13.2" hidden="true" customHeight="false" outlineLevel="0" collapsed="false">
      <c r="A2775" s="4" t="n">
        <v>61</v>
      </c>
      <c r="B2775" s="4" t="n">
        <v>3</v>
      </c>
      <c r="C2775" s="4" t="n">
        <v>5</v>
      </c>
      <c r="D2775" s="4" t="n">
        <v>14</v>
      </c>
      <c r="E2775" s="4" t="n">
        <v>0.0608019</v>
      </c>
      <c r="F2775" s="0" t="str">
        <f aca="false">IF(B2775=$G$2,$H$2,IF(B2775=$G$3,$H$3,IF(B2775=$G$4,$H$4,IF(B2775=$G$5,$H$5,IF(B2775=$G$6,$H$6,"other")))))</f>
        <v>Rural Unrestricted Access</v>
      </c>
    </row>
    <row r="2776" customFormat="false" ht="13.2" hidden="true" customHeight="false" outlineLevel="0" collapsed="false">
      <c r="A2776" s="4" t="n">
        <v>61</v>
      </c>
      <c r="B2776" s="4" t="n">
        <v>3</v>
      </c>
      <c r="C2776" s="4" t="n">
        <v>5</v>
      </c>
      <c r="D2776" s="4" t="n">
        <v>15</v>
      </c>
      <c r="E2776" s="4" t="n">
        <v>0.0652985</v>
      </c>
      <c r="F2776" s="0" t="str">
        <f aca="false">IF(B2776=$G$2,$H$2,IF(B2776=$G$3,$H$3,IF(B2776=$G$4,$H$4,IF(B2776=$G$5,$H$5,IF(B2776=$G$6,$H$6,"other")))))</f>
        <v>Rural Unrestricted Access</v>
      </c>
    </row>
    <row r="2777" customFormat="false" ht="13.2" hidden="true" customHeight="false" outlineLevel="0" collapsed="false">
      <c r="A2777" s="4" t="n">
        <v>61</v>
      </c>
      <c r="B2777" s="4" t="n">
        <v>3</v>
      </c>
      <c r="C2777" s="4" t="n">
        <v>5</v>
      </c>
      <c r="D2777" s="4" t="n">
        <v>16</v>
      </c>
      <c r="E2777" s="4" t="n">
        <v>0.0726082</v>
      </c>
      <c r="F2777" s="0" t="str">
        <f aca="false">IF(B2777=$G$2,$H$2,IF(B2777=$G$3,$H$3,IF(B2777=$G$4,$H$4,IF(B2777=$G$5,$H$5,IF(B2777=$G$6,$H$6,"other")))))</f>
        <v>Rural Unrestricted Access</v>
      </c>
    </row>
    <row r="2778" customFormat="false" ht="13.2" hidden="true" customHeight="false" outlineLevel="0" collapsed="false">
      <c r="A2778" s="4" t="n">
        <v>61</v>
      </c>
      <c r="B2778" s="4" t="n">
        <v>3</v>
      </c>
      <c r="C2778" s="4" t="n">
        <v>5</v>
      </c>
      <c r="D2778" s="4" t="n">
        <v>17</v>
      </c>
      <c r="E2778" s="4" t="n">
        <v>0.0773817</v>
      </c>
      <c r="F2778" s="0" t="str">
        <f aca="false">IF(B2778=$G$2,$H$2,IF(B2778=$G$3,$H$3,IF(B2778=$G$4,$H$4,IF(B2778=$G$5,$H$5,IF(B2778=$G$6,$H$6,"other")))))</f>
        <v>Rural Unrestricted Access</v>
      </c>
    </row>
    <row r="2779" customFormat="false" ht="13.2" hidden="true" customHeight="false" outlineLevel="0" collapsed="false">
      <c r="A2779" s="4" t="n">
        <v>61</v>
      </c>
      <c r="B2779" s="4" t="n">
        <v>3</v>
      </c>
      <c r="C2779" s="4" t="n">
        <v>5</v>
      </c>
      <c r="D2779" s="4" t="n">
        <v>18</v>
      </c>
      <c r="E2779" s="4" t="n">
        <v>0.0754816</v>
      </c>
      <c r="F2779" s="0" t="str">
        <f aca="false">IF(B2779=$G$2,$H$2,IF(B2779=$G$3,$H$3,IF(B2779=$G$4,$H$4,IF(B2779=$G$5,$H$5,IF(B2779=$G$6,$H$6,"other")))))</f>
        <v>Rural Unrestricted Access</v>
      </c>
    </row>
    <row r="2780" customFormat="false" ht="13.2" hidden="true" customHeight="false" outlineLevel="0" collapsed="false">
      <c r="A2780" s="4" t="n">
        <v>61</v>
      </c>
      <c r="B2780" s="4" t="n">
        <v>3</v>
      </c>
      <c r="C2780" s="4" t="n">
        <v>5</v>
      </c>
      <c r="D2780" s="4" t="n">
        <v>19</v>
      </c>
      <c r="E2780" s="4" t="n">
        <v>0.0587059</v>
      </c>
      <c r="F2780" s="0" t="str">
        <f aca="false">IF(B2780=$G$2,$H$2,IF(B2780=$G$3,$H$3,IF(B2780=$G$4,$H$4,IF(B2780=$G$5,$H$5,IF(B2780=$G$6,$H$6,"other")))))</f>
        <v>Rural Unrestricted Access</v>
      </c>
    </row>
    <row r="2781" customFormat="false" ht="13.2" hidden="true" customHeight="false" outlineLevel="0" collapsed="false">
      <c r="A2781" s="4" t="n">
        <v>61</v>
      </c>
      <c r="B2781" s="4" t="n">
        <v>3</v>
      </c>
      <c r="C2781" s="4" t="n">
        <v>5</v>
      </c>
      <c r="D2781" s="4" t="n">
        <v>20</v>
      </c>
      <c r="E2781" s="4" t="n">
        <v>0.0439864</v>
      </c>
      <c r="F2781" s="0" t="str">
        <f aca="false">IF(B2781=$G$2,$H$2,IF(B2781=$G$3,$H$3,IF(B2781=$G$4,$H$4,IF(B2781=$G$5,$H$5,IF(B2781=$G$6,$H$6,"other")))))</f>
        <v>Rural Unrestricted Access</v>
      </c>
    </row>
    <row r="2782" customFormat="false" ht="13.2" hidden="true" customHeight="false" outlineLevel="0" collapsed="false">
      <c r="A2782" s="4" t="n">
        <v>61</v>
      </c>
      <c r="B2782" s="4" t="n">
        <v>3</v>
      </c>
      <c r="C2782" s="4" t="n">
        <v>5</v>
      </c>
      <c r="D2782" s="4" t="n">
        <v>21</v>
      </c>
      <c r="E2782" s="4" t="n">
        <v>0.0357309</v>
      </c>
      <c r="F2782" s="0" t="str">
        <f aca="false">IF(B2782=$G$2,$H$2,IF(B2782=$G$3,$H$3,IF(B2782=$G$4,$H$4,IF(B2782=$G$5,$H$5,IF(B2782=$G$6,$H$6,"other")))))</f>
        <v>Rural Unrestricted Access</v>
      </c>
    </row>
    <row r="2783" customFormat="false" ht="13.2" hidden="true" customHeight="false" outlineLevel="0" collapsed="false">
      <c r="A2783" s="4" t="n">
        <v>61</v>
      </c>
      <c r="B2783" s="4" t="n">
        <v>3</v>
      </c>
      <c r="C2783" s="4" t="n">
        <v>5</v>
      </c>
      <c r="D2783" s="4" t="n">
        <v>22</v>
      </c>
      <c r="E2783" s="4" t="n">
        <v>0.0307428</v>
      </c>
      <c r="F2783" s="0" t="str">
        <f aca="false">IF(B2783=$G$2,$H$2,IF(B2783=$G$3,$H$3,IF(B2783=$G$4,$H$4,IF(B2783=$G$5,$H$5,IF(B2783=$G$6,$H$6,"other")))))</f>
        <v>Rural Unrestricted Access</v>
      </c>
    </row>
    <row r="2784" customFormat="false" ht="13.2" hidden="true" customHeight="false" outlineLevel="0" collapsed="false">
      <c r="A2784" s="4" t="n">
        <v>61</v>
      </c>
      <c r="B2784" s="4" t="n">
        <v>3</v>
      </c>
      <c r="C2784" s="4" t="n">
        <v>5</v>
      </c>
      <c r="D2784" s="4" t="n">
        <v>23</v>
      </c>
      <c r="E2784" s="4" t="n">
        <v>0.0238521</v>
      </c>
      <c r="F2784" s="0" t="str">
        <f aca="false">IF(B2784=$G$2,$H$2,IF(B2784=$G$3,$H$3,IF(B2784=$G$4,$H$4,IF(B2784=$G$5,$H$5,IF(B2784=$G$6,$H$6,"other")))))</f>
        <v>Rural Unrestricted Access</v>
      </c>
    </row>
    <row r="2785" customFormat="false" ht="13.2" hidden="true" customHeight="false" outlineLevel="0" collapsed="false">
      <c r="A2785" s="4" t="n">
        <v>61</v>
      </c>
      <c r="B2785" s="4" t="n">
        <v>3</v>
      </c>
      <c r="C2785" s="4" t="n">
        <v>5</v>
      </c>
      <c r="D2785" s="4" t="n">
        <v>24</v>
      </c>
      <c r="E2785" s="4" t="n">
        <v>0.0173177</v>
      </c>
      <c r="F2785" s="0" t="str">
        <f aca="false">IF(B2785=$G$2,$H$2,IF(B2785=$G$3,$H$3,IF(B2785=$G$4,$H$4,IF(B2785=$G$5,$H$5,IF(B2785=$G$6,$H$6,"other")))))</f>
        <v>Rural Unrestricted Access</v>
      </c>
    </row>
    <row r="2786" customFormat="false" ht="13.2" hidden="true" customHeight="false" outlineLevel="0" collapsed="false">
      <c r="A2786" s="4" t="n">
        <v>61</v>
      </c>
      <c r="B2786" s="4" t="n">
        <v>4</v>
      </c>
      <c r="C2786" s="4" t="n">
        <v>2</v>
      </c>
      <c r="D2786" s="4" t="n">
        <v>1</v>
      </c>
      <c r="E2786" s="4" t="n">
        <v>0.0214739</v>
      </c>
      <c r="F2786" s="0" t="str">
        <f aca="false">IF(B2786=$G$2,$H$2,IF(B2786=$G$3,$H$3,IF(B2786=$G$4,$H$4,IF(B2786=$G$5,$H$5,IF(B2786=$G$6,$H$6,"other")))))</f>
        <v>Urban Restricted Access</v>
      </c>
    </row>
    <row r="2787" customFormat="false" ht="13.2" hidden="true" customHeight="false" outlineLevel="0" collapsed="false">
      <c r="A2787" s="4" t="n">
        <v>61</v>
      </c>
      <c r="B2787" s="4" t="n">
        <v>4</v>
      </c>
      <c r="C2787" s="4" t="n">
        <v>2</v>
      </c>
      <c r="D2787" s="4" t="n">
        <v>2</v>
      </c>
      <c r="E2787" s="4" t="n">
        <v>0.0144428</v>
      </c>
      <c r="F2787" s="0" t="str">
        <f aca="false">IF(B2787=$G$2,$H$2,IF(B2787=$G$3,$H$3,IF(B2787=$G$4,$H$4,IF(B2787=$G$5,$H$5,IF(B2787=$G$6,$H$6,"other")))))</f>
        <v>Urban Restricted Access</v>
      </c>
    </row>
    <row r="2788" customFormat="false" ht="13.2" hidden="true" customHeight="false" outlineLevel="0" collapsed="false">
      <c r="A2788" s="4" t="n">
        <v>61</v>
      </c>
      <c r="B2788" s="4" t="n">
        <v>4</v>
      </c>
      <c r="C2788" s="4" t="n">
        <v>2</v>
      </c>
      <c r="D2788" s="4" t="n">
        <v>3</v>
      </c>
      <c r="E2788" s="4" t="n">
        <v>0.0109684</v>
      </c>
      <c r="F2788" s="0" t="str">
        <f aca="false">IF(B2788=$G$2,$H$2,IF(B2788=$G$3,$H$3,IF(B2788=$G$4,$H$4,IF(B2788=$G$5,$H$5,IF(B2788=$G$6,$H$6,"other")))))</f>
        <v>Urban Restricted Access</v>
      </c>
    </row>
    <row r="2789" customFormat="false" ht="13.2" hidden="true" customHeight="false" outlineLevel="0" collapsed="false">
      <c r="A2789" s="4" t="n">
        <v>61</v>
      </c>
      <c r="B2789" s="4" t="n">
        <v>4</v>
      </c>
      <c r="C2789" s="4" t="n">
        <v>2</v>
      </c>
      <c r="D2789" s="4" t="n">
        <v>4</v>
      </c>
      <c r="E2789" s="4" t="n">
        <v>0.00749451</v>
      </c>
      <c r="F2789" s="0" t="str">
        <f aca="false">IF(B2789=$G$2,$H$2,IF(B2789=$G$3,$H$3,IF(B2789=$G$4,$H$4,IF(B2789=$G$5,$H$5,IF(B2789=$G$6,$H$6,"other")))))</f>
        <v>Urban Restricted Access</v>
      </c>
    </row>
    <row r="2790" customFormat="false" ht="13.2" hidden="true" customHeight="false" outlineLevel="0" collapsed="false">
      <c r="A2790" s="4" t="n">
        <v>61</v>
      </c>
      <c r="B2790" s="4" t="n">
        <v>4</v>
      </c>
      <c r="C2790" s="4" t="n">
        <v>2</v>
      </c>
      <c r="D2790" s="4" t="n">
        <v>5</v>
      </c>
      <c r="E2790" s="4" t="n">
        <v>0.00683855</v>
      </c>
      <c r="F2790" s="0" t="str">
        <f aca="false">IF(B2790=$G$2,$H$2,IF(B2790=$G$3,$H$3,IF(B2790=$G$4,$H$4,IF(B2790=$G$5,$H$5,IF(B2790=$G$6,$H$6,"other")))))</f>
        <v>Urban Restricted Access</v>
      </c>
    </row>
    <row r="2791" customFormat="false" ht="13.2" hidden="true" customHeight="false" outlineLevel="0" collapsed="false">
      <c r="A2791" s="4" t="n">
        <v>61</v>
      </c>
      <c r="B2791" s="4" t="n">
        <v>4</v>
      </c>
      <c r="C2791" s="4" t="n">
        <v>2</v>
      </c>
      <c r="D2791" s="4" t="n">
        <v>6</v>
      </c>
      <c r="E2791" s="4" t="n">
        <v>0.0103588</v>
      </c>
      <c r="F2791" s="0" t="str">
        <f aca="false">IF(B2791=$G$2,$H$2,IF(B2791=$G$3,$H$3,IF(B2791=$G$4,$H$4,IF(B2791=$G$5,$H$5,IF(B2791=$G$6,$H$6,"other")))))</f>
        <v>Urban Restricted Access</v>
      </c>
    </row>
    <row r="2792" customFormat="false" ht="13.2" hidden="true" customHeight="false" outlineLevel="0" collapsed="false">
      <c r="A2792" s="4" t="n">
        <v>61</v>
      </c>
      <c r="B2792" s="4" t="n">
        <v>4</v>
      </c>
      <c r="C2792" s="4" t="n">
        <v>2</v>
      </c>
      <c r="D2792" s="4" t="n">
        <v>7</v>
      </c>
      <c r="E2792" s="4" t="n">
        <v>0.0184304</v>
      </c>
      <c r="F2792" s="0" t="str">
        <f aca="false">IF(B2792=$G$2,$H$2,IF(B2792=$G$3,$H$3,IF(B2792=$G$4,$H$4,IF(B2792=$G$5,$H$5,IF(B2792=$G$6,$H$6,"other")))))</f>
        <v>Urban Restricted Access</v>
      </c>
    </row>
    <row r="2793" customFormat="false" ht="13.2" hidden="true" customHeight="false" outlineLevel="0" collapsed="false">
      <c r="A2793" s="4" t="n">
        <v>61</v>
      </c>
      <c r="B2793" s="4" t="n">
        <v>4</v>
      </c>
      <c r="C2793" s="4" t="n">
        <v>2</v>
      </c>
      <c r="D2793" s="4" t="n">
        <v>8</v>
      </c>
      <c r="E2793" s="4" t="n">
        <v>0.0268117</v>
      </c>
      <c r="F2793" s="0" t="str">
        <f aca="false">IF(B2793=$G$2,$H$2,IF(B2793=$G$3,$H$3,IF(B2793=$G$4,$H$4,IF(B2793=$G$5,$H$5,IF(B2793=$G$6,$H$6,"other")))))</f>
        <v>Urban Restricted Access</v>
      </c>
    </row>
    <row r="2794" customFormat="false" ht="13.2" hidden="true" customHeight="false" outlineLevel="0" collapsed="false">
      <c r="A2794" s="4" t="n">
        <v>61</v>
      </c>
      <c r="B2794" s="4" t="n">
        <v>4</v>
      </c>
      <c r="C2794" s="4" t="n">
        <v>2</v>
      </c>
      <c r="D2794" s="4" t="n">
        <v>9</v>
      </c>
      <c r="E2794" s="4" t="n">
        <v>0.0363852</v>
      </c>
      <c r="F2794" s="0" t="str">
        <f aca="false">IF(B2794=$G$2,$H$2,IF(B2794=$G$3,$H$3,IF(B2794=$G$4,$H$4,IF(B2794=$G$5,$H$5,IF(B2794=$G$6,$H$6,"other")))))</f>
        <v>Urban Restricted Access</v>
      </c>
    </row>
    <row r="2795" customFormat="false" ht="13.2" hidden="true" customHeight="false" outlineLevel="0" collapsed="false">
      <c r="A2795" s="4" t="n">
        <v>61</v>
      </c>
      <c r="B2795" s="4" t="n">
        <v>4</v>
      </c>
      <c r="C2795" s="4" t="n">
        <v>2</v>
      </c>
      <c r="D2795" s="4" t="n">
        <v>10</v>
      </c>
      <c r="E2795" s="4" t="n">
        <v>0.0475407</v>
      </c>
      <c r="F2795" s="0" t="str">
        <f aca="false">IF(B2795=$G$2,$H$2,IF(B2795=$G$3,$H$3,IF(B2795=$G$4,$H$4,IF(B2795=$G$5,$H$5,IF(B2795=$G$6,$H$6,"other")))))</f>
        <v>Urban Restricted Access</v>
      </c>
    </row>
    <row r="2796" customFormat="false" ht="13.2" hidden="true" customHeight="false" outlineLevel="0" collapsed="false">
      <c r="A2796" s="4" t="n">
        <v>61</v>
      </c>
      <c r="B2796" s="4" t="n">
        <v>4</v>
      </c>
      <c r="C2796" s="4" t="n">
        <v>2</v>
      </c>
      <c r="D2796" s="4" t="n">
        <v>11</v>
      </c>
      <c r="E2796" s="4" t="n">
        <v>0.0574664</v>
      </c>
      <c r="F2796" s="0" t="str">
        <f aca="false">IF(B2796=$G$2,$H$2,IF(B2796=$G$3,$H$3,IF(B2796=$G$4,$H$4,IF(B2796=$G$5,$H$5,IF(B2796=$G$6,$H$6,"other")))))</f>
        <v>Urban Restricted Access</v>
      </c>
    </row>
    <row r="2797" customFormat="false" ht="13.2" hidden="true" customHeight="false" outlineLevel="0" collapsed="false">
      <c r="A2797" s="4" t="n">
        <v>61</v>
      </c>
      <c r="B2797" s="4" t="n">
        <v>4</v>
      </c>
      <c r="C2797" s="4" t="n">
        <v>2</v>
      </c>
      <c r="D2797" s="4" t="n">
        <v>12</v>
      </c>
      <c r="E2797" s="4" t="n">
        <v>0.0650786</v>
      </c>
      <c r="F2797" s="0" t="str">
        <f aca="false">IF(B2797=$G$2,$H$2,IF(B2797=$G$3,$H$3,IF(B2797=$G$4,$H$4,IF(B2797=$G$5,$H$5,IF(B2797=$G$6,$H$6,"other")))))</f>
        <v>Urban Restricted Access</v>
      </c>
    </row>
    <row r="2798" customFormat="false" ht="13.2" hidden="true" customHeight="false" outlineLevel="0" collapsed="false">
      <c r="A2798" s="4" t="n">
        <v>61</v>
      </c>
      <c r="B2798" s="4" t="n">
        <v>4</v>
      </c>
      <c r="C2798" s="4" t="n">
        <v>2</v>
      </c>
      <c r="D2798" s="4" t="n">
        <v>13</v>
      </c>
      <c r="E2798" s="4" t="n">
        <v>0.0713228</v>
      </c>
      <c r="F2798" s="0" t="str">
        <f aca="false">IF(B2798=$G$2,$H$2,IF(B2798=$G$3,$H$3,IF(B2798=$G$4,$H$4,IF(B2798=$G$5,$H$5,IF(B2798=$G$6,$H$6,"other")))))</f>
        <v>Urban Restricted Access</v>
      </c>
    </row>
    <row r="2799" customFormat="false" ht="13.2" hidden="true" customHeight="false" outlineLevel="0" collapsed="false">
      <c r="A2799" s="4" t="n">
        <v>61</v>
      </c>
      <c r="B2799" s="4" t="n">
        <v>4</v>
      </c>
      <c r="C2799" s="4" t="n">
        <v>2</v>
      </c>
      <c r="D2799" s="4" t="n">
        <v>14</v>
      </c>
      <c r="E2799" s="4" t="n">
        <v>0.0714917</v>
      </c>
      <c r="F2799" s="0" t="str">
        <f aca="false">IF(B2799=$G$2,$H$2,IF(B2799=$G$3,$H$3,IF(B2799=$G$4,$H$4,IF(B2799=$G$5,$H$5,IF(B2799=$G$6,$H$6,"other")))))</f>
        <v>Urban Restricted Access</v>
      </c>
    </row>
    <row r="2800" customFormat="false" ht="13.2" hidden="true" customHeight="false" outlineLevel="0" collapsed="false">
      <c r="A2800" s="4" t="n">
        <v>61</v>
      </c>
      <c r="B2800" s="4" t="n">
        <v>4</v>
      </c>
      <c r="C2800" s="4" t="n">
        <v>2</v>
      </c>
      <c r="D2800" s="4" t="n">
        <v>15</v>
      </c>
      <c r="E2800" s="4" t="n">
        <v>0.0717226</v>
      </c>
      <c r="F2800" s="0" t="str">
        <f aca="false">IF(B2800=$G$2,$H$2,IF(B2800=$G$3,$H$3,IF(B2800=$G$4,$H$4,IF(B2800=$G$5,$H$5,IF(B2800=$G$6,$H$6,"other")))))</f>
        <v>Urban Restricted Access</v>
      </c>
    </row>
    <row r="2801" customFormat="false" ht="13.2" hidden="true" customHeight="false" outlineLevel="0" collapsed="false">
      <c r="A2801" s="4" t="n">
        <v>61</v>
      </c>
      <c r="B2801" s="4" t="n">
        <v>4</v>
      </c>
      <c r="C2801" s="4" t="n">
        <v>2</v>
      </c>
      <c r="D2801" s="4" t="n">
        <v>16</v>
      </c>
      <c r="E2801" s="4" t="n">
        <v>0.0720061</v>
      </c>
      <c r="F2801" s="0" t="str">
        <f aca="false">IF(B2801=$G$2,$H$2,IF(B2801=$G$3,$H$3,IF(B2801=$G$4,$H$4,IF(B2801=$G$5,$H$5,IF(B2801=$G$6,$H$6,"other")))))</f>
        <v>Urban Restricted Access</v>
      </c>
    </row>
    <row r="2802" customFormat="false" ht="13.2" hidden="true" customHeight="false" outlineLevel="0" collapsed="false">
      <c r="A2802" s="4" t="n">
        <v>61</v>
      </c>
      <c r="B2802" s="4" t="n">
        <v>4</v>
      </c>
      <c r="C2802" s="4" t="n">
        <v>2</v>
      </c>
      <c r="D2802" s="4" t="n">
        <v>17</v>
      </c>
      <c r="E2802" s="4" t="n">
        <v>0.0711487</v>
      </c>
      <c r="F2802" s="0" t="str">
        <f aca="false">IF(B2802=$G$2,$H$2,IF(B2802=$G$3,$H$3,IF(B2802=$G$4,$H$4,IF(B2802=$G$5,$H$5,IF(B2802=$G$6,$H$6,"other")))))</f>
        <v>Urban Restricted Access</v>
      </c>
    </row>
    <row r="2803" customFormat="false" ht="13.2" hidden="true" customHeight="false" outlineLevel="0" collapsed="false">
      <c r="A2803" s="4" t="n">
        <v>61</v>
      </c>
      <c r="B2803" s="4" t="n">
        <v>4</v>
      </c>
      <c r="C2803" s="4" t="n">
        <v>2</v>
      </c>
      <c r="D2803" s="4" t="n">
        <v>18</v>
      </c>
      <c r="E2803" s="4" t="n">
        <v>0.0678874</v>
      </c>
      <c r="F2803" s="0" t="str">
        <f aca="false">IF(B2803=$G$2,$H$2,IF(B2803=$G$3,$H$3,IF(B2803=$G$4,$H$4,IF(B2803=$G$5,$H$5,IF(B2803=$G$6,$H$6,"other")))))</f>
        <v>Urban Restricted Access</v>
      </c>
    </row>
    <row r="2804" customFormat="false" ht="13.2" hidden="true" customHeight="false" outlineLevel="0" collapsed="false">
      <c r="A2804" s="4" t="n">
        <v>61</v>
      </c>
      <c r="B2804" s="4" t="n">
        <v>4</v>
      </c>
      <c r="C2804" s="4" t="n">
        <v>2</v>
      </c>
      <c r="D2804" s="4" t="n">
        <v>19</v>
      </c>
      <c r="E2804" s="4" t="n">
        <v>0.0617718</v>
      </c>
      <c r="F2804" s="0" t="str">
        <f aca="false">IF(B2804=$G$2,$H$2,IF(B2804=$G$3,$H$3,IF(B2804=$G$4,$H$4,IF(B2804=$G$5,$H$5,IF(B2804=$G$6,$H$6,"other")))))</f>
        <v>Urban Restricted Access</v>
      </c>
    </row>
    <row r="2805" customFormat="false" ht="13.2" hidden="true" customHeight="false" outlineLevel="0" collapsed="false">
      <c r="A2805" s="4" t="n">
        <v>61</v>
      </c>
      <c r="B2805" s="4" t="n">
        <v>4</v>
      </c>
      <c r="C2805" s="4" t="n">
        <v>2</v>
      </c>
      <c r="D2805" s="4" t="n">
        <v>20</v>
      </c>
      <c r="E2805" s="4" t="n">
        <v>0.0516882</v>
      </c>
      <c r="F2805" s="0" t="str">
        <f aca="false">IF(B2805=$G$2,$H$2,IF(B2805=$G$3,$H$3,IF(B2805=$G$4,$H$4,IF(B2805=$G$5,$H$5,IF(B2805=$G$6,$H$6,"other")))))</f>
        <v>Urban Restricted Access</v>
      </c>
    </row>
    <row r="2806" customFormat="false" ht="13.2" hidden="true" customHeight="false" outlineLevel="0" collapsed="false">
      <c r="A2806" s="4" t="n">
        <v>61</v>
      </c>
      <c r="B2806" s="4" t="n">
        <v>4</v>
      </c>
      <c r="C2806" s="4" t="n">
        <v>2</v>
      </c>
      <c r="D2806" s="4" t="n">
        <v>21</v>
      </c>
      <c r="E2806" s="4" t="n">
        <v>0.0428658</v>
      </c>
      <c r="F2806" s="0" t="str">
        <f aca="false">IF(B2806=$G$2,$H$2,IF(B2806=$G$3,$H$3,IF(B2806=$G$4,$H$4,IF(B2806=$G$5,$H$5,IF(B2806=$G$6,$H$6,"other")))))</f>
        <v>Urban Restricted Access</v>
      </c>
    </row>
    <row r="2807" customFormat="false" ht="13.2" hidden="true" customHeight="false" outlineLevel="0" collapsed="false">
      <c r="A2807" s="4" t="n">
        <v>61</v>
      </c>
      <c r="B2807" s="4" t="n">
        <v>4</v>
      </c>
      <c r="C2807" s="4" t="n">
        <v>2</v>
      </c>
      <c r="D2807" s="4" t="n">
        <v>22</v>
      </c>
      <c r="E2807" s="4" t="n">
        <v>0.0380302</v>
      </c>
      <c r="F2807" s="0" t="str">
        <f aca="false">IF(B2807=$G$2,$H$2,IF(B2807=$G$3,$H$3,IF(B2807=$G$4,$H$4,IF(B2807=$G$5,$H$5,IF(B2807=$G$6,$H$6,"other")))))</f>
        <v>Urban Restricted Access</v>
      </c>
    </row>
    <row r="2808" customFormat="false" ht="13.2" hidden="true" customHeight="false" outlineLevel="0" collapsed="false">
      <c r="A2808" s="4" t="n">
        <v>61</v>
      </c>
      <c r="B2808" s="4" t="n">
        <v>4</v>
      </c>
      <c r="C2808" s="4" t="n">
        <v>2</v>
      </c>
      <c r="D2808" s="4" t="n">
        <v>23</v>
      </c>
      <c r="E2808" s="4" t="n">
        <v>0.0322072</v>
      </c>
      <c r="F2808" s="0" t="str">
        <f aca="false">IF(B2808=$G$2,$H$2,IF(B2808=$G$3,$H$3,IF(B2808=$G$4,$H$4,IF(B2808=$G$5,$H$5,IF(B2808=$G$6,$H$6,"other")))))</f>
        <v>Urban Restricted Access</v>
      </c>
    </row>
    <row r="2809" customFormat="false" ht="13.2" hidden="true" customHeight="false" outlineLevel="0" collapsed="false">
      <c r="A2809" s="4" t="n">
        <v>61</v>
      </c>
      <c r="B2809" s="4" t="n">
        <v>4</v>
      </c>
      <c r="C2809" s="4" t="n">
        <v>2</v>
      </c>
      <c r="D2809" s="4" t="n">
        <v>24</v>
      </c>
      <c r="E2809" s="4" t="n">
        <v>0.0245677</v>
      </c>
      <c r="F2809" s="0" t="str">
        <f aca="false">IF(B2809=$G$2,$H$2,IF(B2809=$G$3,$H$3,IF(B2809=$G$4,$H$4,IF(B2809=$G$5,$H$5,IF(B2809=$G$6,$H$6,"other")))))</f>
        <v>Urban Restricted Access</v>
      </c>
    </row>
    <row r="2810" customFormat="false" ht="13.2" hidden="true" customHeight="false" outlineLevel="0" collapsed="false">
      <c r="A2810" s="4" t="n">
        <v>61</v>
      </c>
      <c r="B2810" s="4" t="n">
        <v>4</v>
      </c>
      <c r="C2810" s="4" t="n">
        <v>5</v>
      </c>
      <c r="D2810" s="4" t="n">
        <v>1</v>
      </c>
      <c r="E2810" s="4" t="n">
        <v>0.00986211</v>
      </c>
      <c r="F2810" s="0" t="str">
        <f aca="false">IF(B2810=$G$2,$H$2,IF(B2810=$G$3,$H$3,IF(B2810=$G$4,$H$4,IF(B2810=$G$5,$H$5,IF(B2810=$G$6,$H$6,"other")))))</f>
        <v>Urban Restricted Access</v>
      </c>
    </row>
    <row r="2811" customFormat="false" ht="13.2" hidden="true" customHeight="false" outlineLevel="0" collapsed="false">
      <c r="A2811" s="4" t="n">
        <v>61</v>
      </c>
      <c r="B2811" s="4" t="n">
        <v>4</v>
      </c>
      <c r="C2811" s="4" t="n">
        <v>5</v>
      </c>
      <c r="D2811" s="4" t="n">
        <v>2</v>
      </c>
      <c r="E2811" s="4" t="n">
        <v>0.00627248</v>
      </c>
      <c r="F2811" s="0" t="str">
        <f aca="false">IF(B2811=$G$2,$H$2,IF(B2811=$G$3,$H$3,IF(B2811=$G$4,$H$4,IF(B2811=$G$5,$H$5,IF(B2811=$G$6,$H$6,"other")))))</f>
        <v>Urban Restricted Access</v>
      </c>
    </row>
    <row r="2812" customFormat="false" ht="13.2" hidden="true" customHeight="false" outlineLevel="0" collapsed="false">
      <c r="A2812" s="4" t="n">
        <v>61</v>
      </c>
      <c r="B2812" s="4" t="n">
        <v>4</v>
      </c>
      <c r="C2812" s="4" t="n">
        <v>5</v>
      </c>
      <c r="D2812" s="4" t="n">
        <v>3</v>
      </c>
      <c r="E2812" s="4" t="n">
        <v>0.00505767</v>
      </c>
      <c r="F2812" s="0" t="str">
        <f aca="false">IF(B2812=$G$2,$H$2,IF(B2812=$G$3,$H$3,IF(B2812=$G$4,$H$4,IF(B2812=$G$5,$H$5,IF(B2812=$G$6,$H$6,"other")))))</f>
        <v>Urban Restricted Access</v>
      </c>
    </row>
    <row r="2813" customFormat="false" ht="13.2" hidden="true" customHeight="false" outlineLevel="0" collapsed="false">
      <c r="A2813" s="4" t="n">
        <v>61</v>
      </c>
      <c r="B2813" s="4" t="n">
        <v>4</v>
      </c>
      <c r="C2813" s="4" t="n">
        <v>5</v>
      </c>
      <c r="D2813" s="4" t="n">
        <v>4</v>
      </c>
      <c r="E2813" s="4" t="n">
        <v>0.00466686</v>
      </c>
      <c r="F2813" s="0" t="str">
        <f aca="false">IF(B2813=$G$2,$H$2,IF(B2813=$G$3,$H$3,IF(B2813=$G$4,$H$4,IF(B2813=$G$5,$H$5,IF(B2813=$G$6,$H$6,"other")))))</f>
        <v>Urban Restricted Access</v>
      </c>
    </row>
    <row r="2814" customFormat="false" ht="13.2" hidden="true" customHeight="false" outlineLevel="0" collapsed="false">
      <c r="A2814" s="4" t="n">
        <v>61</v>
      </c>
      <c r="B2814" s="4" t="n">
        <v>4</v>
      </c>
      <c r="C2814" s="4" t="n">
        <v>5</v>
      </c>
      <c r="D2814" s="4" t="n">
        <v>5</v>
      </c>
      <c r="E2814" s="4" t="n">
        <v>0.00699469</v>
      </c>
      <c r="F2814" s="0" t="str">
        <f aca="false">IF(B2814=$G$2,$H$2,IF(B2814=$G$3,$H$3,IF(B2814=$G$4,$H$4,IF(B2814=$G$5,$H$5,IF(B2814=$G$6,$H$6,"other")))))</f>
        <v>Urban Restricted Access</v>
      </c>
    </row>
    <row r="2815" customFormat="false" ht="13.2" hidden="true" customHeight="false" outlineLevel="0" collapsed="false">
      <c r="A2815" s="4" t="n">
        <v>61</v>
      </c>
      <c r="B2815" s="4" t="n">
        <v>4</v>
      </c>
      <c r="C2815" s="4" t="n">
        <v>5</v>
      </c>
      <c r="D2815" s="4" t="n">
        <v>6</v>
      </c>
      <c r="E2815" s="4" t="n">
        <v>0.018494</v>
      </c>
      <c r="F2815" s="0" t="str">
        <f aca="false">IF(B2815=$G$2,$H$2,IF(B2815=$G$3,$H$3,IF(B2815=$G$4,$H$4,IF(B2815=$G$5,$H$5,IF(B2815=$G$6,$H$6,"other")))))</f>
        <v>Urban Restricted Access</v>
      </c>
    </row>
    <row r="2816" customFormat="false" ht="13.2" hidden="true" customHeight="false" outlineLevel="0" collapsed="false">
      <c r="A2816" s="4" t="n">
        <v>61</v>
      </c>
      <c r="B2816" s="4" t="n">
        <v>4</v>
      </c>
      <c r="C2816" s="4" t="n">
        <v>5</v>
      </c>
      <c r="D2816" s="4" t="n">
        <v>7</v>
      </c>
      <c r="E2816" s="4" t="n">
        <v>0.0459565</v>
      </c>
      <c r="F2816" s="0" t="str">
        <f aca="false">IF(B2816=$G$2,$H$2,IF(B2816=$G$3,$H$3,IF(B2816=$G$4,$H$4,IF(B2816=$G$5,$H$5,IF(B2816=$G$6,$H$6,"other")))))</f>
        <v>Urban Restricted Access</v>
      </c>
    </row>
    <row r="2817" customFormat="false" ht="13.2" hidden="true" customHeight="false" outlineLevel="0" collapsed="false">
      <c r="A2817" s="4" t="n">
        <v>61</v>
      </c>
      <c r="B2817" s="4" t="n">
        <v>4</v>
      </c>
      <c r="C2817" s="4" t="n">
        <v>5</v>
      </c>
      <c r="D2817" s="4" t="n">
        <v>8</v>
      </c>
      <c r="E2817" s="4" t="n">
        <v>0.0696444</v>
      </c>
      <c r="F2817" s="0" t="str">
        <f aca="false">IF(B2817=$G$2,$H$2,IF(B2817=$G$3,$H$3,IF(B2817=$G$4,$H$4,IF(B2817=$G$5,$H$5,IF(B2817=$G$6,$H$6,"other")))))</f>
        <v>Urban Restricted Access</v>
      </c>
    </row>
    <row r="2818" customFormat="false" ht="13.2" hidden="true" customHeight="false" outlineLevel="0" collapsed="false">
      <c r="A2818" s="4" t="n">
        <v>61</v>
      </c>
      <c r="B2818" s="4" t="n">
        <v>4</v>
      </c>
      <c r="C2818" s="4" t="n">
        <v>5</v>
      </c>
      <c r="D2818" s="4" t="n">
        <v>9</v>
      </c>
      <c r="E2818" s="4" t="n">
        <v>0.0608279</v>
      </c>
      <c r="F2818" s="0" t="str">
        <f aca="false">IF(B2818=$G$2,$H$2,IF(B2818=$G$3,$H$3,IF(B2818=$G$4,$H$4,IF(B2818=$G$5,$H$5,IF(B2818=$G$6,$H$6,"other")))))</f>
        <v>Urban Restricted Access</v>
      </c>
    </row>
    <row r="2819" customFormat="false" ht="13.2" hidden="true" customHeight="false" outlineLevel="0" collapsed="false">
      <c r="A2819" s="4" t="n">
        <v>61</v>
      </c>
      <c r="B2819" s="4" t="n">
        <v>4</v>
      </c>
      <c r="C2819" s="4" t="n">
        <v>5</v>
      </c>
      <c r="D2819" s="4" t="n">
        <v>10</v>
      </c>
      <c r="E2819" s="4" t="n">
        <v>0.0502862</v>
      </c>
      <c r="F2819" s="0" t="str">
        <f aca="false">IF(B2819=$G$2,$H$2,IF(B2819=$G$3,$H$3,IF(B2819=$G$4,$H$4,IF(B2819=$G$5,$H$5,IF(B2819=$G$6,$H$6,"other")))))</f>
        <v>Urban Restricted Access</v>
      </c>
    </row>
    <row r="2820" customFormat="false" ht="13.2" hidden="true" customHeight="false" outlineLevel="0" collapsed="false">
      <c r="A2820" s="4" t="n">
        <v>61</v>
      </c>
      <c r="B2820" s="4" t="n">
        <v>4</v>
      </c>
      <c r="C2820" s="4" t="n">
        <v>5</v>
      </c>
      <c r="D2820" s="4" t="n">
        <v>11</v>
      </c>
      <c r="E2820" s="4" t="n">
        <v>0.0499351</v>
      </c>
      <c r="F2820" s="0" t="str">
        <f aca="false">IF(B2820=$G$2,$H$2,IF(B2820=$G$3,$H$3,IF(B2820=$G$4,$H$4,IF(B2820=$G$5,$H$5,IF(B2820=$G$6,$H$6,"other")))))</f>
        <v>Urban Restricted Access</v>
      </c>
    </row>
    <row r="2821" customFormat="false" ht="13.2" hidden="true" customHeight="false" outlineLevel="0" collapsed="false">
      <c r="A2821" s="4" t="n">
        <v>61</v>
      </c>
      <c r="B2821" s="4" t="n">
        <v>4</v>
      </c>
      <c r="C2821" s="4" t="n">
        <v>5</v>
      </c>
      <c r="D2821" s="4" t="n">
        <v>12</v>
      </c>
      <c r="E2821" s="4" t="n">
        <v>0.0543654</v>
      </c>
      <c r="F2821" s="0" t="str">
        <f aca="false">IF(B2821=$G$2,$H$2,IF(B2821=$G$3,$H$3,IF(B2821=$G$4,$H$4,IF(B2821=$G$5,$H$5,IF(B2821=$G$6,$H$6,"other")))))</f>
        <v>Urban Restricted Access</v>
      </c>
    </row>
    <row r="2822" customFormat="false" ht="13.2" hidden="true" customHeight="false" outlineLevel="0" collapsed="false">
      <c r="A2822" s="4" t="n">
        <v>61</v>
      </c>
      <c r="B2822" s="4" t="n">
        <v>4</v>
      </c>
      <c r="C2822" s="4" t="n">
        <v>5</v>
      </c>
      <c r="D2822" s="4" t="n">
        <v>13</v>
      </c>
      <c r="E2822" s="4" t="n">
        <v>0.0576462</v>
      </c>
      <c r="F2822" s="0" t="str">
        <f aca="false">IF(B2822=$G$2,$H$2,IF(B2822=$G$3,$H$3,IF(B2822=$G$4,$H$4,IF(B2822=$G$5,$H$5,IF(B2822=$G$6,$H$6,"other")))))</f>
        <v>Urban Restricted Access</v>
      </c>
    </row>
    <row r="2823" customFormat="false" ht="13.2" hidden="true" customHeight="false" outlineLevel="0" collapsed="false">
      <c r="A2823" s="4" t="n">
        <v>61</v>
      </c>
      <c r="B2823" s="4" t="n">
        <v>4</v>
      </c>
      <c r="C2823" s="4" t="n">
        <v>5</v>
      </c>
      <c r="D2823" s="4" t="n">
        <v>14</v>
      </c>
      <c r="E2823" s="4" t="n">
        <v>0.0580319</v>
      </c>
      <c r="F2823" s="0" t="str">
        <f aca="false">IF(B2823=$G$2,$H$2,IF(B2823=$G$3,$H$3,IF(B2823=$G$4,$H$4,IF(B2823=$G$5,$H$5,IF(B2823=$G$6,$H$6,"other")))))</f>
        <v>Urban Restricted Access</v>
      </c>
    </row>
    <row r="2824" customFormat="false" ht="13.2" hidden="true" customHeight="false" outlineLevel="0" collapsed="false">
      <c r="A2824" s="4" t="n">
        <v>61</v>
      </c>
      <c r="B2824" s="4" t="n">
        <v>4</v>
      </c>
      <c r="C2824" s="4" t="n">
        <v>5</v>
      </c>
      <c r="D2824" s="4" t="n">
        <v>15</v>
      </c>
      <c r="E2824" s="4" t="n">
        <v>0.0622554</v>
      </c>
      <c r="F2824" s="0" t="str">
        <f aca="false">IF(B2824=$G$2,$H$2,IF(B2824=$G$3,$H$3,IF(B2824=$G$4,$H$4,IF(B2824=$G$5,$H$5,IF(B2824=$G$6,$H$6,"other")))))</f>
        <v>Urban Restricted Access</v>
      </c>
    </row>
    <row r="2825" customFormat="false" ht="13.2" hidden="true" customHeight="false" outlineLevel="0" collapsed="false">
      <c r="A2825" s="4" t="n">
        <v>61</v>
      </c>
      <c r="B2825" s="4" t="n">
        <v>4</v>
      </c>
      <c r="C2825" s="4" t="n">
        <v>5</v>
      </c>
      <c r="D2825" s="4" t="n">
        <v>16</v>
      </c>
      <c r="E2825" s="4" t="n">
        <v>0.0710049</v>
      </c>
      <c r="F2825" s="0" t="str">
        <f aca="false">IF(B2825=$G$2,$H$2,IF(B2825=$G$3,$H$3,IF(B2825=$G$4,$H$4,IF(B2825=$G$5,$H$5,IF(B2825=$G$6,$H$6,"other")))))</f>
        <v>Urban Restricted Access</v>
      </c>
    </row>
    <row r="2826" customFormat="false" ht="13.2" hidden="true" customHeight="false" outlineLevel="0" collapsed="false">
      <c r="A2826" s="4" t="n">
        <v>61</v>
      </c>
      <c r="B2826" s="4" t="n">
        <v>4</v>
      </c>
      <c r="C2826" s="4" t="n">
        <v>5</v>
      </c>
      <c r="D2826" s="4" t="n">
        <v>17</v>
      </c>
      <c r="E2826" s="4" t="n">
        <v>0.0769725</v>
      </c>
      <c r="F2826" s="0" t="str">
        <f aca="false">IF(B2826=$G$2,$H$2,IF(B2826=$G$3,$H$3,IF(B2826=$G$4,$H$4,IF(B2826=$G$5,$H$5,IF(B2826=$G$6,$H$6,"other")))))</f>
        <v>Urban Restricted Access</v>
      </c>
    </row>
    <row r="2827" customFormat="false" ht="13.2" hidden="true" customHeight="false" outlineLevel="0" collapsed="false">
      <c r="A2827" s="4" t="n">
        <v>61</v>
      </c>
      <c r="B2827" s="4" t="n">
        <v>4</v>
      </c>
      <c r="C2827" s="4" t="n">
        <v>5</v>
      </c>
      <c r="D2827" s="4" t="n">
        <v>18</v>
      </c>
      <c r="E2827" s="4" t="n">
        <v>0.077432</v>
      </c>
      <c r="F2827" s="0" t="str">
        <f aca="false">IF(B2827=$G$2,$H$2,IF(B2827=$G$3,$H$3,IF(B2827=$G$4,$H$4,IF(B2827=$G$5,$H$5,IF(B2827=$G$6,$H$6,"other")))))</f>
        <v>Urban Restricted Access</v>
      </c>
    </row>
    <row r="2828" customFormat="false" ht="13.2" hidden="true" customHeight="false" outlineLevel="0" collapsed="false">
      <c r="A2828" s="4" t="n">
        <v>61</v>
      </c>
      <c r="B2828" s="4" t="n">
        <v>4</v>
      </c>
      <c r="C2828" s="4" t="n">
        <v>5</v>
      </c>
      <c r="D2828" s="4" t="n">
        <v>19</v>
      </c>
      <c r="E2828" s="4" t="n">
        <v>0.059783</v>
      </c>
      <c r="F2828" s="0" t="str">
        <f aca="false">IF(B2828=$G$2,$H$2,IF(B2828=$G$3,$H$3,IF(B2828=$G$4,$H$4,IF(B2828=$G$5,$H$5,IF(B2828=$G$6,$H$6,"other")))))</f>
        <v>Urban Restricted Access</v>
      </c>
    </row>
    <row r="2829" customFormat="false" ht="13.2" hidden="true" customHeight="false" outlineLevel="0" collapsed="false">
      <c r="A2829" s="4" t="n">
        <v>61</v>
      </c>
      <c r="B2829" s="4" t="n">
        <v>4</v>
      </c>
      <c r="C2829" s="4" t="n">
        <v>5</v>
      </c>
      <c r="D2829" s="4" t="n">
        <v>20</v>
      </c>
      <c r="E2829" s="4" t="n">
        <v>0.0443923</v>
      </c>
      <c r="F2829" s="0" t="str">
        <f aca="false">IF(B2829=$G$2,$H$2,IF(B2829=$G$3,$H$3,IF(B2829=$G$4,$H$4,IF(B2829=$G$5,$H$5,IF(B2829=$G$6,$H$6,"other")))))</f>
        <v>Urban Restricted Access</v>
      </c>
    </row>
    <row r="2830" customFormat="false" ht="13.2" hidden="true" customHeight="false" outlineLevel="0" collapsed="false">
      <c r="A2830" s="4" t="n">
        <v>61</v>
      </c>
      <c r="B2830" s="4" t="n">
        <v>4</v>
      </c>
      <c r="C2830" s="4" t="n">
        <v>5</v>
      </c>
      <c r="D2830" s="4" t="n">
        <v>21</v>
      </c>
      <c r="E2830" s="4" t="n">
        <v>0.0354458</v>
      </c>
      <c r="F2830" s="0" t="str">
        <f aca="false">IF(B2830=$G$2,$H$2,IF(B2830=$G$3,$H$3,IF(B2830=$G$4,$H$4,IF(B2830=$G$5,$H$5,IF(B2830=$G$6,$H$6,"other")))))</f>
        <v>Urban Restricted Access</v>
      </c>
    </row>
    <row r="2831" customFormat="false" ht="13.2" hidden="true" customHeight="false" outlineLevel="0" collapsed="false">
      <c r="A2831" s="4" t="n">
        <v>61</v>
      </c>
      <c r="B2831" s="4" t="n">
        <v>4</v>
      </c>
      <c r="C2831" s="4" t="n">
        <v>5</v>
      </c>
      <c r="D2831" s="4" t="n">
        <v>22</v>
      </c>
      <c r="E2831" s="4" t="n">
        <v>0.031824</v>
      </c>
      <c r="F2831" s="0" t="str">
        <f aca="false">IF(B2831=$G$2,$H$2,IF(B2831=$G$3,$H$3,IF(B2831=$G$4,$H$4,IF(B2831=$G$5,$H$5,IF(B2831=$G$6,$H$6,"other")))))</f>
        <v>Urban Restricted Access</v>
      </c>
    </row>
    <row r="2832" customFormat="false" ht="13.2" hidden="true" customHeight="false" outlineLevel="0" collapsed="false">
      <c r="A2832" s="4" t="n">
        <v>61</v>
      </c>
      <c r="B2832" s="4" t="n">
        <v>4</v>
      </c>
      <c r="C2832" s="4" t="n">
        <v>5</v>
      </c>
      <c r="D2832" s="4" t="n">
        <v>23</v>
      </c>
      <c r="E2832" s="4" t="n">
        <v>0.0249419</v>
      </c>
      <c r="F2832" s="0" t="str">
        <f aca="false">IF(B2832=$G$2,$H$2,IF(B2832=$G$3,$H$3,IF(B2832=$G$4,$H$4,IF(B2832=$G$5,$H$5,IF(B2832=$G$6,$H$6,"other")))))</f>
        <v>Urban Restricted Access</v>
      </c>
    </row>
    <row r="2833" customFormat="false" ht="13.2" hidden="true" customHeight="false" outlineLevel="0" collapsed="false">
      <c r="A2833" s="4" t="n">
        <v>61</v>
      </c>
      <c r="B2833" s="4" t="n">
        <v>4</v>
      </c>
      <c r="C2833" s="4" t="n">
        <v>5</v>
      </c>
      <c r="D2833" s="4" t="n">
        <v>24</v>
      </c>
      <c r="E2833" s="4" t="n">
        <v>0.0179068</v>
      </c>
      <c r="F2833" s="0" t="str">
        <f aca="false">IF(B2833=$G$2,$H$2,IF(B2833=$G$3,$H$3,IF(B2833=$G$4,$H$4,IF(B2833=$G$5,$H$5,IF(B2833=$G$6,$H$6,"other")))))</f>
        <v>Urban Restricted Access</v>
      </c>
    </row>
    <row r="2834" customFormat="false" ht="13.2" hidden="true" customHeight="false" outlineLevel="0" collapsed="false">
      <c r="A2834" s="4" t="n">
        <v>61</v>
      </c>
      <c r="B2834" s="4" t="n">
        <v>5</v>
      </c>
      <c r="C2834" s="4" t="n">
        <v>2</v>
      </c>
      <c r="D2834" s="4" t="n">
        <v>1</v>
      </c>
      <c r="E2834" s="4" t="n">
        <v>0.0214739</v>
      </c>
      <c r="F2834" s="0" t="str">
        <f aca="false">IF(B2834=$G$2,$H$2,IF(B2834=$G$3,$H$3,IF(B2834=$G$4,$H$4,IF(B2834=$G$5,$H$5,IF(B2834=$G$6,$H$6,"other")))))</f>
        <v>Urban Unrestricted Access</v>
      </c>
    </row>
    <row r="2835" customFormat="false" ht="13.2" hidden="true" customHeight="false" outlineLevel="0" collapsed="false">
      <c r="A2835" s="4" t="n">
        <v>61</v>
      </c>
      <c r="B2835" s="4" t="n">
        <v>5</v>
      </c>
      <c r="C2835" s="4" t="n">
        <v>2</v>
      </c>
      <c r="D2835" s="4" t="n">
        <v>2</v>
      </c>
      <c r="E2835" s="4" t="n">
        <v>0.0144428</v>
      </c>
      <c r="F2835" s="0" t="str">
        <f aca="false">IF(B2835=$G$2,$H$2,IF(B2835=$G$3,$H$3,IF(B2835=$G$4,$H$4,IF(B2835=$G$5,$H$5,IF(B2835=$G$6,$H$6,"other")))))</f>
        <v>Urban Unrestricted Access</v>
      </c>
    </row>
    <row r="2836" customFormat="false" ht="13.2" hidden="true" customHeight="false" outlineLevel="0" collapsed="false">
      <c r="A2836" s="4" t="n">
        <v>61</v>
      </c>
      <c r="B2836" s="4" t="n">
        <v>5</v>
      </c>
      <c r="C2836" s="4" t="n">
        <v>2</v>
      </c>
      <c r="D2836" s="4" t="n">
        <v>3</v>
      </c>
      <c r="E2836" s="4" t="n">
        <v>0.0109684</v>
      </c>
      <c r="F2836" s="0" t="str">
        <f aca="false">IF(B2836=$G$2,$H$2,IF(B2836=$G$3,$H$3,IF(B2836=$G$4,$H$4,IF(B2836=$G$5,$H$5,IF(B2836=$G$6,$H$6,"other")))))</f>
        <v>Urban Unrestricted Access</v>
      </c>
    </row>
    <row r="2837" customFormat="false" ht="13.2" hidden="true" customHeight="false" outlineLevel="0" collapsed="false">
      <c r="A2837" s="4" t="n">
        <v>61</v>
      </c>
      <c r="B2837" s="4" t="n">
        <v>5</v>
      </c>
      <c r="C2837" s="4" t="n">
        <v>2</v>
      </c>
      <c r="D2837" s="4" t="n">
        <v>4</v>
      </c>
      <c r="E2837" s="4" t="n">
        <v>0.00749451</v>
      </c>
      <c r="F2837" s="0" t="str">
        <f aca="false">IF(B2837=$G$2,$H$2,IF(B2837=$G$3,$H$3,IF(B2837=$G$4,$H$4,IF(B2837=$G$5,$H$5,IF(B2837=$G$6,$H$6,"other")))))</f>
        <v>Urban Unrestricted Access</v>
      </c>
    </row>
    <row r="2838" customFormat="false" ht="13.2" hidden="true" customHeight="false" outlineLevel="0" collapsed="false">
      <c r="A2838" s="4" t="n">
        <v>61</v>
      </c>
      <c r="B2838" s="4" t="n">
        <v>5</v>
      </c>
      <c r="C2838" s="4" t="n">
        <v>2</v>
      </c>
      <c r="D2838" s="4" t="n">
        <v>5</v>
      </c>
      <c r="E2838" s="4" t="n">
        <v>0.00683855</v>
      </c>
      <c r="F2838" s="0" t="str">
        <f aca="false">IF(B2838=$G$2,$H$2,IF(B2838=$G$3,$H$3,IF(B2838=$G$4,$H$4,IF(B2838=$G$5,$H$5,IF(B2838=$G$6,$H$6,"other")))))</f>
        <v>Urban Unrestricted Access</v>
      </c>
    </row>
    <row r="2839" customFormat="false" ht="13.2" hidden="true" customHeight="false" outlineLevel="0" collapsed="false">
      <c r="A2839" s="4" t="n">
        <v>61</v>
      </c>
      <c r="B2839" s="4" t="n">
        <v>5</v>
      </c>
      <c r="C2839" s="4" t="n">
        <v>2</v>
      </c>
      <c r="D2839" s="4" t="n">
        <v>6</v>
      </c>
      <c r="E2839" s="4" t="n">
        <v>0.0103588</v>
      </c>
      <c r="F2839" s="0" t="str">
        <f aca="false">IF(B2839=$G$2,$H$2,IF(B2839=$G$3,$H$3,IF(B2839=$G$4,$H$4,IF(B2839=$G$5,$H$5,IF(B2839=$G$6,$H$6,"other")))))</f>
        <v>Urban Unrestricted Access</v>
      </c>
    </row>
    <row r="2840" customFormat="false" ht="13.2" hidden="true" customHeight="false" outlineLevel="0" collapsed="false">
      <c r="A2840" s="4" t="n">
        <v>61</v>
      </c>
      <c r="B2840" s="4" t="n">
        <v>5</v>
      </c>
      <c r="C2840" s="4" t="n">
        <v>2</v>
      </c>
      <c r="D2840" s="4" t="n">
        <v>7</v>
      </c>
      <c r="E2840" s="4" t="n">
        <v>0.0184304</v>
      </c>
      <c r="F2840" s="0" t="str">
        <f aca="false">IF(B2840=$G$2,$H$2,IF(B2840=$G$3,$H$3,IF(B2840=$G$4,$H$4,IF(B2840=$G$5,$H$5,IF(B2840=$G$6,$H$6,"other")))))</f>
        <v>Urban Unrestricted Access</v>
      </c>
    </row>
    <row r="2841" customFormat="false" ht="13.2" hidden="true" customHeight="false" outlineLevel="0" collapsed="false">
      <c r="A2841" s="4" t="n">
        <v>61</v>
      </c>
      <c r="B2841" s="4" t="n">
        <v>5</v>
      </c>
      <c r="C2841" s="4" t="n">
        <v>2</v>
      </c>
      <c r="D2841" s="4" t="n">
        <v>8</v>
      </c>
      <c r="E2841" s="4" t="n">
        <v>0.0268117</v>
      </c>
      <c r="F2841" s="0" t="str">
        <f aca="false">IF(B2841=$G$2,$H$2,IF(B2841=$G$3,$H$3,IF(B2841=$G$4,$H$4,IF(B2841=$G$5,$H$5,IF(B2841=$G$6,$H$6,"other")))))</f>
        <v>Urban Unrestricted Access</v>
      </c>
    </row>
    <row r="2842" customFormat="false" ht="13.2" hidden="true" customHeight="false" outlineLevel="0" collapsed="false">
      <c r="A2842" s="4" t="n">
        <v>61</v>
      </c>
      <c r="B2842" s="4" t="n">
        <v>5</v>
      </c>
      <c r="C2842" s="4" t="n">
        <v>2</v>
      </c>
      <c r="D2842" s="4" t="n">
        <v>9</v>
      </c>
      <c r="E2842" s="4" t="n">
        <v>0.0363852</v>
      </c>
      <c r="F2842" s="0" t="str">
        <f aca="false">IF(B2842=$G$2,$H$2,IF(B2842=$G$3,$H$3,IF(B2842=$G$4,$H$4,IF(B2842=$G$5,$H$5,IF(B2842=$G$6,$H$6,"other")))))</f>
        <v>Urban Unrestricted Access</v>
      </c>
    </row>
    <row r="2843" customFormat="false" ht="13.2" hidden="true" customHeight="false" outlineLevel="0" collapsed="false">
      <c r="A2843" s="4" t="n">
        <v>61</v>
      </c>
      <c r="B2843" s="4" t="n">
        <v>5</v>
      </c>
      <c r="C2843" s="4" t="n">
        <v>2</v>
      </c>
      <c r="D2843" s="4" t="n">
        <v>10</v>
      </c>
      <c r="E2843" s="4" t="n">
        <v>0.0475407</v>
      </c>
      <c r="F2843" s="0" t="str">
        <f aca="false">IF(B2843=$G$2,$H$2,IF(B2843=$G$3,$H$3,IF(B2843=$G$4,$H$4,IF(B2843=$G$5,$H$5,IF(B2843=$G$6,$H$6,"other")))))</f>
        <v>Urban Unrestricted Access</v>
      </c>
    </row>
    <row r="2844" customFormat="false" ht="13.2" hidden="true" customHeight="false" outlineLevel="0" collapsed="false">
      <c r="A2844" s="4" t="n">
        <v>61</v>
      </c>
      <c r="B2844" s="4" t="n">
        <v>5</v>
      </c>
      <c r="C2844" s="4" t="n">
        <v>2</v>
      </c>
      <c r="D2844" s="4" t="n">
        <v>11</v>
      </c>
      <c r="E2844" s="4" t="n">
        <v>0.0574664</v>
      </c>
      <c r="F2844" s="0" t="str">
        <f aca="false">IF(B2844=$G$2,$H$2,IF(B2844=$G$3,$H$3,IF(B2844=$G$4,$H$4,IF(B2844=$G$5,$H$5,IF(B2844=$G$6,$H$6,"other")))))</f>
        <v>Urban Unrestricted Access</v>
      </c>
    </row>
    <row r="2845" customFormat="false" ht="13.2" hidden="true" customHeight="false" outlineLevel="0" collapsed="false">
      <c r="A2845" s="4" t="n">
        <v>61</v>
      </c>
      <c r="B2845" s="4" t="n">
        <v>5</v>
      </c>
      <c r="C2845" s="4" t="n">
        <v>2</v>
      </c>
      <c r="D2845" s="4" t="n">
        <v>12</v>
      </c>
      <c r="E2845" s="4" t="n">
        <v>0.0650786</v>
      </c>
      <c r="F2845" s="0" t="str">
        <f aca="false">IF(B2845=$G$2,$H$2,IF(B2845=$G$3,$H$3,IF(B2845=$G$4,$H$4,IF(B2845=$G$5,$H$5,IF(B2845=$G$6,$H$6,"other")))))</f>
        <v>Urban Unrestricted Access</v>
      </c>
    </row>
    <row r="2846" customFormat="false" ht="13.2" hidden="true" customHeight="false" outlineLevel="0" collapsed="false">
      <c r="A2846" s="4" t="n">
        <v>61</v>
      </c>
      <c r="B2846" s="4" t="n">
        <v>5</v>
      </c>
      <c r="C2846" s="4" t="n">
        <v>2</v>
      </c>
      <c r="D2846" s="4" t="n">
        <v>13</v>
      </c>
      <c r="E2846" s="4" t="n">
        <v>0.0713228</v>
      </c>
      <c r="F2846" s="0" t="str">
        <f aca="false">IF(B2846=$G$2,$H$2,IF(B2846=$G$3,$H$3,IF(B2846=$G$4,$H$4,IF(B2846=$G$5,$H$5,IF(B2846=$G$6,$H$6,"other")))))</f>
        <v>Urban Unrestricted Access</v>
      </c>
    </row>
    <row r="2847" customFormat="false" ht="13.2" hidden="true" customHeight="false" outlineLevel="0" collapsed="false">
      <c r="A2847" s="4" t="n">
        <v>61</v>
      </c>
      <c r="B2847" s="4" t="n">
        <v>5</v>
      </c>
      <c r="C2847" s="4" t="n">
        <v>2</v>
      </c>
      <c r="D2847" s="4" t="n">
        <v>14</v>
      </c>
      <c r="E2847" s="4" t="n">
        <v>0.0714917</v>
      </c>
      <c r="F2847" s="0" t="str">
        <f aca="false">IF(B2847=$G$2,$H$2,IF(B2847=$G$3,$H$3,IF(B2847=$G$4,$H$4,IF(B2847=$G$5,$H$5,IF(B2847=$G$6,$H$6,"other")))))</f>
        <v>Urban Unrestricted Access</v>
      </c>
    </row>
    <row r="2848" customFormat="false" ht="13.2" hidden="true" customHeight="false" outlineLevel="0" collapsed="false">
      <c r="A2848" s="4" t="n">
        <v>61</v>
      </c>
      <c r="B2848" s="4" t="n">
        <v>5</v>
      </c>
      <c r="C2848" s="4" t="n">
        <v>2</v>
      </c>
      <c r="D2848" s="4" t="n">
        <v>15</v>
      </c>
      <c r="E2848" s="4" t="n">
        <v>0.0717226</v>
      </c>
      <c r="F2848" s="0" t="str">
        <f aca="false">IF(B2848=$G$2,$H$2,IF(B2848=$G$3,$H$3,IF(B2848=$G$4,$H$4,IF(B2848=$G$5,$H$5,IF(B2848=$G$6,$H$6,"other")))))</f>
        <v>Urban Unrestricted Access</v>
      </c>
    </row>
    <row r="2849" customFormat="false" ht="13.2" hidden="true" customHeight="false" outlineLevel="0" collapsed="false">
      <c r="A2849" s="4" t="n">
        <v>61</v>
      </c>
      <c r="B2849" s="4" t="n">
        <v>5</v>
      </c>
      <c r="C2849" s="4" t="n">
        <v>2</v>
      </c>
      <c r="D2849" s="4" t="n">
        <v>16</v>
      </c>
      <c r="E2849" s="4" t="n">
        <v>0.0720061</v>
      </c>
      <c r="F2849" s="0" t="str">
        <f aca="false">IF(B2849=$G$2,$H$2,IF(B2849=$G$3,$H$3,IF(B2849=$G$4,$H$4,IF(B2849=$G$5,$H$5,IF(B2849=$G$6,$H$6,"other")))))</f>
        <v>Urban Unrestricted Access</v>
      </c>
    </row>
    <row r="2850" customFormat="false" ht="13.2" hidden="true" customHeight="false" outlineLevel="0" collapsed="false">
      <c r="A2850" s="4" t="n">
        <v>61</v>
      </c>
      <c r="B2850" s="4" t="n">
        <v>5</v>
      </c>
      <c r="C2850" s="4" t="n">
        <v>2</v>
      </c>
      <c r="D2850" s="4" t="n">
        <v>17</v>
      </c>
      <c r="E2850" s="4" t="n">
        <v>0.0711487</v>
      </c>
      <c r="F2850" s="0" t="str">
        <f aca="false">IF(B2850=$G$2,$H$2,IF(B2850=$G$3,$H$3,IF(B2850=$G$4,$H$4,IF(B2850=$G$5,$H$5,IF(B2850=$G$6,$H$6,"other")))))</f>
        <v>Urban Unrestricted Access</v>
      </c>
    </row>
    <row r="2851" customFormat="false" ht="13.2" hidden="true" customHeight="false" outlineLevel="0" collapsed="false">
      <c r="A2851" s="4" t="n">
        <v>61</v>
      </c>
      <c r="B2851" s="4" t="n">
        <v>5</v>
      </c>
      <c r="C2851" s="4" t="n">
        <v>2</v>
      </c>
      <c r="D2851" s="4" t="n">
        <v>18</v>
      </c>
      <c r="E2851" s="4" t="n">
        <v>0.0678874</v>
      </c>
      <c r="F2851" s="0" t="str">
        <f aca="false">IF(B2851=$G$2,$H$2,IF(B2851=$G$3,$H$3,IF(B2851=$G$4,$H$4,IF(B2851=$G$5,$H$5,IF(B2851=$G$6,$H$6,"other")))))</f>
        <v>Urban Unrestricted Access</v>
      </c>
    </row>
    <row r="2852" customFormat="false" ht="13.2" hidden="true" customHeight="false" outlineLevel="0" collapsed="false">
      <c r="A2852" s="4" t="n">
        <v>61</v>
      </c>
      <c r="B2852" s="4" t="n">
        <v>5</v>
      </c>
      <c r="C2852" s="4" t="n">
        <v>2</v>
      </c>
      <c r="D2852" s="4" t="n">
        <v>19</v>
      </c>
      <c r="E2852" s="4" t="n">
        <v>0.0617718</v>
      </c>
      <c r="F2852" s="0" t="str">
        <f aca="false">IF(B2852=$G$2,$H$2,IF(B2852=$G$3,$H$3,IF(B2852=$G$4,$H$4,IF(B2852=$G$5,$H$5,IF(B2852=$G$6,$H$6,"other")))))</f>
        <v>Urban Unrestricted Access</v>
      </c>
    </row>
    <row r="2853" customFormat="false" ht="13.2" hidden="true" customHeight="false" outlineLevel="0" collapsed="false">
      <c r="A2853" s="4" t="n">
        <v>61</v>
      </c>
      <c r="B2853" s="4" t="n">
        <v>5</v>
      </c>
      <c r="C2853" s="4" t="n">
        <v>2</v>
      </c>
      <c r="D2853" s="4" t="n">
        <v>20</v>
      </c>
      <c r="E2853" s="4" t="n">
        <v>0.0516882</v>
      </c>
      <c r="F2853" s="0" t="str">
        <f aca="false">IF(B2853=$G$2,$H$2,IF(B2853=$G$3,$H$3,IF(B2853=$G$4,$H$4,IF(B2853=$G$5,$H$5,IF(B2853=$G$6,$H$6,"other")))))</f>
        <v>Urban Unrestricted Access</v>
      </c>
    </row>
    <row r="2854" customFormat="false" ht="13.2" hidden="true" customHeight="false" outlineLevel="0" collapsed="false">
      <c r="A2854" s="4" t="n">
        <v>61</v>
      </c>
      <c r="B2854" s="4" t="n">
        <v>5</v>
      </c>
      <c r="C2854" s="4" t="n">
        <v>2</v>
      </c>
      <c r="D2854" s="4" t="n">
        <v>21</v>
      </c>
      <c r="E2854" s="4" t="n">
        <v>0.0428658</v>
      </c>
      <c r="F2854" s="0" t="str">
        <f aca="false">IF(B2854=$G$2,$H$2,IF(B2854=$G$3,$H$3,IF(B2854=$G$4,$H$4,IF(B2854=$G$5,$H$5,IF(B2854=$G$6,$H$6,"other")))))</f>
        <v>Urban Unrestricted Access</v>
      </c>
    </row>
    <row r="2855" customFormat="false" ht="13.2" hidden="true" customHeight="false" outlineLevel="0" collapsed="false">
      <c r="A2855" s="4" t="n">
        <v>61</v>
      </c>
      <c r="B2855" s="4" t="n">
        <v>5</v>
      </c>
      <c r="C2855" s="4" t="n">
        <v>2</v>
      </c>
      <c r="D2855" s="4" t="n">
        <v>22</v>
      </c>
      <c r="E2855" s="4" t="n">
        <v>0.0380302</v>
      </c>
      <c r="F2855" s="0" t="str">
        <f aca="false">IF(B2855=$G$2,$H$2,IF(B2855=$G$3,$H$3,IF(B2855=$G$4,$H$4,IF(B2855=$G$5,$H$5,IF(B2855=$G$6,$H$6,"other")))))</f>
        <v>Urban Unrestricted Access</v>
      </c>
    </row>
    <row r="2856" customFormat="false" ht="13.2" hidden="true" customHeight="false" outlineLevel="0" collapsed="false">
      <c r="A2856" s="4" t="n">
        <v>61</v>
      </c>
      <c r="B2856" s="4" t="n">
        <v>5</v>
      </c>
      <c r="C2856" s="4" t="n">
        <v>2</v>
      </c>
      <c r="D2856" s="4" t="n">
        <v>23</v>
      </c>
      <c r="E2856" s="4" t="n">
        <v>0.0322072</v>
      </c>
      <c r="F2856" s="0" t="str">
        <f aca="false">IF(B2856=$G$2,$H$2,IF(B2856=$G$3,$H$3,IF(B2856=$G$4,$H$4,IF(B2856=$G$5,$H$5,IF(B2856=$G$6,$H$6,"other")))))</f>
        <v>Urban Unrestricted Access</v>
      </c>
    </row>
    <row r="2857" customFormat="false" ht="13.2" hidden="true" customHeight="false" outlineLevel="0" collapsed="false">
      <c r="A2857" s="4" t="n">
        <v>61</v>
      </c>
      <c r="B2857" s="4" t="n">
        <v>5</v>
      </c>
      <c r="C2857" s="4" t="n">
        <v>2</v>
      </c>
      <c r="D2857" s="4" t="n">
        <v>24</v>
      </c>
      <c r="E2857" s="4" t="n">
        <v>0.0245677</v>
      </c>
      <c r="F2857" s="0" t="str">
        <f aca="false">IF(B2857=$G$2,$H$2,IF(B2857=$G$3,$H$3,IF(B2857=$G$4,$H$4,IF(B2857=$G$5,$H$5,IF(B2857=$G$6,$H$6,"other")))))</f>
        <v>Urban Unrestricted Access</v>
      </c>
    </row>
    <row r="2858" customFormat="false" ht="13.2" hidden="false" customHeight="false" outlineLevel="0" collapsed="false">
      <c r="A2858" s="4" t="n">
        <v>61</v>
      </c>
      <c r="B2858" s="4" t="n">
        <v>5</v>
      </c>
      <c r="C2858" s="4" t="n">
        <v>5</v>
      </c>
      <c r="D2858" s="4" t="n">
        <v>1</v>
      </c>
      <c r="E2858" s="4" t="n">
        <v>0.00986211</v>
      </c>
      <c r="F2858" s="0" t="str">
        <f aca="false">IF(B2858=$G$2,$H$2,IF(B2858=$G$3,$H$3,IF(B2858=$G$4,$H$4,IF(B2858=$G$5,$H$5,IF(B2858=$G$6,$H$6,"other")))))</f>
        <v>Urban Unrestricted Access</v>
      </c>
    </row>
    <row r="2859" customFormat="false" ht="13.2" hidden="false" customHeight="false" outlineLevel="0" collapsed="false">
      <c r="A2859" s="4" t="n">
        <v>61</v>
      </c>
      <c r="B2859" s="4" t="n">
        <v>5</v>
      </c>
      <c r="C2859" s="4" t="n">
        <v>5</v>
      </c>
      <c r="D2859" s="4" t="n">
        <v>2</v>
      </c>
      <c r="E2859" s="4" t="n">
        <v>0.00627248</v>
      </c>
      <c r="F2859" s="0" t="str">
        <f aca="false">IF(B2859=$G$2,$H$2,IF(B2859=$G$3,$H$3,IF(B2859=$G$4,$H$4,IF(B2859=$G$5,$H$5,IF(B2859=$G$6,$H$6,"other")))))</f>
        <v>Urban Unrestricted Access</v>
      </c>
    </row>
    <row r="2860" customFormat="false" ht="13.2" hidden="false" customHeight="false" outlineLevel="0" collapsed="false">
      <c r="A2860" s="4" t="n">
        <v>61</v>
      </c>
      <c r="B2860" s="4" t="n">
        <v>5</v>
      </c>
      <c r="C2860" s="4" t="n">
        <v>5</v>
      </c>
      <c r="D2860" s="4" t="n">
        <v>3</v>
      </c>
      <c r="E2860" s="4" t="n">
        <v>0.00505767</v>
      </c>
      <c r="F2860" s="0" t="str">
        <f aca="false">IF(B2860=$G$2,$H$2,IF(B2860=$G$3,$H$3,IF(B2860=$G$4,$H$4,IF(B2860=$G$5,$H$5,IF(B2860=$G$6,$H$6,"other")))))</f>
        <v>Urban Unrestricted Access</v>
      </c>
    </row>
    <row r="2861" customFormat="false" ht="13.2" hidden="false" customHeight="false" outlineLevel="0" collapsed="false">
      <c r="A2861" s="4" t="n">
        <v>61</v>
      </c>
      <c r="B2861" s="4" t="n">
        <v>5</v>
      </c>
      <c r="C2861" s="4" t="n">
        <v>5</v>
      </c>
      <c r="D2861" s="4" t="n">
        <v>4</v>
      </c>
      <c r="E2861" s="4" t="n">
        <v>0.00466686</v>
      </c>
      <c r="F2861" s="0" t="str">
        <f aca="false">IF(B2861=$G$2,$H$2,IF(B2861=$G$3,$H$3,IF(B2861=$G$4,$H$4,IF(B2861=$G$5,$H$5,IF(B2861=$G$6,$H$6,"other")))))</f>
        <v>Urban Unrestricted Access</v>
      </c>
    </row>
    <row r="2862" customFormat="false" ht="13.2" hidden="false" customHeight="false" outlineLevel="0" collapsed="false">
      <c r="A2862" s="4" t="n">
        <v>61</v>
      </c>
      <c r="B2862" s="4" t="n">
        <v>5</v>
      </c>
      <c r="C2862" s="4" t="n">
        <v>5</v>
      </c>
      <c r="D2862" s="4" t="n">
        <v>5</v>
      </c>
      <c r="E2862" s="4" t="n">
        <v>0.00699469</v>
      </c>
      <c r="F2862" s="0" t="str">
        <f aca="false">IF(B2862=$G$2,$H$2,IF(B2862=$G$3,$H$3,IF(B2862=$G$4,$H$4,IF(B2862=$G$5,$H$5,IF(B2862=$G$6,$H$6,"other")))))</f>
        <v>Urban Unrestricted Access</v>
      </c>
    </row>
    <row r="2863" customFormat="false" ht="13.2" hidden="false" customHeight="false" outlineLevel="0" collapsed="false">
      <c r="A2863" s="4" t="n">
        <v>61</v>
      </c>
      <c r="B2863" s="4" t="n">
        <v>5</v>
      </c>
      <c r="C2863" s="4" t="n">
        <v>5</v>
      </c>
      <c r="D2863" s="4" t="n">
        <v>6</v>
      </c>
      <c r="E2863" s="4" t="n">
        <v>0.018494</v>
      </c>
      <c r="F2863" s="0" t="str">
        <f aca="false">IF(B2863=$G$2,$H$2,IF(B2863=$G$3,$H$3,IF(B2863=$G$4,$H$4,IF(B2863=$G$5,$H$5,IF(B2863=$G$6,$H$6,"other")))))</f>
        <v>Urban Unrestricted Access</v>
      </c>
    </row>
    <row r="2864" customFormat="false" ht="13.2" hidden="false" customHeight="false" outlineLevel="0" collapsed="false">
      <c r="A2864" s="4" t="n">
        <v>61</v>
      </c>
      <c r="B2864" s="4" t="n">
        <v>5</v>
      </c>
      <c r="C2864" s="4" t="n">
        <v>5</v>
      </c>
      <c r="D2864" s="4" t="n">
        <v>7</v>
      </c>
      <c r="E2864" s="4" t="n">
        <v>0.0459565</v>
      </c>
      <c r="F2864" s="0" t="str">
        <f aca="false">IF(B2864=$G$2,$H$2,IF(B2864=$G$3,$H$3,IF(B2864=$G$4,$H$4,IF(B2864=$G$5,$H$5,IF(B2864=$G$6,$H$6,"other")))))</f>
        <v>Urban Unrestricted Access</v>
      </c>
    </row>
    <row r="2865" customFormat="false" ht="13.2" hidden="false" customHeight="false" outlineLevel="0" collapsed="false">
      <c r="A2865" s="4" t="n">
        <v>61</v>
      </c>
      <c r="B2865" s="4" t="n">
        <v>5</v>
      </c>
      <c r="C2865" s="4" t="n">
        <v>5</v>
      </c>
      <c r="D2865" s="4" t="n">
        <v>8</v>
      </c>
      <c r="E2865" s="4" t="n">
        <v>0.0696444</v>
      </c>
      <c r="F2865" s="0" t="str">
        <f aca="false">IF(B2865=$G$2,$H$2,IF(B2865=$G$3,$H$3,IF(B2865=$G$4,$H$4,IF(B2865=$G$5,$H$5,IF(B2865=$G$6,$H$6,"other")))))</f>
        <v>Urban Unrestricted Access</v>
      </c>
    </row>
    <row r="2866" customFormat="false" ht="13.2" hidden="false" customHeight="false" outlineLevel="0" collapsed="false">
      <c r="A2866" s="4" t="n">
        <v>61</v>
      </c>
      <c r="B2866" s="4" t="n">
        <v>5</v>
      </c>
      <c r="C2866" s="4" t="n">
        <v>5</v>
      </c>
      <c r="D2866" s="4" t="n">
        <v>9</v>
      </c>
      <c r="E2866" s="4" t="n">
        <v>0.0608279</v>
      </c>
      <c r="F2866" s="0" t="str">
        <f aca="false">IF(B2866=$G$2,$H$2,IF(B2866=$G$3,$H$3,IF(B2866=$G$4,$H$4,IF(B2866=$G$5,$H$5,IF(B2866=$G$6,$H$6,"other")))))</f>
        <v>Urban Unrestricted Access</v>
      </c>
    </row>
    <row r="2867" customFormat="false" ht="13.2" hidden="false" customHeight="false" outlineLevel="0" collapsed="false">
      <c r="A2867" s="4" t="n">
        <v>61</v>
      </c>
      <c r="B2867" s="4" t="n">
        <v>5</v>
      </c>
      <c r="C2867" s="4" t="n">
        <v>5</v>
      </c>
      <c r="D2867" s="4" t="n">
        <v>10</v>
      </c>
      <c r="E2867" s="4" t="n">
        <v>0.0502862</v>
      </c>
      <c r="F2867" s="0" t="str">
        <f aca="false">IF(B2867=$G$2,$H$2,IF(B2867=$G$3,$H$3,IF(B2867=$G$4,$H$4,IF(B2867=$G$5,$H$5,IF(B2867=$G$6,$H$6,"other")))))</f>
        <v>Urban Unrestricted Access</v>
      </c>
    </row>
    <row r="2868" customFormat="false" ht="13.2" hidden="false" customHeight="false" outlineLevel="0" collapsed="false">
      <c r="A2868" s="4" t="n">
        <v>61</v>
      </c>
      <c r="B2868" s="4" t="n">
        <v>5</v>
      </c>
      <c r="C2868" s="4" t="n">
        <v>5</v>
      </c>
      <c r="D2868" s="4" t="n">
        <v>11</v>
      </c>
      <c r="E2868" s="4" t="n">
        <v>0.0499351</v>
      </c>
      <c r="F2868" s="0" t="str">
        <f aca="false">IF(B2868=$G$2,$H$2,IF(B2868=$G$3,$H$3,IF(B2868=$G$4,$H$4,IF(B2868=$G$5,$H$5,IF(B2868=$G$6,$H$6,"other")))))</f>
        <v>Urban Unrestricted Access</v>
      </c>
    </row>
    <row r="2869" customFormat="false" ht="13.2" hidden="false" customHeight="false" outlineLevel="0" collapsed="false">
      <c r="A2869" s="4" t="n">
        <v>61</v>
      </c>
      <c r="B2869" s="4" t="n">
        <v>5</v>
      </c>
      <c r="C2869" s="4" t="n">
        <v>5</v>
      </c>
      <c r="D2869" s="4" t="n">
        <v>12</v>
      </c>
      <c r="E2869" s="4" t="n">
        <v>0.0543654</v>
      </c>
      <c r="F2869" s="0" t="str">
        <f aca="false">IF(B2869=$G$2,$H$2,IF(B2869=$G$3,$H$3,IF(B2869=$G$4,$H$4,IF(B2869=$G$5,$H$5,IF(B2869=$G$6,$H$6,"other")))))</f>
        <v>Urban Unrestricted Access</v>
      </c>
    </row>
    <row r="2870" customFormat="false" ht="13.2" hidden="false" customHeight="false" outlineLevel="0" collapsed="false">
      <c r="A2870" s="4" t="n">
        <v>61</v>
      </c>
      <c r="B2870" s="4" t="n">
        <v>5</v>
      </c>
      <c r="C2870" s="4" t="n">
        <v>5</v>
      </c>
      <c r="D2870" s="4" t="n">
        <v>13</v>
      </c>
      <c r="E2870" s="4" t="n">
        <v>0.0576462</v>
      </c>
      <c r="F2870" s="0" t="str">
        <f aca="false">IF(B2870=$G$2,$H$2,IF(B2870=$G$3,$H$3,IF(B2870=$G$4,$H$4,IF(B2870=$G$5,$H$5,IF(B2870=$G$6,$H$6,"other")))))</f>
        <v>Urban Unrestricted Access</v>
      </c>
    </row>
    <row r="2871" customFormat="false" ht="13.2" hidden="false" customHeight="false" outlineLevel="0" collapsed="false">
      <c r="A2871" s="4" t="n">
        <v>61</v>
      </c>
      <c r="B2871" s="4" t="n">
        <v>5</v>
      </c>
      <c r="C2871" s="4" t="n">
        <v>5</v>
      </c>
      <c r="D2871" s="4" t="n">
        <v>14</v>
      </c>
      <c r="E2871" s="4" t="n">
        <v>0.0580319</v>
      </c>
      <c r="F2871" s="0" t="str">
        <f aca="false">IF(B2871=$G$2,$H$2,IF(B2871=$G$3,$H$3,IF(B2871=$G$4,$H$4,IF(B2871=$G$5,$H$5,IF(B2871=$G$6,$H$6,"other")))))</f>
        <v>Urban Unrestricted Access</v>
      </c>
    </row>
    <row r="2872" customFormat="false" ht="13.2" hidden="false" customHeight="false" outlineLevel="0" collapsed="false">
      <c r="A2872" s="4" t="n">
        <v>61</v>
      </c>
      <c r="B2872" s="4" t="n">
        <v>5</v>
      </c>
      <c r="C2872" s="4" t="n">
        <v>5</v>
      </c>
      <c r="D2872" s="4" t="n">
        <v>15</v>
      </c>
      <c r="E2872" s="4" t="n">
        <v>0.0622554</v>
      </c>
      <c r="F2872" s="0" t="str">
        <f aca="false">IF(B2872=$G$2,$H$2,IF(B2872=$G$3,$H$3,IF(B2872=$G$4,$H$4,IF(B2872=$G$5,$H$5,IF(B2872=$G$6,$H$6,"other")))))</f>
        <v>Urban Unrestricted Access</v>
      </c>
    </row>
    <row r="2873" customFormat="false" ht="13.2" hidden="false" customHeight="false" outlineLevel="0" collapsed="false">
      <c r="A2873" s="4" t="n">
        <v>61</v>
      </c>
      <c r="B2873" s="4" t="n">
        <v>5</v>
      </c>
      <c r="C2873" s="4" t="n">
        <v>5</v>
      </c>
      <c r="D2873" s="4" t="n">
        <v>16</v>
      </c>
      <c r="E2873" s="4" t="n">
        <v>0.0710049</v>
      </c>
      <c r="F2873" s="0" t="str">
        <f aca="false">IF(B2873=$G$2,$H$2,IF(B2873=$G$3,$H$3,IF(B2873=$G$4,$H$4,IF(B2873=$G$5,$H$5,IF(B2873=$G$6,$H$6,"other")))))</f>
        <v>Urban Unrestricted Access</v>
      </c>
    </row>
    <row r="2874" customFormat="false" ht="13.2" hidden="false" customHeight="false" outlineLevel="0" collapsed="false">
      <c r="A2874" s="4" t="n">
        <v>61</v>
      </c>
      <c r="B2874" s="4" t="n">
        <v>5</v>
      </c>
      <c r="C2874" s="4" t="n">
        <v>5</v>
      </c>
      <c r="D2874" s="4" t="n">
        <v>17</v>
      </c>
      <c r="E2874" s="4" t="n">
        <v>0.0769725</v>
      </c>
      <c r="F2874" s="0" t="str">
        <f aca="false">IF(B2874=$G$2,$H$2,IF(B2874=$G$3,$H$3,IF(B2874=$G$4,$H$4,IF(B2874=$G$5,$H$5,IF(B2874=$G$6,$H$6,"other")))))</f>
        <v>Urban Unrestricted Access</v>
      </c>
    </row>
    <row r="2875" customFormat="false" ht="13.2" hidden="false" customHeight="false" outlineLevel="0" collapsed="false">
      <c r="A2875" s="4" t="n">
        <v>61</v>
      </c>
      <c r="B2875" s="4" t="n">
        <v>5</v>
      </c>
      <c r="C2875" s="4" t="n">
        <v>5</v>
      </c>
      <c r="D2875" s="4" t="n">
        <v>18</v>
      </c>
      <c r="E2875" s="4" t="n">
        <v>0.077432</v>
      </c>
      <c r="F2875" s="0" t="str">
        <f aca="false">IF(B2875=$G$2,$H$2,IF(B2875=$G$3,$H$3,IF(B2875=$G$4,$H$4,IF(B2875=$G$5,$H$5,IF(B2875=$G$6,$H$6,"other")))))</f>
        <v>Urban Unrestricted Access</v>
      </c>
    </row>
    <row r="2876" customFormat="false" ht="13.2" hidden="false" customHeight="false" outlineLevel="0" collapsed="false">
      <c r="A2876" s="4" t="n">
        <v>61</v>
      </c>
      <c r="B2876" s="4" t="n">
        <v>5</v>
      </c>
      <c r="C2876" s="4" t="n">
        <v>5</v>
      </c>
      <c r="D2876" s="4" t="n">
        <v>19</v>
      </c>
      <c r="E2876" s="4" t="n">
        <v>0.059783</v>
      </c>
      <c r="F2876" s="0" t="str">
        <f aca="false">IF(B2876=$G$2,$H$2,IF(B2876=$G$3,$H$3,IF(B2876=$G$4,$H$4,IF(B2876=$G$5,$H$5,IF(B2876=$G$6,$H$6,"other")))))</f>
        <v>Urban Unrestricted Access</v>
      </c>
    </row>
    <row r="2877" customFormat="false" ht="13.2" hidden="false" customHeight="false" outlineLevel="0" collapsed="false">
      <c r="A2877" s="4" t="n">
        <v>61</v>
      </c>
      <c r="B2877" s="4" t="n">
        <v>5</v>
      </c>
      <c r="C2877" s="4" t="n">
        <v>5</v>
      </c>
      <c r="D2877" s="4" t="n">
        <v>20</v>
      </c>
      <c r="E2877" s="4" t="n">
        <v>0.0443923</v>
      </c>
      <c r="F2877" s="0" t="str">
        <f aca="false">IF(B2877=$G$2,$H$2,IF(B2877=$G$3,$H$3,IF(B2877=$G$4,$H$4,IF(B2877=$G$5,$H$5,IF(B2877=$G$6,$H$6,"other")))))</f>
        <v>Urban Unrestricted Access</v>
      </c>
    </row>
    <row r="2878" customFormat="false" ht="13.2" hidden="false" customHeight="false" outlineLevel="0" collapsed="false">
      <c r="A2878" s="4" t="n">
        <v>61</v>
      </c>
      <c r="B2878" s="4" t="n">
        <v>5</v>
      </c>
      <c r="C2878" s="4" t="n">
        <v>5</v>
      </c>
      <c r="D2878" s="4" t="n">
        <v>21</v>
      </c>
      <c r="E2878" s="4" t="n">
        <v>0.0354458</v>
      </c>
      <c r="F2878" s="0" t="str">
        <f aca="false">IF(B2878=$G$2,$H$2,IF(B2878=$G$3,$H$3,IF(B2878=$G$4,$H$4,IF(B2878=$G$5,$H$5,IF(B2878=$G$6,$H$6,"other")))))</f>
        <v>Urban Unrestricted Access</v>
      </c>
    </row>
    <row r="2879" customFormat="false" ht="13.2" hidden="false" customHeight="false" outlineLevel="0" collapsed="false">
      <c r="A2879" s="4" t="n">
        <v>61</v>
      </c>
      <c r="B2879" s="4" t="n">
        <v>5</v>
      </c>
      <c r="C2879" s="4" t="n">
        <v>5</v>
      </c>
      <c r="D2879" s="4" t="n">
        <v>22</v>
      </c>
      <c r="E2879" s="4" t="n">
        <v>0.031824</v>
      </c>
      <c r="F2879" s="0" t="str">
        <f aca="false">IF(B2879=$G$2,$H$2,IF(B2879=$G$3,$H$3,IF(B2879=$G$4,$H$4,IF(B2879=$G$5,$H$5,IF(B2879=$G$6,$H$6,"other")))))</f>
        <v>Urban Unrestricted Access</v>
      </c>
    </row>
    <row r="2880" customFormat="false" ht="13.2" hidden="false" customHeight="false" outlineLevel="0" collapsed="false">
      <c r="A2880" s="4" t="n">
        <v>61</v>
      </c>
      <c r="B2880" s="4" t="n">
        <v>5</v>
      </c>
      <c r="C2880" s="4" t="n">
        <v>5</v>
      </c>
      <c r="D2880" s="4" t="n">
        <v>23</v>
      </c>
      <c r="E2880" s="4" t="n">
        <v>0.0249419</v>
      </c>
      <c r="F2880" s="0" t="str">
        <f aca="false">IF(B2880=$G$2,$H$2,IF(B2880=$G$3,$H$3,IF(B2880=$G$4,$H$4,IF(B2880=$G$5,$H$5,IF(B2880=$G$6,$H$6,"other")))))</f>
        <v>Urban Unrestricted Access</v>
      </c>
    </row>
    <row r="2881" customFormat="false" ht="13.2" hidden="false" customHeight="false" outlineLevel="0" collapsed="false">
      <c r="A2881" s="4" t="n">
        <v>61</v>
      </c>
      <c r="B2881" s="4" t="n">
        <v>5</v>
      </c>
      <c r="C2881" s="4" t="n">
        <v>5</v>
      </c>
      <c r="D2881" s="4" t="n">
        <v>24</v>
      </c>
      <c r="E2881" s="4" t="n">
        <v>0.0179068</v>
      </c>
      <c r="F2881" s="0" t="str">
        <f aca="false">IF(B2881=$G$2,$H$2,IF(B2881=$G$3,$H$3,IF(B2881=$G$4,$H$4,IF(B2881=$G$5,$H$5,IF(B2881=$G$6,$H$6,"other")))))</f>
        <v>Urban Unrestricted Access</v>
      </c>
    </row>
    <row r="2882" customFormat="false" ht="13.2" hidden="true" customHeight="false" outlineLevel="0" collapsed="false">
      <c r="A2882" s="4" t="n">
        <v>62</v>
      </c>
      <c r="B2882" s="4" t="n">
        <v>1</v>
      </c>
      <c r="C2882" s="4" t="n">
        <v>2</v>
      </c>
      <c r="D2882" s="4" t="n">
        <v>1</v>
      </c>
      <c r="E2882" s="4" t="n">
        <v>0.0214739</v>
      </c>
      <c r="F2882" s="0" t="str">
        <f aca="false">IF(B2882=$G$2,$H$2,IF(B2882=$G$3,$H$3,IF(B2882=$G$4,$H$4,IF(B2882=$G$5,$H$5,IF(B2882=$G$6,$H$6,"other")))))</f>
        <v>Off-Network</v>
      </c>
    </row>
    <row r="2883" customFormat="false" ht="13.2" hidden="true" customHeight="false" outlineLevel="0" collapsed="false">
      <c r="A2883" s="4" t="n">
        <v>62</v>
      </c>
      <c r="B2883" s="4" t="n">
        <v>1</v>
      </c>
      <c r="C2883" s="4" t="n">
        <v>2</v>
      </c>
      <c r="D2883" s="4" t="n">
        <v>2</v>
      </c>
      <c r="E2883" s="4" t="n">
        <v>0.0144428</v>
      </c>
      <c r="F2883" s="0" t="str">
        <f aca="false">IF(B2883=$G$2,$H$2,IF(B2883=$G$3,$H$3,IF(B2883=$G$4,$H$4,IF(B2883=$G$5,$H$5,IF(B2883=$G$6,$H$6,"other")))))</f>
        <v>Off-Network</v>
      </c>
    </row>
    <row r="2884" customFormat="false" ht="13.2" hidden="true" customHeight="false" outlineLevel="0" collapsed="false">
      <c r="A2884" s="4" t="n">
        <v>62</v>
      </c>
      <c r="B2884" s="4" t="n">
        <v>1</v>
      </c>
      <c r="C2884" s="4" t="n">
        <v>2</v>
      </c>
      <c r="D2884" s="4" t="n">
        <v>3</v>
      </c>
      <c r="E2884" s="4" t="n">
        <v>0.0109684</v>
      </c>
      <c r="F2884" s="0" t="str">
        <f aca="false">IF(B2884=$G$2,$H$2,IF(B2884=$G$3,$H$3,IF(B2884=$G$4,$H$4,IF(B2884=$G$5,$H$5,IF(B2884=$G$6,$H$6,"other")))))</f>
        <v>Off-Network</v>
      </c>
    </row>
    <row r="2885" customFormat="false" ht="13.2" hidden="true" customHeight="false" outlineLevel="0" collapsed="false">
      <c r="A2885" s="4" t="n">
        <v>62</v>
      </c>
      <c r="B2885" s="4" t="n">
        <v>1</v>
      </c>
      <c r="C2885" s="4" t="n">
        <v>2</v>
      </c>
      <c r="D2885" s="4" t="n">
        <v>4</v>
      </c>
      <c r="E2885" s="4" t="n">
        <v>0.00749451</v>
      </c>
      <c r="F2885" s="0" t="str">
        <f aca="false">IF(B2885=$G$2,$H$2,IF(B2885=$G$3,$H$3,IF(B2885=$G$4,$H$4,IF(B2885=$G$5,$H$5,IF(B2885=$G$6,$H$6,"other")))))</f>
        <v>Off-Network</v>
      </c>
    </row>
    <row r="2886" customFormat="false" ht="13.2" hidden="true" customHeight="false" outlineLevel="0" collapsed="false">
      <c r="A2886" s="4" t="n">
        <v>62</v>
      </c>
      <c r="B2886" s="4" t="n">
        <v>1</v>
      </c>
      <c r="C2886" s="4" t="n">
        <v>2</v>
      </c>
      <c r="D2886" s="4" t="n">
        <v>5</v>
      </c>
      <c r="E2886" s="4" t="n">
        <v>0.00683855</v>
      </c>
      <c r="F2886" s="0" t="str">
        <f aca="false">IF(B2886=$G$2,$H$2,IF(B2886=$G$3,$H$3,IF(B2886=$G$4,$H$4,IF(B2886=$G$5,$H$5,IF(B2886=$G$6,$H$6,"other")))))</f>
        <v>Off-Network</v>
      </c>
    </row>
    <row r="2887" customFormat="false" ht="13.2" hidden="true" customHeight="false" outlineLevel="0" collapsed="false">
      <c r="A2887" s="4" t="n">
        <v>62</v>
      </c>
      <c r="B2887" s="4" t="n">
        <v>1</v>
      </c>
      <c r="C2887" s="4" t="n">
        <v>2</v>
      </c>
      <c r="D2887" s="4" t="n">
        <v>6</v>
      </c>
      <c r="E2887" s="4" t="n">
        <v>0.0103588</v>
      </c>
      <c r="F2887" s="0" t="str">
        <f aca="false">IF(B2887=$G$2,$H$2,IF(B2887=$G$3,$H$3,IF(B2887=$G$4,$H$4,IF(B2887=$G$5,$H$5,IF(B2887=$G$6,$H$6,"other")))))</f>
        <v>Off-Network</v>
      </c>
    </row>
    <row r="2888" customFormat="false" ht="13.2" hidden="true" customHeight="false" outlineLevel="0" collapsed="false">
      <c r="A2888" s="4" t="n">
        <v>62</v>
      </c>
      <c r="B2888" s="4" t="n">
        <v>1</v>
      </c>
      <c r="C2888" s="4" t="n">
        <v>2</v>
      </c>
      <c r="D2888" s="4" t="n">
        <v>7</v>
      </c>
      <c r="E2888" s="4" t="n">
        <v>0.0184304</v>
      </c>
      <c r="F2888" s="0" t="str">
        <f aca="false">IF(B2888=$G$2,$H$2,IF(B2888=$G$3,$H$3,IF(B2888=$G$4,$H$4,IF(B2888=$G$5,$H$5,IF(B2888=$G$6,$H$6,"other")))))</f>
        <v>Off-Network</v>
      </c>
    </row>
    <row r="2889" customFormat="false" ht="13.2" hidden="true" customHeight="false" outlineLevel="0" collapsed="false">
      <c r="A2889" s="4" t="n">
        <v>62</v>
      </c>
      <c r="B2889" s="4" t="n">
        <v>1</v>
      </c>
      <c r="C2889" s="4" t="n">
        <v>2</v>
      </c>
      <c r="D2889" s="4" t="n">
        <v>8</v>
      </c>
      <c r="E2889" s="4" t="n">
        <v>0.0268117</v>
      </c>
      <c r="F2889" s="0" t="str">
        <f aca="false">IF(B2889=$G$2,$H$2,IF(B2889=$G$3,$H$3,IF(B2889=$G$4,$H$4,IF(B2889=$G$5,$H$5,IF(B2889=$G$6,$H$6,"other")))))</f>
        <v>Off-Network</v>
      </c>
    </row>
    <row r="2890" customFormat="false" ht="13.2" hidden="true" customHeight="false" outlineLevel="0" collapsed="false">
      <c r="A2890" s="4" t="n">
        <v>62</v>
      </c>
      <c r="B2890" s="4" t="n">
        <v>1</v>
      </c>
      <c r="C2890" s="4" t="n">
        <v>2</v>
      </c>
      <c r="D2890" s="4" t="n">
        <v>9</v>
      </c>
      <c r="E2890" s="4" t="n">
        <v>0.0363852</v>
      </c>
      <c r="F2890" s="0" t="str">
        <f aca="false">IF(B2890=$G$2,$H$2,IF(B2890=$G$3,$H$3,IF(B2890=$G$4,$H$4,IF(B2890=$G$5,$H$5,IF(B2890=$G$6,$H$6,"other")))))</f>
        <v>Off-Network</v>
      </c>
    </row>
    <row r="2891" customFormat="false" ht="13.2" hidden="true" customHeight="false" outlineLevel="0" collapsed="false">
      <c r="A2891" s="4" t="n">
        <v>62</v>
      </c>
      <c r="B2891" s="4" t="n">
        <v>1</v>
      </c>
      <c r="C2891" s="4" t="n">
        <v>2</v>
      </c>
      <c r="D2891" s="4" t="n">
        <v>10</v>
      </c>
      <c r="E2891" s="4" t="n">
        <v>0.0475407</v>
      </c>
      <c r="F2891" s="0" t="str">
        <f aca="false">IF(B2891=$G$2,$H$2,IF(B2891=$G$3,$H$3,IF(B2891=$G$4,$H$4,IF(B2891=$G$5,$H$5,IF(B2891=$G$6,$H$6,"other")))))</f>
        <v>Off-Network</v>
      </c>
    </row>
    <row r="2892" customFormat="false" ht="13.2" hidden="true" customHeight="false" outlineLevel="0" collapsed="false">
      <c r="A2892" s="4" t="n">
        <v>62</v>
      </c>
      <c r="B2892" s="4" t="n">
        <v>1</v>
      </c>
      <c r="C2892" s="4" t="n">
        <v>2</v>
      </c>
      <c r="D2892" s="4" t="n">
        <v>11</v>
      </c>
      <c r="E2892" s="4" t="n">
        <v>0.0574664</v>
      </c>
      <c r="F2892" s="0" t="str">
        <f aca="false">IF(B2892=$G$2,$H$2,IF(B2892=$G$3,$H$3,IF(B2892=$G$4,$H$4,IF(B2892=$G$5,$H$5,IF(B2892=$G$6,$H$6,"other")))))</f>
        <v>Off-Network</v>
      </c>
    </row>
    <row r="2893" customFormat="false" ht="13.2" hidden="true" customHeight="false" outlineLevel="0" collapsed="false">
      <c r="A2893" s="4" t="n">
        <v>62</v>
      </c>
      <c r="B2893" s="4" t="n">
        <v>1</v>
      </c>
      <c r="C2893" s="4" t="n">
        <v>2</v>
      </c>
      <c r="D2893" s="4" t="n">
        <v>12</v>
      </c>
      <c r="E2893" s="4" t="n">
        <v>0.0650786</v>
      </c>
      <c r="F2893" s="0" t="str">
        <f aca="false">IF(B2893=$G$2,$H$2,IF(B2893=$G$3,$H$3,IF(B2893=$G$4,$H$4,IF(B2893=$G$5,$H$5,IF(B2893=$G$6,$H$6,"other")))))</f>
        <v>Off-Network</v>
      </c>
    </row>
    <row r="2894" customFormat="false" ht="13.2" hidden="true" customHeight="false" outlineLevel="0" collapsed="false">
      <c r="A2894" s="4" t="n">
        <v>62</v>
      </c>
      <c r="B2894" s="4" t="n">
        <v>1</v>
      </c>
      <c r="C2894" s="4" t="n">
        <v>2</v>
      </c>
      <c r="D2894" s="4" t="n">
        <v>13</v>
      </c>
      <c r="E2894" s="4" t="n">
        <v>0.0713228</v>
      </c>
      <c r="F2894" s="0" t="str">
        <f aca="false">IF(B2894=$G$2,$H$2,IF(B2894=$G$3,$H$3,IF(B2894=$G$4,$H$4,IF(B2894=$G$5,$H$5,IF(B2894=$G$6,$H$6,"other")))))</f>
        <v>Off-Network</v>
      </c>
    </row>
    <row r="2895" customFormat="false" ht="13.2" hidden="true" customHeight="false" outlineLevel="0" collapsed="false">
      <c r="A2895" s="4" t="n">
        <v>62</v>
      </c>
      <c r="B2895" s="4" t="n">
        <v>1</v>
      </c>
      <c r="C2895" s="4" t="n">
        <v>2</v>
      </c>
      <c r="D2895" s="4" t="n">
        <v>14</v>
      </c>
      <c r="E2895" s="4" t="n">
        <v>0.0714917</v>
      </c>
      <c r="F2895" s="0" t="str">
        <f aca="false">IF(B2895=$G$2,$H$2,IF(B2895=$G$3,$H$3,IF(B2895=$G$4,$H$4,IF(B2895=$G$5,$H$5,IF(B2895=$G$6,$H$6,"other")))))</f>
        <v>Off-Network</v>
      </c>
    </row>
    <row r="2896" customFormat="false" ht="13.2" hidden="true" customHeight="false" outlineLevel="0" collapsed="false">
      <c r="A2896" s="4" t="n">
        <v>62</v>
      </c>
      <c r="B2896" s="4" t="n">
        <v>1</v>
      </c>
      <c r="C2896" s="4" t="n">
        <v>2</v>
      </c>
      <c r="D2896" s="4" t="n">
        <v>15</v>
      </c>
      <c r="E2896" s="4" t="n">
        <v>0.0717226</v>
      </c>
      <c r="F2896" s="0" t="str">
        <f aca="false">IF(B2896=$G$2,$H$2,IF(B2896=$G$3,$H$3,IF(B2896=$G$4,$H$4,IF(B2896=$G$5,$H$5,IF(B2896=$G$6,$H$6,"other")))))</f>
        <v>Off-Network</v>
      </c>
    </row>
    <row r="2897" customFormat="false" ht="13.2" hidden="true" customHeight="false" outlineLevel="0" collapsed="false">
      <c r="A2897" s="4" t="n">
        <v>62</v>
      </c>
      <c r="B2897" s="4" t="n">
        <v>1</v>
      </c>
      <c r="C2897" s="4" t="n">
        <v>2</v>
      </c>
      <c r="D2897" s="4" t="n">
        <v>16</v>
      </c>
      <c r="E2897" s="4" t="n">
        <v>0.0720061</v>
      </c>
      <c r="F2897" s="0" t="str">
        <f aca="false">IF(B2897=$G$2,$H$2,IF(B2897=$G$3,$H$3,IF(B2897=$G$4,$H$4,IF(B2897=$G$5,$H$5,IF(B2897=$G$6,$H$6,"other")))))</f>
        <v>Off-Network</v>
      </c>
    </row>
    <row r="2898" customFormat="false" ht="13.2" hidden="true" customHeight="false" outlineLevel="0" collapsed="false">
      <c r="A2898" s="4" t="n">
        <v>62</v>
      </c>
      <c r="B2898" s="4" t="n">
        <v>1</v>
      </c>
      <c r="C2898" s="4" t="n">
        <v>2</v>
      </c>
      <c r="D2898" s="4" t="n">
        <v>17</v>
      </c>
      <c r="E2898" s="4" t="n">
        <v>0.0711487</v>
      </c>
      <c r="F2898" s="0" t="str">
        <f aca="false">IF(B2898=$G$2,$H$2,IF(B2898=$G$3,$H$3,IF(B2898=$G$4,$H$4,IF(B2898=$G$5,$H$5,IF(B2898=$G$6,$H$6,"other")))))</f>
        <v>Off-Network</v>
      </c>
    </row>
    <row r="2899" customFormat="false" ht="13.2" hidden="true" customHeight="false" outlineLevel="0" collapsed="false">
      <c r="A2899" s="4" t="n">
        <v>62</v>
      </c>
      <c r="B2899" s="4" t="n">
        <v>1</v>
      </c>
      <c r="C2899" s="4" t="n">
        <v>2</v>
      </c>
      <c r="D2899" s="4" t="n">
        <v>18</v>
      </c>
      <c r="E2899" s="4" t="n">
        <v>0.0678874</v>
      </c>
      <c r="F2899" s="0" t="str">
        <f aca="false">IF(B2899=$G$2,$H$2,IF(B2899=$G$3,$H$3,IF(B2899=$G$4,$H$4,IF(B2899=$G$5,$H$5,IF(B2899=$G$6,$H$6,"other")))))</f>
        <v>Off-Network</v>
      </c>
    </row>
    <row r="2900" customFormat="false" ht="13.2" hidden="true" customHeight="false" outlineLevel="0" collapsed="false">
      <c r="A2900" s="4" t="n">
        <v>62</v>
      </c>
      <c r="B2900" s="4" t="n">
        <v>1</v>
      </c>
      <c r="C2900" s="4" t="n">
        <v>2</v>
      </c>
      <c r="D2900" s="4" t="n">
        <v>19</v>
      </c>
      <c r="E2900" s="4" t="n">
        <v>0.0617718</v>
      </c>
      <c r="F2900" s="0" t="str">
        <f aca="false">IF(B2900=$G$2,$H$2,IF(B2900=$G$3,$H$3,IF(B2900=$G$4,$H$4,IF(B2900=$G$5,$H$5,IF(B2900=$G$6,$H$6,"other")))))</f>
        <v>Off-Network</v>
      </c>
    </row>
    <row r="2901" customFormat="false" ht="13.2" hidden="true" customHeight="false" outlineLevel="0" collapsed="false">
      <c r="A2901" s="4" t="n">
        <v>62</v>
      </c>
      <c r="B2901" s="4" t="n">
        <v>1</v>
      </c>
      <c r="C2901" s="4" t="n">
        <v>2</v>
      </c>
      <c r="D2901" s="4" t="n">
        <v>20</v>
      </c>
      <c r="E2901" s="4" t="n">
        <v>0.0516882</v>
      </c>
      <c r="F2901" s="0" t="str">
        <f aca="false">IF(B2901=$G$2,$H$2,IF(B2901=$G$3,$H$3,IF(B2901=$G$4,$H$4,IF(B2901=$G$5,$H$5,IF(B2901=$G$6,$H$6,"other")))))</f>
        <v>Off-Network</v>
      </c>
    </row>
    <row r="2902" customFormat="false" ht="13.2" hidden="true" customHeight="false" outlineLevel="0" collapsed="false">
      <c r="A2902" s="4" t="n">
        <v>62</v>
      </c>
      <c r="B2902" s="4" t="n">
        <v>1</v>
      </c>
      <c r="C2902" s="4" t="n">
        <v>2</v>
      </c>
      <c r="D2902" s="4" t="n">
        <v>21</v>
      </c>
      <c r="E2902" s="4" t="n">
        <v>0.0428658</v>
      </c>
      <c r="F2902" s="0" t="str">
        <f aca="false">IF(B2902=$G$2,$H$2,IF(B2902=$G$3,$H$3,IF(B2902=$G$4,$H$4,IF(B2902=$G$5,$H$5,IF(B2902=$G$6,$H$6,"other")))))</f>
        <v>Off-Network</v>
      </c>
    </row>
    <row r="2903" customFormat="false" ht="13.2" hidden="true" customHeight="false" outlineLevel="0" collapsed="false">
      <c r="A2903" s="4" t="n">
        <v>62</v>
      </c>
      <c r="B2903" s="4" t="n">
        <v>1</v>
      </c>
      <c r="C2903" s="4" t="n">
        <v>2</v>
      </c>
      <c r="D2903" s="4" t="n">
        <v>22</v>
      </c>
      <c r="E2903" s="4" t="n">
        <v>0.0380302</v>
      </c>
      <c r="F2903" s="0" t="str">
        <f aca="false">IF(B2903=$G$2,$H$2,IF(B2903=$G$3,$H$3,IF(B2903=$G$4,$H$4,IF(B2903=$G$5,$H$5,IF(B2903=$G$6,$H$6,"other")))))</f>
        <v>Off-Network</v>
      </c>
    </row>
    <row r="2904" customFormat="false" ht="13.2" hidden="true" customHeight="false" outlineLevel="0" collapsed="false">
      <c r="A2904" s="4" t="n">
        <v>62</v>
      </c>
      <c r="B2904" s="4" t="n">
        <v>1</v>
      </c>
      <c r="C2904" s="4" t="n">
        <v>2</v>
      </c>
      <c r="D2904" s="4" t="n">
        <v>23</v>
      </c>
      <c r="E2904" s="4" t="n">
        <v>0.0322072</v>
      </c>
      <c r="F2904" s="0" t="str">
        <f aca="false">IF(B2904=$G$2,$H$2,IF(B2904=$G$3,$H$3,IF(B2904=$G$4,$H$4,IF(B2904=$G$5,$H$5,IF(B2904=$G$6,$H$6,"other")))))</f>
        <v>Off-Network</v>
      </c>
    </row>
    <row r="2905" customFormat="false" ht="13.2" hidden="true" customHeight="false" outlineLevel="0" collapsed="false">
      <c r="A2905" s="4" t="n">
        <v>62</v>
      </c>
      <c r="B2905" s="4" t="n">
        <v>1</v>
      </c>
      <c r="C2905" s="4" t="n">
        <v>2</v>
      </c>
      <c r="D2905" s="4" t="n">
        <v>24</v>
      </c>
      <c r="E2905" s="4" t="n">
        <v>0.0245677</v>
      </c>
      <c r="F2905" s="0" t="str">
        <f aca="false">IF(B2905=$G$2,$H$2,IF(B2905=$G$3,$H$3,IF(B2905=$G$4,$H$4,IF(B2905=$G$5,$H$5,IF(B2905=$G$6,$H$6,"other")))))</f>
        <v>Off-Network</v>
      </c>
    </row>
    <row r="2906" customFormat="false" ht="13.2" hidden="true" customHeight="false" outlineLevel="0" collapsed="false">
      <c r="A2906" s="4" t="n">
        <v>62</v>
      </c>
      <c r="B2906" s="4" t="n">
        <v>1</v>
      </c>
      <c r="C2906" s="4" t="n">
        <v>5</v>
      </c>
      <c r="D2906" s="4" t="n">
        <v>1</v>
      </c>
      <c r="E2906" s="4" t="n">
        <v>0.00986211</v>
      </c>
      <c r="F2906" s="0" t="str">
        <f aca="false">IF(B2906=$G$2,$H$2,IF(B2906=$G$3,$H$3,IF(B2906=$G$4,$H$4,IF(B2906=$G$5,$H$5,IF(B2906=$G$6,$H$6,"other")))))</f>
        <v>Off-Network</v>
      </c>
    </row>
    <row r="2907" customFormat="false" ht="13.2" hidden="true" customHeight="false" outlineLevel="0" collapsed="false">
      <c r="A2907" s="4" t="n">
        <v>62</v>
      </c>
      <c r="B2907" s="4" t="n">
        <v>1</v>
      </c>
      <c r="C2907" s="4" t="n">
        <v>5</v>
      </c>
      <c r="D2907" s="4" t="n">
        <v>2</v>
      </c>
      <c r="E2907" s="4" t="n">
        <v>0.00627248</v>
      </c>
      <c r="F2907" s="0" t="str">
        <f aca="false">IF(B2907=$G$2,$H$2,IF(B2907=$G$3,$H$3,IF(B2907=$G$4,$H$4,IF(B2907=$G$5,$H$5,IF(B2907=$G$6,$H$6,"other")))))</f>
        <v>Off-Network</v>
      </c>
    </row>
    <row r="2908" customFormat="false" ht="13.2" hidden="true" customHeight="false" outlineLevel="0" collapsed="false">
      <c r="A2908" s="4" t="n">
        <v>62</v>
      </c>
      <c r="B2908" s="4" t="n">
        <v>1</v>
      </c>
      <c r="C2908" s="4" t="n">
        <v>5</v>
      </c>
      <c r="D2908" s="4" t="n">
        <v>3</v>
      </c>
      <c r="E2908" s="4" t="n">
        <v>0.00505767</v>
      </c>
      <c r="F2908" s="0" t="str">
        <f aca="false">IF(B2908=$G$2,$H$2,IF(B2908=$G$3,$H$3,IF(B2908=$G$4,$H$4,IF(B2908=$G$5,$H$5,IF(B2908=$G$6,$H$6,"other")))))</f>
        <v>Off-Network</v>
      </c>
    </row>
    <row r="2909" customFormat="false" ht="13.2" hidden="true" customHeight="false" outlineLevel="0" collapsed="false">
      <c r="A2909" s="4" t="n">
        <v>62</v>
      </c>
      <c r="B2909" s="4" t="n">
        <v>1</v>
      </c>
      <c r="C2909" s="4" t="n">
        <v>5</v>
      </c>
      <c r="D2909" s="4" t="n">
        <v>4</v>
      </c>
      <c r="E2909" s="4" t="n">
        <v>0.00466686</v>
      </c>
      <c r="F2909" s="0" t="str">
        <f aca="false">IF(B2909=$G$2,$H$2,IF(B2909=$G$3,$H$3,IF(B2909=$G$4,$H$4,IF(B2909=$G$5,$H$5,IF(B2909=$G$6,$H$6,"other")))))</f>
        <v>Off-Network</v>
      </c>
    </row>
    <row r="2910" customFormat="false" ht="13.2" hidden="true" customHeight="false" outlineLevel="0" collapsed="false">
      <c r="A2910" s="4" t="n">
        <v>62</v>
      </c>
      <c r="B2910" s="4" t="n">
        <v>1</v>
      </c>
      <c r="C2910" s="4" t="n">
        <v>5</v>
      </c>
      <c r="D2910" s="4" t="n">
        <v>5</v>
      </c>
      <c r="E2910" s="4" t="n">
        <v>0.00699469</v>
      </c>
      <c r="F2910" s="0" t="str">
        <f aca="false">IF(B2910=$G$2,$H$2,IF(B2910=$G$3,$H$3,IF(B2910=$G$4,$H$4,IF(B2910=$G$5,$H$5,IF(B2910=$G$6,$H$6,"other")))))</f>
        <v>Off-Network</v>
      </c>
    </row>
    <row r="2911" customFormat="false" ht="13.2" hidden="true" customHeight="false" outlineLevel="0" collapsed="false">
      <c r="A2911" s="4" t="n">
        <v>62</v>
      </c>
      <c r="B2911" s="4" t="n">
        <v>1</v>
      </c>
      <c r="C2911" s="4" t="n">
        <v>5</v>
      </c>
      <c r="D2911" s="4" t="n">
        <v>6</v>
      </c>
      <c r="E2911" s="4" t="n">
        <v>0.018494</v>
      </c>
      <c r="F2911" s="0" t="str">
        <f aca="false">IF(B2911=$G$2,$H$2,IF(B2911=$G$3,$H$3,IF(B2911=$G$4,$H$4,IF(B2911=$G$5,$H$5,IF(B2911=$G$6,$H$6,"other")))))</f>
        <v>Off-Network</v>
      </c>
    </row>
    <row r="2912" customFormat="false" ht="13.2" hidden="true" customHeight="false" outlineLevel="0" collapsed="false">
      <c r="A2912" s="4" t="n">
        <v>62</v>
      </c>
      <c r="B2912" s="4" t="n">
        <v>1</v>
      </c>
      <c r="C2912" s="4" t="n">
        <v>5</v>
      </c>
      <c r="D2912" s="4" t="n">
        <v>7</v>
      </c>
      <c r="E2912" s="4" t="n">
        <v>0.0459565</v>
      </c>
      <c r="F2912" s="0" t="str">
        <f aca="false">IF(B2912=$G$2,$H$2,IF(B2912=$G$3,$H$3,IF(B2912=$G$4,$H$4,IF(B2912=$G$5,$H$5,IF(B2912=$G$6,$H$6,"other")))))</f>
        <v>Off-Network</v>
      </c>
    </row>
    <row r="2913" customFormat="false" ht="13.2" hidden="true" customHeight="false" outlineLevel="0" collapsed="false">
      <c r="A2913" s="4" t="n">
        <v>62</v>
      </c>
      <c r="B2913" s="4" t="n">
        <v>1</v>
      </c>
      <c r="C2913" s="4" t="n">
        <v>5</v>
      </c>
      <c r="D2913" s="4" t="n">
        <v>8</v>
      </c>
      <c r="E2913" s="4" t="n">
        <v>0.0696444</v>
      </c>
      <c r="F2913" s="0" t="str">
        <f aca="false">IF(B2913=$G$2,$H$2,IF(B2913=$G$3,$H$3,IF(B2913=$G$4,$H$4,IF(B2913=$G$5,$H$5,IF(B2913=$G$6,$H$6,"other")))))</f>
        <v>Off-Network</v>
      </c>
    </row>
    <row r="2914" customFormat="false" ht="13.2" hidden="true" customHeight="false" outlineLevel="0" collapsed="false">
      <c r="A2914" s="4" t="n">
        <v>62</v>
      </c>
      <c r="B2914" s="4" t="n">
        <v>1</v>
      </c>
      <c r="C2914" s="4" t="n">
        <v>5</v>
      </c>
      <c r="D2914" s="4" t="n">
        <v>9</v>
      </c>
      <c r="E2914" s="4" t="n">
        <v>0.0608279</v>
      </c>
      <c r="F2914" s="0" t="str">
        <f aca="false">IF(B2914=$G$2,$H$2,IF(B2914=$G$3,$H$3,IF(B2914=$G$4,$H$4,IF(B2914=$G$5,$H$5,IF(B2914=$G$6,$H$6,"other")))))</f>
        <v>Off-Network</v>
      </c>
    </row>
    <row r="2915" customFormat="false" ht="13.2" hidden="true" customHeight="false" outlineLevel="0" collapsed="false">
      <c r="A2915" s="4" t="n">
        <v>62</v>
      </c>
      <c r="B2915" s="4" t="n">
        <v>1</v>
      </c>
      <c r="C2915" s="4" t="n">
        <v>5</v>
      </c>
      <c r="D2915" s="4" t="n">
        <v>10</v>
      </c>
      <c r="E2915" s="4" t="n">
        <v>0.0502862</v>
      </c>
      <c r="F2915" s="0" t="str">
        <f aca="false">IF(B2915=$G$2,$H$2,IF(B2915=$G$3,$H$3,IF(B2915=$G$4,$H$4,IF(B2915=$G$5,$H$5,IF(B2915=$G$6,$H$6,"other")))))</f>
        <v>Off-Network</v>
      </c>
    </row>
    <row r="2916" customFormat="false" ht="13.2" hidden="true" customHeight="false" outlineLevel="0" collapsed="false">
      <c r="A2916" s="4" t="n">
        <v>62</v>
      </c>
      <c r="B2916" s="4" t="n">
        <v>1</v>
      </c>
      <c r="C2916" s="4" t="n">
        <v>5</v>
      </c>
      <c r="D2916" s="4" t="n">
        <v>11</v>
      </c>
      <c r="E2916" s="4" t="n">
        <v>0.0499351</v>
      </c>
      <c r="F2916" s="0" t="str">
        <f aca="false">IF(B2916=$G$2,$H$2,IF(B2916=$G$3,$H$3,IF(B2916=$G$4,$H$4,IF(B2916=$G$5,$H$5,IF(B2916=$G$6,$H$6,"other")))))</f>
        <v>Off-Network</v>
      </c>
    </row>
    <row r="2917" customFormat="false" ht="13.2" hidden="true" customHeight="false" outlineLevel="0" collapsed="false">
      <c r="A2917" s="4" t="n">
        <v>62</v>
      </c>
      <c r="B2917" s="4" t="n">
        <v>1</v>
      </c>
      <c r="C2917" s="4" t="n">
        <v>5</v>
      </c>
      <c r="D2917" s="4" t="n">
        <v>12</v>
      </c>
      <c r="E2917" s="4" t="n">
        <v>0.0543654</v>
      </c>
      <c r="F2917" s="0" t="str">
        <f aca="false">IF(B2917=$G$2,$H$2,IF(B2917=$G$3,$H$3,IF(B2917=$G$4,$H$4,IF(B2917=$G$5,$H$5,IF(B2917=$G$6,$H$6,"other")))))</f>
        <v>Off-Network</v>
      </c>
    </row>
    <row r="2918" customFormat="false" ht="13.2" hidden="true" customHeight="false" outlineLevel="0" collapsed="false">
      <c r="A2918" s="4" t="n">
        <v>62</v>
      </c>
      <c r="B2918" s="4" t="n">
        <v>1</v>
      </c>
      <c r="C2918" s="4" t="n">
        <v>5</v>
      </c>
      <c r="D2918" s="4" t="n">
        <v>13</v>
      </c>
      <c r="E2918" s="4" t="n">
        <v>0.0576462</v>
      </c>
      <c r="F2918" s="0" t="str">
        <f aca="false">IF(B2918=$G$2,$H$2,IF(B2918=$G$3,$H$3,IF(B2918=$G$4,$H$4,IF(B2918=$G$5,$H$5,IF(B2918=$G$6,$H$6,"other")))))</f>
        <v>Off-Network</v>
      </c>
    </row>
    <row r="2919" customFormat="false" ht="13.2" hidden="true" customHeight="false" outlineLevel="0" collapsed="false">
      <c r="A2919" s="4" t="n">
        <v>62</v>
      </c>
      <c r="B2919" s="4" t="n">
        <v>1</v>
      </c>
      <c r="C2919" s="4" t="n">
        <v>5</v>
      </c>
      <c r="D2919" s="4" t="n">
        <v>14</v>
      </c>
      <c r="E2919" s="4" t="n">
        <v>0.0580319</v>
      </c>
      <c r="F2919" s="0" t="str">
        <f aca="false">IF(B2919=$G$2,$H$2,IF(B2919=$G$3,$H$3,IF(B2919=$G$4,$H$4,IF(B2919=$G$5,$H$5,IF(B2919=$G$6,$H$6,"other")))))</f>
        <v>Off-Network</v>
      </c>
    </row>
    <row r="2920" customFormat="false" ht="13.2" hidden="true" customHeight="false" outlineLevel="0" collapsed="false">
      <c r="A2920" s="4" t="n">
        <v>62</v>
      </c>
      <c r="B2920" s="4" t="n">
        <v>1</v>
      </c>
      <c r="C2920" s="4" t="n">
        <v>5</v>
      </c>
      <c r="D2920" s="4" t="n">
        <v>15</v>
      </c>
      <c r="E2920" s="4" t="n">
        <v>0.0622554</v>
      </c>
      <c r="F2920" s="0" t="str">
        <f aca="false">IF(B2920=$G$2,$H$2,IF(B2920=$G$3,$H$3,IF(B2920=$G$4,$H$4,IF(B2920=$G$5,$H$5,IF(B2920=$G$6,$H$6,"other")))))</f>
        <v>Off-Network</v>
      </c>
    </row>
    <row r="2921" customFormat="false" ht="13.2" hidden="true" customHeight="false" outlineLevel="0" collapsed="false">
      <c r="A2921" s="4" t="n">
        <v>62</v>
      </c>
      <c r="B2921" s="4" t="n">
        <v>1</v>
      </c>
      <c r="C2921" s="4" t="n">
        <v>5</v>
      </c>
      <c r="D2921" s="4" t="n">
        <v>16</v>
      </c>
      <c r="E2921" s="4" t="n">
        <v>0.0710049</v>
      </c>
      <c r="F2921" s="0" t="str">
        <f aca="false">IF(B2921=$G$2,$H$2,IF(B2921=$G$3,$H$3,IF(B2921=$G$4,$H$4,IF(B2921=$G$5,$H$5,IF(B2921=$G$6,$H$6,"other")))))</f>
        <v>Off-Network</v>
      </c>
    </row>
    <row r="2922" customFormat="false" ht="13.2" hidden="true" customHeight="false" outlineLevel="0" collapsed="false">
      <c r="A2922" s="4" t="n">
        <v>62</v>
      </c>
      <c r="B2922" s="4" t="n">
        <v>1</v>
      </c>
      <c r="C2922" s="4" t="n">
        <v>5</v>
      </c>
      <c r="D2922" s="4" t="n">
        <v>17</v>
      </c>
      <c r="E2922" s="4" t="n">
        <v>0.0769725</v>
      </c>
      <c r="F2922" s="0" t="str">
        <f aca="false">IF(B2922=$G$2,$H$2,IF(B2922=$G$3,$H$3,IF(B2922=$G$4,$H$4,IF(B2922=$G$5,$H$5,IF(B2922=$G$6,$H$6,"other")))))</f>
        <v>Off-Network</v>
      </c>
    </row>
    <row r="2923" customFormat="false" ht="13.2" hidden="true" customHeight="false" outlineLevel="0" collapsed="false">
      <c r="A2923" s="4" t="n">
        <v>62</v>
      </c>
      <c r="B2923" s="4" t="n">
        <v>1</v>
      </c>
      <c r="C2923" s="4" t="n">
        <v>5</v>
      </c>
      <c r="D2923" s="4" t="n">
        <v>18</v>
      </c>
      <c r="E2923" s="4" t="n">
        <v>0.077432</v>
      </c>
      <c r="F2923" s="0" t="str">
        <f aca="false">IF(B2923=$G$2,$H$2,IF(B2923=$G$3,$H$3,IF(B2923=$G$4,$H$4,IF(B2923=$G$5,$H$5,IF(B2923=$G$6,$H$6,"other")))))</f>
        <v>Off-Network</v>
      </c>
    </row>
    <row r="2924" customFormat="false" ht="13.2" hidden="true" customHeight="false" outlineLevel="0" collapsed="false">
      <c r="A2924" s="4" t="n">
        <v>62</v>
      </c>
      <c r="B2924" s="4" t="n">
        <v>1</v>
      </c>
      <c r="C2924" s="4" t="n">
        <v>5</v>
      </c>
      <c r="D2924" s="4" t="n">
        <v>19</v>
      </c>
      <c r="E2924" s="4" t="n">
        <v>0.059783</v>
      </c>
      <c r="F2924" s="0" t="str">
        <f aca="false">IF(B2924=$G$2,$H$2,IF(B2924=$G$3,$H$3,IF(B2924=$G$4,$H$4,IF(B2924=$G$5,$H$5,IF(B2924=$G$6,$H$6,"other")))))</f>
        <v>Off-Network</v>
      </c>
    </row>
    <row r="2925" customFormat="false" ht="13.2" hidden="true" customHeight="false" outlineLevel="0" collapsed="false">
      <c r="A2925" s="4" t="n">
        <v>62</v>
      </c>
      <c r="B2925" s="4" t="n">
        <v>1</v>
      </c>
      <c r="C2925" s="4" t="n">
        <v>5</v>
      </c>
      <c r="D2925" s="4" t="n">
        <v>20</v>
      </c>
      <c r="E2925" s="4" t="n">
        <v>0.0443923</v>
      </c>
      <c r="F2925" s="0" t="str">
        <f aca="false">IF(B2925=$G$2,$H$2,IF(B2925=$G$3,$H$3,IF(B2925=$G$4,$H$4,IF(B2925=$G$5,$H$5,IF(B2925=$G$6,$H$6,"other")))))</f>
        <v>Off-Network</v>
      </c>
    </row>
    <row r="2926" customFormat="false" ht="13.2" hidden="true" customHeight="false" outlineLevel="0" collapsed="false">
      <c r="A2926" s="4" t="n">
        <v>62</v>
      </c>
      <c r="B2926" s="4" t="n">
        <v>1</v>
      </c>
      <c r="C2926" s="4" t="n">
        <v>5</v>
      </c>
      <c r="D2926" s="4" t="n">
        <v>21</v>
      </c>
      <c r="E2926" s="4" t="n">
        <v>0.0354458</v>
      </c>
      <c r="F2926" s="0" t="str">
        <f aca="false">IF(B2926=$G$2,$H$2,IF(B2926=$G$3,$H$3,IF(B2926=$G$4,$H$4,IF(B2926=$G$5,$H$5,IF(B2926=$G$6,$H$6,"other")))))</f>
        <v>Off-Network</v>
      </c>
    </row>
    <row r="2927" customFormat="false" ht="13.2" hidden="true" customHeight="false" outlineLevel="0" collapsed="false">
      <c r="A2927" s="4" t="n">
        <v>62</v>
      </c>
      <c r="B2927" s="4" t="n">
        <v>1</v>
      </c>
      <c r="C2927" s="4" t="n">
        <v>5</v>
      </c>
      <c r="D2927" s="4" t="n">
        <v>22</v>
      </c>
      <c r="E2927" s="4" t="n">
        <v>0.031824</v>
      </c>
      <c r="F2927" s="0" t="str">
        <f aca="false">IF(B2927=$G$2,$H$2,IF(B2927=$G$3,$H$3,IF(B2927=$G$4,$H$4,IF(B2927=$G$5,$H$5,IF(B2927=$G$6,$H$6,"other")))))</f>
        <v>Off-Network</v>
      </c>
    </row>
    <row r="2928" customFormat="false" ht="13.2" hidden="true" customHeight="false" outlineLevel="0" collapsed="false">
      <c r="A2928" s="4" t="n">
        <v>62</v>
      </c>
      <c r="B2928" s="4" t="n">
        <v>1</v>
      </c>
      <c r="C2928" s="4" t="n">
        <v>5</v>
      </c>
      <c r="D2928" s="4" t="n">
        <v>23</v>
      </c>
      <c r="E2928" s="4" t="n">
        <v>0.0249419</v>
      </c>
      <c r="F2928" s="0" t="str">
        <f aca="false">IF(B2928=$G$2,$H$2,IF(B2928=$G$3,$H$3,IF(B2928=$G$4,$H$4,IF(B2928=$G$5,$H$5,IF(B2928=$G$6,$H$6,"other")))))</f>
        <v>Off-Network</v>
      </c>
    </row>
    <row r="2929" customFormat="false" ht="13.2" hidden="true" customHeight="false" outlineLevel="0" collapsed="false">
      <c r="A2929" s="4" t="n">
        <v>62</v>
      </c>
      <c r="B2929" s="4" t="n">
        <v>1</v>
      </c>
      <c r="C2929" s="4" t="n">
        <v>5</v>
      </c>
      <c r="D2929" s="4" t="n">
        <v>24</v>
      </c>
      <c r="E2929" s="4" t="n">
        <v>0.0179068</v>
      </c>
      <c r="F2929" s="0" t="str">
        <f aca="false">IF(B2929=$G$2,$H$2,IF(B2929=$G$3,$H$3,IF(B2929=$G$4,$H$4,IF(B2929=$G$5,$H$5,IF(B2929=$G$6,$H$6,"other")))))</f>
        <v>Off-Network</v>
      </c>
    </row>
    <row r="2930" customFormat="false" ht="13.2" hidden="true" customHeight="false" outlineLevel="0" collapsed="false">
      <c r="A2930" s="4" t="n">
        <v>62</v>
      </c>
      <c r="B2930" s="4" t="n">
        <v>2</v>
      </c>
      <c r="C2930" s="4" t="n">
        <v>2</v>
      </c>
      <c r="D2930" s="4" t="n">
        <v>1</v>
      </c>
      <c r="E2930" s="4" t="n">
        <v>0.0164213</v>
      </c>
      <c r="F2930" s="0" t="str">
        <f aca="false">IF(B2930=$G$2,$H$2,IF(B2930=$G$3,$H$3,IF(B2930=$G$4,$H$4,IF(B2930=$G$5,$H$5,IF(B2930=$G$6,$H$6,"other")))))</f>
        <v>Rural Restricted Access</v>
      </c>
    </row>
    <row r="2931" customFormat="false" ht="13.2" hidden="true" customHeight="false" outlineLevel="0" collapsed="false">
      <c r="A2931" s="4" t="n">
        <v>62</v>
      </c>
      <c r="B2931" s="4" t="n">
        <v>2</v>
      </c>
      <c r="C2931" s="4" t="n">
        <v>2</v>
      </c>
      <c r="D2931" s="4" t="n">
        <v>2</v>
      </c>
      <c r="E2931" s="4" t="n">
        <v>0.0111921</v>
      </c>
      <c r="F2931" s="0" t="str">
        <f aca="false">IF(B2931=$G$2,$H$2,IF(B2931=$G$3,$H$3,IF(B2931=$G$4,$H$4,IF(B2931=$G$5,$H$5,IF(B2931=$G$6,$H$6,"other")))))</f>
        <v>Rural Restricted Access</v>
      </c>
    </row>
    <row r="2932" customFormat="false" ht="13.2" hidden="true" customHeight="false" outlineLevel="0" collapsed="false">
      <c r="A2932" s="4" t="n">
        <v>62</v>
      </c>
      <c r="B2932" s="4" t="n">
        <v>2</v>
      </c>
      <c r="C2932" s="4" t="n">
        <v>2</v>
      </c>
      <c r="D2932" s="4" t="n">
        <v>3</v>
      </c>
      <c r="E2932" s="4" t="n">
        <v>0.0085415</v>
      </c>
      <c r="F2932" s="0" t="str">
        <f aca="false">IF(B2932=$G$2,$H$2,IF(B2932=$G$3,$H$3,IF(B2932=$G$4,$H$4,IF(B2932=$G$5,$H$5,IF(B2932=$G$6,$H$6,"other")))))</f>
        <v>Rural Restricted Access</v>
      </c>
    </row>
    <row r="2933" customFormat="false" ht="13.2" hidden="true" customHeight="false" outlineLevel="0" collapsed="false">
      <c r="A2933" s="4" t="n">
        <v>62</v>
      </c>
      <c r="B2933" s="4" t="n">
        <v>2</v>
      </c>
      <c r="C2933" s="4" t="n">
        <v>2</v>
      </c>
      <c r="D2933" s="4" t="n">
        <v>4</v>
      </c>
      <c r="E2933" s="4" t="n">
        <v>0.00679328</v>
      </c>
      <c r="F2933" s="0" t="str">
        <f aca="false">IF(B2933=$G$2,$H$2,IF(B2933=$G$3,$H$3,IF(B2933=$G$4,$H$4,IF(B2933=$G$5,$H$5,IF(B2933=$G$6,$H$6,"other")))))</f>
        <v>Rural Restricted Access</v>
      </c>
    </row>
    <row r="2934" customFormat="false" ht="13.2" hidden="true" customHeight="false" outlineLevel="0" collapsed="false">
      <c r="A2934" s="4" t="n">
        <v>62</v>
      </c>
      <c r="B2934" s="4" t="n">
        <v>2</v>
      </c>
      <c r="C2934" s="4" t="n">
        <v>2</v>
      </c>
      <c r="D2934" s="4" t="n">
        <v>5</v>
      </c>
      <c r="E2934" s="4" t="n">
        <v>0.00721894</v>
      </c>
      <c r="F2934" s="0" t="str">
        <f aca="false">IF(B2934=$G$2,$H$2,IF(B2934=$G$3,$H$3,IF(B2934=$G$4,$H$4,IF(B2934=$G$5,$H$5,IF(B2934=$G$6,$H$6,"other")))))</f>
        <v>Rural Restricted Access</v>
      </c>
    </row>
    <row r="2935" customFormat="false" ht="13.2" hidden="true" customHeight="false" outlineLevel="0" collapsed="false">
      <c r="A2935" s="4" t="n">
        <v>62</v>
      </c>
      <c r="B2935" s="4" t="n">
        <v>2</v>
      </c>
      <c r="C2935" s="4" t="n">
        <v>2</v>
      </c>
      <c r="D2935" s="4" t="n">
        <v>6</v>
      </c>
      <c r="E2935" s="4" t="n">
        <v>0.0107619</v>
      </c>
      <c r="F2935" s="0" t="str">
        <f aca="false">IF(B2935=$G$2,$H$2,IF(B2935=$G$3,$H$3,IF(B2935=$G$4,$H$4,IF(B2935=$G$5,$H$5,IF(B2935=$G$6,$H$6,"other")))))</f>
        <v>Rural Restricted Access</v>
      </c>
    </row>
    <row r="2936" customFormat="false" ht="13.2" hidden="true" customHeight="false" outlineLevel="0" collapsed="false">
      <c r="A2936" s="4" t="n">
        <v>62</v>
      </c>
      <c r="B2936" s="4" t="n">
        <v>2</v>
      </c>
      <c r="C2936" s="4" t="n">
        <v>2</v>
      </c>
      <c r="D2936" s="4" t="n">
        <v>7</v>
      </c>
      <c r="E2936" s="4" t="n">
        <v>0.01768</v>
      </c>
      <c r="F2936" s="0" t="str">
        <f aca="false">IF(B2936=$G$2,$H$2,IF(B2936=$G$3,$H$3,IF(B2936=$G$4,$H$4,IF(B2936=$G$5,$H$5,IF(B2936=$G$6,$H$6,"other")))))</f>
        <v>Rural Restricted Access</v>
      </c>
    </row>
    <row r="2937" customFormat="false" ht="13.2" hidden="true" customHeight="false" outlineLevel="0" collapsed="false">
      <c r="A2937" s="4" t="n">
        <v>62</v>
      </c>
      <c r="B2937" s="4" t="n">
        <v>2</v>
      </c>
      <c r="C2937" s="4" t="n">
        <v>2</v>
      </c>
      <c r="D2937" s="4" t="n">
        <v>8</v>
      </c>
      <c r="E2937" s="4" t="n">
        <v>0.0268751</v>
      </c>
      <c r="F2937" s="0" t="str">
        <f aca="false">IF(B2937=$G$2,$H$2,IF(B2937=$G$3,$H$3,IF(B2937=$G$4,$H$4,IF(B2937=$G$5,$H$5,IF(B2937=$G$6,$H$6,"other")))))</f>
        <v>Rural Restricted Access</v>
      </c>
    </row>
    <row r="2938" customFormat="false" ht="13.2" hidden="true" customHeight="false" outlineLevel="0" collapsed="false">
      <c r="A2938" s="4" t="n">
        <v>62</v>
      </c>
      <c r="B2938" s="4" t="n">
        <v>2</v>
      </c>
      <c r="C2938" s="4" t="n">
        <v>2</v>
      </c>
      <c r="D2938" s="4" t="n">
        <v>9</v>
      </c>
      <c r="E2938" s="4" t="n">
        <v>0.0386587</v>
      </c>
      <c r="F2938" s="0" t="str">
        <f aca="false">IF(B2938=$G$2,$H$2,IF(B2938=$G$3,$H$3,IF(B2938=$G$4,$H$4,IF(B2938=$G$5,$H$5,IF(B2938=$G$6,$H$6,"other")))))</f>
        <v>Rural Restricted Access</v>
      </c>
    </row>
    <row r="2939" customFormat="false" ht="13.2" hidden="true" customHeight="false" outlineLevel="0" collapsed="false">
      <c r="A2939" s="4" t="n">
        <v>62</v>
      </c>
      <c r="B2939" s="4" t="n">
        <v>2</v>
      </c>
      <c r="C2939" s="4" t="n">
        <v>2</v>
      </c>
      <c r="D2939" s="4" t="n">
        <v>10</v>
      </c>
      <c r="E2939" s="4" t="n">
        <v>0.0522389</v>
      </c>
      <c r="F2939" s="0" t="str">
        <f aca="false">IF(B2939=$G$2,$H$2,IF(B2939=$G$3,$H$3,IF(B2939=$G$4,$H$4,IF(B2939=$G$5,$H$5,IF(B2939=$G$6,$H$6,"other")))))</f>
        <v>Rural Restricted Access</v>
      </c>
    </row>
    <row r="2940" customFormat="false" ht="13.2" hidden="true" customHeight="false" outlineLevel="0" collapsed="false">
      <c r="A2940" s="4" t="n">
        <v>62</v>
      </c>
      <c r="B2940" s="4" t="n">
        <v>2</v>
      </c>
      <c r="C2940" s="4" t="n">
        <v>2</v>
      </c>
      <c r="D2940" s="4" t="n">
        <v>11</v>
      </c>
      <c r="E2940" s="4" t="n">
        <v>0.0631739</v>
      </c>
      <c r="F2940" s="0" t="str">
        <f aca="false">IF(B2940=$G$2,$H$2,IF(B2940=$G$3,$H$3,IF(B2940=$G$4,$H$4,IF(B2940=$G$5,$H$5,IF(B2940=$G$6,$H$6,"other")))))</f>
        <v>Rural Restricted Access</v>
      </c>
    </row>
    <row r="2941" customFormat="false" ht="13.2" hidden="true" customHeight="false" outlineLevel="0" collapsed="false">
      <c r="A2941" s="4" t="n">
        <v>62</v>
      </c>
      <c r="B2941" s="4" t="n">
        <v>2</v>
      </c>
      <c r="C2941" s="4" t="n">
        <v>2</v>
      </c>
      <c r="D2941" s="4" t="n">
        <v>12</v>
      </c>
      <c r="E2941" s="4" t="n">
        <v>0.0699435</v>
      </c>
      <c r="F2941" s="0" t="str">
        <f aca="false">IF(B2941=$G$2,$H$2,IF(B2941=$G$3,$H$3,IF(B2941=$G$4,$H$4,IF(B2941=$G$5,$H$5,IF(B2941=$G$6,$H$6,"other")))))</f>
        <v>Rural Restricted Access</v>
      </c>
    </row>
    <row r="2942" customFormat="false" ht="13.2" hidden="true" customHeight="false" outlineLevel="0" collapsed="false">
      <c r="A2942" s="4" t="n">
        <v>62</v>
      </c>
      <c r="B2942" s="4" t="n">
        <v>2</v>
      </c>
      <c r="C2942" s="4" t="n">
        <v>2</v>
      </c>
      <c r="D2942" s="4" t="n">
        <v>13</v>
      </c>
      <c r="E2942" s="4" t="n">
        <v>0.0729332</v>
      </c>
      <c r="F2942" s="0" t="str">
        <f aca="false">IF(B2942=$G$2,$H$2,IF(B2942=$G$3,$H$3,IF(B2942=$G$4,$H$4,IF(B2942=$G$5,$H$5,IF(B2942=$G$6,$H$6,"other")))))</f>
        <v>Rural Restricted Access</v>
      </c>
    </row>
    <row r="2943" customFormat="false" ht="13.2" hidden="true" customHeight="false" outlineLevel="0" collapsed="false">
      <c r="A2943" s="4" t="n">
        <v>62</v>
      </c>
      <c r="B2943" s="4" t="n">
        <v>2</v>
      </c>
      <c r="C2943" s="4" t="n">
        <v>2</v>
      </c>
      <c r="D2943" s="4" t="n">
        <v>14</v>
      </c>
      <c r="E2943" s="4" t="n">
        <v>0.0731218</v>
      </c>
      <c r="F2943" s="0" t="str">
        <f aca="false">IF(B2943=$G$2,$H$2,IF(B2943=$G$3,$H$3,IF(B2943=$G$4,$H$4,IF(B2943=$G$5,$H$5,IF(B2943=$G$6,$H$6,"other")))))</f>
        <v>Rural Restricted Access</v>
      </c>
    </row>
    <row r="2944" customFormat="false" ht="13.2" hidden="true" customHeight="false" outlineLevel="0" collapsed="false">
      <c r="A2944" s="4" t="n">
        <v>62</v>
      </c>
      <c r="B2944" s="4" t="n">
        <v>2</v>
      </c>
      <c r="C2944" s="4" t="n">
        <v>2</v>
      </c>
      <c r="D2944" s="4" t="n">
        <v>15</v>
      </c>
      <c r="E2944" s="4" t="n">
        <v>0.0736159</v>
      </c>
      <c r="F2944" s="0" t="str">
        <f aca="false">IF(B2944=$G$2,$H$2,IF(B2944=$G$3,$H$3,IF(B2944=$G$4,$H$4,IF(B2944=$G$5,$H$5,IF(B2944=$G$6,$H$6,"other")))))</f>
        <v>Rural Restricted Access</v>
      </c>
    </row>
    <row r="2945" customFormat="false" ht="13.2" hidden="true" customHeight="false" outlineLevel="0" collapsed="false">
      <c r="A2945" s="4" t="n">
        <v>62</v>
      </c>
      <c r="B2945" s="4" t="n">
        <v>2</v>
      </c>
      <c r="C2945" s="4" t="n">
        <v>2</v>
      </c>
      <c r="D2945" s="4" t="n">
        <v>16</v>
      </c>
      <c r="E2945" s="4" t="n">
        <v>0.0744608</v>
      </c>
      <c r="F2945" s="0" t="str">
        <f aca="false">IF(B2945=$G$2,$H$2,IF(B2945=$G$3,$H$3,IF(B2945=$G$4,$H$4,IF(B2945=$G$5,$H$5,IF(B2945=$G$6,$H$6,"other")))))</f>
        <v>Rural Restricted Access</v>
      </c>
    </row>
    <row r="2946" customFormat="false" ht="13.2" hidden="true" customHeight="false" outlineLevel="0" collapsed="false">
      <c r="A2946" s="4" t="n">
        <v>62</v>
      </c>
      <c r="B2946" s="4" t="n">
        <v>2</v>
      </c>
      <c r="C2946" s="4" t="n">
        <v>2</v>
      </c>
      <c r="D2946" s="4" t="n">
        <v>17</v>
      </c>
      <c r="E2946" s="4" t="n">
        <v>0.0742165</v>
      </c>
      <c r="F2946" s="0" t="str">
        <f aca="false">IF(B2946=$G$2,$H$2,IF(B2946=$G$3,$H$3,IF(B2946=$G$4,$H$4,IF(B2946=$G$5,$H$5,IF(B2946=$G$6,$H$6,"other")))))</f>
        <v>Rural Restricted Access</v>
      </c>
    </row>
    <row r="2947" customFormat="false" ht="13.2" hidden="true" customHeight="false" outlineLevel="0" collapsed="false">
      <c r="A2947" s="4" t="n">
        <v>62</v>
      </c>
      <c r="B2947" s="4" t="n">
        <v>2</v>
      </c>
      <c r="C2947" s="4" t="n">
        <v>2</v>
      </c>
      <c r="D2947" s="4" t="n">
        <v>18</v>
      </c>
      <c r="E2947" s="4" t="n">
        <v>0.0700091</v>
      </c>
      <c r="F2947" s="0" t="str">
        <f aca="false">IF(B2947=$G$2,$H$2,IF(B2947=$G$3,$H$3,IF(B2947=$G$4,$H$4,IF(B2947=$G$5,$H$5,IF(B2947=$G$6,$H$6,"other")))))</f>
        <v>Rural Restricted Access</v>
      </c>
    </row>
    <row r="2948" customFormat="false" ht="13.2" hidden="true" customHeight="false" outlineLevel="0" collapsed="false">
      <c r="A2948" s="4" t="n">
        <v>62</v>
      </c>
      <c r="B2948" s="4" t="n">
        <v>2</v>
      </c>
      <c r="C2948" s="4" t="n">
        <v>2</v>
      </c>
      <c r="D2948" s="4" t="n">
        <v>19</v>
      </c>
      <c r="E2948" s="4" t="n">
        <v>0.0614038</v>
      </c>
      <c r="F2948" s="0" t="str">
        <f aca="false">IF(B2948=$G$2,$H$2,IF(B2948=$G$3,$H$3,IF(B2948=$G$4,$H$4,IF(B2948=$G$5,$H$5,IF(B2948=$G$6,$H$6,"other")))))</f>
        <v>Rural Restricted Access</v>
      </c>
    </row>
    <row r="2949" customFormat="false" ht="13.2" hidden="true" customHeight="false" outlineLevel="0" collapsed="false">
      <c r="A2949" s="4" t="n">
        <v>62</v>
      </c>
      <c r="B2949" s="4" t="n">
        <v>2</v>
      </c>
      <c r="C2949" s="4" t="n">
        <v>2</v>
      </c>
      <c r="D2949" s="4" t="n">
        <v>20</v>
      </c>
      <c r="E2949" s="4" t="n">
        <v>0.0505043</v>
      </c>
      <c r="F2949" s="0" t="str">
        <f aca="false">IF(B2949=$G$2,$H$2,IF(B2949=$G$3,$H$3,IF(B2949=$G$4,$H$4,IF(B2949=$G$5,$H$5,IF(B2949=$G$6,$H$6,"other")))))</f>
        <v>Rural Restricted Access</v>
      </c>
    </row>
    <row r="2950" customFormat="false" ht="13.2" hidden="true" customHeight="false" outlineLevel="0" collapsed="false">
      <c r="A2950" s="4" t="n">
        <v>62</v>
      </c>
      <c r="B2950" s="4" t="n">
        <v>2</v>
      </c>
      <c r="C2950" s="4" t="n">
        <v>2</v>
      </c>
      <c r="D2950" s="4" t="n">
        <v>21</v>
      </c>
      <c r="E2950" s="4" t="n">
        <v>0.0412072</v>
      </c>
      <c r="F2950" s="0" t="str">
        <f aca="false">IF(B2950=$G$2,$H$2,IF(B2950=$G$3,$H$3,IF(B2950=$G$4,$H$4,IF(B2950=$G$5,$H$5,IF(B2950=$G$6,$H$6,"other")))))</f>
        <v>Rural Restricted Access</v>
      </c>
    </row>
    <row r="2951" customFormat="false" ht="13.2" hidden="true" customHeight="false" outlineLevel="0" collapsed="false">
      <c r="A2951" s="4" t="n">
        <v>62</v>
      </c>
      <c r="B2951" s="4" t="n">
        <v>2</v>
      </c>
      <c r="C2951" s="4" t="n">
        <v>2</v>
      </c>
      <c r="D2951" s="4" t="n">
        <v>22</v>
      </c>
      <c r="E2951" s="4" t="n">
        <v>0.0336373</v>
      </c>
      <c r="F2951" s="0" t="str">
        <f aca="false">IF(B2951=$G$2,$H$2,IF(B2951=$G$3,$H$3,IF(B2951=$G$4,$H$4,IF(B2951=$G$5,$H$5,IF(B2951=$G$6,$H$6,"other")))))</f>
        <v>Rural Restricted Access</v>
      </c>
    </row>
    <row r="2952" customFormat="false" ht="13.2" hidden="true" customHeight="false" outlineLevel="0" collapsed="false">
      <c r="A2952" s="4" t="n">
        <v>62</v>
      </c>
      <c r="B2952" s="4" t="n">
        <v>2</v>
      </c>
      <c r="C2952" s="4" t="n">
        <v>2</v>
      </c>
      <c r="D2952" s="4" t="n">
        <v>23</v>
      </c>
      <c r="E2952" s="4" t="n">
        <v>0.0262243</v>
      </c>
      <c r="F2952" s="0" t="str">
        <f aca="false">IF(B2952=$G$2,$H$2,IF(B2952=$G$3,$H$3,IF(B2952=$G$4,$H$4,IF(B2952=$G$5,$H$5,IF(B2952=$G$6,$H$6,"other")))))</f>
        <v>Rural Restricted Access</v>
      </c>
    </row>
    <row r="2953" customFormat="false" ht="13.2" hidden="true" customHeight="false" outlineLevel="0" collapsed="false">
      <c r="A2953" s="4" t="n">
        <v>62</v>
      </c>
      <c r="B2953" s="4" t="n">
        <v>2</v>
      </c>
      <c r="C2953" s="4" t="n">
        <v>2</v>
      </c>
      <c r="D2953" s="4" t="n">
        <v>24</v>
      </c>
      <c r="E2953" s="4" t="n">
        <v>0.0191666</v>
      </c>
      <c r="F2953" s="0" t="str">
        <f aca="false">IF(B2953=$G$2,$H$2,IF(B2953=$G$3,$H$3,IF(B2953=$G$4,$H$4,IF(B2953=$G$5,$H$5,IF(B2953=$G$6,$H$6,"other")))))</f>
        <v>Rural Restricted Access</v>
      </c>
    </row>
    <row r="2954" customFormat="false" ht="13.2" hidden="true" customHeight="false" outlineLevel="0" collapsed="false">
      <c r="A2954" s="4" t="n">
        <v>62</v>
      </c>
      <c r="B2954" s="4" t="n">
        <v>2</v>
      </c>
      <c r="C2954" s="4" t="n">
        <v>5</v>
      </c>
      <c r="D2954" s="4" t="n">
        <v>1</v>
      </c>
      <c r="E2954" s="4" t="n">
        <v>0.0107741</v>
      </c>
      <c r="F2954" s="0" t="str">
        <f aca="false">IF(B2954=$G$2,$H$2,IF(B2954=$G$3,$H$3,IF(B2954=$G$4,$H$4,IF(B2954=$G$5,$H$5,IF(B2954=$G$6,$H$6,"other")))))</f>
        <v>Rural Restricted Access</v>
      </c>
    </row>
    <row r="2955" customFormat="false" ht="13.2" hidden="true" customHeight="false" outlineLevel="0" collapsed="false">
      <c r="A2955" s="4" t="n">
        <v>62</v>
      </c>
      <c r="B2955" s="4" t="n">
        <v>2</v>
      </c>
      <c r="C2955" s="4" t="n">
        <v>5</v>
      </c>
      <c r="D2955" s="4" t="n">
        <v>2</v>
      </c>
      <c r="E2955" s="4" t="n">
        <v>0.00764376</v>
      </c>
      <c r="F2955" s="0" t="str">
        <f aca="false">IF(B2955=$G$2,$H$2,IF(B2955=$G$3,$H$3,IF(B2955=$G$4,$H$4,IF(B2955=$G$5,$H$5,IF(B2955=$G$6,$H$6,"other")))))</f>
        <v>Rural Restricted Access</v>
      </c>
    </row>
    <row r="2956" customFormat="false" ht="13.2" hidden="true" customHeight="false" outlineLevel="0" collapsed="false">
      <c r="A2956" s="4" t="n">
        <v>62</v>
      </c>
      <c r="B2956" s="4" t="n">
        <v>2</v>
      </c>
      <c r="C2956" s="4" t="n">
        <v>5</v>
      </c>
      <c r="D2956" s="4" t="n">
        <v>3</v>
      </c>
      <c r="E2956" s="4" t="n">
        <v>0.00654641</v>
      </c>
      <c r="F2956" s="0" t="str">
        <f aca="false">IF(B2956=$G$2,$H$2,IF(B2956=$G$3,$H$3,IF(B2956=$G$4,$H$4,IF(B2956=$G$5,$H$5,IF(B2956=$G$6,$H$6,"other")))))</f>
        <v>Rural Restricted Access</v>
      </c>
    </row>
    <row r="2957" customFormat="false" ht="13.2" hidden="true" customHeight="false" outlineLevel="0" collapsed="false">
      <c r="A2957" s="4" t="n">
        <v>62</v>
      </c>
      <c r="B2957" s="4" t="n">
        <v>2</v>
      </c>
      <c r="C2957" s="4" t="n">
        <v>5</v>
      </c>
      <c r="D2957" s="4" t="n">
        <v>4</v>
      </c>
      <c r="E2957" s="4" t="n">
        <v>0.00663486</v>
      </c>
      <c r="F2957" s="0" t="str">
        <f aca="false">IF(B2957=$G$2,$H$2,IF(B2957=$G$3,$H$3,IF(B2957=$G$4,$H$4,IF(B2957=$G$5,$H$5,IF(B2957=$G$6,$H$6,"other")))))</f>
        <v>Rural Restricted Access</v>
      </c>
    </row>
    <row r="2958" customFormat="false" ht="13.2" hidden="true" customHeight="false" outlineLevel="0" collapsed="false">
      <c r="A2958" s="4" t="n">
        <v>62</v>
      </c>
      <c r="B2958" s="4" t="n">
        <v>2</v>
      </c>
      <c r="C2958" s="4" t="n">
        <v>5</v>
      </c>
      <c r="D2958" s="4" t="n">
        <v>5</v>
      </c>
      <c r="E2958" s="4" t="n">
        <v>0.00953999</v>
      </c>
      <c r="F2958" s="0" t="str">
        <f aca="false">IF(B2958=$G$2,$H$2,IF(B2958=$G$3,$H$3,IF(B2958=$G$4,$H$4,IF(B2958=$G$5,$H$5,IF(B2958=$G$6,$H$6,"other")))))</f>
        <v>Rural Restricted Access</v>
      </c>
    </row>
    <row r="2959" customFormat="false" ht="13.2" hidden="true" customHeight="false" outlineLevel="0" collapsed="false">
      <c r="A2959" s="4" t="n">
        <v>62</v>
      </c>
      <c r="B2959" s="4" t="n">
        <v>2</v>
      </c>
      <c r="C2959" s="4" t="n">
        <v>5</v>
      </c>
      <c r="D2959" s="4" t="n">
        <v>6</v>
      </c>
      <c r="E2959" s="4" t="n">
        <v>0.0200551</v>
      </c>
      <c r="F2959" s="0" t="str">
        <f aca="false">IF(B2959=$G$2,$H$2,IF(B2959=$G$3,$H$3,IF(B2959=$G$4,$H$4,IF(B2959=$G$5,$H$5,IF(B2959=$G$6,$H$6,"other")))))</f>
        <v>Rural Restricted Access</v>
      </c>
    </row>
    <row r="2960" customFormat="false" ht="13.2" hidden="true" customHeight="false" outlineLevel="0" collapsed="false">
      <c r="A2960" s="4" t="n">
        <v>62</v>
      </c>
      <c r="B2960" s="4" t="n">
        <v>2</v>
      </c>
      <c r="C2960" s="4" t="n">
        <v>5</v>
      </c>
      <c r="D2960" s="4" t="n">
        <v>7</v>
      </c>
      <c r="E2960" s="4" t="n">
        <v>0.0410295</v>
      </c>
      <c r="F2960" s="0" t="str">
        <f aca="false">IF(B2960=$G$2,$H$2,IF(B2960=$G$3,$H$3,IF(B2960=$G$4,$H$4,IF(B2960=$G$5,$H$5,IF(B2960=$G$6,$H$6,"other")))))</f>
        <v>Rural Restricted Access</v>
      </c>
    </row>
    <row r="2961" customFormat="false" ht="13.2" hidden="true" customHeight="false" outlineLevel="0" collapsed="false">
      <c r="A2961" s="4" t="n">
        <v>62</v>
      </c>
      <c r="B2961" s="4" t="n">
        <v>2</v>
      </c>
      <c r="C2961" s="4" t="n">
        <v>5</v>
      </c>
      <c r="D2961" s="4" t="n">
        <v>8</v>
      </c>
      <c r="E2961" s="4" t="n">
        <v>0.0579722</v>
      </c>
      <c r="F2961" s="0" t="str">
        <f aca="false">IF(B2961=$G$2,$H$2,IF(B2961=$G$3,$H$3,IF(B2961=$G$4,$H$4,IF(B2961=$G$5,$H$5,IF(B2961=$G$6,$H$6,"other")))))</f>
        <v>Rural Restricted Access</v>
      </c>
    </row>
    <row r="2962" customFormat="false" ht="13.2" hidden="true" customHeight="false" outlineLevel="0" collapsed="false">
      <c r="A2962" s="4" t="n">
        <v>62</v>
      </c>
      <c r="B2962" s="4" t="n">
        <v>2</v>
      </c>
      <c r="C2962" s="4" t="n">
        <v>5</v>
      </c>
      <c r="D2962" s="4" t="n">
        <v>9</v>
      </c>
      <c r="E2962" s="4" t="n">
        <v>0.0534711</v>
      </c>
      <c r="F2962" s="0" t="str">
        <f aca="false">IF(B2962=$G$2,$H$2,IF(B2962=$G$3,$H$3,IF(B2962=$G$4,$H$4,IF(B2962=$G$5,$H$5,IF(B2962=$G$6,$H$6,"other")))))</f>
        <v>Rural Restricted Access</v>
      </c>
    </row>
    <row r="2963" customFormat="false" ht="13.2" hidden="true" customHeight="false" outlineLevel="0" collapsed="false">
      <c r="A2963" s="4" t="n">
        <v>62</v>
      </c>
      <c r="B2963" s="4" t="n">
        <v>2</v>
      </c>
      <c r="C2963" s="4" t="n">
        <v>5</v>
      </c>
      <c r="D2963" s="4" t="n">
        <v>10</v>
      </c>
      <c r="E2963" s="4" t="n">
        <v>0.0525478</v>
      </c>
      <c r="F2963" s="0" t="str">
        <f aca="false">IF(B2963=$G$2,$H$2,IF(B2963=$G$3,$H$3,IF(B2963=$G$4,$H$4,IF(B2963=$G$5,$H$5,IF(B2963=$G$6,$H$6,"other")))))</f>
        <v>Rural Restricted Access</v>
      </c>
    </row>
    <row r="2964" customFormat="false" ht="13.2" hidden="true" customHeight="false" outlineLevel="0" collapsed="false">
      <c r="A2964" s="4" t="n">
        <v>62</v>
      </c>
      <c r="B2964" s="4" t="n">
        <v>2</v>
      </c>
      <c r="C2964" s="4" t="n">
        <v>5</v>
      </c>
      <c r="D2964" s="4" t="n">
        <v>11</v>
      </c>
      <c r="E2964" s="4" t="n">
        <v>0.0550607</v>
      </c>
      <c r="F2964" s="0" t="str">
        <f aca="false">IF(B2964=$G$2,$H$2,IF(B2964=$G$3,$H$3,IF(B2964=$G$4,$H$4,IF(B2964=$G$5,$H$5,IF(B2964=$G$6,$H$6,"other")))))</f>
        <v>Rural Restricted Access</v>
      </c>
    </row>
    <row r="2965" customFormat="false" ht="13.2" hidden="true" customHeight="false" outlineLevel="0" collapsed="false">
      <c r="A2965" s="4" t="n">
        <v>62</v>
      </c>
      <c r="B2965" s="4" t="n">
        <v>2</v>
      </c>
      <c r="C2965" s="4" t="n">
        <v>5</v>
      </c>
      <c r="D2965" s="4" t="n">
        <v>12</v>
      </c>
      <c r="E2965" s="4" t="n">
        <v>0.0576741</v>
      </c>
      <c r="F2965" s="0" t="str">
        <f aca="false">IF(B2965=$G$2,$H$2,IF(B2965=$G$3,$H$3,IF(B2965=$G$4,$H$4,IF(B2965=$G$5,$H$5,IF(B2965=$G$6,$H$6,"other")))))</f>
        <v>Rural Restricted Access</v>
      </c>
    </row>
    <row r="2966" customFormat="false" ht="13.2" hidden="true" customHeight="false" outlineLevel="0" collapsed="false">
      <c r="A2966" s="4" t="n">
        <v>62</v>
      </c>
      <c r="B2966" s="4" t="n">
        <v>2</v>
      </c>
      <c r="C2966" s="4" t="n">
        <v>5</v>
      </c>
      <c r="D2966" s="4" t="n">
        <v>13</v>
      </c>
      <c r="E2966" s="4" t="n">
        <v>0.0591429</v>
      </c>
      <c r="F2966" s="0" t="str">
        <f aca="false">IF(B2966=$G$2,$H$2,IF(B2966=$G$3,$H$3,IF(B2966=$G$4,$H$4,IF(B2966=$G$5,$H$5,IF(B2966=$G$6,$H$6,"other")))))</f>
        <v>Rural Restricted Access</v>
      </c>
    </row>
    <row r="2967" customFormat="false" ht="13.2" hidden="true" customHeight="false" outlineLevel="0" collapsed="false">
      <c r="A2967" s="4" t="n">
        <v>62</v>
      </c>
      <c r="B2967" s="4" t="n">
        <v>2</v>
      </c>
      <c r="C2967" s="4" t="n">
        <v>5</v>
      </c>
      <c r="D2967" s="4" t="n">
        <v>14</v>
      </c>
      <c r="E2967" s="4" t="n">
        <v>0.0608019</v>
      </c>
      <c r="F2967" s="0" t="str">
        <f aca="false">IF(B2967=$G$2,$H$2,IF(B2967=$G$3,$H$3,IF(B2967=$G$4,$H$4,IF(B2967=$G$5,$H$5,IF(B2967=$G$6,$H$6,"other")))))</f>
        <v>Rural Restricted Access</v>
      </c>
    </row>
    <row r="2968" customFormat="false" ht="13.2" hidden="true" customHeight="false" outlineLevel="0" collapsed="false">
      <c r="A2968" s="4" t="n">
        <v>62</v>
      </c>
      <c r="B2968" s="4" t="n">
        <v>2</v>
      </c>
      <c r="C2968" s="4" t="n">
        <v>5</v>
      </c>
      <c r="D2968" s="4" t="n">
        <v>15</v>
      </c>
      <c r="E2968" s="4" t="n">
        <v>0.0652985</v>
      </c>
      <c r="F2968" s="0" t="str">
        <f aca="false">IF(B2968=$G$2,$H$2,IF(B2968=$G$3,$H$3,IF(B2968=$G$4,$H$4,IF(B2968=$G$5,$H$5,IF(B2968=$G$6,$H$6,"other")))))</f>
        <v>Rural Restricted Access</v>
      </c>
    </row>
    <row r="2969" customFormat="false" ht="13.2" hidden="true" customHeight="false" outlineLevel="0" collapsed="false">
      <c r="A2969" s="4" t="n">
        <v>62</v>
      </c>
      <c r="B2969" s="4" t="n">
        <v>2</v>
      </c>
      <c r="C2969" s="4" t="n">
        <v>5</v>
      </c>
      <c r="D2969" s="4" t="n">
        <v>16</v>
      </c>
      <c r="E2969" s="4" t="n">
        <v>0.0726082</v>
      </c>
      <c r="F2969" s="0" t="str">
        <f aca="false">IF(B2969=$G$2,$H$2,IF(B2969=$G$3,$H$3,IF(B2969=$G$4,$H$4,IF(B2969=$G$5,$H$5,IF(B2969=$G$6,$H$6,"other")))))</f>
        <v>Rural Restricted Access</v>
      </c>
    </row>
    <row r="2970" customFormat="false" ht="13.2" hidden="true" customHeight="false" outlineLevel="0" collapsed="false">
      <c r="A2970" s="4" t="n">
        <v>62</v>
      </c>
      <c r="B2970" s="4" t="n">
        <v>2</v>
      </c>
      <c r="C2970" s="4" t="n">
        <v>5</v>
      </c>
      <c r="D2970" s="4" t="n">
        <v>17</v>
      </c>
      <c r="E2970" s="4" t="n">
        <v>0.0773817</v>
      </c>
      <c r="F2970" s="0" t="str">
        <f aca="false">IF(B2970=$G$2,$H$2,IF(B2970=$G$3,$H$3,IF(B2970=$G$4,$H$4,IF(B2970=$G$5,$H$5,IF(B2970=$G$6,$H$6,"other")))))</f>
        <v>Rural Restricted Access</v>
      </c>
    </row>
    <row r="2971" customFormat="false" ht="13.2" hidden="true" customHeight="false" outlineLevel="0" collapsed="false">
      <c r="A2971" s="4" t="n">
        <v>62</v>
      </c>
      <c r="B2971" s="4" t="n">
        <v>2</v>
      </c>
      <c r="C2971" s="4" t="n">
        <v>5</v>
      </c>
      <c r="D2971" s="4" t="n">
        <v>18</v>
      </c>
      <c r="E2971" s="4" t="n">
        <v>0.0754816</v>
      </c>
      <c r="F2971" s="0" t="str">
        <f aca="false">IF(B2971=$G$2,$H$2,IF(B2971=$G$3,$H$3,IF(B2971=$G$4,$H$4,IF(B2971=$G$5,$H$5,IF(B2971=$G$6,$H$6,"other")))))</f>
        <v>Rural Restricted Access</v>
      </c>
    </row>
    <row r="2972" customFormat="false" ht="13.2" hidden="true" customHeight="false" outlineLevel="0" collapsed="false">
      <c r="A2972" s="4" t="n">
        <v>62</v>
      </c>
      <c r="B2972" s="4" t="n">
        <v>2</v>
      </c>
      <c r="C2972" s="4" t="n">
        <v>5</v>
      </c>
      <c r="D2972" s="4" t="n">
        <v>19</v>
      </c>
      <c r="E2972" s="4" t="n">
        <v>0.0587059</v>
      </c>
      <c r="F2972" s="0" t="str">
        <f aca="false">IF(B2972=$G$2,$H$2,IF(B2972=$G$3,$H$3,IF(B2972=$G$4,$H$4,IF(B2972=$G$5,$H$5,IF(B2972=$G$6,$H$6,"other")))))</f>
        <v>Rural Restricted Access</v>
      </c>
    </row>
    <row r="2973" customFormat="false" ht="13.2" hidden="true" customHeight="false" outlineLevel="0" collapsed="false">
      <c r="A2973" s="4" t="n">
        <v>62</v>
      </c>
      <c r="B2973" s="4" t="n">
        <v>2</v>
      </c>
      <c r="C2973" s="4" t="n">
        <v>5</v>
      </c>
      <c r="D2973" s="4" t="n">
        <v>20</v>
      </c>
      <c r="E2973" s="4" t="n">
        <v>0.0439864</v>
      </c>
      <c r="F2973" s="0" t="str">
        <f aca="false">IF(B2973=$G$2,$H$2,IF(B2973=$G$3,$H$3,IF(B2973=$G$4,$H$4,IF(B2973=$G$5,$H$5,IF(B2973=$G$6,$H$6,"other")))))</f>
        <v>Rural Restricted Access</v>
      </c>
    </row>
    <row r="2974" customFormat="false" ht="13.2" hidden="true" customHeight="false" outlineLevel="0" collapsed="false">
      <c r="A2974" s="4" t="n">
        <v>62</v>
      </c>
      <c r="B2974" s="4" t="n">
        <v>2</v>
      </c>
      <c r="C2974" s="4" t="n">
        <v>5</v>
      </c>
      <c r="D2974" s="4" t="n">
        <v>21</v>
      </c>
      <c r="E2974" s="4" t="n">
        <v>0.0357309</v>
      </c>
      <c r="F2974" s="0" t="str">
        <f aca="false">IF(B2974=$G$2,$H$2,IF(B2974=$G$3,$H$3,IF(B2974=$G$4,$H$4,IF(B2974=$G$5,$H$5,IF(B2974=$G$6,$H$6,"other")))))</f>
        <v>Rural Restricted Access</v>
      </c>
    </row>
    <row r="2975" customFormat="false" ht="13.2" hidden="true" customHeight="false" outlineLevel="0" collapsed="false">
      <c r="A2975" s="4" t="n">
        <v>62</v>
      </c>
      <c r="B2975" s="4" t="n">
        <v>2</v>
      </c>
      <c r="C2975" s="4" t="n">
        <v>5</v>
      </c>
      <c r="D2975" s="4" t="n">
        <v>22</v>
      </c>
      <c r="E2975" s="4" t="n">
        <v>0.0307428</v>
      </c>
      <c r="F2975" s="0" t="str">
        <f aca="false">IF(B2975=$G$2,$H$2,IF(B2975=$G$3,$H$3,IF(B2975=$G$4,$H$4,IF(B2975=$G$5,$H$5,IF(B2975=$G$6,$H$6,"other")))))</f>
        <v>Rural Restricted Access</v>
      </c>
    </row>
    <row r="2976" customFormat="false" ht="13.2" hidden="true" customHeight="false" outlineLevel="0" collapsed="false">
      <c r="A2976" s="4" t="n">
        <v>62</v>
      </c>
      <c r="B2976" s="4" t="n">
        <v>2</v>
      </c>
      <c r="C2976" s="4" t="n">
        <v>5</v>
      </c>
      <c r="D2976" s="4" t="n">
        <v>23</v>
      </c>
      <c r="E2976" s="4" t="n">
        <v>0.0238521</v>
      </c>
      <c r="F2976" s="0" t="str">
        <f aca="false">IF(B2976=$G$2,$H$2,IF(B2976=$G$3,$H$3,IF(B2976=$G$4,$H$4,IF(B2976=$G$5,$H$5,IF(B2976=$G$6,$H$6,"other")))))</f>
        <v>Rural Restricted Access</v>
      </c>
    </row>
    <row r="2977" customFormat="false" ht="13.2" hidden="true" customHeight="false" outlineLevel="0" collapsed="false">
      <c r="A2977" s="4" t="n">
        <v>62</v>
      </c>
      <c r="B2977" s="4" t="n">
        <v>2</v>
      </c>
      <c r="C2977" s="4" t="n">
        <v>5</v>
      </c>
      <c r="D2977" s="4" t="n">
        <v>24</v>
      </c>
      <c r="E2977" s="4" t="n">
        <v>0.0173177</v>
      </c>
      <c r="F2977" s="0" t="str">
        <f aca="false">IF(B2977=$G$2,$H$2,IF(B2977=$G$3,$H$3,IF(B2977=$G$4,$H$4,IF(B2977=$G$5,$H$5,IF(B2977=$G$6,$H$6,"other")))))</f>
        <v>Rural Restricted Access</v>
      </c>
    </row>
    <row r="2978" customFormat="false" ht="13.2" hidden="true" customHeight="false" outlineLevel="0" collapsed="false">
      <c r="A2978" s="4" t="n">
        <v>62</v>
      </c>
      <c r="B2978" s="4" t="n">
        <v>3</v>
      </c>
      <c r="C2978" s="4" t="n">
        <v>2</v>
      </c>
      <c r="D2978" s="4" t="n">
        <v>1</v>
      </c>
      <c r="E2978" s="4" t="n">
        <v>0.0164213</v>
      </c>
      <c r="F2978" s="0" t="str">
        <f aca="false">IF(B2978=$G$2,$H$2,IF(B2978=$G$3,$H$3,IF(B2978=$G$4,$H$4,IF(B2978=$G$5,$H$5,IF(B2978=$G$6,$H$6,"other")))))</f>
        <v>Rural Unrestricted Access</v>
      </c>
    </row>
    <row r="2979" customFormat="false" ht="13.2" hidden="true" customHeight="false" outlineLevel="0" collapsed="false">
      <c r="A2979" s="4" t="n">
        <v>62</v>
      </c>
      <c r="B2979" s="4" t="n">
        <v>3</v>
      </c>
      <c r="C2979" s="4" t="n">
        <v>2</v>
      </c>
      <c r="D2979" s="4" t="n">
        <v>2</v>
      </c>
      <c r="E2979" s="4" t="n">
        <v>0.0111921</v>
      </c>
      <c r="F2979" s="0" t="str">
        <f aca="false">IF(B2979=$G$2,$H$2,IF(B2979=$G$3,$H$3,IF(B2979=$G$4,$H$4,IF(B2979=$G$5,$H$5,IF(B2979=$G$6,$H$6,"other")))))</f>
        <v>Rural Unrestricted Access</v>
      </c>
    </row>
    <row r="2980" customFormat="false" ht="13.2" hidden="true" customHeight="false" outlineLevel="0" collapsed="false">
      <c r="A2980" s="4" t="n">
        <v>62</v>
      </c>
      <c r="B2980" s="4" t="n">
        <v>3</v>
      </c>
      <c r="C2980" s="4" t="n">
        <v>2</v>
      </c>
      <c r="D2980" s="4" t="n">
        <v>3</v>
      </c>
      <c r="E2980" s="4" t="n">
        <v>0.0085415</v>
      </c>
      <c r="F2980" s="0" t="str">
        <f aca="false">IF(B2980=$G$2,$H$2,IF(B2980=$G$3,$H$3,IF(B2980=$G$4,$H$4,IF(B2980=$G$5,$H$5,IF(B2980=$G$6,$H$6,"other")))))</f>
        <v>Rural Unrestricted Access</v>
      </c>
    </row>
    <row r="2981" customFormat="false" ht="13.2" hidden="true" customHeight="false" outlineLevel="0" collapsed="false">
      <c r="A2981" s="4" t="n">
        <v>62</v>
      </c>
      <c r="B2981" s="4" t="n">
        <v>3</v>
      </c>
      <c r="C2981" s="4" t="n">
        <v>2</v>
      </c>
      <c r="D2981" s="4" t="n">
        <v>4</v>
      </c>
      <c r="E2981" s="4" t="n">
        <v>0.00679328</v>
      </c>
      <c r="F2981" s="0" t="str">
        <f aca="false">IF(B2981=$G$2,$H$2,IF(B2981=$G$3,$H$3,IF(B2981=$G$4,$H$4,IF(B2981=$G$5,$H$5,IF(B2981=$G$6,$H$6,"other")))))</f>
        <v>Rural Unrestricted Access</v>
      </c>
    </row>
    <row r="2982" customFormat="false" ht="13.2" hidden="true" customHeight="false" outlineLevel="0" collapsed="false">
      <c r="A2982" s="4" t="n">
        <v>62</v>
      </c>
      <c r="B2982" s="4" t="n">
        <v>3</v>
      </c>
      <c r="C2982" s="4" t="n">
        <v>2</v>
      </c>
      <c r="D2982" s="4" t="n">
        <v>5</v>
      </c>
      <c r="E2982" s="4" t="n">
        <v>0.00721894</v>
      </c>
      <c r="F2982" s="0" t="str">
        <f aca="false">IF(B2982=$G$2,$H$2,IF(B2982=$G$3,$H$3,IF(B2982=$G$4,$H$4,IF(B2982=$G$5,$H$5,IF(B2982=$G$6,$H$6,"other")))))</f>
        <v>Rural Unrestricted Access</v>
      </c>
    </row>
    <row r="2983" customFormat="false" ht="13.2" hidden="true" customHeight="false" outlineLevel="0" collapsed="false">
      <c r="A2983" s="4" t="n">
        <v>62</v>
      </c>
      <c r="B2983" s="4" t="n">
        <v>3</v>
      </c>
      <c r="C2983" s="4" t="n">
        <v>2</v>
      </c>
      <c r="D2983" s="4" t="n">
        <v>6</v>
      </c>
      <c r="E2983" s="4" t="n">
        <v>0.0107619</v>
      </c>
      <c r="F2983" s="0" t="str">
        <f aca="false">IF(B2983=$G$2,$H$2,IF(B2983=$G$3,$H$3,IF(B2983=$G$4,$H$4,IF(B2983=$G$5,$H$5,IF(B2983=$G$6,$H$6,"other")))))</f>
        <v>Rural Unrestricted Access</v>
      </c>
    </row>
    <row r="2984" customFormat="false" ht="13.2" hidden="true" customHeight="false" outlineLevel="0" collapsed="false">
      <c r="A2984" s="4" t="n">
        <v>62</v>
      </c>
      <c r="B2984" s="4" t="n">
        <v>3</v>
      </c>
      <c r="C2984" s="4" t="n">
        <v>2</v>
      </c>
      <c r="D2984" s="4" t="n">
        <v>7</v>
      </c>
      <c r="E2984" s="4" t="n">
        <v>0.01768</v>
      </c>
      <c r="F2984" s="0" t="str">
        <f aca="false">IF(B2984=$G$2,$H$2,IF(B2984=$G$3,$H$3,IF(B2984=$G$4,$H$4,IF(B2984=$G$5,$H$5,IF(B2984=$G$6,$H$6,"other")))))</f>
        <v>Rural Unrestricted Access</v>
      </c>
    </row>
    <row r="2985" customFormat="false" ht="13.2" hidden="true" customHeight="false" outlineLevel="0" collapsed="false">
      <c r="A2985" s="4" t="n">
        <v>62</v>
      </c>
      <c r="B2985" s="4" t="n">
        <v>3</v>
      </c>
      <c r="C2985" s="4" t="n">
        <v>2</v>
      </c>
      <c r="D2985" s="4" t="n">
        <v>8</v>
      </c>
      <c r="E2985" s="4" t="n">
        <v>0.0268751</v>
      </c>
      <c r="F2985" s="0" t="str">
        <f aca="false">IF(B2985=$G$2,$H$2,IF(B2985=$G$3,$H$3,IF(B2985=$G$4,$H$4,IF(B2985=$G$5,$H$5,IF(B2985=$G$6,$H$6,"other")))))</f>
        <v>Rural Unrestricted Access</v>
      </c>
    </row>
    <row r="2986" customFormat="false" ht="13.2" hidden="true" customHeight="false" outlineLevel="0" collapsed="false">
      <c r="A2986" s="4" t="n">
        <v>62</v>
      </c>
      <c r="B2986" s="4" t="n">
        <v>3</v>
      </c>
      <c r="C2986" s="4" t="n">
        <v>2</v>
      </c>
      <c r="D2986" s="4" t="n">
        <v>9</v>
      </c>
      <c r="E2986" s="4" t="n">
        <v>0.0386587</v>
      </c>
      <c r="F2986" s="0" t="str">
        <f aca="false">IF(B2986=$G$2,$H$2,IF(B2986=$G$3,$H$3,IF(B2986=$G$4,$H$4,IF(B2986=$G$5,$H$5,IF(B2986=$G$6,$H$6,"other")))))</f>
        <v>Rural Unrestricted Access</v>
      </c>
    </row>
    <row r="2987" customFormat="false" ht="13.2" hidden="true" customHeight="false" outlineLevel="0" collapsed="false">
      <c r="A2987" s="4" t="n">
        <v>62</v>
      </c>
      <c r="B2987" s="4" t="n">
        <v>3</v>
      </c>
      <c r="C2987" s="4" t="n">
        <v>2</v>
      </c>
      <c r="D2987" s="4" t="n">
        <v>10</v>
      </c>
      <c r="E2987" s="4" t="n">
        <v>0.0522389</v>
      </c>
      <c r="F2987" s="0" t="str">
        <f aca="false">IF(B2987=$G$2,$H$2,IF(B2987=$G$3,$H$3,IF(B2987=$G$4,$H$4,IF(B2987=$G$5,$H$5,IF(B2987=$G$6,$H$6,"other")))))</f>
        <v>Rural Unrestricted Access</v>
      </c>
    </row>
    <row r="2988" customFormat="false" ht="13.2" hidden="true" customHeight="false" outlineLevel="0" collapsed="false">
      <c r="A2988" s="4" t="n">
        <v>62</v>
      </c>
      <c r="B2988" s="4" t="n">
        <v>3</v>
      </c>
      <c r="C2988" s="4" t="n">
        <v>2</v>
      </c>
      <c r="D2988" s="4" t="n">
        <v>11</v>
      </c>
      <c r="E2988" s="4" t="n">
        <v>0.0631739</v>
      </c>
      <c r="F2988" s="0" t="str">
        <f aca="false">IF(B2988=$G$2,$H$2,IF(B2988=$G$3,$H$3,IF(B2988=$G$4,$H$4,IF(B2988=$G$5,$H$5,IF(B2988=$G$6,$H$6,"other")))))</f>
        <v>Rural Unrestricted Access</v>
      </c>
    </row>
    <row r="2989" customFormat="false" ht="13.2" hidden="true" customHeight="false" outlineLevel="0" collapsed="false">
      <c r="A2989" s="4" t="n">
        <v>62</v>
      </c>
      <c r="B2989" s="4" t="n">
        <v>3</v>
      </c>
      <c r="C2989" s="4" t="n">
        <v>2</v>
      </c>
      <c r="D2989" s="4" t="n">
        <v>12</v>
      </c>
      <c r="E2989" s="4" t="n">
        <v>0.0699435</v>
      </c>
      <c r="F2989" s="0" t="str">
        <f aca="false">IF(B2989=$G$2,$H$2,IF(B2989=$G$3,$H$3,IF(B2989=$G$4,$H$4,IF(B2989=$G$5,$H$5,IF(B2989=$G$6,$H$6,"other")))))</f>
        <v>Rural Unrestricted Access</v>
      </c>
    </row>
    <row r="2990" customFormat="false" ht="13.2" hidden="true" customHeight="false" outlineLevel="0" collapsed="false">
      <c r="A2990" s="4" t="n">
        <v>62</v>
      </c>
      <c r="B2990" s="4" t="n">
        <v>3</v>
      </c>
      <c r="C2990" s="4" t="n">
        <v>2</v>
      </c>
      <c r="D2990" s="4" t="n">
        <v>13</v>
      </c>
      <c r="E2990" s="4" t="n">
        <v>0.0729332</v>
      </c>
      <c r="F2990" s="0" t="str">
        <f aca="false">IF(B2990=$G$2,$H$2,IF(B2990=$G$3,$H$3,IF(B2990=$G$4,$H$4,IF(B2990=$G$5,$H$5,IF(B2990=$G$6,$H$6,"other")))))</f>
        <v>Rural Unrestricted Access</v>
      </c>
    </row>
    <row r="2991" customFormat="false" ht="13.2" hidden="true" customHeight="false" outlineLevel="0" collapsed="false">
      <c r="A2991" s="4" t="n">
        <v>62</v>
      </c>
      <c r="B2991" s="4" t="n">
        <v>3</v>
      </c>
      <c r="C2991" s="4" t="n">
        <v>2</v>
      </c>
      <c r="D2991" s="4" t="n">
        <v>14</v>
      </c>
      <c r="E2991" s="4" t="n">
        <v>0.0731218</v>
      </c>
      <c r="F2991" s="0" t="str">
        <f aca="false">IF(B2991=$G$2,$H$2,IF(B2991=$G$3,$H$3,IF(B2991=$G$4,$H$4,IF(B2991=$G$5,$H$5,IF(B2991=$G$6,$H$6,"other")))))</f>
        <v>Rural Unrestricted Access</v>
      </c>
    </row>
    <row r="2992" customFormat="false" ht="13.2" hidden="true" customHeight="false" outlineLevel="0" collapsed="false">
      <c r="A2992" s="4" t="n">
        <v>62</v>
      </c>
      <c r="B2992" s="4" t="n">
        <v>3</v>
      </c>
      <c r="C2992" s="4" t="n">
        <v>2</v>
      </c>
      <c r="D2992" s="4" t="n">
        <v>15</v>
      </c>
      <c r="E2992" s="4" t="n">
        <v>0.0736159</v>
      </c>
      <c r="F2992" s="0" t="str">
        <f aca="false">IF(B2992=$G$2,$H$2,IF(B2992=$G$3,$H$3,IF(B2992=$G$4,$H$4,IF(B2992=$G$5,$H$5,IF(B2992=$G$6,$H$6,"other")))))</f>
        <v>Rural Unrestricted Access</v>
      </c>
    </row>
    <row r="2993" customFormat="false" ht="13.2" hidden="true" customHeight="false" outlineLevel="0" collapsed="false">
      <c r="A2993" s="4" t="n">
        <v>62</v>
      </c>
      <c r="B2993" s="4" t="n">
        <v>3</v>
      </c>
      <c r="C2993" s="4" t="n">
        <v>2</v>
      </c>
      <c r="D2993" s="4" t="n">
        <v>16</v>
      </c>
      <c r="E2993" s="4" t="n">
        <v>0.0744608</v>
      </c>
      <c r="F2993" s="0" t="str">
        <f aca="false">IF(B2993=$G$2,$H$2,IF(B2993=$G$3,$H$3,IF(B2993=$G$4,$H$4,IF(B2993=$G$5,$H$5,IF(B2993=$G$6,$H$6,"other")))))</f>
        <v>Rural Unrestricted Access</v>
      </c>
    </row>
    <row r="2994" customFormat="false" ht="13.2" hidden="true" customHeight="false" outlineLevel="0" collapsed="false">
      <c r="A2994" s="4" t="n">
        <v>62</v>
      </c>
      <c r="B2994" s="4" t="n">
        <v>3</v>
      </c>
      <c r="C2994" s="4" t="n">
        <v>2</v>
      </c>
      <c r="D2994" s="4" t="n">
        <v>17</v>
      </c>
      <c r="E2994" s="4" t="n">
        <v>0.0742165</v>
      </c>
      <c r="F2994" s="0" t="str">
        <f aca="false">IF(B2994=$G$2,$H$2,IF(B2994=$G$3,$H$3,IF(B2994=$G$4,$H$4,IF(B2994=$G$5,$H$5,IF(B2994=$G$6,$H$6,"other")))))</f>
        <v>Rural Unrestricted Access</v>
      </c>
    </row>
    <row r="2995" customFormat="false" ht="13.2" hidden="true" customHeight="false" outlineLevel="0" collapsed="false">
      <c r="A2995" s="4" t="n">
        <v>62</v>
      </c>
      <c r="B2995" s="4" t="n">
        <v>3</v>
      </c>
      <c r="C2995" s="4" t="n">
        <v>2</v>
      </c>
      <c r="D2995" s="4" t="n">
        <v>18</v>
      </c>
      <c r="E2995" s="4" t="n">
        <v>0.0700091</v>
      </c>
      <c r="F2995" s="0" t="str">
        <f aca="false">IF(B2995=$G$2,$H$2,IF(B2995=$G$3,$H$3,IF(B2995=$G$4,$H$4,IF(B2995=$G$5,$H$5,IF(B2995=$G$6,$H$6,"other")))))</f>
        <v>Rural Unrestricted Access</v>
      </c>
    </row>
    <row r="2996" customFormat="false" ht="13.2" hidden="true" customHeight="false" outlineLevel="0" collapsed="false">
      <c r="A2996" s="4" t="n">
        <v>62</v>
      </c>
      <c r="B2996" s="4" t="n">
        <v>3</v>
      </c>
      <c r="C2996" s="4" t="n">
        <v>2</v>
      </c>
      <c r="D2996" s="4" t="n">
        <v>19</v>
      </c>
      <c r="E2996" s="4" t="n">
        <v>0.0614038</v>
      </c>
      <c r="F2996" s="0" t="str">
        <f aca="false">IF(B2996=$G$2,$H$2,IF(B2996=$G$3,$H$3,IF(B2996=$G$4,$H$4,IF(B2996=$G$5,$H$5,IF(B2996=$G$6,$H$6,"other")))))</f>
        <v>Rural Unrestricted Access</v>
      </c>
    </row>
    <row r="2997" customFormat="false" ht="13.2" hidden="true" customHeight="false" outlineLevel="0" collapsed="false">
      <c r="A2997" s="4" t="n">
        <v>62</v>
      </c>
      <c r="B2997" s="4" t="n">
        <v>3</v>
      </c>
      <c r="C2997" s="4" t="n">
        <v>2</v>
      </c>
      <c r="D2997" s="4" t="n">
        <v>20</v>
      </c>
      <c r="E2997" s="4" t="n">
        <v>0.0505043</v>
      </c>
      <c r="F2997" s="0" t="str">
        <f aca="false">IF(B2997=$G$2,$H$2,IF(B2997=$G$3,$H$3,IF(B2997=$G$4,$H$4,IF(B2997=$G$5,$H$5,IF(B2997=$G$6,$H$6,"other")))))</f>
        <v>Rural Unrestricted Access</v>
      </c>
    </row>
    <row r="2998" customFormat="false" ht="13.2" hidden="true" customHeight="false" outlineLevel="0" collapsed="false">
      <c r="A2998" s="4" t="n">
        <v>62</v>
      </c>
      <c r="B2998" s="4" t="n">
        <v>3</v>
      </c>
      <c r="C2998" s="4" t="n">
        <v>2</v>
      </c>
      <c r="D2998" s="4" t="n">
        <v>21</v>
      </c>
      <c r="E2998" s="4" t="n">
        <v>0.0412072</v>
      </c>
      <c r="F2998" s="0" t="str">
        <f aca="false">IF(B2998=$G$2,$H$2,IF(B2998=$G$3,$H$3,IF(B2998=$G$4,$H$4,IF(B2998=$G$5,$H$5,IF(B2998=$G$6,$H$6,"other")))))</f>
        <v>Rural Unrestricted Access</v>
      </c>
    </row>
    <row r="2999" customFormat="false" ht="13.2" hidden="true" customHeight="false" outlineLevel="0" collapsed="false">
      <c r="A2999" s="4" t="n">
        <v>62</v>
      </c>
      <c r="B2999" s="4" t="n">
        <v>3</v>
      </c>
      <c r="C2999" s="4" t="n">
        <v>2</v>
      </c>
      <c r="D2999" s="4" t="n">
        <v>22</v>
      </c>
      <c r="E2999" s="4" t="n">
        <v>0.0336373</v>
      </c>
      <c r="F2999" s="0" t="str">
        <f aca="false">IF(B2999=$G$2,$H$2,IF(B2999=$G$3,$H$3,IF(B2999=$G$4,$H$4,IF(B2999=$G$5,$H$5,IF(B2999=$G$6,$H$6,"other")))))</f>
        <v>Rural Unrestricted Access</v>
      </c>
    </row>
    <row r="3000" customFormat="false" ht="13.2" hidden="true" customHeight="false" outlineLevel="0" collapsed="false">
      <c r="A3000" s="4" t="n">
        <v>62</v>
      </c>
      <c r="B3000" s="4" t="n">
        <v>3</v>
      </c>
      <c r="C3000" s="4" t="n">
        <v>2</v>
      </c>
      <c r="D3000" s="4" t="n">
        <v>23</v>
      </c>
      <c r="E3000" s="4" t="n">
        <v>0.0262243</v>
      </c>
      <c r="F3000" s="0" t="str">
        <f aca="false">IF(B3000=$G$2,$H$2,IF(B3000=$G$3,$H$3,IF(B3000=$G$4,$H$4,IF(B3000=$G$5,$H$5,IF(B3000=$G$6,$H$6,"other")))))</f>
        <v>Rural Unrestricted Access</v>
      </c>
    </row>
    <row r="3001" customFormat="false" ht="13.2" hidden="true" customHeight="false" outlineLevel="0" collapsed="false">
      <c r="A3001" s="4" t="n">
        <v>62</v>
      </c>
      <c r="B3001" s="4" t="n">
        <v>3</v>
      </c>
      <c r="C3001" s="4" t="n">
        <v>2</v>
      </c>
      <c r="D3001" s="4" t="n">
        <v>24</v>
      </c>
      <c r="E3001" s="4" t="n">
        <v>0.0191666</v>
      </c>
      <c r="F3001" s="0" t="str">
        <f aca="false">IF(B3001=$G$2,$H$2,IF(B3001=$G$3,$H$3,IF(B3001=$G$4,$H$4,IF(B3001=$G$5,$H$5,IF(B3001=$G$6,$H$6,"other")))))</f>
        <v>Rural Unrestricted Access</v>
      </c>
    </row>
    <row r="3002" customFormat="false" ht="13.2" hidden="true" customHeight="false" outlineLevel="0" collapsed="false">
      <c r="A3002" s="4" t="n">
        <v>62</v>
      </c>
      <c r="B3002" s="4" t="n">
        <v>3</v>
      </c>
      <c r="C3002" s="4" t="n">
        <v>5</v>
      </c>
      <c r="D3002" s="4" t="n">
        <v>1</v>
      </c>
      <c r="E3002" s="4" t="n">
        <v>0.0107741</v>
      </c>
      <c r="F3002" s="0" t="str">
        <f aca="false">IF(B3002=$G$2,$H$2,IF(B3002=$G$3,$H$3,IF(B3002=$G$4,$H$4,IF(B3002=$G$5,$H$5,IF(B3002=$G$6,$H$6,"other")))))</f>
        <v>Rural Unrestricted Access</v>
      </c>
    </row>
    <row r="3003" customFormat="false" ht="13.2" hidden="true" customHeight="false" outlineLevel="0" collapsed="false">
      <c r="A3003" s="4" t="n">
        <v>62</v>
      </c>
      <c r="B3003" s="4" t="n">
        <v>3</v>
      </c>
      <c r="C3003" s="4" t="n">
        <v>5</v>
      </c>
      <c r="D3003" s="4" t="n">
        <v>2</v>
      </c>
      <c r="E3003" s="4" t="n">
        <v>0.00764376</v>
      </c>
      <c r="F3003" s="0" t="str">
        <f aca="false">IF(B3003=$G$2,$H$2,IF(B3003=$G$3,$H$3,IF(B3003=$G$4,$H$4,IF(B3003=$G$5,$H$5,IF(B3003=$G$6,$H$6,"other")))))</f>
        <v>Rural Unrestricted Access</v>
      </c>
    </row>
    <row r="3004" customFormat="false" ht="13.2" hidden="true" customHeight="false" outlineLevel="0" collapsed="false">
      <c r="A3004" s="4" t="n">
        <v>62</v>
      </c>
      <c r="B3004" s="4" t="n">
        <v>3</v>
      </c>
      <c r="C3004" s="4" t="n">
        <v>5</v>
      </c>
      <c r="D3004" s="4" t="n">
        <v>3</v>
      </c>
      <c r="E3004" s="4" t="n">
        <v>0.00654641</v>
      </c>
      <c r="F3004" s="0" t="str">
        <f aca="false">IF(B3004=$G$2,$H$2,IF(B3004=$G$3,$H$3,IF(B3004=$G$4,$H$4,IF(B3004=$G$5,$H$5,IF(B3004=$G$6,$H$6,"other")))))</f>
        <v>Rural Unrestricted Access</v>
      </c>
    </row>
    <row r="3005" customFormat="false" ht="13.2" hidden="true" customHeight="false" outlineLevel="0" collapsed="false">
      <c r="A3005" s="4" t="n">
        <v>62</v>
      </c>
      <c r="B3005" s="4" t="n">
        <v>3</v>
      </c>
      <c r="C3005" s="4" t="n">
        <v>5</v>
      </c>
      <c r="D3005" s="4" t="n">
        <v>4</v>
      </c>
      <c r="E3005" s="4" t="n">
        <v>0.00663486</v>
      </c>
      <c r="F3005" s="0" t="str">
        <f aca="false">IF(B3005=$G$2,$H$2,IF(B3005=$G$3,$H$3,IF(B3005=$G$4,$H$4,IF(B3005=$G$5,$H$5,IF(B3005=$G$6,$H$6,"other")))))</f>
        <v>Rural Unrestricted Access</v>
      </c>
    </row>
    <row r="3006" customFormat="false" ht="13.2" hidden="true" customHeight="false" outlineLevel="0" collapsed="false">
      <c r="A3006" s="4" t="n">
        <v>62</v>
      </c>
      <c r="B3006" s="4" t="n">
        <v>3</v>
      </c>
      <c r="C3006" s="4" t="n">
        <v>5</v>
      </c>
      <c r="D3006" s="4" t="n">
        <v>5</v>
      </c>
      <c r="E3006" s="4" t="n">
        <v>0.00953999</v>
      </c>
      <c r="F3006" s="0" t="str">
        <f aca="false">IF(B3006=$G$2,$H$2,IF(B3006=$G$3,$H$3,IF(B3006=$G$4,$H$4,IF(B3006=$G$5,$H$5,IF(B3006=$G$6,$H$6,"other")))))</f>
        <v>Rural Unrestricted Access</v>
      </c>
    </row>
    <row r="3007" customFormat="false" ht="13.2" hidden="true" customHeight="false" outlineLevel="0" collapsed="false">
      <c r="A3007" s="4" t="n">
        <v>62</v>
      </c>
      <c r="B3007" s="4" t="n">
        <v>3</v>
      </c>
      <c r="C3007" s="4" t="n">
        <v>5</v>
      </c>
      <c r="D3007" s="4" t="n">
        <v>6</v>
      </c>
      <c r="E3007" s="4" t="n">
        <v>0.0200551</v>
      </c>
      <c r="F3007" s="0" t="str">
        <f aca="false">IF(B3007=$G$2,$H$2,IF(B3007=$G$3,$H$3,IF(B3007=$G$4,$H$4,IF(B3007=$G$5,$H$5,IF(B3007=$G$6,$H$6,"other")))))</f>
        <v>Rural Unrestricted Access</v>
      </c>
    </row>
    <row r="3008" customFormat="false" ht="13.2" hidden="true" customHeight="false" outlineLevel="0" collapsed="false">
      <c r="A3008" s="4" t="n">
        <v>62</v>
      </c>
      <c r="B3008" s="4" t="n">
        <v>3</v>
      </c>
      <c r="C3008" s="4" t="n">
        <v>5</v>
      </c>
      <c r="D3008" s="4" t="n">
        <v>7</v>
      </c>
      <c r="E3008" s="4" t="n">
        <v>0.0410295</v>
      </c>
      <c r="F3008" s="0" t="str">
        <f aca="false">IF(B3008=$G$2,$H$2,IF(B3008=$G$3,$H$3,IF(B3008=$G$4,$H$4,IF(B3008=$G$5,$H$5,IF(B3008=$G$6,$H$6,"other")))))</f>
        <v>Rural Unrestricted Access</v>
      </c>
    </row>
    <row r="3009" customFormat="false" ht="13.2" hidden="true" customHeight="false" outlineLevel="0" collapsed="false">
      <c r="A3009" s="4" t="n">
        <v>62</v>
      </c>
      <c r="B3009" s="4" t="n">
        <v>3</v>
      </c>
      <c r="C3009" s="4" t="n">
        <v>5</v>
      </c>
      <c r="D3009" s="4" t="n">
        <v>8</v>
      </c>
      <c r="E3009" s="4" t="n">
        <v>0.0579722</v>
      </c>
      <c r="F3009" s="0" t="str">
        <f aca="false">IF(B3009=$G$2,$H$2,IF(B3009=$G$3,$H$3,IF(B3009=$G$4,$H$4,IF(B3009=$G$5,$H$5,IF(B3009=$G$6,$H$6,"other")))))</f>
        <v>Rural Unrestricted Access</v>
      </c>
    </row>
    <row r="3010" customFormat="false" ht="13.2" hidden="true" customHeight="false" outlineLevel="0" collapsed="false">
      <c r="A3010" s="4" t="n">
        <v>62</v>
      </c>
      <c r="B3010" s="4" t="n">
        <v>3</v>
      </c>
      <c r="C3010" s="4" t="n">
        <v>5</v>
      </c>
      <c r="D3010" s="4" t="n">
        <v>9</v>
      </c>
      <c r="E3010" s="4" t="n">
        <v>0.0534711</v>
      </c>
      <c r="F3010" s="0" t="str">
        <f aca="false">IF(B3010=$G$2,$H$2,IF(B3010=$G$3,$H$3,IF(B3010=$G$4,$H$4,IF(B3010=$G$5,$H$5,IF(B3010=$G$6,$H$6,"other")))))</f>
        <v>Rural Unrestricted Access</v>
      </c>
    </row>
    <row r="3011" customFormat="false" ht="13.2" hidden="true" customHeight="false" outlineLevel="0" collapsed="false">
      <c r="A3011" s="4" t="n">
        <v>62</v>
      </c>
      <c r="B3011" s="4" t="n">
        <v>3</v>
      </c>
      <c r="C3011" s="4" t="n">
        <v>5</v>
      </c>
      <c r="D3011" s="4" t="n">
        <v>10</v>
      </c>
      <c r="E3011" s="4" t="n">
        <v>0.0525478</v>
      </c>
      <c r="F3011" s="0" t="str">
        <f aca="false">IF(B3011=$G$2,$H$2,IF(B3011=$G$3,$H$3,IF(B3011=$G$4,$H$4,IF(B3011=$G$5,$H$5,IF(B3011=$G$6,$H$6,"other")))))</f>
        <v>Rural Unrestricted Access</v>
      </c>
    </row>
    <row r="3012" customFormat="false" ht="13.2" hidden="true" customHeight="false" outlineLevel="0" collapsed="false">
      <c r="A3012" s="4" t="n">
        <v>62</v>
      </c>
      <c r="B3012" s="4" t="n">
        <v>3</v>
      </c>
      <c r="C3012" s="4" t="n">
        <v>5</v>
      </c>
      <c r="D3012" s="4" t="n">
        <v>11</v>
      </c>
      <c r="E3012" s="4" t="n">
        <v>0.0550607</v>
      </c>
      <c r="F3012" s="0" t="str">
        <f aca="false">IF(B3012=$G$2,$H$2,IF(B3012=$G$3,$H$3,IF(B3012=$G$4,$H$4,IF(B3012=$G$5,$H$5,IF(B3012=$G$6,$H$6,"other")))))</f>
        <v>Rural Unrestricted Access</v>
      </c>
    </row>
    <row r="3013" customFormat="false" ht="13.2" hidden="true" customHeight="false" outlineLevel="0" collapsed="false">
      <c r="A3013" s="4" t="n">
        <v>62</v>
      </c>
      <c r="B3013" s="4" t="n">
        <v>3</v>
      </c>
      <c r="C3013" s="4" t="n">
        <v>5</v>
      </c>
      <c r="D3013" s="4" t="n">
        <v>12</v>
      </c>
      <c r="E3013" s="4" t="n">
        <v>0.0576741</v>
      </c>
      <c r="F3013" s="0" t="str">
        <f aca="false">IF(B3013=$G$2,$H$2,IF(B3013=$G$3,$H$3,IF(B3013=$G$4,$H$4,IF(B3013=$G$5,$H$5,IF(B3013=$G$6,$H$6,"other")))))</f>
        <v>Rural Unrestricted Access</v>
      </c>
    </row>
    <row r="3014" customFormat="false" ht="13.2" hidden="true" customHeight="false" outlineLevel="0" collapsed="false">
      <c r="A3014" s="4" t="n">
        <v>62</v>
      </c>
      <c r="B3014" s="4" t="n">
        <v>3</v>
      </c>
      <c r="C3014" s="4" t="n">
        <v>5</v>
      </c>
      <c r="D3014" s="4" t="n">
        <v>13</v>
      </c>
      <c r="E3014" s="4" t="n">
        <v>0.0591429</v>
      </c>
      <c r="F3014" s="0" t="str">
        <f aca="false">IF(B3014=$G$2,$H$2,IF(B3014=$G$3,$H$3,IF(B3014=$G$4,$H$4,IF(B3014=$G$5,$H$5,IF(B3014=$G$6,$H$6,"other")))))</f>
        <v>Rural Unrestricted Access</v>
      </c>
    </row>
    <row r="3015" customFormat="false" ht="13.2" hidden="true" customHeight="false" outlineLevel="0" collapsed="false">
      <c r="A3015" s="4" t="n">
        <v>62</v>
      </c>
      <c r="B3015" s="4" t="n">
        <v>3</v>
      </c>
      <c r="C3015" s="4" t="n">
        <v>5</v>
      </c>
      <c r="D3015" s="4" t="n">
        <v>14</v>
      </c>
      <c r="E3015" s="4" t="n">
        <v>0.0608019</v>
      </c>
      <c r="F3015" s="0" t="str">
        <f aca="false">IF(B3015=$G$2,$H$2,IF(B3015=$G$3,$H$3,IF(B3015=$G$4,$H$4,IF(B3015=$G$5,$H$5,IF(B3015=$G$6,$H$6,"other")))))</f>
        <v>Rural Unrestricted Access</v>
      </c>
    </row>
    <row r="3016" customFormat="false" ht="13.2" hidden="true" customHeight="false" outlineLevel="0" collapsed="false">
      <c r="A3016" s="4" t="n">
        <v>62</v>
      </c>
      <c r="B3016" s="4" t="n">
        <v>3</v>
      </c>
      <c r="C3016" s="4" t="n">
        <v>5</v>
      </c>
      <c r="D3016" s="4" t="n">
        <v>15</v>
      </c>
      <c r="E3016" s="4" t="n">
        <v>0.0652985</v>
      </c>
      <c r="F3016" s="0" t="str">
        <f aca="false">IF(B3016=$G$2,$H$2,IF(B3016=$G$3,$H$3,IF(B3016=$G$4,$H$4,IF(B3016=$G$5,$H$5,IF(B3016=$G$6,$H$6,"other")))))</f>
        <v>Rural Unrestricted Access</v>
      </c>
    </row>
    <row r="3017" customFormat="false" ht="13.2" hidden="true" customHeight="false" outlineLevel="0" collapsed="false">
      <c r="A3017" s="4" t="n">
        <v>62</v>
      </c>
      <c r="B3017" s="4" t="n">
        <v>3</v>
      </c>
      <c r="C3017" s="4" t="n">
        <v>5</v>
      </c>
      <c r="D3017" s="4" t="n">
        <v>16</v>
      </c>
      <c r="E3017" s="4" t="n">
        <v>0.0726082</v>
      </c>
      <c r="F3017" s="0" t="str">
        <f aca="false">IF(B3017=$G$2,$H$2,IF(B3017=$G$3,$H$3,IF(B3017=$G$4,$H$4,IF(B3017=$G$5,$H$5,IF(B3017=$G$6,$H$6,"other")))))</f>
        <v>Rural Unrestricted Access</v>
      </c>
    </row>
    <row r="3018" customFormat="false" ht="13.2" hidden="true" customHeight="false" outlineLevel="0" collapsed="false">
      <c r="A3018" s="4" t="n">
        <v>62</v>
      </c>
      <c r="B3018" s="4" t="n">
        <v>3</v>
      </c>
      <c r="C3018" s="4" t="n">
        <v>5</v>
      </c>
      <c r="D3018" s="4" t="n">
        <v>17</v>
      </c>
      <c r="E3018" s="4" t="n">
        <v>0.0773817</v>
      </c>
      <c r="F3018" s="0" t="str">
        <f aca="false">IF(B3018=$G$2,$H$2,IF(B3018=$G$3,$H$3,IF(B3018=$G$4,$H$4,IF(B3018=$G$5,$H$5,IF(B3018=$G$6,$H$6,"other")))))</f>
        <v>Rural Unrestricted Access</v>
      </c>
    </row>
    <row r="3019" customFormat="false" ht="13.2" hidden="true" customHeight="false" outlineLevel="0" collapsed="false">
      <c r="A3019" s="4" t="n">
        <v>62</v>
      </c>
      <c r="B3019" s="4" t="n">
        <v>3</v>
      </c>
      <c r="C3019" s="4" t="n">
        <v>5</v>
      </c>
      <c r="D3019" s="4" t="n">
        <v>18</v>
      </c>
      <c r="E3019" s="4" t="n">
        <v>0.0754816</v>
      </c>
      <c r="F3019" s="0" t="str">
        <f aca="false">IF(B3019=$G$2,$H$2,IF(B3019=$G$3,$H$3,IF(B3019=$G$4,$H$4,IF(B3019=$G$5,$H$5,IF(B3019=$G$6,$H$6,"other")))))</f>
        <v>Rural Unrestricted Access</v>
      </c>
    </row>
    <row r="3020" customFormat="false" ht="13.2" hidden="true" customHeight="false" outlineLevel="0" collapsed="false">
      <c r="A3020" s="4" t="n">
        <v>62</v>
      </c>
      <c r="B3020" s="4" t="n">
        <v>3</v>
      </c>
      <c r="C3020" s="4" t="n">
        <v>5</v>
      </c>
      <c r="D3020" s="4" t="n">
        <v>19</v>
      </c>
      <c r="E3020" s="4" t="n">
        <v>0.0587059</v>
      </c>
      <c r="F3020" s="0" t="str">
        <f aca="false">IF(B3020=$G$2,$H$2,IF(B3020=$G$3,$H$3,IF(B3020=$G$4,$H$4,IF(B3020=$G$5,$H$5,IF(B3020=$G$6,$H$6,"other")))))</f>
        <v>Rural Unrestricted Access</v>
      </c>
    </row>
    <row r="3021" customFormat="false" ht="13.2" hidden="true" customHeight="false" outlineLevel="0" collapsed="false">
      <c r="A3021" s="4" t="n">
        <v>62</v>
      </c>
      <c r="B3021" s="4" t="n">
        <v>3</v>
      </c>
      <c r="C3021" s="4" t="n">
        <v>5</v>
      </c>
      <c r="D3021" s="4" t="n">
        <v>20</v>
      </c>
      <c r="E3021" s="4" t="n">
        <v>0.0439864</v>
      </c>
      <c r="F3021" s="0" t="str">
        <f aca="false">IF(B3021=$G$2,$H$2,IF(B3021=$G$3,$H$3,IF(B3021=$G$4,$H$4,IF(B3021=$G$5,$H$5,IF(B3021=$G$6,$H$6,"other")))))</f>
        <v>Rural Unrestricted Access</v>
      </c>
    </row>
    <row r="3022" customFormat="false" ht="13.2" hidden="true" customHeight="false" outlineLevel="0" collapsed="false">
      <c r="A3022" s="4" t="n">
        <v>62</v>
      </c>
      <c r="B3022" s="4" t="n">
        <v>3</v>
      </c>
      <c r="C3022" s="4" t="n">
        <v>5</v>
      </c>
      <c r="D3022" s="4" t="n">
        <v>21</v>
      </c>
      <c r="E3022" s="4" t="n">
        <v>0.0357309</v>
      </c>
      <c r="F3022" s="0" t="str">
        <f aca="false">IF(B3022=$G$2,$H$2,IF(B3022=$G$3,$H$3,IF(B3022=$G$4,$H$4,IF(B3022=$G$5,$H$5,IF(B3022=$G$6,$H$6,"other")))))</f>
        <v>Rural Unrestricted Access</v>
      </c>
    </row>
    <row r="3023" customFormat="false" ht="13.2" hidden="true" customHeight="false" outlineLevel="0" collapsed="false">
      <c r="A3023" s="4" t="n">
        <v>62</v>
      </c>
      <c r="B3023" s="4" t="n">
        <v>3</v>
      </c>
      <c r="C3023" s="4" t="n">
        <v>5</v>
      </c>
      <c r="D3023" s="4" t="n">
        <v>22</v>
      </c>
      <c r="E3023" s="4" t="n">
        <v>0.0307428</v>
      </c>
      <c r="F3023" s="0" t="str">
        <f aca="false">IF(B3023=$G$2,$H$2,IF(B3023=$G$3,$H$3,IF(B3023=$G$4,$H$4,IF(B3023=$G$5,$H$5,IF(B3023=$G$6,$H$6,"other")))))</f>
        <v>Rural Unrestricted Access</v>
      </c>
    </row>
    <row r="3024" customFormat="false" ht="13.2" hidden="true" customHeight="false" outlineLevel="0" collapsed="false">
      <c r="A3024" s="4" t="n">
        <v>62</v>
      </c>
      <c r="B3024" s="4" t="n">
        <v>3</v>
      </c>
      <c r="C3024" s="4" t="n">
        <v>5</v>
      </c>
      <c r="D3024" s="4" t="n">
        <v>23</v>
      </c>
      <c r="E3024" s="4" t="n">
        <v>0.0238521</v>
      </c>
      <c r="F3024" s="0" t="str">
        <f aca="false">IF(B3024=$G$2,$H$2,IF(B3024=$G$3,$H$3,IF(B3024=$G$4,$H$4,IF(B3024=$G$5,$H$5,IF(B3024=$G$6,$H$6,"other")))))</f>
        <v>Rural Unrestricted Access</v>
      </c>
    </row>
    <row r="3025" customFormat="false" ht="13.2" hidden="true" customHeight="false" outlineLevel="0" collapsed="false">
      <c r="A3025" s="4" t="n">
        <v>62</v>
      </c>
      <c r="B3025" s="4" t="n">
        <v>3</v>
      </c>
      <c r="C3025" s="4" t="n">
        <v>5</v>
      </c>
      <c r="D3025" s="4" t="n">
        <v>24</v>
      </c>
      <c r="E3025" s="4" t="n">
        <v>0.0173177</v>
      </c>
      <c r="F3025" s="0" t="str">
        <f aca="false">IF(B3025=$G$2,$H$2,IF(B3025=$G$3,$H$3,IF(B3025=$G$4,$H$4,IF(B3025=$G$5,$H$5,IF(B3025=$G$6,$H$6,"other")))))</f>
        <v>Rural Unrestricted Access</v>
      </c>
    </row>
    <row r="3026" customFormat="false" ht="13.2" hidden="true" customHeight="false" outlineLevel="0" collapsed="false">
      <c r="A3026" s="4" t="n">
        <v>62</v>
      </c>
      <c r="B3026" s="4" t="n">
        <v>4</v>
      </c>
      <c r="C3026" s="4" t="n">
        <v>2</v>
      </c>
      <c r="D3026" s="4" t="n">
        <v>1</v>
      </c>
      <c r="E3026" s="4" t="n">
        <v>0.0214739</v>
      </c>
      <c r="F3026" s="0" t="str">
        <f aca="false">IF(B3026=$G$2,$H$2,IF(B3026=$G$3,$H$3,IF(B3026=$G$4,$H$4,IF(B3026=$G$5,$H$5,IF(B3026=$G$6,$H$6,"other")))))</f>
        <v>Urban Restricted Access</v>
      </c>
    </row>
    <row r="3027" customFormat="false" ht="13.2" hidden="true" customHeight="false" outlineLevel="0" collapsed="false">
      <c r="A3027" s="4" t="n">
        <v>62</v>
      </c>
      <c r="B3027" s="4" t="n">
        <v>4</v>
      </c>
      <c r="C3027" s="4" t="n">
        <v>2</v>
      </c>
      <c r="D3027" s="4" t="n">
        <v>2</v>
      </c>
      <c r="E3027" s="4" t="n">
        <v>0.0144428</v>
      </c>
      <c r="F3027" s="0" t="str">
        <f aca="false">IF(B3027=$G$2,$H$2,IF(B3027=$G$3,$H$3,IF(B3027=$G$4,$H$4,IF(B3027=$G$5,$H$5,IF(B3027=$G$6,$H$6,"other")))))</f>
        <v>Urban Restricted Access</v>
      </c>
    </row>
    <row r="3028" customFormat="false" ht="13.2" hidden="true" customHeight="false" outlineLevel="0" collapsed="false">
      <c r="A3028" s="4" t="n">
        <v>62</v>
      </c>
      <c r="B3028" s="4" t="n">
        <v>4</v>
      </c>
      <c r="C3028" s="4" t="n">
        <v>2</v>
      </c>
      <c r="D3028" s="4" t="n">
        <v>3</v>
      </c>
      <c r="E3028" s="4" t="n">
        <v>0.0109684</v>
      </c>
      <c r="F3028" s="0" t="str">
        <f aca="false">IF(B3028=$G$2,$H$2,IF(B3028=$G$3,$H$3,IF(B3028=$G$4,$H$4,IF(B3028=$G$5,$H$5,IF(B3028=$G$6,$H$6,"other")))))</f>
        <v>Urban Restricted Access</v>
      </c>
    </row>
    <row r="3029" customFormat="false" ht="13.2" hidden="true" customHeight="false" outlineLevel="0" collapsed="false">
      <c r="A3029" s="4" t="n">
        <v>62</v>
      </c>
      <c r="B3029" s="4" t="n">
        <v>4</v>
      </c>
      <c r="C3029" s="4" t="n">
        <v>2</v>
      </c>
      <c r="D3029" s="4" t="n">
        <v>4</v>
      </c>
      <c r="E3029" s="4" t="n">
        <v>0.00749451</v>
      </c>
      <c r="F3029" s="0" t="str">
        <f aca="false">IF(B3029=$G$2,$H$2,IF(B3029=$G$3,$H$3,IF(B3029=$G$4,$H$4,IF(B3029=$G$5,$H$5,IF(B3029=$G$6,$H$6,"other")))))</f>
        <v>Urban Restricted Access</v>
      </c>
    </row>
    <row r="3030" customFormat="false" ht="13.2" hidden="true" customHeight="false" outlineLevel="0" collapsed="false">
      <c r="A3030" s="4" t="n">
        <v>62</v>
      </c>
      <c r="B3030" s="4" t="n">
        <v>4</v>
      </c>
      <c r="C3030" s="4" t="n">
        <v>2</v>
      </c>
      <c r="D3030" s="4" t="n">
        <v>5</v>
      </c>
      <c r="E3030" s="4" t="n">
        <v>0.00683855</v>
      </c>
      <c r="F3030" s="0" t="str">
        <f aca="false">IF(B3030=$G$2,$H$2,IF(B3030=$G$3,$H$3,IF(B3030=$G$4,$H$4,IF(B3030=$G$5,$H$5,IF(B3030=$G$6,$H$6,"other")))))</f>
        <v>Urban Restricted Access</v>
      </c>
    </row>
    <row r="3031" customFormat="false" ht="13.2" hidden="true" customHeight="false" outlineLevel="0" collapsed="false">
      <c r="A3031" s="4" t="n">
        <v>62</v>
      </c>
      <c r="B3031" s="4" t="n">
        <v>4</v>
      </c>
      <c r="C3031" s="4" t="n">
        <v>2</v>
      </c>
      <c r="D3031" s="4" t="n">
        <v>6</v>
      </c>
      <c r="E3031" s="4" t="n">
        <v>0.0103588</v>
      </c>
      <c r="F3031" s="0" t="str">
        <f aca="false">IF(B3031=$G$2,$H$2,IF(B3031=$G$3,$H$3,IF(B3031=$G$4,$H$4,IF(B3031=$G$5,$H$5,IF(B3031=$G$6,$H$6,"other")))))</f>
        <v>Urban Restricted Access</v>
      </c>
    </row>
    <row r="3032" customFormat="false" ht="13.2" hidden="true" customHeight="false" outlineLevel="0" collapsed="false">
      <c r="A3032" s="4" t="n">
        <v>62</v>
      </c>
      <c r="B3032" s="4" t="n">
        <v>4</v>
      </c>
      <c r="C3032" s="4" t="n">
        <v>2</v>
      </c>
      <c r="D3032" s="4" t="n">
        <v>7</v>
      </c>
      <c r="E3032" s="4" t="n">
        <v>0.0184304</v>
      </c>
      <c r="F3032" s="0" t="str">
        <f aca="false">IF(B3032=$G$2,$H$2,IF(B3032=$G$3,$H$3,IF(B3032=$G$4,$H$4,IF(B3032=$G$5,$H$5,IF(B3032=$G$6,$H$6,"other")))))</f>
        <v>Urban Restricted Access</v>
      </c>
    </row>
    <row r="3033" customFormat="false" ht="13.2" hidden="true" customHeight="false" outlineLevel="0" collapsed="false">
      <c r="A3033" s="4" t="n">
        <v>62</v>
      </c>
      <c r="B3033" s="4" t="n">
        <v>4</v>
      </c>
      <c r="C3033" s="4" t="n">
        <v>2</v>
      </c>
      <c r="D3033" s="4" t="n">
        <v>8</v>
      </c>
      <c r="E3033" s="4" t="n">
        <v>0.0268117</v>
      </c>
      <c r="F3033" s="0" t="str">
        <f aca="false">IF(B3033=$G$2,$H$2,IF(B3033=$G$3,$H$3,IF(B3033=$G$4,$H$4,IF(B3033=$G$5,$H$5,IF(B3033=$G$6,$H$6,"other")))))</f>
        <v>Urban Restricted Access</v>
      </c>
    </row>
    <row r="3034" customFormat="false" ht="13.2" hidden="true" customHeight="false" outlineLevel="0" collapsed="false">
      <c r="A3034" s="4" t="n">
        <v>62</v>
      </c>
      <c r="B3034" s="4" t="n">
        <v>4</v>
      </c>
      <c r="C3034" s="4" t="n">
        <v>2</v>
      </c>
      <c r="D3034" s="4" t="n">
        <v>9</v>
      </c>
      <c r="E3034" s="4" t="n">
        <v>0.0363852</v>
      </c>
      <c r="F3034" s="0" t="str">
        <f aca="false">IF(B3034=$G$2,$H$2,IF(B3034=$G$3,$H$3,IF(B3034=$G$4,$H$4,IF(B3034=$G$5,$H$5,IF(B3034=$G$6,$H$6,"other")))))</f>
        <v>Urban Restricted Access</v>
      </c>
    </row>
    <row r="3035" customFormat="false" ht="13.2" hidden="true" customHeight="false" outlineLevel="0" collapsed="false">
      <c r="A3035" s="4" t="n">
        <v>62</v>
      </c>
      <c r="B3035" s="4" t="n">
        <v>4</v>
      </c>
      <c r="C3035" s="4" t="n">
        <v>2</v>
      </c>
      <c r="D3035" s="4" t="n">
        <v>10</v>
      </c>
      <c r="E3035" s="4" t="n">
        <v>0.0475407</v>
      </c>
      <c r="F3035" s="0" t="str">
        <f aca="false">IF(B3035=$G$2,$H$2,IF(B3035=$G$3,$H$3,IF(B3035=$G$4,$H$4,IF(B3035=$G$5,$H$5,IF(B3035=$G$6,$H$6,"other")))))</f>
        <v>Urban Restricted Access</v>
      </c>
    </row>
    <row r="3036" customFormat="false" ht="13.2" hidden="true" customHeight="false" outlineLevel="0" collapsed="false">
      <c r="A3036" s="4" t="n">
        <v>62</v>
      </c>
      <c r="B3036" s="4" t="n">
        <v>4</v>
      </c>
      <c r="C3036" s="4" t="n">
        <v>2</v>
      </c>
      <c r="D3036" s="4" t="n">
        <v>11</v>
      </c>
      <c r="E3036" s="4" t="n">
        <v>0.0574664</v>
      </c>
      <c r="F3036" s="0" t="str">
        <f aca="false">IF(B3036=$G$2,$H$2,IF(B3036=$G$3,$H$3,IF(B3036=$G$4,$H$4,IF(B3036=$G$5,$H$5,IF(B3036=$G$6,$H$6,"other")))))</f>
        <v>Urban Restricted Access</v>
      </c>
    </row>
    <row r="3037" customFormat="false" ht="13.2" hidden="true" customHeight="false" outlineLevel="0" collapsed="false">
      <c r="A3037" s="4" t="n">
        <v>62</v>
      </c>
      <c r="B3037" s="4" t="n">
        <v>4</v>
      </c>
      <c r="C3037" s="4" t="n">
        <v>2</v>
      </c>
      <c r="D3037" s="4" t="n">
        <v>12</v>
      </c>
      <c r="E3037" s="4" t="n">
        <v>0.0650786</v>
      </c>
      <c r="F3037" s="0" t="str">
        <f aca="false">IF(B3037=$G$2,$H$2,IF(B3037=$G$3,$H$3,IF(B3037=$G$4,$H$4,IF(B3037=$G$5,$H$5,IF(B3037=$G$6,$H$6,"other")))))</f>
        <v>Urban Restricted Access</v>
      </c>
    </row>
    <row r="3038" customFormat="false" ht="13.2" hidden="true" customHeight="false" outlineLevel="0" collapsed="false">
      <c r="A3038" s="4" t="n">
        <v>62</v>
      </c>
      <c r="B3038" s="4" t="n">
        <v>4</v>
      </c>
      <c r="C3038" s="4" t="n">
        <v>2</v>
      </c>
      <c r="D3038" s="4" t="n">
        <v>13</v>
      </c>
      <c r="E3038" s="4" t="n">
        <v>0.0713228</v>
      </c>
      <c r="F3038" s="0" t="str">
        <f aca="false">IF(B3038=$G$2,$H$2,IF(B3038=$G$3,$H$3,IF(B3038=$G$4,$H$4,IF(B3038=$G$5,$H$5,IF(B3038=$G$6,$H$6,"other")))))</f>
        <v>Urban Restricted Access</v>
      </c>
    </row>
    <row r="3039" customFormat="false" ht="13.2" hidden="true" customHeight="false" outlineLevel="0" collapsed="false">
      <c r="A3039" s="4" t="n">
        <v>62</v>
      </c>
      <c r="B3039" s="4" t="n">
        <v>4</v>
      </c>
      <c r="C3039" s="4" t="n">
        <v>2</v>
      </c>
      <c r="D3039" s="4" t="n">
        <v>14</v>
      </c>
      <c r="E3039" s="4" t="n">
        <v>0.0714917</v>
      </c>
      <c r="F3039" s="0" t="str">
        <f aca="false">IF(B3039=$G$2,$H$2,IF(B3039=$G$3,$H$3,IF(B3039=$G$4,$H$4,IF(B3039=$G$5,$H$5,IF(B3039=$G$6,$H$6,"other")))))</f>
        <v>Urban Restricted Access</v>
      </c>
    </row>
    <row r="3040" customFormat="false" ht="13.2" hidden="true" customHeight="false" outlineLevel="0" collapsed="false">
      <c r="A3040" s="4" t="n">
        <v>62</v>
      </c>
      <c r="B3040" s="4" t="n">
        <v>4</v>
      </c>
      <c r="C3040" s="4" t="n">
        <v>2</v>
      </c>
      <c r="D3040" s="4" t="n">
        <v>15</v>
      </c>
      <c r="E3040" s="4" t="n">
        <v>0.0717226</v>
      </c>
      <c r="F3040" s="0" t="str">
        <f aca="false">IF(B3040=$G$2,$H$2,IF(B3040=$G$3,$H$3,IF(B3040=$G$4,$H$4,IF(B3040=$G$5,$H$5,IF(B3040=$G$6,$H$6,"other")))))</f>
        <v>Urban Restricted Access</v>
      </c>
    </row>
    <row r="3041" customFormat="false" ht="13.2" hidden="true" customHeight="false" outlineLevel="0" collapsed="false">
      <c r="A3041" s="4" t="n">
        <v>62</v>
      </c>
      <c r="B3041" s="4" t="n">
        <v>4</v>
      </c>
      <c r="C3041" s="4" t="n">
        <v>2</v>
      </c>
      <c r="D3041" s="4" t="n">
        <v>16</v>
      </c>
      <c r="E3041" s="4" t="n">
        <v>0.0720061</v>
      </c>
      <c r="F3041" s="0" t="str">
        <f aca="false">IF(B3041=$G$2,$H$2,IF(B3041=$G$3,$H$3,IF(B3041=$G$4,$H$4,IF(B3041=$G$5,$H$5,IF(B3041=$G$6,$H$6,"other")))))</f>
        <v>Urban Restricted Access</v>
      </c>
    </row>
    <row r="3042" customFormat="false" ht="13.2" hidden="true" customHeight="false" outlineLevel="0" collapsed="false">
      <c r="A3042" s="4" t="n">
        <v>62</v>
      </c>
      <c r="B3042" s="4" t="n">
        <v>4</v>
      </c>
      <c r="C3042" s="4" t="n">
        <v>2</v>
      </c>
      <c r="D3042" s="4" t="n">
        <v>17</v>
      </c>
      <c r="E3042" s="4" t="n">
        <v>0.0711487</v>
      </c>
      <c r="F3042" s="0" t="str">
        <f aca="false">IF(B3042=$G$2,$H$2,IF(B3042=$G$3,$H$3,IF(B3042=$G$4,$H$4,IF(B3042=$G$5,$H$5,IF(B3042=$G$6,$H$6,"other")))))</f>
        <v>Urban Restricted Access</v>
      </c>
    </row>
    <row r="3043" customFormat="false" ht="13.2" hidden="true" customHeight="false" outlineLevel="0" collapsed="false">
      <c r="A3043" s="4" t="n">
        <v>62</v>
      </c>
      <c r="B3043" s="4" t="n">
        <v>4</v>
      </c>
      <c r="C3043" s="4" t="n">
        <v>2</v>
      </c>
      <c r="D3043" s="4" t="n">
        <v>18</v>
      </c>
      <c r="E3043" s="4" t="n">
        <v>0.0678874</v>
      </c>
      <c r="F3043" s="0" t="str">
        <f aca="false">IF(B3043=$G$2,$H$2,IF(B3043=$G$3,$H$3,IF(B3043=$G$4,$H$4,IF(B3043=$G$5,$H$5,IF(B3043=$G$6,$H$6,"other")))))</f>
        <v>Urban Restricted Access</v>
      </c>
    </row>
    <row r="3044" customFormat="false" ht="13.2" hidden="true" customHeight="false" outlineLevel="0" collapsed="false">
      <c r="A3044" s="4" t="n">
        <v>62</v>
      </c>
      <c r="B3044" s="4" t="n">
        <v>4</v>
      </c>
      <c r="C3044" s="4" t="n">
        <v>2</v>
      </c>
      <c r="D3044" s="4" t="n">
        <v>19</v>
      </c>
      <c r="E3044" s="4" t="n">
        <v>0.0617718</v>
      </c>
      <c r="F3044" s="0" t="str">
        <f aca="false">IF(B3044=$G$2,$H$2,IF(B3044=$G$3,$H$3,IF(B3044=$G$4,$H$4,IF(B3044=$G$5,$H$5,IF(B3044=$G$6,$H$6,"other")))))</f>
        <v>Urban Restricted Access</v>
      </c>
    </row>
    <row r="3045" customFormat="false" ht="13.2" hidden="true" customHeight="false" outlineLevel="0" collapsed="false">
      <c r="A3045" s="4" t="n">
        <v>62</v>
      </c>
      <c r="B3045" s="4" t="n">
        <v>4</v>
      </c>
      <c r="C3045" s="4" t="n">
        <v>2</v>
      </c>
      <c r="D3045" s="4" t="n">
        <v>20</v>
      </c>
      <c r="E3045" s="4" t="n">
        <v>0.0516882</v>
      </c>
      <c r="F3045" s="0" t="str">
        <f aca="false">IF(B3045=$G$2,$H$2,IF(B3045=$G$3,$H$3,IF(B3045=$G$4,$H$4,IF(B3045=$G$5,$H$5,IF(B3045=$G$6,$H$6,"other")))))</f>
        <v>Urban Restricted Access</v>
      </c>
    </row>
    <row r="3046" customFormat="false" ht="13.2" hidden="true" customHeight="false" outlineLevel="0" collapsed="false">
      <c r="A3046" s="4" t="n">
        <v>62</v>
      </c>
      <c r="B3046" s="4" t="n">
        <v>4</v>
      </c>
      <c r="C3046" s="4" t="n">
        <v>2</v>
      </c>
      <c r="D3046" s="4" t="n">
        <v>21</v>
      </c>
      <c r="E3046" s="4" t="n">
        <v>0.0428658</v>
      </c>
      <c r="F3046" s="0" t="str">
        <f aca="false">IF(B3046=$G$2,$H$2,IF(B3046=$G$3,$H$3,IF(B3046=$G$4,$H$4,IF(B3046=$G$5,$H$5,IF(B3046=$G$6,$H$6,"other")))))</f>
        <v>Urban Restricted Access</v>
      </c>
    </row>
    <row r="3047" customFormat="false" ht="13.2" hidden="true" customHeight="false" outlineLevel="0" collapsed="false">
      <c r="A3047" s="4" t="n">
        <v>62</v>
      </c>
      <c r="B3047" s="4" t="n">
        <v>4</v>
      </c>
      <c r="C3047" s="4" t="n">
        <v>2</v>
      </c>
      <c r="D3047" s="4" t="n">
        <v>22</v>
      </c>
      <c r="E3047" s="4" t="n">
        <v>0.0380302</v>
      </c>
      <c r="F3047" s="0" t="str">
        <f aca="false">IF(B3047=$G$2,$H$2,IF(B3047=$G$3,$H$3,IF(B3047=$G$4,$H$4,IF(B3047=$G$5,$H$5,IF(B3047=$G$6,$H$6,"other")))))</f>
        <v>Urban Restricted Access</v>
      </c>
    </row>
    <row r="3048" customFormat="false" ht="13.2" hidden="true" customHeight="false" outlineLevel="0" collapsed="false">
      <c r="A3048" s="4" t="n">
        <v>62</v>
      </c>
      <c r="B3048" s="4" t="n">
        <v>4</v>
      </c>
      <c r="C3048" s="4" t="n">
        <v>2</v>
      </c>
      <c r="D3048" s="4" t="n">
        <v>23</v>
      </c>
      <c r="E3048" s="4" t="n">
        <v>0.0322072</v>
      </c>
      <c r="F3048" s="0" t="str">
        <f aca="false">IF(B3048=$G$2,$H$2,IF(B3048=$G$3,$H$3,IF(B3048=$G$4,$H$4,IF(B3048=$G$5,$H$5,IF(B3048=$G$6,$H$6,"other")))))</f>
        <v>Urban Restricted Access</v>
      </c>
    </row>
    <row r="3049" customFormat="false" ht="13.2" hidden="true" customHeight="false" outlineLevel="0" collapsed="false">
      <c r="A3049" s="4" t="n">
        <v>62</v>
      </c>
      <c r="B3049" s="4" t="n">
        <v>4</v>
      </c>
      <c r="C3049" s="4" t="n">
        <v>2</v>
      </c>
      <c r="D3049" s="4" t="n">
        <v>24</v>
      </c>
      <c r="E3049" s="4" t="n">
        <v>0.0245677</v>
      </c>
      <c r="F3049" s="0" t="str">
        <f aca="false">IF(B3049=$G$2,$H$2,IF(B3049=$G$3,$H$3,IF(B3049=$G$4,$H$4,IF(B3049=$G$5,$H$5,IF(B3049=$G$6,$H$6,"other")))))</f>
        <v>Urban Restricted Access</v>
      </c>
    </row>
    <row r="3050" customFormat="false" ht="13.2" hidden="true" customHeight="false" outlineLevel="0" collapsed="false">
      <c r="A3050" s="4" t="n">
        <v>62</v>
      </c>
      <c r="B3050" s="4" t="n">
        <v>4</v>
      </c>
      <c r="C3050" s="4" t="n">
        <v>5</v>
      </c>
      <c r="D3050" s="4" t="n">
        <v>1</v>
      </c>
      <c r="E3050" s="4" t="n">
        <v>0.00986211</v>
      </c>
      <c r="F3050" s="0" t="str">
        <f aca="false">IF(B3050=$G$2,$H$2,IF(B3050=$G$3,$H$3,IF(B3050=$G$4,$H$4,IF(B3050=$G$5,$H$5,IF(B3050=$G$6,$H$6,"other")))))</f>
        <v>Urban Restricted Access</v>
      </c>
    </row>
    <row r="3051" customFormat="false" ht="13.2" hidden="true" customHeight="false" outlineLevel="0" collapsed="false">
      <c r="A3051" s="4" t="n">
        <v>62</v>
      </c>
      <c r="B3051" s="4" t="n">
        <v>4</v>
      </c>
      <c r="C3051" s="4" t="n">
        <v>5</v>
      </c>
      <c r="D3051" s="4" t="n">
        <v>2</v>
      </c>
      <c r="E3051" s="4" t="n">
        <v>0.00627248</v>
      </c>
      <c r="F3051" s="0" t="str">
        <f aca="false">IF(B3051=$G$2,$H$2,IF(B3051=$G$3,$H$3,IF(B3051=$G$4,$H$4,IF(B3051=$G$5,$H$5,IF(B3051=$G$6,$H$6,"other")))))</f>
        <v>Urban Restricted Access</v>
      </c>
    </row>
    <row r="3052" customFormat="false" ht="13.2" hidden="true" customHeight="false" outlineLevel="0" collapsed="false">
      <c r="A3052" s="4" t="n">
        <v>62</v>
      </c>
      <c r="B3052" s="4" t="n">
        <v>4</v>
      </c>
      <c r="C3052" s="4" t="n">
        <v>5</v>
      </c>
      <c r="D3052" s="4" t="n">
        <v>3</v>
      </c>
      <c r="E3052" s="4" t="n">
        <v>0.00505767</v>
      </c>
      <c r="F3052" s="0" t="str">
        <f aca="false">IF(B3052=$G$2,$H$2,IF(B3052=$G$3,$H$3,IF(B3052=$G$4,$H$4,IF(B3052=$G$5,$H$5,IF(B3052=$G$6,$H$6,"other")))))</f>
        <v>Urban Restricted Access</v>
      </c>
    </row>
    <row r="3053" customFormat="false" ht="13.2" hidden="true" customHeight="false" outlineLevel="0" collapsed="false">
      <c r="A3053" s="4" t="n">
        <v>62</v>
      </c>
      <c r="B3053" s="4" t="n">
        <v>4</v>
      </c>
      <c r="C3053" s="4" t="n">
        <v>5</v>
      </c>
      <c r="D3053" s="4" t="n">
        <v>4</v>
      </c>
      <c r="E3053" s="4" t="n">
        <v>0.00466686</v>
      </c>
      <c r="F3053" s="0" t="str">
        <f aca="false">IF(B3053=$G$2,$H$2,IF(B3053=$G$3,$H$3,IF(B3053=$G$4,$H$4,IF(B3053=$G$5,$H$5,IF(B3053=$G$6,$H$6,"other")))))</f>
        <v>Urban Restricted Access</v>
      </c>
    </row>
    <row r="3054" customFormat="false" ht="13.2" hidden="true" customHeight="false" outlineLevel="0" collapsed="false">
      <c r="A3054" s="4" t="n">
        <v>62</v>
      </c>
      <c r="B3054" s="4" t="n">
        <v>4</v>
      </c>
      <c r="C3054" s="4" t="n">
        <v>5</v>
      </c>
      <c r="D3054" s="4" t="n">
        <v>5</v>
      </c>
      <c r="E3054" s="4" t="n">
        <v>0.00699469</v>
      </c>
      <c r="F3054" s="0" t="str">
        <f aca="false">IF(B3054=$G$2,$H$2,IF(B3054=$G$3,$H$3,IF(B3054=$G$4,$H$4,IF(B3054=$G$5,$H$5,IF(B3054=$G$6,$H$6,"other")))))</f>
        <v>Urban Restricted Access</v>
      </c>
    </row>
    <row r="3055" customFormat="false" ht="13.2" hidden="true" customHeight="false" outlineLevel="0" collapsed="false">
      <c r="A3055" s="4" t="n">
        <v>62</v>
      </c>
      <c r="B3055" s="4" t="n">
        <v>4</v>
      </c>
      <c r="C3055" s="4" t="n">
        <v>5</v>
      </c>
      <c r="D3055" s="4" t="n">
        <v>6</v>
      </c>
      <c r="E3055" s="4" t="n">
        <v>0.018494</v>
      </c>
      <c r="F3055" s="0" t="str">
        <f aca="false">IF(B3055=$G$2,$H$2,IF(B3055=$G$3,$H$3,IF(B3055=$G$4,$H$4,IF(B3055=$G$5,$H$5,IF(B3055=$G$6,$H$6,"other")))))</f>
        <v>Urban Restricted Access</v>
      </c>
    </row>
    <row r="3056" customFormat="false" ht="13.2" hidden="true" customHeight="false" outlineLevel="0" collapsed="false">
      <c r="A3056" s="4" t="n">
        <v>62</v>
      </c>
      <c r="B3056" s="4" t="n">
        <v>4</v>
      </c>
      <c r="C3056" s="4" t="n">
        <v>5</v>
      </c>
      <c r="D3056" s="4" t="n">
        <v>7</v>
      </c>
      <c r="E3056" s="4" t="n">
        <v>0.0459565</v>
      </c>
      <c r="F3056" s="0" t="str">
        <f aca="false">IF(B3056=$G$2,$H$2,IF(B3056=$G$3,$H$3,IF(B3056=$G$4,$H$4,IF(B3056=$G$5,$H$5,IF(B3056=$G$6,$H$6,"other")))))</f>
        <v>Urban Restricted Access</v>
      </c>
    </row>
    <row r="3057" customFormat="false" ht="13.2" hidden="true" customHeight="false" outlineLevel="0" collapsed="false">
      <c r="A3057" s="4" t="n">
        <v>62</v>
      </c>
      <c r="B3057" s="4" t="n">
        <v>4</v>
      </c>
      <c r="C3057" s="4" t="n">
        <v>5</v>
      </c>
      <c r="D3057" s="4" t="n">
        <v>8</v>
      </c>
      <c r="E3057" s="4" t="n">
        <v>0.0696444</v>
      </c>
      <c r="F3057" s="0" t="str">
        <f aca="false">IF(B3057=$G$2,$H$2,IF(B3057=$G$3,$H$3,IF(B3057=$G$4,$H$4,IF(B3057=$G$5,$H$5,IF(B3057=$G$6,$H$6,"other")))))</f>
        <v>Urban Restricted Access</v>
      </c>
    </row>
    <row r="3058" customFormat="false" ht="13.2" hidden="true" customHeight="false" outlineLevel="0" collapsed="false">
      <c r="A3058" s="4" t="n">
        <v>62</v>
      </c>
      <c r="B3058" s="4" t="n">
        <v>4</v>
      </c>
      <c r="C3058" s="4" t="n">
        <v>5</v>
      </c>
      <c r="D3058" s="4" t="n">
        <v>9</v>
      </c>
      <c r="E3058" s="4" t="n">
        <v>0.0608279</v>
      </c>
      <c r="F3058" s="0" t="str">
        <f aca="false">IF(B3058=$G$2,$H$2,IF(B3058=$G$3,$H$3,IF(B3058=$G$4,$H$4,IF(B3058=$G$5,$H$5,IF(B3058=$G$6,$H$6,"other")))))</f>
        <v>Urban Restricted Access</v>
      </c>
    </row>
    <row r="3059" customFormat="false" ht="13.2" hidden="true" customHeight="false" outlineLevel="0" collapsed="false">
      <c r="A3059" s="4" t="n">
        <v>62</v>
      </c>
      <c r="B3059" s="4" t="n">
        <v>4</v>
      </c>
      <c r="C3059" s="4" t="n">
        <v>5</v>
      </c>
      <c r="D3059" s="4" t="n">
        <v>10</v>
      </c>
      <c r="E3059" s="4" t="n">
        <v>0.0502862</v>
      </c>
      <c r="F3059" s="0" t="str">
        <f aca="false">IF(B3059=$G$2,$H$2,IF(B3059=$G$3,$H$3,IF(B3059=$G$4,$H$4,IF(B3059=$G$5,$H$5,IF(B3059=$G$6,$H$6,"other")))))</f>
        <v>Urban Restricted Access</v>
      </c>
    </row>
    <row r="3060" customFormat="false" ht="13.2" hidden="true" customHeight="false" outlineLevel="0" collapsed="false">
      <c r="A3060" s="4" t="n">
        <v>62</v>
      </c>
      <c r="B3060" s="4" t="n">
        <v>4</v>
      </c>
      <c r="C3060" s="4" t="n">
        <v>5</v>
      </c>
      <c r="D3060" s="4" t="n">
        <v>11</v>
      </c>
      <c r="E3060" s="4" t="n">
        <v>0.0499351</v>
      </c>
      <c r="F3060" s="0" t="str">
        <f aca="false">IF(B3060=$G$2,$H$2,IF(B3060=$G$3,$H$3,IF(B3060=$G$4,$H$4,IF(B3060=$G$5,$H$5,IF(B3060=$G$6,$H$6,"other")))))</f>
        <v>Urban Restricted Access</v>
      </c>
    </row>
    <row r="3061" customFormat="false" ht="13.2" hidden="true" customHeight="false" outlineLevel="0" collapsed="false">
      <c r="A3061" s="4" t="n">
        <v>62</v>
      </c>
      <c r="B3061" s="4" t="n">
        <v>4</v>
      </c>
      <c r="C3061" s="4" t="n">
        <v>5</v>
      </c>
      <c r="D3061" s="4" t="n">
        <v>12</v>
      </c>
      <c r="E3061" s="4" t="n">
        <v>0.0543654</v>
      </c>
      <c r="F3061" s="0" t="str">
        <f aca="false">IF(B3061=$G$2,$H$2,IF(B3061=$G$3,$H$3,IF(B3061=$G$4,$H$4,IF(B3061=$G$5,$H$5,IF(B3061=$G$6,$H$6,"other")))))</f>
        <v>Urban Restricted Access</v>
      </c>
    </row>
    <row r="3062" customFormat="false" ht="13.2" hidden="true" customHeight="false" outlineLevel="0" collapsed="false">
      <c r="A3062" s="4" t="n">
        <v>62</v>
      </c>
      <c r="B3062" s="4" t="n">
        <v>4</v>
      </c>
      <c r="C3062" s="4" t="n">
        <v>5</v>
      </c>
      <c r="D3062" s="4" t="n">
        <v>13</v>
      </c>
      <c r="E3062" s="4" t="n">
        <v>0.0576462</v>
      </c>
      <c r="F3062" s="0" t="str">
        <f aca="false">IF(B3062=$G$2,$H$2,IF(B3062=$G$3,$H$3,IF(B3062=$G$4,$H$4,IF(B3062=$G$5,$H$5,IF(B3062=$G$6,$H$6,"other")))))</f>
        <v>Urban Restricted Access</v>
      </c>
    </row>
    <row r="3063" customFormat="false" ht="13.2" hidden="true" customHeight="false" outlineLevel="0" collapsed="false">
      <c r="A3063" s="4" t="n">
        <v>62</v>
      </c>
      <c r="B3063" s="4" t="n">
        <v>4</v>
      </c>
      <c r="C3063" s="4" t="n">
        <v>5</v>
      </c>
      <c r="D3063" s="4" t="n">
        <v>14</v>
      </c>
      <c r="E3063" s="4" t="n">
        <v>0.0580319</v>
      </c>
      <c r="F3063" s="0" t="str">
        <f aca="false">IF(B3063=$G$2,$H$2,IF(B3063=$G$3,$H$3,IF(B3063=$G$4,$H$4,IF(B3063=$G$5,$H$5,IF(B3063=$G$6,$H$6,"other")))))</f>
        <v>Urban Restricted Access</v>
      </c>
    </row>
    <row r="3064" customFormat="false" ht="13.2" hidden="true" customHeight="false" outlineLevel="0" collapsed="false">
      <c r="A3064" s="4" t="n">
        <v>62</v>
      </c>
      <c r="B3064" s="4" t="n">
        <v>4</v>
      </c>
      <c r="C3064" s="4" t="n">
        <v>5</v>
      </c>
      <c r="D3064" s="4" t="n">
        <v>15</v>
      </c>
      <c r="E3064" s="4" t="n">
        <v>0.0622554</v>
      </c>
      <c r="F3064" s="0" t="str">
        <f aca="false">IF(B3064=$G$2,$H$2,IF(B3064=$G$3,$H$3,IF(B3064=$G$4,$H$4,IF(B3064=$G$5,$H$5,IF(B3064=$G$6,$H$6,"other")))))</f>
        <v>Urban Restricted Access</v>
      </c>
    </row>
    <row r="3065" customFormat="false" ht="13.2" hidden="true" customHeight="false" outlineLevel="0" collapsed="false">
      <c r="A3065" s="4" t="n">
        <v>62</v>
      </c>
      <c r="B3065" s="4" t="n">
        <v>4</v>
      </c>
      <c r="C3065" s="4" t="n">
        <v>5</v>
      </c>
      <c r="D3065" s="4" t="n">
        <v>16</v>
      </c>
      <c r="E3065" s="4" t="n">
        <v>0.0710049</v>
      </c>
      <c r="F3065" s="0" t="str">
        <f aca="false">IF(B3065=$G$2,$H$2,IF(B3065=$G$3,$H$3,IF(B3065=$G$4,$H$4,IF(B3065=$G$5,$H$5,IF(B3065=$G$6,$H$6,"other")))))</f>
        <v>Urban Restricted Access</v>
      </c>
    </row>
    <row r="3066" customFormat="false" ht="13.2" hidden="true" customHeight="false" outlineLevel="0" collapsed="false">
      <c r="A3066" s="4" t="n">
        <v>62</v>
      </c>
      <c r="B3066" s="4" t="n">
        <v>4</v>
      </c>
      <c r="C3066" s="4" t="n">
        <v>5</v>
      </c>
      <c r="D3066" s="4" t="n">
        <v>17</v>
      </c>
      <c r="E3066" s="4" t="n">
        <v>0.0769725</v>
      </c>
      <c r="F3066" s="0" t="str">
        <f aca="false">IF(B3066=$G$2,$H$2,IF(B3066=$G$3,$H$3,IF(B3066=$G$4,$H$4,IF(B3066=$G$5,$H$5,IF(B3066=$G$6,$H$6,"other")))))</f>
        <v>Urban Restricted Access</v>
      </c>
    </row>
    <row r="3067" customFormat="false" ht="13.2" hidden="true" customHeight="false" outlineLevel="0" collapsed="false">
      <c r="A3067" s="4" t="n">
        <v>62</v>
      </c>
      <c r="B3067" s="4" t="n">
        <v>4</v>
      </c>
      <c r="C3067" s="4" t="n">
        <v>5</v>
      </c>
      <c r="D3067" s="4" t="n">
        <v>18</v>
      </c>
      <c r="E3067" s="4" t="n">
        <v>0.077432</v>
      </c>
      <c r="F3067" s="0" t="str">
        <f aca="false">IF(B3067=$G$2,$H$2,IF(B3067=$G$3,$H$3,IF(B3067=$G$4,$H$4,IF(B3067=$G$5,$H$5,IF(B3067=$G$6,$H$6,"other")))))</f>
        <v>Urban Restricted Access</v>
      </c>
    </row>
    <row r="3068" customFormat="false" ht="13.2" hidden="true" customHeight="false" outlineLevel="0" collapsed="false">
      <c r="A3068" s="4" t="n">
        <v>62</v>
      </c>
      <c r="B3068" s="4" t="n">
        <v>4</v>
      </c>
      <c r="C3068" s="4" t="n">
        <v>5</v>
      </c>
      <c r="D3068" s="4" t="n">
        <v>19</v>
      </c>
      <c r="E3068" s="4" t="n">
        <v>0.059783</v>
      </c>
      <c r="F3068" s="0" t="str">
        <f aca="false">IF(B3068=$G$2,$H$2,IF(B3068=$G$3,$H$3,IF(B3068=$G$4,$H$4,IF(B3068=$G$5,$H$5,IF(B3068=$G$6,$H$6,"other")))))</f>
        <v>Urban Restricted Access</v>
      </c>
    </row>
    <row r="3069" customFormat="false" ht="13.2" hidden="true" customHeight="false" outlineLevel="0" collapsed="false">
      <c r="A3069" s="4" t="n">
        <v>62</v>
      </c>
      <c r="B3069" s="4" t="n">
        <v>4</v>
      </c>
      <c r="C3069" s="4" t="n">
        <v>5</v>
      </c>
      <c r="D3069" s="4" t="n">
        <v>20</v>
      </c>
      <c r="E3069" s="4" t="n">
        <v>0.0443923</v>
      </c>
      <c r="F3069" s="0" t="str">
        <f aca="false">IF(B3069=$G$2,$H$2,IF(B3069=$G$3,$H$3,IF(B3069=$G$4,$H$4,IF(B3069=$G$5,$H$5,IF(B3069=$G$6,$H$6,"other")))))</f>
        <v>Urban Restricted Access</v>
      </c>
    </row>
    <row r="3070" customFormat="false" ht="13.2" hidden="true" customHeight="false" outlineLevel="0" collapsed="false">
      <c r="A3070" s="4" t="n">
        <v>62</v>
      </c>
      <c r="B3070" s="4" t="n">
        <v>4</v>
      </c>
      <c r="C3070" s="4" t="n">
        <v>5</v>
      </c>
      <c r="D3070" s="4" t="n">
        <v>21</v>
      </c>
      <c r="E3070" s="4" t="n">
        <v>0.0354458</v>
      </c>
      <c r="F3070" s="0" t="str">
        <f aca="false">IF(B3070=$G$2,$H$2,IF(B3070=$G$3,$H$3,IF(B3070=$G$4,$H$4,IF(B3070=$G$5,$H$5,IF(B3070=$G$6,$H$6,"other")))))</f>
        <v>Urban Restricted Access</v>
      </c>
    </row>
    <row r="3071" customFormat="false" ht="13.2" hidden="true" customHeight="false" outlineLevel="0" collapsed="false">
      <c r="A3071" s="4" t="n">
        <v>62</v>
      </c>
      <c r="B3071" s="4" t="n">
        <v>4</v>
      </c>
      <c r="C3071" s="4" t="n">
        <v>5</v>
      </c>
      <c r="D3071" s="4" t="n">
        <v>22</v>
      </c>
      <c r="E3071" s="4" t="n">
        <v>0.031824</v>
      </c>
      <c r="F3071" s="0" t="str">
        <f aca="false">IF(B3071=$G$2,$H$2,IF(B3071=$G$3,$H$3,IF(B3071=$G$4,$H$4,IF(B3071=$G$5,$H$5,IF(B3071=$G$6,$H$6,"other")))))</f>
        <v>Urban Restricted Access</v>
      </c>
    </row>
    <row r="3072" customFormat="false" ht="13.2" hidden="true" customHeight="false" outlineLevel="0" collapsed="false">
      <c r="A3072" s="4" t="n">
        <v>62</v>
      </c>
      <c r="B3072" s="4" t="n">
        <v>4</v>
      </c>
      <c r="C3072" s="4" t="n">
        <v>5</v>
      </c>
      <c r="D3072" s="4" t="n">
        <v>23</v>
      </c>
      <c r="E3072" s="4" t="n">
        <v>0.0249419</v>
      </c>
      <c r="F3072" s="0" t="str">
        <f aca="false">IF(B3072=$G$2,$H$2,IF(B3072=$G$3,$H$3,IF(B3072=$G$4,$H$4,IF(B3072=$G$5,$H$5,IF(B3072=$G$6,$H$6,"other")))))</f>
        <v>Urban Restricted Access</v>
      </c>
    </row>
    <row r="3073" customFormat="false" ht="13.2" hidden="true" customHeight="false" outlineLevel="0" collapsed="false">
      <c r="A3073" s="4" t="n">
        <v>62</v>
      </c>
      <c r="B3073" s="4" t="n">
        <v>4</v>
      </c>
      <c r="C3073" s="4" t="n">
        <v>5</v>
      </c>
      <c r="D3073" s="4" t="n">
        <v>24</v>
      </c>
      <c r="E3073" s="4" t="n">
        <v>0.0179068</v>
      </c>
      <c r="F3073" s="0" t="str">
        <f aca="false">IF(B3073=$G$2,$H$2,IF(B3073=$G$3,$H$3,IF(B3073=$G$4,$H$4,IF(B3073=$G$5,$H$5,IF(B3073=$G$6,$H$6,"other")))))</f>
        <v>Urban Restricted Access</v>
      </c>
    </row>
    <row r="3074" customFormat="false" ht="13.2" hidden="true" customHeight="false" outlineLevel="0" collapsed="false">
      <c r="A3074" s="4" t="n">
        <v>62</v>
      </c>
      <c r="B3074" s="4" t="n">
        <v>5</v>
      </c>
      <c r="C3074" s="4" t="n">
        <v>2</v>
      </c>
      <c r="D3074" s="4" t="n">
        <v>1</v>
      </c>
      <c r="E3074" s="4" t="n">
        <v>0.0214739</v>
      </c>
      <c r="F3074" s="0" t="str">
        <f aca="false">IF(B3074=$G$2,$H$2,IF(B3074=$G$3,$H$3,IF(B3074=$G$4,$H$4,IF(B3074=$G$5,$H$5,IF(B3074=$G$6,$H$6,"other")))))</f>
        <v>Urban Unrestricted Access</v>
      </c>
    </row>
    <row r="3075" customFormat="false" ht="13.2" hidden="true" customHeight="false" outlineLevel="0" collapsed="false">
      <c r="A3075" s="4" t="n">
        <v>62</v>
      </c>
      <c r="B3075" s="4" t="n">
        <v>5</v>
      </c>
      <c r="C3075" s="4" t="n">
        <v>2</v>
      </c>
      <c r="D3075" s="4" t="n">
        <v>2</v>
      </c>
      <c r="E3075" s="4" t="n">
        <v>0.0144428</v>
      </c>
      <c r="F3075" s="0" t="str">
        <f aca="false">IF(B3075=$G$2,$H$2,IF(B3075=$G$3,$H$3,IF(B3075=$G$4,$H$4,IF(B3075=$G$5,$H$5,IF(B3075=$G$6,$H$6,"other")))))</f>
        <v>Urban Unrestricted Access</v>
      </c>
    </row>
    <row r="3076" customFormat="false" ht="13.2" hidden="true" customHeight="false" outlineLevel="0" collapsed="false">
      <c r="A3076" s="4" t="n">
        <v>62</v>
      </c>
      <c r="B3076" s="4" t="n">
        <v>5</v>
      </c>
      <c r="C3076" s="4" t="n">
        <v>2</v>
      </c>
      <c r="D3076" s="4" t="n">
        <v>3</v>
      </c>
      <c r="E3076" s="4" t="n">
        <v>0.0109684</v>
      </c>
      <c r="F3076" s="0" t="str">
        <f aca="false">IF(B3076=$G$2,$H$2,IF(B3076=$G$3,$H$3,IF(B3076=$G$4,$H$4,IF(B3076=$G$5,$H$5,IF(B3076=$G$6,$H$6,"other")))))</f>
        <v>Urban Unrestricted Access</v>
      </c>
    </row>
    <row r="3077" customFormat="false" ht="13.2" hidden="true" customHeight="false" outlineLevel="0" collapsed="false">
      <c r="A3077" s="4" t="n">
        <v>62</v>
      </c>
      <c r="B3077" s="4" t="n">
        <v>5</v>
      </c>
      <c r="C3077" s="4" t="n">
        <v>2</v>
      </c>
      <c r="D3077" s="4" t="n">
        <v>4</v>
      </c>
      <c r="E3077" s="4" t="n">
        <v>0.00749451</v>
      </c>
      <c r="F3077" s="0" t="str">
        <f aca="false">IF(B3077=$G$2,$H$2,IF(B3077=$G$3,$H$3,IF(B3077=$G$4,$H$4,IF(B3077=$G$5,$H$5,IF(B3077=$G$6,$H$6,"other")))))</f>
        <v>Urban Unrestricted Access</v>
      </c>
    </row>
    <row r="3078" customFormat="false" ht="13.2" hidden="true" customHeight="false" outlineLevel="0" collapsed="false">
      <c r="A3078" s="4" t="n">
        <v>62</v>
      </c>
      <c r="B3078" s="4" t="n">
        <v>5</v>
      </c>
      <c r="C3078" s="4" t="n">
        <v>2</v>
      </c>
      <c r="D3078" s="4" t="n">
        <v>5</v>
      </c>
      <c r="E3078" s="4" t="n">
        <v>0.00683855</v>
      </c>
      <c r="F3078" s="0" t="str">
        <f aca="false">IF(B3078=$G$2,$H$2,IF(B3078=$G$3,$H$3,IF(B3078=$G$4,$H$4,IF(B3078=$G$5,$H$5,IF(B3078=$G$6,$H$6,"other")))))</f>
        <v>Urban Unrestricted Access</v>
      </c>
    </row>
    <row r="3079" customFormat="false" ht="13.2" hidden="true" customHeight="false" outlineLevel="0" collapsed="false">
      <c r="A3079" s="4" t="n">
        <v>62</v>
      </c>
      <c r="B3079" s="4" t="n">
        <v>5</v>
      </c>
      <c r="C3079" s="4" t="n">
        <v>2</v>
      </c>
      <c r="D3079" s="4" t="n">
        <v>6</v>
      </c>
      <c r="E3079" s="4" t="n">
        <v>0.0103588</v>
      </c>
      <c r="F3079" s="0" t="str">
        <f aca="false">IF(B3079=$G$2,$H$2,IF(B3079=$G$3,$H$3,IF(B3079=$G$4,$H$4,IF(B3079=$G$5,$H$5,IF(B3079=$G$6,$H$6,"other")))))</f>
        <v>Urban Unrestricted Access</v>
      </c>
    </row>
    <row r="3080" customFormat="false" ht="13.2" hidden="true" customHeight="false" outlineLevel="0" collapsed="false">
      <c r="A3080" s="4" t="n">
        <v>62</v>
      </c>
      <c r="B3080" s="4" t="n">
        <v>5</v>
      </c>
      <c r="C3080" s="4" t="n">
        <v>2</v>
      </c>
      <c r="D3080" s="4" t="n">
        <v>7</v>
      </c>
      <c r="E3080" s="4" t="n">
        <v>0.0184304</v>
      </c>
      <c r="F3080" s="0" t="str">
        <f aca="false">IF(B3080=$G$2,$H$2,IF(B3080=$G$3,$H$3,IF(B3080=$G$4,$H$4,IF(B3080=$G$5,$H$5,IF(B3080=$G$6,$H$6,"other")))))</f>
        <v>Urban Unrestricted Access</v>
      </c>
    </row>
    <row r="3081" customFormat="false" ht="13.2" hidden="true" customHeight="false" outlineLevel="0" collapsed="false">
      <c r="A3081" s="4" t="n">
        <v>62</v>
      </c>
      <c r="B3081" s="4" t="n">
        <v>5</v>
      </c>
      <c r="C3081" s="4" t="n">
        <v>2</v>
      </c>
      <c r="D3081" s="4" t="n">
        <v>8</v>
      </c>
      <c r="E3081" s="4" t="n">
        <v>0.0268117</v>
      </c>
      <c r="F3081" s="0" t="str">
        <f aca="false">IF(B3081=$G$2,$H$2,IF(B3081=$G$3,$H$3,IF(B3081=$G$4,$H$4,IF(B3081=$G$5,$H$5,IF(B3081=$G$6,$H$6,"other")))))</f>
        <v>Urban Unrestricted Access</v>
      </c>
    </row>
    <row r="3082" customFormat="false" ht="13.2" hidden="true" customHeight="false" outlineLevel="0" collapsed="false">
      <c r="A3082" s="4" t="n">
        <v>62</v>
      </c>
      <c r="B3082" s="4" t="n">
        <v>5</v>
      </c>
      <c r="C3082" s="4" t="n">
        <v>2</v>
      </c>
      <c r="D3082" s="4" t="n">
        <v>9</v>
      </c>
      <c r="E3082" s="4" t="n">
        <v>0.0363852</v>
      </c>
      <c r="F3082" s="0" t="str">
        <f aca="false">IF(B3082=$G$2,$H$2,IF(B3082=$G$3,$H$3,IF(B3082=$G$4,$H$4,IF(B3082=$G$5,$H$5,IF(B3082=$G$6,$H$6,"other")))))</f>
        <v>Urban Unrestricted Access</v>
      </c>
    </row>
    <row r="3083" customFormat="false" ht="13.2" hidden="true" customHeight="false" outlineLevel="0" collapsed="false">
      <c r="A3083" s="4" t="n">
        <v>62</v>
      </c>
      <c r="B3083" s="4" t="n">
        <v>5</v>
      </c>
      <c r="C3083" s="4" t="n">
        <v>2</v>
      </c>
      <c r="D3083" s="4" t="n">
        <v>10</v>
      </c>
      <c r="E3083" s="4" t="n">
        <v>0.0475407</v>
      </c>
      <c r="F3083" s="0" t="str">
        <f aca="false">IF(B3083=$G$2,$H$2,IF(B3083=$G$3,$H$3,IF(B3083=$G$4,$H$4,IF(B3083=$G$5,$H$5,IF(B3083=$G$6,$H$6,"other")))))</f>
        <v>Urban Unrestricted Access</v>
      </c>
    </row>
    <row r="3084" customFormat="false" ht="13.2" hidden="true" customHeight="false" outlineLevel="0" collapsed="false">
      <c r="A3084" s="4" t="n">
        <v>62</v>
      </c>
      <c r="B3084" s="4" t="n">
        <v>5</v>
      </c>
      <c r="C3084" s="4" t="n">
        <v>2</v>
      </c>
      <c r="D3084" s="4" t="n">
        <v>11</v>
      </c>
      <c r="E3084" s="4" t="n">
        <v>0.0574664</v>
      </c>
      <c r="F3084" s="0" t="str">
        <f aca="false">IF(B3084=$G$2,$H$2,IF(B3084=$G$3,$H$3,IF(B3084=$G$4,$H$4,IF(B3084=$G$5,$H$5,IF(B3084=$G$6,$H$6,"other")))))</f>
        <v>Urban Unrestricted Access</v>
      </c>
    </row>
    <row r="3085" customFormat="false" ht="13.2" hidden="true" customHeight="false" outlineLevel="0" collapsed="false">
      <c r="A3085" s="4" t="n">
        <v>62</v>
      </c>
      <c r="B3085" s="4" t="n">
        <v>5</v>
      </c>
      <c r="C3085" s="4" t="n">
        <v>2</v>
      </c>
      <c r="D3085" s="4" t="n">
        <v>12</v>
      </c>
      <c r="E3085" s="4" t="n">
        <v>0.0650786</v>
      </c>
      <c r="F3085" s="0" t="str">
        <f aca="false">IF(B3085=$G$2,$H$2,IF(B3085=$G$3,$H$3,IF(B3085=$G$4,$H$4,IF(B3085=$G$5,$H$5,IF(B3085=$G$6,$H$6,"other")))))</f>
        <v>Urban Unrestricted Access</v>
      </c>
    </row>
    <row r="3086" customFormat="false" ht="13.2" hidden="true" customHeight="false" outlineLevel="0" collapsed="false">
      <c r="A3086" s="4" t="n">
        <v>62</v>
      </c>
      <c r="B3086" s="4" t="n">
        <v>5</v>
      </c>
      <c r="C3086" s="4" t="n">
        <v>2</v>
      </c>
      <c r="D3086" s="4" t="n">
        <v>13</v>
      </c>
      <c r="E3086" s="4" t="n">
        <v>0.0713228</v>
      </c>
      <c r="F3086" s="0" t="str">
        <f aca="false">IF(B3086=$G$2,$H$2,IF(B3086=$G$3,$H$3,IF(B3086=$G$4,$H$4,IF(B3086=$G$5,$H$5,IF(B3086=$G$6,$H$6,"other")))))</f>
        <v>Urban Unrestricted Access</v>
      </c>
    </row>
    <row r="3087" customFormat="false" ht="13.2" hidden="true" customHeight="false" outlineLevel="0" collapsed="false">
      <c r="A3087" s="4" t="n">
        <v>62</v>
      </c>
      <c r="B3087" s="4" t="n">
        <v>5</v>
      </c>
      <c r="C3087" s="4" t="n">
        <v>2</v>
      </c>
      <c r="D3087" s="4" t="n">
        <v>14</v>
      </c>
      <c r="E3087" s="4" t="n">
        <v>0.0714917</v>
      </c>
      <c r="F3087" s="0" t="str">
        <f aca="false">IF(B3087=$G$2,$H$2,IF(B3087=$G$3,$H$3,IF(B3087=$G$4,$H$4,IF(B3087=$G$5,$H$5,IF(B3087=$G$6,$H$6,"other")))))</f>
        <v>Urban Unrestricted Access</v>
      </c>
    </row>
    <row r="3088" customFormat="false" ht="13.2" hidden="true" customHeight="false" outlineLevel="0" collapsed="false">
      <c r="A3088" s="4" t="n">
        <v>62</v>
      </c>
      <c r="B3088" s="4" t="n">
        <v>5</v>
      </c>
      <c r="C3088" s="4" t="n">
        <v>2</v>
      </c>
      <c r="D3088" s="4" t="n">
        <v>15</v>
      </c>
      <c r="E3088" s="4" t="n">
        <v>0.0717226</v>
      </c>
      <c r="F3088" s="0" t="str">
        <f aca="false">IF(B3088=$G$2,$H$2,IF(B3088=$G$3,$H$3,IF(B3088=$G$4,$H$4,IF(B3088=$G$5,$H$5,IF(B3088=$G$6,$H$6,"other")))))</f>
        <v>Urban Unrestricted Access</v>
      </c>
    </row>
    <row r="3089" customFormat="false" ht="13.2" hidden="true" customHeight="false" outlineLevel="0" collapsed="false">
      <c r="A3089" s="4" t="n">
        <v>62</v>
      </c>
      <c r="B3089" s="4" t="n">
        <v>5</v>
      </c>
      <c r="C3089" s="4" t="n">
        <v>2</v>
      </c>
      <c r="D3089" s="4" t="n">
        <v>16</v>
      </c>
      <c r="E3089" s="4" t="n">
        <v>0.0720061</v>
      </c>
      <c r="F3089" s="0" t="str">
        <f aca="false">IF(B3089=$G$2,$H$2,IF(B3089=$G$3,$H$3,IF(B3089=$G$4,$H$4,IF(B3089=$G$5,$H$5,IF(B3089=$G$6,$H$6,"other")))))</f>
        <v>Urban Unrestricted Access</v>
      </c>
    </row>
    <row r="3090" customFormat="false" ht="13.2" hidden="true" customHeight="false" outlineLevel="0" collapsed="false">
      <c r="A3090" s="4" t="n">
        <v>62</v>
      </c>
      <c r="B3090" s="4" t="n">
        <v>5</v>
      </c>
      <c r="C3090" s="4" t="n">
        <v>2</v>
      </c>
      <c r="D3090" s="4" t="n">
        <v>17</v>
      </c>
      <c r="E3090" s="4" t="n">
        <v>0.0711487</v>
      </c>
      <c r="F3090" s="0" t="str">
        <f aca="false">IF(B3090=$G$2,$H$2,IF(B3090=$G$3,$H$3,IF(B3090=$G$4,$H$4,IF(B3090=$G$5,$H$5,IF(B3090=$G$6,$H$6,"other")))))</f>
        <v>Urban Unrestricted Access</v>
      </c>
    </row>
    <row r="3091" customFormat="false" ht="13.2" hidden="true" customHeight="false" outlineLevel="0" collapsed="false">
      <c r="A3091" s="4" t="n">
        <v>62</v>
      </c>
      <c r="B3091" s="4" t="n">
        <v>5</v>
      </c>
      <c r="C3091" s="4" t="n">
        <v>2</v>
      </c>
      <c r="D3091" s="4" t="n">
        <v>18</v>
      </c>
      <c r="E3091" s="4" t="n">
        <v>0.0678874</v>
      </c>
      <c r="F3091" s="0" t="str">
        <f aca="false">IF(B3091=$G$2,$H$2,IF(B3091=$G$3,$H$3,IF(B3091=$G$4,$H$4,IF(B3091=$G$5,$H$5,IF(B3091=$G$6,$H$6,"other")))))</f>
        <v>Urban Unrestricted Access</v>
      </c>
    </row>
    <row r="3092" customFormat="false" ht="13.2" hidden="true" customHeight="false" outlineLevel="0" collapsed="false">
      <c r="A3092" s="4" t="n">
        <v>62</v>
      </c>
      <c r="B3092" s="4" t="n">
        <v>5</v>
      </c>
      <c r="C3092" s="4" t="n">
        <v>2</v>
      </c>
      <c r="D3092" s="4" t="n">
        <v>19</v>
      </c>
      <c r="E3092" s="4" t="n">
        <v>0.0617718</v>
      </c>
      <c r="F3092" s="0" t="str">
        <f aca="false">IF(B3092=$G$2,$H$2,IF(B3092=$G$3,$H$3,IF(B3092=$G$4,$H$4,IF(B3092=$G$5,$H$5,IF(B3092=$G$6,$H$6,"other")))))</f>
        <v>Urban Unrestricted Access</v>
      </c>
    </row>
    <row r="3093" customFormat="false" ht="13.2" hidden="true" customHeight="false" outlineLevel="0" collapsed="false">
      <c r="A3093" s="4" t="n">
        <v>62</v>
      </c>
      <c r="B3093" s="4" t="n">
        <v>5</v>
      </c>
      <c r="C3093" s="4" t="n">
        <v>2</v>
      </c>
      <c r="D3093" s="4" t="n">
        <v>20</v>
      </c>
      <c r="E3093" s="4" t="n">
        <v>0.0516882</v>
      </c>
      <c r="F3093" s="0" t="str">
        <f aca="false">IF(B3093=$G$2,$H$2,IF(B3093=$G$3,$H$3,IF(B3093=$G$4,$H$4,IF(B3093=$G$5,$H$5,IF(B3093=$G$6,$H$6,"other")))))</f>
        <v>Urban Unrestricted Access</v>
      </c>
    </row>
    <row r="3094" customFormat="false" ht="13.2" hidden="true" customHeight="false" outlineLevel="0" collapsed="false">
      <c r="A3094" s="4" t="n">
        <v>62</v>
      </c>
      <c r="B3094" s="4" t="n">
        <v>5</v>
      </c>
      <c r="C3094" s="4" t="n">
        <v>2</v>
      </c>
      <c r="D3094" s="4" t="n">
        <v>21</v>
      </c>
      <c r="E3094" s="4" t="n">
        <v>0.0428658</v>
      </c>
      <c r="F3094" s="0" t="str">
        <f aca="false">IF(B3094=$G$2,$H$2,IF(B3094=$G$3,$H$3,IF(B3094=$G$4,$H$4,IF(B3094=$G$5,$H$5,IF(B3094=$G$6,$H$6,"other")))))</f>
        <v>Urban Unrestricted Access</v>
      </c>
    </row>
    <row r="3095" customFormat="false" ht="13.2" hidden="true" customHeight="false" outlineLevel="0" collapsed="false">
      <c r="A3095" s="4" t="n">
        <v>62</v>
      </c>
      <c r="B3095" s="4" t="n">
        <v>5</v>
      </c>
      <c r="C3095" s="4" t="n">
        <v>2</v>
      </c>
      <c r="D3095" s="4" t="n">
        <v>22</v>
      </c>
      <c r="E3095" s="4" t="n">
        <v>0.0380302</v>
      </c>
      <c r="F3095" s="0" t="str">
        <f aca="false">IF(B3095=$G$2,$H$2,IF(B3095=$G$3,$H$3,IF(B3095=$G$4,$H$4,IF(B3095=$G$5,$H$5,IF(B3095=$G$6,$H$6,"other")))))</f>
        <v>Urban Unrestricted Access</v>
      </c>
    </row>
    <row r="3096" customFormat="false" ht="13.2" hidden="true" customHeight="false" outlineLevel="0" collapsed="false">
      <c r="A3096" s="4" t="n">
        <v>62</v>
      </c>
      <c r="B3096" s="4" t="n">
        <v>5</v>
      </c>
      <c r="C3096" s="4" t="n">
        <v>2</v>
      </c>
      <c r="D3096" s="4" t="n">
        <v>23</v>
      </c>
      <c r="E3096" s="4" t="n">
        <v>0.0322072</v>
      </c>
      <c r="F3096" s="0" t="str">
        <f aca="false">IF(B3096=$G$2,$H$2,IF(B3096=$G$3,$H$3,IF(B3096=$G$4,$H$4,IF(B3096=$G$5,$H$5,IF(B3096=$G$6,$H$6,"other")))))</f>
        <v>Urban Unrestricted Access</v>
      </c>
    </row>
    <row r="3097" customFormat="false" ht="13.2" hidden="true" customHeight="false" outlineLevel="0" collapsed="false">
      <c r="A3097" s="4" t="n">
        <v>62</v>
      </c>
      <c r="B3097" s="4" t="n">
        <v>5</v>
      </c>
      <c r="C3097" s="4" t="n">
        <v>2</v>
      </c>
      <c r="D3097" s="4" t="n">
        <v>24</v>
      </c>
      <c r="E3097" s="4" t="n">
        <v>0.0245677</v>
      </c>
      <c r="F3097" s="0" t="str">
        <f aca="false">IF(B3097=$G$2,$H$2,IF(B3097=$G$3,$H$3,IF(B3097=$G$4,$H$4,IF(B3097=$G$5,$H$5,IF(B3097=$G$6,$H$6,"other")))))</f>
        <v>Urban Unrestricted Access</v>
      </c>
    </row>
    <row r="3098" customFormat="false" ht="13.2" hidden="false" customHeight="false" outlineLevel="0" collapsed="false">
      <c r="A3098" s="4" t="n">
        <v>62</v>
      </c>
      <c r="B3098" s="4" t="n">
        <v>5</v>
      </c>
      <c r="C3098" s="4" t="n">
        <v>5</v>
      </c>
      <c r="D3098" s="4" t="n">
        <v>1</v>
      </c>
      <c r="E3098" s="4" t="n">
        <v>0.00986211</v>
      </c>
      <c r="F3098" s="0" t="str">
        <f aca="false">IF(B3098=$G$2,$H$2,IF(B3098=$G$3,$H$3,IF(B3098=$G$4,$H$4,IF(B3098=$G$5,$H$5,IF(B3098=$G$6,$H$6,"other")))))</f>
        <v>Urban Unrestricted Access</v>
      </c>
    </row>
    <row r="3099" customFormat="false" ht="13.2" hidden="false" customHeight="false" outlineLevel="0" collapsed="false">
      <c r="A3099" s="4" t="n">
        <v>62</v>
      </c>
      <c r="B3099" s="4" t="n">
        <v>5</v>
      </c>
      <c r="C3099" s="4" t="n">
        <v>5</v>
      </c>
      <c r="D3099" s="4" t="n">
        <v>2</v>
      </c>
      <c r="E3099" s="4" t="n">
        <v>0.00627248</v>
      </c>
      <c r="F3099" s="0" t="str">
        <f aca="false">IF(B3099=$G$2,$H$2,IF(B3099=$G$3,$H$3,IF(B3099=$G$4,$H$4,IF(B3099=$G$5,$H$5,IF(B3099=$G$6,$H$6,"other")))))</f>
        <v>Urban Unrestricted Access</v>
      </c>
    </row>
    <row r="3100" customFormat="false" ht="13.2" hidden="false" customHeight="false" outlineLevel="0" collapsed="false">
      <c r="A3100" s="4" t="n">
        <v>62</v>
      </c>
      <c r="B3100" s="4" t="n">
        <v>5</v>
      </c>
      <c r="C3100" s="4" t="n">
        <v>5</v>
      </c>
      <c r="D3100" s="4" t="n">
        <v>3</v>
      </c>
      <c r="E3100" s="4" t="n">
        <v>0.00505767</v>
      </c>
      <c r="F3100" s="0" t="str">
        <f aca="false">IF(B3100=$G$2,$H$2,IF(B3100=$G$3,$H$3,IF(B3100=$G$4,$H$4,IF(B3100=$G$5,$H$5,IF(B3100=$G$6,$H$6,"other")))))</f>
        <v>Urban Unrestricted Access</v>
      </c>
    </row>
    <row r="3101" customFormat="false" ht="13.2" hidden="false" customHeight="false" outlineLevel="0" collapsed="false">
      <c r="A3101" s="4" t="n">
        <v>62</v>
      </c>
      <c r="B3101" s="4" t="n">
        <v>5</v>
      </c>
      <c r="C3101" s="4" t="n">
        <v>5</v>
      </c>
      <c r="D3101" s="4" t="n">
        <v>4</v>
      </c>
      <c r="E3101" s="4" t="n">
        <v>0.00466686</v>
      </c>
      <c r="F3101" s="0" t="str">
        <f aca="false">IF(B3101=$G$2,$H$2,IF(B3101=$G$3,$H$3,IF(B3101=$G$4,$H$4,IF(B3101=$G$5,$H$5,IF(B3101=$G$6,$H$6,"other")))))</f>
        <v>Urban Unrestricted Access</v>
      </c>
    </row>
    <row r="3102" customFormat="false" ht="13.2" hidden="false" customHeight="false" outlineLevel="0" collapsed="false">
      <c r="A3102" s="4" t="n">
        <v>62</v>
      </c>
      <c r="B3102" s="4" t="n">
        <v>5</v>
      </c>
      <c r="C3102" s="4" t="n">
        <v>5</v>
      </c>
      <c r="D3102" s="4" t="n">
        <v>5</v>
      </c>
      <c r="E3102" s="4" t="n">
        <v>0.00699469</v>
      </c>
      <c r="F3102" s="0" t="str">
        <f aca="false">IF(B3102=$G$2,$H$2,IF(B3102=$G$3,$H$3,IF(B3102=$G$4,$H$4,IF(B3102=$G$5,$H$5,IF(B3102=$G$6,$H$6,"other")))))</f>
        <v>Urban Unrestricted Access</v>
      </c>
    </row>
    <row r="3103" customFormat="false" ht="13.2" hidden="false" customHeight="false" outlineLevel="0" collapsed="false">
      <c r="A3103" s="4" t="n">
        <v>62</v>
      </c>
      <c r="B3103" s="4" t="n">
        <v>5</v>
      </c>
      <c r="C3103" s="4" t="n">
        <v>5</v>
      </c>
      <c r="D3103" s="4" t="n">
        <v>6</v>
      </c>
      <c r="E3103" s="4" t="n">
        <v>0.018494</v>
      </c>
      <c r="F3103" s="0" t="str">
        <f aca="false">IF(B3103=$G$2,$H$2,IF(B3103=$G$3,$H$3,IF(B3103=$G$4,$H$4,IF(B3103=$G$5,$H$5,IF(B3103=$G$6,$H$6,"other")))))</f>
        <v>Urban Unrestricted Access</v>
      </c>
    </row>
    <row r="3104" customFormat="false" ht="13.2" hidden="false" customHeight="false" outlineLevel="0" collapsed="false">
      <c r="A3104" s="4" t="n">
        <v>62</v>
      </c>
      <c r="B3104" s="4" t="n">
        <v>5</v>
      </c>
      <c r="C3104" s="4" t="n">
        <v>5</v>
      </c>
      <c r="D3104" s="4" t="n">
        <v>7</v>
      </c>
      <c r="E3104" s="4" t="n">
        <v>0.0459565</v>
      </c>
      <c r="F3104" s="0" t="str">
        <f aca="false">IF(B3104=$G$2,$H$2,IF(B3104=$G$3,$H$3,IF(B3104=$G$4,$H$4,IF(B3104=$G$5,$H$5,IF(B3104=$G$6,$H$6,"other")))))</f>
        <v>Urban Unrestricted Access</v>
      </c>
    </row>
    <row r="3105" customFormat="false" ht="13.2" hidden="false" customHeight="false" outlineLevel="0" collapsed="false">
      <c r="A3105" s="4" t="n">
        <v>62</v>
      </c>
      <c r="B3105" s="4" t="n">
        <v>5</v>
      </c>
      <c r="C3105" s="4" t="n">
        <v>5</v>
      </c>
      <c r="D3105" s="4" t="n">
        <v>8</v>
      </c>
      <c r="E3105" s="4" t="n">
        <v>0.0696444</v>
      </c>
      <c r="F3105" s="0" t="str">
        <f aca="false">IF(B3105=$G$2,$H$2,IF(B3105=$G$3,$H$3,IF(B3105=$G$4,$H$4,IF(B3105=$G$5,$H$5,IF(B3105=$G$6,$H$6,"other")))))</f>
        <v>Urban Unrestricted Access</v>
      </c>
    </row>
    <row r="3106" customFormat="false" ht="13.2" hidden="false" customHeight="false" outlineLevel="0" collapsed="false">
      <c r="A3106" s="4" t="n">
        <v>62</v>
      </c>
      <c r="B3106" s="4" t="n">
        <v>5</v>
      </c>
      <c r="C3106" s="4" t="n">
        <v>5</v>
      </c>
      <c r="D3106" s="4" t="n">
        <v>9</v>
      </c>
      <c r="E3106" s="4" t="n">
        <v>0.0608279</v>
      </c>
      <c r="F3106" s="0" t="str">
        <f aca="false">IF(B3106=$G$2,$H$2,IF(B3106=$G$3,$H$3,IF(B3106=$G$4,$H$4,IF(B3106=$G$5,$H$5,IF(B3106=$G$6,$H$6,"other")))))</f>
        <v>Urban Unrestricted Access</v>
      </c>
    </row>
    <row r="3107" customFormat="false" ht="13.2" hidden="false" customHeight="false" outlineLevel="0" collapsed="false">
      <c r="A3107" s="4" t="n">
        <v>62</v>
      </c>
      <c r="B3107" s="4" t="n">
        <v>5</v>
      </c>
      <c r="C3107" s="4" t="n">
        <v>5</v>
      </c>
      <c r="D3107" s="4" t="n">
        <v>10</v>
      </c>
      <c r="E3107" s="4" t="n">
        <v>0.0502862</v>
      </c>
      <c r="F3107" s="0" t="str">
        <f aca="false">IF(B3107=$G$2,$H$2,IF(B3107=$G$3,$H$3,IF(B3107=$G$4,$H$4,IF(B3107=$G$5,$H$5,IF(B3107=$G$6,$H$6,"other")))))</f>
        <v>Urban Unrestricted Access</v>
      </c>
    </row>
    <row r="3108" customFormat="false" ht="13.2" hidden="false" customHeight="false" outlineLevel="0" collapsed="false">
      <c r="A3108" s="4" t="n">
        <v>62</v>
      </c>
      <c r="B3108" s="4" t="n">
        <v>5</v>
      </c>
      <c r="C3108" s="4" t="n">
        <v>5</v>
      </c>
      <c r="D3108" s="4" t="n">
        <v>11</v>
      </c>
      <c r="E3108" s="4" t="n">
        <v>0.0499351</v>
      </c>
      <c r="F3108" s="0" t="str">
        <f aca="false">IF(B3108=$G$2,$H$2,IF(B3108=$G$3,$H$3,IF(B3108=$G$4,$H$4,IF(B3108=$G$5,$H$5,IF(B3108=$G$6,$H$6,"other")))))</f>
        <v>Urban Unrestricted Access</v>
      </c>
    </row>
    <row r="3109" customFormat="false" ht="13.2" hidden="false" customHeight="false" outlineLevel="0" collapsed="false">
      <c r="A3109" s="4" t="n">
        <v>62</v>
      </c>
      <c r="B3109" s="4" t="n">
        <v>5</v>
      </c>
      <c r="C3109" s="4" t="n">
        <v>5</v>
      </c>
      <c r="D3109" s="4" t="n">
        <v>12</v>
      </c>
      <c r="E3109" s="4" t="n">
        <v>0.0543654</v>
      </c>
      <c r="F3109" s="0" t="str">
        <f aca="false">IF(B3109=$G$2,$H$2,IF(B3109=$G$3,$H$3,IF(B3109=$G$4,$H$4,IF(B3109=$G$5,$H$5,IF(B3109=$G$6,$H$6,"other")))))</f>
        <v>Urban Unrestricted Access</v>
      </c>
    </row>
    <row r="3110" customFormat="false" ht="13.2" hidden="false" customHeight="false" outlineLevel="0" collapsed="false">
      <c r="A3110" s="4" t="n">
        <v>62</v>
      </c>
      <c r="B3110" s="4" t="n">
        <v>5</v>
      </c>
      <c r="C3110" s="4" t="n">
        <v>5</v>
      </c>
      <c r="D3110" s="4" t="n">
        <v>13</v>
      </c>
      <c r="E3110" s="4" t="n">
        <v>0.0576462</v>
      </c>
      <c r="F3110" s="0" t="str">
        <f aca="false">IF(B3110=$G$2,$H$2,IF(B3110=$G$3,$H$3,IF(B3110=$G$4,$H$4,IF(B3110=$G$5,$H$5,IF(B3110=$G$6,$H$6,"other")))))</f>
        <v>Urban Unrestricted Access</v>
      </c>
    </row>
    <row r="3111" customFormat="false" ht="13.2" hidden="false" customHeight="false" outlineLevel="0" collapsed="false">
      <c r="A3111" s="4" t="n">
        <v>62</v>
      </c>
      <c r="B3111" s="4" t="n">
        <v>5</v>
      </c>
      <c r="C3111" s="4" t="n">
        <v>5</v>
      </c>
      <c r="D3111" s="4" t="n">
        <v>14</v>
      </c>
      <c r="E3111" s="4" t="n">
        <v>0.0580319</v>
      </c>
      <c r="F3111" s="0" t="str">
        <f aca="false">IF(B3111=$G$2,$H$2,IF(B3111=$G$3,$H$3,IF(B3111=$G$4,$H$4,IF(B3111=$G$5,$H$5,IF(B3111=$G$6,$H$6,"other")))))</f>
        <v>Urban Unrestricted Access</v>
      </c>
    </row>
    <row r="3112" customFormat="false" ht="13.2" hidden="false" customHeight="false" outlineLevel="0" collapsed="false">
      <c r="A3112" s="4" t="n">
        <v>62</v>
      </c>
      <c r="B3112" s="4" t="n">
        <v>5</v>
      </c>
      <c r="C3112" s="4" t="n">
        <v>5</v>
      </c>
      <c r="D3112" s="4" t="n">
        <v>15</v>
      </c>
      <c r="E3112" s="4" t="n">
        <v>0.0622554</v>
      </c>
      <c r="F3112" s="0" t="str">
        <f aca="false">IF(B3112=$G$2,$H$2,IF(B3112=$G$3,$H$3,IF(B3112=$G$4,$H$4,IF(B3112=$G$5,$H$5,IF(B3112=$G$6,$H$6,"other")))))</f>
        <v>Urban Unrestricted Access</v>
      </c>
    </row>
    <row r="3113" customFormat="false" ht="13.2" hidden="false" customHeight="false" outlineLevel="0" collapsed="false">
      <c r="A3113" s="4" t="n">
        <v>62</v>
      </c>
      <c r="B3113" s="4" t="n">
        <v>5</v>
      </c>
      <c r="C3113" s="4" t="n">
        <v>5</v>
      </c>
      <c r="D3113" s="4" t="n">
        <v>16</v>
      </c>
      <c r="E3113" s="4" t="n">
        <v>0.0710049</v>
      </c>
      <c r="F3113" s="0" t="str">
        <f aca="false">IF(B3113=$G$2,$H$2,IF(B3113=$G$3,$H$3,IF(B3113=$G$4,$H$4,IF(B3113=$G$5,$H$5,IF(B3113=$G$6,$H$6,"other")))))</f>
        <v>Urban Unrestricted Access</v>
      </c>
    </row>
    <row r="3114" customFormat="false" ht="13.2" hidden="false" customHeight="false" outlineLevel="0" collapsed="false">
      <c r="A3114" s="4" t="n">
        <v>62</v>
      </c>
      <c r="B3114" s="4" t="n">
        <v>5</v>
      </c>
      <c r="C3114" s="4" t="n">
        <v>5</v>
      </c>
      <c r="D3114" s="4" t="n">
        <v>17</v>
      </c>
      <c r="E3114" s="4" t="n">
        <v>0.0769725</v>
      </c>
      <c r="F3114" s="0" t="str">
        <f aca="false">IF(B3114=$G$2,$H$2,IF(B3114=$G$3,$H$3,IF(B3114=$G$4,$H$4,IF(B3114=$G$5,$H$5,IF(B3114=$G$6,$H$6,"other")))))</f>
        <v>Urban Unrestricted Access</v>
      </c>
    </row>
    <row r="3115" customFormat="false" ht="13.2" hidden="false" customHeight="false" outlineLevel="0" collapsed="false">
      <c r="A3115" s="4" t="n">
        <v>62</v>
      </c>
      <c r="B3115" s="4" t="n">
        <v>5</v>
      </c>
      <c r="C3115" s="4" t="n">
        <v>5</v>
      </c>
      <c r="D3115" s="4" t="n">
        <v>18</v>
      </c>
      <c r="E3115" s="4" t="n">
        <v>0.077432</v>
      </c>
      <c r="F3115" s="0" t="str">
        <f aca="false">IF(B3115=$G$2,$H$2,IF(B3115=$G$3,$H$3,IF(B3115=$G$4,$H$4,IF(B3115=$G$5,$H$5,IF(B3115=$G$6,$H$6,"other")))))</f>
        <v>Urban Unrestricted Access</v>
      </c>
    </row>
    <row r="3116" customFormat="false" ht="13.2" hidden="false" customHeight="false" outlineLevel="0" collapsed="false">
      <c r="A3116" s="4" t="n">
        <v>62</v>
      </c>
      <c r="B3116" s="4" t="n">
        <v>5</v>
      </c>
      <c r="C3116" s="4" t="n">
        <v>5</v>
      </c>
      <c r="D3116" s="4" t="n">
        <v>19</v>
      </c>
      <c r="E3116" s="4" t="n">
        <v>0.059783</v>
      </c>
      <c r="F3116" s="0" t="str">
        <f aca="false">IF(B3116=$G$2,$H$2,IF(B3116=$G$3,$H$3,IF(B3116=$G$4,$H$4,IF(B3116=$G$5,$H$5,IF(B3116=$G$6,$H$6,"other")))))</f>
        <v>Urban Unrestricted Access</v>
      </c>
    </row>
    <row r="3117" customFormat="false" ht="13.2" hidden="false" customHeight="false" outlineLevel="0" collapsed="false">
      <c r="A3117" s="4" t="n">
        <v>62</v>
      </c>
      <c r="B3117" s="4" t="n">
        <v>5</v>
      </c>
      <c r="C3117" s="4" t="n">
        <v>5</v>
      </c>
      <c r="D3117" s="4" t="n">
        <v>20</v>
      </c>
      <c r="E3117" s="4" t="n">
        <v>0.0443923</v>
      </c>
      <c r="F3117" s="0" t="str">
        <f aca="false">IF(B3117=$G$2,$H$2,IF(B3117=$G$3,$H$3,IF(B3117=$G$4,$H$4,IF(B3117=$G$5,$H$5,IF(B3117=$G$6,$H$6,"other")))))</f>
        <v>Urban Unrestricted Access</v>
      </c>
    </row>
    <row r="3118" customFormat="false" ht="13.2" hidden="false" customHeight="false" outlineLevel="0" collapsed="false">
      <c r="A3118" s="4" t="n">
        <v>62</v>
      </c>
      <c r="B3118" s="4" t="n">
        <v>5</v>
      </c>
      <c r="C3118" s="4" t="n">
        <v>5</v>
      </c>
      <c r="D3118" s="4" t="n">
        <v>21</v>
      </c>
      <c r="E3118" s="4" t="n">
        <v>0.0354458</v>
      </c>
      <c r="F3118" s="0" t="str">
        <f aca="false">IF(B3118=$G$2,$H$2,IF(B3118=$G$3,$H$3,IF(B3118=$G$4,$H$4,IF(B3118=$G$5,$H$5,IF(B3118=$G$6,$H$6,"other")))))</f>
        <v>Urban Unrestricted Access</v>
      </c>
    </row>
    <row r="3119" customFormat="false" ht="13.2" hidden="false" customHeight="false" outlineLevel="0" collapsed="false">
      <c r="A3119" s="4" t="n">
        <v>62</v>
      </c>
      <c r="B3119" s="4" t="n">
        <v>5</v>
      </c>
      <c r="C3119" s="4" t="n">
        <v>5</v>
      </c>
      <c r="D3119" s="4" t="n">
        <v>22</v>
      </c>
      <c r="E3119" s="4" t="n">
        <v>0.031824</v>
      </c>
      <c r="F3119" s="0" t="str">
        <f aca="false">IF(B3119=$G$2,$H$2,IF(B3119=$G$3,$H$3,IF(B3119=$G$4,$H$4,IF(B3119=$G$5,$H$5,IF(B3119=$G$6,$H$6,"other")))))</f>
        <v>Urban Unrestricted Access</v>
      </c>
    </row>
    <row r="3120" customFormat="false" ht="13.2" hidden="false" customHeight="false" outlineLevel="0" collapsed="false">
      <c r="A3120" s="4" t="n">
        <v>62</v>
      </c>
      <c r="B3120" s="4" t="n">
        <v>5</v>
      </c>
      <c r="C3120" s="4" t="n">
        <v>5</v>
      </c>
      <c r="D3120" s="4" t="n">
        <v>23</v>
      </c>
      <c r="E3120" s="4" t="n">
        <v>0.0249419</v>
      </c>
      <c r="F3120" s="0" t="str">
        <f aca="false">IF(B3120=$G$2,$H$2,IF(B3120=$G$3,$H$3,IF(B3120=$G$4,$H$4,IF(B3120=$G$5,$H$5,IF(B3120=$G$6,$H$6,"other")))))</f>
        <v>Urban Unrestricted Access</v>
      </c>
    </row>
    <row r="3121" customFormat="false" ht="13.2" hidden="false" customHeight="false" outlineLevel="0" collapsed="false">
      <c r="A3121" s="4" t="n">
        <v>62</v>
      </c>
      <c r="B3121" s="4" t="n">
        <v>5</v>
      </c>
      <c r="C3121" s="4" t="n">
        <v>5</v>
      </c>
      <c r="D3121" s="4" t="n">
        <v>24</v>
      </c>
      <c r="E3121" s="4" t="n">
        <v>0.0179068</v>
      </c>
      <c r="F3121" s="0" t="str">
        <f aca="false">IF(B3121=$G$2,$H$2,IF(B3121=$G$3,$H$3,IF(B3121=$G$4,$H$4,IF(B3121=$G$5,$H$5,IF(B3121=$G$6,$H$6,"other")))))</f>
        <v>Urban Unrestricted Access</v>
      </c>
    </row>
  </sheetData>
  <autoFilter ref="A1:F3121">
    <filterColumn colId="2">
      <filters>
        <filter val="5"/>
      </filters>
    </filterColumn>
    <filterColumn colId="5">
      <filters>
        <filter val="Urban Unrestricted Access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1" sqref="C26:E27 B5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28.66"/>
    <col collapsed="false" customWidth="true" hidden="false" outlineLevel="0" max="3" min="3" style="0" width="13.33"/>
    <col collapsed="false" customWidth="true" hidden="false" outlineLevel="0" max="4" min="4" style="0" width="28.99"/>
    <col collapsed="false" customWidth="true" hidden="false" outlineLevel="0" max="5" min="5" style="0" width="26.56"/>
    <col collapsed="false" customWidth="true" hidden="false" outlineLevel="0" max="6" min="6" style="0" width="22.89"/>
    <col collapsed="false" customWidth="true" hidden="false" outlineLevel="0" max="7" min="7" style="0" width="13.89"/>
    <col collapsed="false" customWidth="true" hidden="false" outlineLevel="0" max="8" min="8" style="0" width="15.78"/>
    <col collapsed="false" customWidth="true" hidden="false" outlineLevel="0" max="9" min="9" style="0" width="21.44"/>
    <col collapsed="false" customWidth="true" hidden="false" outlineLevel="0" max="10" min="10" style="0" width="13.89"/>
    <col collapsed="false" customWidth="true" hidden="false" outlineLevel="0" max="11" min="11" style="0" width="10.89"/>
  </cols>
  <sheetData>
    <row r="1" customFormat="false" ht="13.2" hidden="false" customHeight="false" outlineLevel="0" collapsed="false">
      <c r="A1" s="27" t="s">
        <v>11</v>
      </c>
      <c r="B1" s="27" t="s">
        <v>138</v>
      </c>
      <c r="C1" s="27" t="s">
        <v>139</v>
      </c>
      <c r="D1" s="27" t="s">
        <v>140</v>
      </c>
      <c r="E1" s="27" t="s">
        <v>141</v>
      </c>
      <c r="F1" s="27" t="s">
        <v>142</v>
      </c>
      <c r="G1" s="27" t="s">
        <v>143</v>
      </c>
      <c r="H1" s="27" t="s">
        <v>144</v>
      </c>
      <c r="I1" s="27" t="s">
        <v>145</v>
      </c>
      <c r="J1" s="27" t="s">
        <v>146</v>
      </c>
      <c r="K1" s="27" t="s">
        <v>147</v>
      </c>
      <c r="L1" s="0" t="s">
        <v>148</v>
      </c>
    </row>
    <row r="2" customFormat="false" ht="13.2" hidden="false" customHeight="false" outlineLevel="0" collapsed="false">
      <c r="A2" s="27" t="n">
        <v>1</v>
      </c>
      <c r="B2" s="27" t="s">
        <v>149</v>
      </c>
      <c r="C2" s="27" t="n">
        <v>10</v>
      </c>
      <c r="D2" s="27" t="s">
        <v>150</v>
      </c>
      <c r="E2" s="27" t="n">
        <v>0</v>
      </c>
      <c r="F2" s="27" t="n">
        <v>0</v>
      </c>
      <c r="G2" s="27" t="n">
        <v>0.0196</v>
      </c>
      <c r="H2" s="27" t="n">
        <v>1</v>
      </c>
      <c r="I2" s="27" t="n">
        <v>0.0038</v>
      </c>
      <c r="J2" s="27" t="n">
        <v>43.488</v>
      </c>
      <c r="K2" s="27" t="n">
        <v>2839</v>
      </c>
      <c r="L2" s="0" t="s">
        <v>151</v>
      </c>
    </row>
    <row r="3" customFormat="false" ht="13.2" hidden="false" customHeight="false" outlineLevel="0" collapsed="false">
      <c r="A3" s="27" t="n">
        <v>1</v>
      </c>
      <c r="B3" s="27" t="s">
        <v>149</v>
      </c>
      <c r="C3" s="27" t="n">
        <v>11</v>
      </c>
      <c r="D3" s="27" t="s">
        <v>152</v>
      </c>
      <c r="E3" s="27" t="n">
        <v>0</v>
      </c>
      <c r="F3" s="27" t="n">
        <v>0</v>
      </c>
      <c r="G3" s="27" t="n">
        <v>0.0196</v>
      </c>
      <c r="H3" s="27" t="n">
        <v>1</v>
      </c>
      <c r="I3" s="27" t="n">
        <v>0.0038</v>
      </c>
      <c r="J3" s="27" t="n">
        <v>42.358</v>
      </c>
      <c r="K3" s="27" t="n">
        <v>2839</v>
      </c>
      <c r="L3" s="0" t="s">
        <v>151</v>
      </c>
    </row>
    <row r="4" customFormat="false" ht="13.2" hidden="false" customHeight="false" outlineLevel="0" collapsed="false">
      <c r="A4" s="27" t="n">
        <v>1</v>
      </c>
      <c r="B4" s="27" t="s">
        <v>149</v>
      </c>
      <c r="C4" s="27" t="n">
        <v>12</v>
      </c>
      <c r="D4" s="27" t="s">
        <v>153</v>
      </c>
      <c r="E4" s="27" t="n">
        <v>0</v>
      </c>
      <c r="F4" s="27" t="n">
        <v>0</v>
      </c>
      <c r="G4" s="27" t="n">
        <v>0.0196</v>
      </c>
      <c r="H4" s="27" t="n">
        <v>1</v>
      </c>
      <c r="I4" s="27" t="n">
        <v>0.0038</v>
      </c>
      <c r="J4" s="27" t="n">
        <v>41.762</v>
      </c>
      <c r="K4" s="27" t="n">
        <v>2839</v>
      </c>
      <c r="L4" s="0" t="s">
        <v>151</v>
      </c>
    </row>
    <row r="5" customFormat="false" ht="13.2" hidden="false" customHeight="false" outlineLevel="0" collapsed="false">
      <c r="A5" s="27" t="n">
        <v>1</v>
      </c>
      <c r="B5" s="27" t="s">
        <v>149</v>
      </c>
      <c r="C5" s="27" t="n">
        <v>13</v>
      </c>
      <c r="D5" s="27" t="s">
        <v>154</v>
      </c>
      <c r="E5" s="27" t="n">
        <v>0</v>
      </c>
      <c r="F5" s="27" t="n">
        <v>0</v>
      </c>
      <c r="G5" s="27" t="n">
        <v>0.0196</v>
      </c>
      <c r="H5" s="27" t="n">
        <v>1</v>
      </c>
      <c r="I5" s="27" t="n">
        <v>0.0038</v>
      </c>
      <c r="J5" s="27" t="n">
        <v>42.1</v>
      </c>
      <c r="K5" s="27" t="n">
        <v>2839</v>
      </c>
      <c r="L5" s="0" t="s">
        <v>151</v>
      </c>
    </row>
    <row r="6" customFormat="false" ht="13.2" hidden="false" customHeight="false" outlineLevel="0" collapsed="false">
      <c r="A6" s="27" t="n">
        <v>1</v>
      </c>
      <c r="B6" s="27" t="s">
        <v>149</v>
      </c>
      <c r="C6" s="27" t="n">
        <v>14</v>
      </c>
      <c r="D6" s="27" t="s">
        <v>155</v>
      </c>
      <c r="E6" s="27" t="n">
        <v>0</v>
      </c>
      <c r="F6" s="27" t="n">
        <v>0</v>
      </c>
      <c r="G6" s="27" t="n">
        <v>0.0196</v>
      </c>
      <c r="H6" s="27" t="n">
        <v>1</v>
      </c>
      <c r="I6" s="27" t="n">
        <v>0.0038</v>
      </c>
      <c r="J6" s="27" t="n">
        <v>42.605</v>
      </c>
      <c r="K6" s="27" t="n">
        <v>2839</v>
      </c>
      <c r="L6" s="0" t="s">
        <v>151</v>
      </c>
    </row>
    <row r="7" customFormat="false" ht="13.2" hidden="false" customHeight="false" outlineLevel="0" collapsed="false">
      <c r="A7" s="27" t="n">
        <v>1</v>
      </c>
      <c r="B7" s="27" t="s">
        <v>149</v>
      </c>
      <c r="C7" s="27" t="n">
        <v>15</v>
      </c>
      <c r="D7" s="27" t="s">
        <v>156</v>
      </c>
      <c r="E7" s="27" t="n">
        <v>0</v>
      </c>
      <c r="F7" s="27" t="n">
        <v>0</v>
      </c>
      <c r="G7" s="27" t="n">
        <v>0.0196</v>
      </c>
      <c r="H7" s="27" t="n">
        <v>1</v>
      </c>
      <c r="I7" s="27" t="n">
        <v>0.0038</v>
      </c>
      <c r="J7" s="27" t="n">
        <v>40.92</v>
      </c>
      <c r="K7" s="27" t="n">
        <v>2839</v>
      </c>
      <c r="L7" s="0" t="s">
        <v>151</v>
      </c>
    </row>
    <row r="8" customFormat="false" ht="13.2" hidden="false" customHeight="false" outlineLevel="0" collapsed="false">
      <c r="A8" s="27" t="n">
        <v>2</v>
      </c>
      <c r="B8" s="27" t="s">
        <v>157</v>
      </c>
      <c r="C8" s="27" t="n">
        <v>20</v>
      </c>
      <c r="D8" s="27" t="s">
        <v>158</v>
      </c>
      <c r="E8" s="27" t="n">
        <v>0</v>
      </c>
      <c r="F8" s="27" t="n">
        <v>0</v>
      </c>
      <c r="G8" s="27" t="n">
        <v>0.0201904</v>
      </c>
      <c r="H8" s="27" t="n">
        <v>1</v>
      </c>
      <c r="I8" s="27" t="n">
        <v>0.0026</v>
      </c>
      <c r="J8" s="27" t="n">
        <v>43.717</v>
      </c>
      <c r="K8" s="27" t="n">
        <v>3167</v>
      </c>
      <c r="L8" s="0" t="s">
        <v>151</v>
      </c>
    </row>
    <row r="9" customFormat="false" ht="13.2" hidden="false" customHeight="false" outlineLevel="0" collapsed="false">
      <c r="A9" s="27" t="n">
        <v>2</v>
      </c>
      <c r="B9" s="27" t="s">
        <v>157</v>
      </c>
      <c r="C9" s="27" t="n">
        <v>21</v>
      </c>
      <c r="D9" s="27" t="s">
        <v>159</v>
      </c>
      <c r="E9" s="27" t="n">
        <v>0</v>
      </c>
      <c r="F9" s="27" t="n">
        <v>0</v>
      </c>
      <c r="G9" s="27" t="n">
        <v>0.0200894</v>
      </c>
      <c r="H9" s="27" t="n">
        <v>1</v>
      </c>
      <c r="I9" s="27" t="n">
        <v>0.0026</v>
      </c>
      <c r="J9" s="27" t="n">
        <v>43.061</v>
      </c>
      <c r="K9" s="27" t="n">
        <v>3167</v>
      </c>
      <c r="L9" s="0" t="s">
        <v>151</v>
      </c>
    </row>
    <row r="10" customFormat="false" ht="13.2" hidden="false" customHeight="false" outlineLevel="0" collapsed="false">
      <c r="A10" s="27" t="n">
        <v>2</v>
      </c>
      <c r="B10" s="27" t="s">
        <v>157</v>
      </c>
      <c r="C10" s="27" t="n">
        <v>22</v>
      </c>
      <c r="D10" s="27" t="s">
        <v>160</v>
      </c>
      <c r="E10" s="27" t="n">
        <v>0</v>
      </c>
      <c r="F10" s="27" t="n">
        <v>0</v>
      </c>
      <c r="G10" s="27" t="n">
        <v>0.0206952</v>
      </c>
      <c r="H10" s="27" t="n">
        <v>1</v>
      </c>
      <c r="I10" s="27" t="n">
        <v>0.0026</v>
      </c>
      <c r="J10" s="27" t="n">
        <v>43.247</v>
      </c>
      <c r="K10" s="27" t="n">
        <v>3167</v>
      </c>
      <c r="L10" s="0" t="s">
        <v>151</v>
      </c>
    </row>
    <row r="11" customFormat="false" ht="13.2" hidden="false" customHeight="false" outlineLevel="0" collapsed="false">
      <c r="A11" s="27" t="n">
        <v>3</v>
      </c>
      <c r="B11" s="27" t="s">
        <v>161</v>
      </c>
      <c r="C11" s="27" t="n">
        <v>30</v>
      </c>
      <c r="D11" s="27" t="s">
        <v>161</v>
      </c>
      <c r="E11" s="27" t="n">
        <v>0</v>
      </c>
      <c r="F11" s="27" t="n">
        <v>0</v>
      </c>
      <c r="G11" s="27" t="n">
        <v>0.0161</v>
      </c>
      <c r="H11" s="27" t="n">
        <v>1</v>
      </c>
      <c r="I11" s="27" t="n">
        <v>0</v>
      </c>
      <c r="J11" s="27" t="n">
        <v>48.632</v>
      </c>
      <c r="K11" s="27" t="n">
        <v>30.33</v>
      </c>
      <c r="L11" s="0" t="s">
        <v>162</v>
      </c>
    </row>
    <row r="12" customFormat="false" ht="13.2" hidden="false" customHeight="false" outlineLevel="0" collapsed="false">
      <c r="A12" s="27" t="n">
        <v>5</v>
      </c>
      <c r="B12" s="27" t="s">
        <v>163</v>
      </c>
      <c r="C12" s="27" t="n">
        <v>50</v>
      </c>
      <c r="D12" s="27" t="s">
        <v>164</v>
      </c>
      <c r="E12" s="27" t="n">
        <v>0</v>
      </c>
      <c r="F12" s="27" t="n">
        <v>0</v>
      </c>
      <c r="G12" s="27" t="n">
        <v>0.0194</v>
      </c>
      <c r="H12" s="27" t="n">
        <v>1</v>
      </c>
      <c r="I12" s="27" t="n">
        <v>0.0038</v>
      </c>
      <c r="J12" s="27" t="n">
        <v>26.592</v>
      </c>
      <c r="K12" s="27" t="n">
        <v>2944</v>
      </c>
      <c r="L12" s="0" t="s">
        <v>151</v>
      </c>
    </row>
    <row r="13" customFormat="false" ht="13.2" hidden="false" customHeight="false" outlineLevel="0" collapsed="false">
      <c r="A13" s="27" t="n">
        <v>5</v>
      </c>
      <c r="B13" s="27" t="s">
        <v>163</v>
      </c>
      <c r="C13" s="27" t="n">
        <v>51</v>
      </c>
      <c r="D13" s="27" t="s">
        <v>165</v>
      </c>
      <c r="E13" s="27" t="n">
        <v>0</v>
      </c>
      <c r="F13" s="27" t="n">
        <v>0</v>
      </c>
      <c r="G13" s="27" t="n">
        <v>0.0194</v>
      </c>
      <c r="H13" s="27" t="n">
        <v>1</v>
      </c>
      <c r="I13" s="27" t="n">
        <v>0.0038</v>
      </c>
      <c r="J13" s="27" t="n">
        <v>29.12</v>
      </c>
      <c r="K13" s="27" t="n">
        <v>2944</v>
      </c>
      <c r="L13" s="0" t="s">
        <v>151</v>
      </c>
    </row>
    <row r="14" customFormat="false" ht="13.2" hidden="false" customHeight="false" outlineLevel="0" collapsed="false">
      <c r="A14" s="27" t="n">
        <v>5</v>
      </c>
      <c r="B14" s="27" t="s">
        <v>163</v>
      </c>
      <c r="C14" s="27" t="n">
        <v>52</v>
      </c>
      <c r="D14" s="27" t="s">
        <v>166</v>
      </c>
      <c r="E14" s="27" t="n">
        <v>0</v>
      </c>
      <c r="F14" s="27" t="n">
        <v>0</v>
      </c>
      <c r="G14" s="27" t="n">
        <v>0.0194</v>
      </c>
      <c r="H14" s="27" t="n">
        <v>1</v>
      </c>
      <c r="I14" s="27" t="n">
        <v>0.0038</v>
      </c>
      <c r="J14" s="27" t="n">
        <v>31.649</v>
      </c>
      <c r="K14" s="27" t="n">
        <v>2944</v>
      </c>
      <c r="L14" s="0" t="s">
        <v>151</v>
      </c>
    </row>
    <row r="15" customFormat="false" ht="13.2" hidden="false" customHeight="false" outlineLevel="0" collapsed="false">
      <c r="A15" s="27" t="n">
        <v>9</v>
      </c>
      <c r="B15" s="27" t="s">
        <v>167</v>
      </c>
      <c r="C15" s="27" t="n">
        <v>90</v>
      </c>
      <c r="D15" s="27" t="s">
        <v>167</v>
      </c>
      <c r="E15" s="27" t="n">
        <v>0</v>
      </c>
      <c r="F15" s="27" t="n">
        <v>0</v>
      </c>
      <c r="G15" s="27" t="n">
        <v>0</v>
      </c>
      <c r="H15" s="27" t="n">
        <v>0</v>
      </c>
      <c r="I15" s="27" t="n">
        <v>0</v>
      </c>
      <c r="J15" s="27" t="n">
        <v>0</v>
      </c>
      <c r="K15" s="2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false" showOutlineSymbols="true" defaultGridColor="true" view="normal" topLeftCell="AR1" colorId="64" zoomScale="140" zoomScaleNormal="140" zoomScalePageLayoutView="100" workbookViewId="0">
      <selection pane="topLeft" activeCell="AR21" activeCellId="1" sqref="C26:E27 AR21"/>
    </sheetView>
  </sheetViews>
  <sheetFormatPr defaultColWidth="11.67968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13" min="2" style="0" width="17.21"/>
    <col collapsed="false" customWidth="true" hidden="false" outlineLevel="0" max="14" min="14" style="0" width="14.66"/>
    <col collapsed="false" customWidth="true" hidden="false" outlineLevel="0" max="17" min="15" style="0" width="13.44"/>
    <col collapsed="false" customWidth="true" hidden="false" outlineLevel="0" max="18" min="18" style="0" width="14.66"/>
    <col collapsed="false" customWidth="true" hidden="false" outlineLevel="0" max="19" min="19" style="0" width="17.21"/>
    <col collapsed="false" customWidth="true" hidden="false" outlineLevel="0" max="20" min="20" style="0" width="15"/>
    <col collapsed="false" customWidth="true" hidden="false" outlineLevel="0" max="21" min="21" style="0" width="11.22"/>
    <col collapsed="false" customWidth="true" hidden="false" outlineLevel="0" max="23" min="22" style="0" width="14.88"/>
    <col collapsed="false" customWidth="true" hidden="false" outlineLevel="0" max="24" min="24" style="0" width="11.11"/>
    <col collapsed="false" customWidth="true" hidden="false" outlineLevel="0" max="27" min="25" style="0" width="16.56"/>
    <col collapsed="false" customWidth="true" hidden="false" outlineLevel="0" max="29" min="28" style="0" width="19.66"/>
    <col collapsed="false" customWidth="true" hidden="false" outlineLevel="0" max="38" min="30" style="0" width="20.66"/>
    <col collapsed="false" customWidth="true" hidden="false" outlineLevel="0" max="39" min="39" style="0" width="17.56"/>
  </cols>
  <sheetData>
    <row r="1" customFormat="false" ht="13.2" hidden="false" customHeight="false" outlineLevel="0" collapsed="false">
      <c r="A1" s="1" t="s">
        <v>60</v>
      </c>
      <c r="B1" s="6" t="str">
        <f aca="false">metadata!C2</f>
        <v>MC_G</v>
      </c>
      <c r="C1" s="6" t="str">
        <f aca="false">metadata!C3</f>
        <v>PC_G</v>
      </c>
      <c r="D1" s="6" t="str">
        <f aca="false">metadata!C4</f>
        <v>PC_ELEC</v>
      </c>
      <c r="E1" s="6" t="str">
        <f aca="false">metadata!C5</f>
        <v>PC_E85</v>
      </c>
      <c r="F1" s="6" t="str">
        <f aca="false">metadata!C6</f>
        <v>PC_D</v>
      </c>
      <c r="G1" s="6" t="str">
        <f aca="false">metadata!C7</f>
        <v>PT_G</v>
      </c>
      <c r="H1" s="6" t="str">
        <f aca="false">metadata!C8</f>
        <v>PT_ELEC</v>
      </c>
      <c r="I1" s="6" t="str">
        <f aca="false">metadata!C9</f>
        <v>PT_E85</v>
      </c>
      <c r="J1" s="6" t="str">
        <f aca="false">metadata!C10</f>
        <v>PT_D</v>
      </c>
      <c r="K1" s="6" t="str">
        <f aca="false">metadata!C11</f>
        <v>LCT_G</v>
      </c>
      <c r="L1" s="6" t="str">
        <f aca="false">metadata!C12</f>
        <v>LCT_ELEC</v>
      </c>
      <c r="M1" s="6" t="str">
        <f aca="false">metadata!C13</f>
        <v>LCT_E85</v>
      </c>
      <c r="N1" s="6" t="str">
        <f aca="false">metadata!C14</f>
        <v>LCT_D</v>
      </c>
      <c r="O1" s="6" t="str">
        <f aca="false">metadata!C15</f>
        <v>BUS_INTERCITY_G</v>
      </c>
      <c r="P1" s="6" t="str">
        <f aca="false">metadata!C16</f>
        <v>BUS_INTERCITY_D</v>
      </c>
      <c r="Q1" s="6" t="str">
        <f aca="false">metadata!C17</f>
        <v>BUS_INTERCITY_CNG</v>
      </c>
      <c r="R1" s="6" t="str">
        <f aca="false">metadata!C18</f>
        <v>BUS_TRANSIT_G</v>
      </c>
      <c r="S1" s="6" t="str">
        <f aca="false">metadata!C19</f>
        <v>BUS_TRANSIT_D</v>
      </c>
      <c r="T1" s="6" t="str">
        <f aca="false">metadata!C20</f>
        <v>BUS_TRANSIT_CNG</v>
      </c>
      <c r="U1" s="6" t="str">
        <f aca="false">metadata!C21</f>
        <v>BUS_SCHOOL_G</v>
      </c>
      <c r="V1" s="6" t="str">
        <f aca="false">metadata!C22</f>
        <v>BUS_SCHOOL_D</v>
      </c>
      <c r="W1" s="6" t="str">
        <f aca="false">metadata!C23</f>
        <v>BUS_SCHOOL_CNG</v>
      </c>
      <c r="X1" s="6" t="str">
        <f aca="false">metadata!C24</f>
        <v>TRUCKS_REFUSE_G</v>
      </c>
      <c r="Y1" s="6" t="str">
        <f aca="false">metadata!C25</f>
        <v>TRUCKS_REFUSE_D</v>
      </c>
      <c r="Z1" s="6" t="str">
        <f aca="false">metadata!C26</f>
        <v>TRUCKS_REFUSE_CNG</v>
      </c>
      <c r="AA1" s="6" t="str">
        <f aca="false">metadata!C27</f>
        <v>TRUCKS_SU_SH_G</v>
      </c>
      <c r="AB1" s="6" t="str">
        <f aca="false">metadata!C28</f>
        <v>TRUCKS_SU_SH_D</v>
      </c>
      <c r="AC1" s="6" t="str">
        <f aca="false">metadata!C29</f>
        <v>TRUCKS_SU_SH_CNG</v>
      </c>
      <c r="AD1" s="6" t="str">
        <f aca="false">metadata!C30</f>
        <v>TRUCKS_SU_LH_G</v>
      </c>
      <c r="AE1" s="6" t="str">
        <f aca="false">metadata!C31</f>
        <v>TRUCKS_SU_LH_D</v>
      </c>
      <c r="AF1" s="6" t="str">
        <f aca="false">metadata!C32</f>
        <v>TRUCKS_SU_LH_CNG</v>
      </c>
      <c r="AG1" s="6" t="str">
        <f aca="false">metadata!C33</f>
        <v>TRUCKS_MH_G</v>
      </c>
      <c r="AH1" s="6" t="str">
        <f aca="false">metadata!C34</f>
        <v>TRUCKS_MH_D</v>
      </c>
      <c r="AI1" s="6" t="str">
        <f aca="false">metadata!C35</f>
        <v>TRUCKS_MH_CNG</v>
      </c>
      <c r="AJ1" s="6" t="str">
        <f aca="false">metadata!C36</f>
        <v>TRUCKS_CU_SH_G</v>
      </c>
      <c r="AK1" s="6" t="str">
        <f aca="false">metadata!C37</f>
        <v>TRUCKS_CU_SH_D</v>
      </c>
      <c r="AL1" s="6" t="str">
        <f aca="false">metadata!C38</f>
        <v>TRUCKS_CU_SH_CNG</v>
      </c>
      <c r="AM1" s="4" t="str">
        <f aca="false">metadata!C39</f>
        <v>TRUCKS_CU_LH_D</v>
      </c>
      <c r="AN1" s="7"/>
    </row>
    <row r="2" customFormat="false" ht="14.4" hidden="false" customHeight="false" outlineLevel="0" collapsed="false">
      <c r="A2" s="0" t="n">
        <v>1</v>
      </c>
      <c r="B2" s="0" t="n">
        <f aca="false">age_moves!D2*pop_moves!$F$2*fuel_usdata!V2/veh_age!B2</f>
        <v>11465.7105115233</v>
      </c>
      <c r="C2" s="0" t="n">
        <f aca="false">age_moves!D33*pop_moves!$F$3*fuel_usdata!R2/veh_age!C2</f>
        <v>624.807156599869</v>
      </c>
      <c r="D2" s="0" t="n">
        <f aca="false">age_moves!D33*pop_moves!$F$3*fuel_usdata!S2/veh_age!D2</f>
        <v>20630.3696355252</v>
      </c>
      <c r="E2" s="0" t="n">
        <f aca="false">age_moves!D33*pop_moves!$F$3*fuel_usdata!Q2/veh_age!E2</f>
        <v>20630.3696355252</v>
      </c>
      <c r="F2" s="0" t="n">
        <f aca="false">age_moves!D33*pop_moves!$F$3*fuel_usdata!T2/veh_age!F2</f>
        <v>681189.62275422</v>
      </c>
      <c r="G2" s="0" t="n">
        <f aca="false">age_moves!D64*pop_moves!$F$4*fuel_usdata!R2/veh_age!G2</f>
        <v>1564.0184836476</v>
      </c>
      <c r="H2" s="0" t="n">
        <f aca="false">age_moves!D64*pop_moves!$F$4*fuel_usdata!S2/veh_age!H2</f>
        <v>51641.9811995003</v>
      </c>
      <c r="I2" s="0" t="n">
        <f aca="false">age_moves!D64*pop_moves!$F$4*fuel_usdata!Q2/veh_age!I2</f>
        <v>51641.9811995003</v>
      </c>
      <c r="J2" s="0" t="n">
        <f aca="false">age_moves!D64*pop_moves!$F$4*fuel_usdata!T2/veh_age!J2</f>
        <v>1705155.18204735</v>
      </c>
      <c r="K2" s="0" t="n">
        <f aca="false">age_moves!D95*pop_moves!$F$5*fuel_usdata!R2/veh_age!K2</f>
        <v>1564.04321434055</v>
      </c>
      <c r="L2" s="0" t="n">
        <f aca="false">age_moves!D95*pop_moves!$F$5*fuel_usdata!S2/veh_age!L2</f>
        <v>51642.7977767939</v>
      </c>
      <c r="M2" s="0" t="n">
        <f aca="false">age_moves!D95*pop_moves!$F$5*fuel_usdata!Q2/veh_age!M2</f>
        <v>51642.7977767939</v>
      </c>
      <c r="N2" s="0" t="n">
        <f aca="false">age_moves!D95*pop_moves!$F$5*fuel_usdata!T2/veh_age!N2</f>
        <v>1705182.14443282</v>
      </c>
      <c r="O2" s="0" t="n">
        <f aca="false">age_moves!D126*pop_moves!$F$6/veh_age!O2</f>
        <v>2701246.97211724</v>
      </c>
      <c r="P2" s="0" t="n">
        <f aca="false">O2</f>
        <v>2701246.97211724</v>
      </c>
      <c r="Q2" s="0" t="n">
        <f aca="false">P2</f>
        <v>2701246.97211724</v>
      </c>
      <c r="R2" s="4" t="n">
        <f aca="false">age_moves!D157*pop_moves!$F$7*fuel_usdata!M2/veh_age!R2</f>
        <v>14.7367441555261</v>
      </c>
      <c r="S2" s="8" t="n">
        <f aca="false">age_moves!D157*pop_moves!$F$7*fuel_usdata!N2/veh_age!S2</f>
        <v>17975.143683703</v>
      </c>
      <c r="T2" s="8" t="n">
        <f aca="false">age_moves!D157*pop_moves!$F$7*fuel_usdata!P2/veh_age!T2</f>
        <v>21925181.5081967</v>
      </c>
      <c r="U2" s="4" t="n">
        <f aca="false">age_moves!D188*pop_moves!$F$8*fuel_usdata!N2/veh_age!U2</f>
        <v>1343851.35277425</v>
      </c>
      <c r="V2" s="0" t="n">
        <f aca="false">age_moves!D188*pop_moves!$F$8*fuel_usdata!P2/veh_age!V2</f>
        <v>1717.46371296881</v>
      </c>
      <c r="W2" s="0" t="n">
        <f aca="false">V2</f>
        <v>1717.46371296881</v>
      </c>
      <c r="X2" s="4" t="n">
        <f aca="false">age_moves!D219*pop_moves!$F$9*fuel_usdata!P2/veh_age!X2</f>
        <v>76453.5991271821</v>
      </c>
      <c r="Y2" s="4" t="n">
        <f aca="false">age_moves!D219*pop_moves!$F$9*fuel_usdata!N2/veh_age!Y2</f>
        <v>76453.5991271821</v>
      </c>
      <c r="Z2" s="4" t="n">
        <f aca="false">Y2</f>
        <v>76453.5991271821</v>
      </c>
      <c r="AA2" s="4" t="n">
        <f aca="false">age_moves!D250*pop_moves!$F$10*fuel_usdata!N2/veh_age!AA2</f>
        <v>916584.104597471</v>
      </c>
      <c r="AB2" s="0" t="n">
        <f aca="false">age_moves!D250*pop_moves!$F$10*fuel_usdata!P2/veh_age!AB2</f>
        <v>1171.4092754979</v>
      </c>
      <c r="AC2" s="0" t="n">
        <f aca="false">AB2</f>
        <v>1171.4092754979</v>
      </c>
      <c r="AD2" s="4" t="n">
        <f aca="false">age_moves!D281*pop_moves!$F$11*fuel_usdata!N2/veh_age!AD2</f>
        <v>916584.104597471</v>
      </c>
      <c r="AE2" s="0" t="n">
        <f aca="false">age_moves!D281*pop_moves!$F$11*fuel_usdata!P2/veh_age!AE2</f>
        <v>1171.4092754979</v>
      </c>
      <c r="AF2" s="0" t="n">
        <f aca="false">AE2</f>
        <v>1171.4092754979</v>
      </c>
      <c r="AG2" s="4" t="n">
        <f aca="false">age_moves!D312*pop_moves!$F$12*fuel_usdata!N2/veh_age!AG2</f>
        <v>2138601.0046484</v>
      </c>
      <c r="AH2" s="0" t="n">
        <f aca="false">age_moves!D312*pop_moves!$F$12*fuel_usdata!P2/veh_age!AH2</f>
        <v>2733.16659198934</v>
      </c>
      <c r="AI2" s="0" t="n">
        <f aca="false">AH2</f>
        <v>2733.16659198934</v>
      </c>
      <c r="AJ2" s="4" t="n">
        <f aca="false">age_moves!D343*pop_moves!$F$13*fuel_usdata!N2/veh_age!AJ2</f>
        <v>641559.001023102</v>
      </c>
      <c r="AK2" s="0" t="n">
        <f aca="false">age_moves!D343*pop_moves!$F$13*fuel_usdata!P2/veh_age!AK2</f>
        <v>819.922755378431</v>
      </c>
      <c r="AL2" s="0" t="n">
        <f aca="false">AK2</f>
        <v>819.922755378431</v>
      </c>
      <c r="AM2" s="4" t="n">
        <f aca="false">age_moves!D374*pop_moves!$F$14/veh_age!AM2</f>
        <v>22935.3182636888</v>
      </c>
    </row>
    <row r="3" customFormat="false" ht="14.4" hidden="false" customHeight="false" outlineLevel="0" collapsed="false">
      <c r="A3" s="0" t="n">
        <f aca="false">A2+1</f>
        <v>2</v>
      </c>
      <c r="B3" s="0" t="n">
        <f aca="false">age_moves!D3*pop_moves!$F$2*fuel_usdata!V3/veh_age!B3</f>
        <v>11465.7105115233</v>
      </c>
      <c r="C3" s="0" t="n">
        <f aca="false">age_moves!D34*pop_moves!$F$3*fuel_usdata!R3/veh_age!C3</f>
        <v>624.807156599869</v>
      </c>
      <c r="D3" s="0" t="n">
        <f aca="false">age_moves!D34*pop_moves!$F$3*fuel_usdata!S3/veh_age!D3</f>
        <v>20630.3696355252</v>
      </c>
      <c r="E3" s="0" t="n">
        <f aca="false">age_moves!D34*pop_moves!$F$3*fuel_usdata!Q3/veh_age!E3</f>
        <v>20630.3696355252</v>
      </c>
      <c r="F3" s="0" t="n">
        <f aca="false">age_moves!D34*pop_moves!$F$3*fuel_usdata!T3/veh_age!F3</f>
        <v>681189.62275422</v>
      </c>
      <c r="G3" s="0" t="n">
        <f aca="false">age_moves!D65*pop_moves!$F$4*fuel_usdata!R3/veh_age!G3</f>
        <v>1564.0184836476</v>
      </c>
      <c r="H3" s="0" t="n">
        <f aca="false">age_moves!D65*pop_moves!$F$4*fuel_usdata!S3/veh_age!H3</f>
        <v>51641.9811995003</v>
      </c>
      <c r="I3" s="0" t="n">
        <f aca="false">age_moves!D65*pop_moves!$F$4*fuel_usdata!Q3/veh_age!I3</f>
        <v>51641.9811995003</v>
      </c>
      <c r="J3" s="0" t="n">
        <f aca="false">age_moves!D65*pop_moves!$F$4*fuel_usdata!T3/veh_age!J3</f>
        <v>1705155.18204735</v>
      </c>
      <c r="K3" s="0" t="n">
        <f aca="false">age_moves!D96*pop_moves!$F$5*fuel_usdata!R3/veh_age!K3</f>
        <v>1564.04321434055</v>
      </c>
      <c r="L3" s="0" t="n">
        <f aca="false">age_moves!D96*pop_moves!$F$5*fuel_usdata!S3/veh_age!L3</f>
        <v>51642.7977767939</v>
      </c>
      <c r="M3" s="0" t="n">
        <f aca="false">age_moves!D96*pop_moves!$F$5*fuel_usdata!Q3/veh_age!M3</f>
        <v>51642.7977767939</v>
      </c>
      <c r="N3" s="0" t="n">
        <f aca="false">age_moves!D96*pop_moves!$F$5*fuel_usdata!T3/veh_age!N3</f>
        <v>1705182.14443282</v>
      </c>
      <c r="O3" s="0" t="n">
        <f aca="false">age_moves!D127*pop_moves!$F$6/veh_age!O3</f>
        <v>2701246.97211724</v>
      </c>
      <c r="P3" s="0" t="n">
        <f aca="false">O3</f>
        <v>2701246.97211724</v>
      </c>
      <c r="Q3" s="0" t="n">
        <f aca="false">P3</f>
        <v>2701246.97211724</v>
      </c>
      <c r="R3" s="4" t="n">
        <f aca="false">age_moves!D158*pop_moves!$F$7*fuel_usdata!M3/veh_age!R3</f>
        <v>14.7367441555261</v>
      </c>
      <c r="S3" s="8" t="n">
        <f aca="false">age_moves!D158*pop_moves!$F$7*fuel_usdata!N3/veh_age!S3</f>
        <v>17975.143683703</v>
      </c>
      <c r="T3" s="8" t="n">
        <f aca="false">age_moves!D158*pop_moves!$F$7*fuel_usdata!P3/veh_age!T3</f>
        <v>21925181.5081967</v>
      </c>
      <c r="U3" s="4" t="n">
        <f aca="false">age_moves!D189*pop_moves!$F$8*fuel_usdata!N3/veh_age!U3</f>
        <v>1343851.35277425</v>
      </c>
      <c r="V3" s="0" t="n">
        <f aca="false">age_moves!D189*pop_moves!$F$8*fuel_usdata!P3/veh_age!V3</f>
        <v>1717.46371296881</v>
      </c>
      <c r="W3" s="0" t="n">
        <f aca="false">V3</f>
        <v>1717.46371296881</v>
      </c>
      <c r="X3" s="4" t="n">
        <f aca="false">age_moves!D220*pop_moves!$F$9*fuel_usdata!P3/veh_age!X3</f>
        <v>76453.5991271821</v>
      </c>
      <c r="Y3" s="4" t="n">
        <f aca="false">age_moves!D220*pop_moves!$F$9*fuel_usdata!N3/veh_age!Y3</f>
        <v>76453.5991271821</v>
      </c>
      <c r="Z3" s="4" t="n">
        <f aca="false">Y3</f>
        <v>76453.5991271821</v>
      </c>
      <c r="AA3" s="4" t="n">
        <f aca="false">age_moves!D251*pop_moves!$F$10*fuel_usdata!N3/veh_age!AA3</f>
        <v>916584.104597471</v>
      </c>
      <c r="AB3" s="0" t="n">
        <f aca="false">age_moves!D251*pop_moves!$F$10*fuel_usdata!P3/veh_age!AB3</f>
        <v>1171.4092754979</v>
      </c>
      <c r="AC3" s="0" t="n">
        <f aca="false">AB3</f>
        <v>1171.4092754979</v>
      </c>
      <c r="AD3" s="4" t="n">
        <f aca="false">age_moves!D282*pop_moves!$F$11*fuel_usdata!N3/veh_age!AD3</f>
        <v>916584.104597471</v>
      </c>
      <c r="AE3" s="0" t="n">
        <f aca="false">age_moves!D282*pop_moves!$F$11*fuel_usdata!P3/veh_age!AE3</f>
        <v>1171.4092754979</v>
      </c>
      <c r="AF3" s="0" t="n">
        <f aca="false">AE3</f>
        <v>1171.4092754979</v>
      </c>
      <c r="AG3" s="4" t="n">
        <f aca="false">age_moves!D313*pop_moves!$F$12*fuel_usdata!N3/veh_age!AG3</f>
        <v>2138601.0046484</v>
      </c>
      <c r="AH3" s="0" t="n">
        <f aca="false">age_moves!D313*pop_moves!$F$12*fuel_usdata!P3/veh_age!AH3</f>
        <v>2733.16659198934</v>
      </c>
      <c r="AI3" s="0" t="n">
        <f aca="false">AH3</f>
        <v>2733.16659198934</v>
      </c>
      <c r="AJ3" s="4" t="n">
        <f aca="false">age_moves!D344*pop_moves!$F$13*fuel_usdata!N3/veh_age!AJ3</f>
        <v>641559.001023102</v>
      </c>
      <c r="AK3" s="0" t="n">
        <f aca="false">age_moves!D344*pop_moves!$F$13*fuel_usdata!P3/veh_age!AK3</f>
        <v>819.922755378431</v>
      </c>
      <c r="AL3" s="0" t="n">
        <f aca="false">AK3</f>
        <v>819.922755378431</v>
      </c>
      <c r="AM3" s="4" t="n">
        <f aca="false">age_moves!D375*pop_moves!$F$14/veh_age!AM3</f>
        <v>22935.3182636888</v>
      </c>
    </row>
    <row r="4" customFormat="false" ht="14.4" hidden="false" customHeight="false" outlineLevel="0" collapsed="false">
      <c r="A4" s="0" t="n">
        <f aca="false">A3+1</f>
        <v>3</v>
      </c>
      <c r="B4" s="0" t="n">
        <f aca="false">age_moves!D4*pop_moves!$F$2*fuel_usdata!V4/veh_age!B4</f>
        <v>11465.7105115233</v>
      </c>
      <c r="C4" s="0" t="n">
        <f aca="false">age_moves!D35*pop_moves!$F$3*fuel_usdata!R4/veh_age!C4</f>
        <v>557.165035565824</v>
      </c>
      <c r="D4" s="0" t="n">
        <f aca="false">age_moves!D35*pop_moves!$F$3*fuel_usdata!S4/veh_age!D4</f>
        <v>20630.3696355252</v>
      </c>
      <c r="E4" s="0" t="n">
        <f aca="false">age_moves!D35*pop_moves!$F$3*fuel_usdata!Q4/veh_age!E4</f>
        <v>20630.3696355252</v>
      </c>
      <c r="F4" s="0" t="n">
        <f aca="false">age_moves!D35*pop_moves!$F$3*fuel_usdata!T4/veh_age!F4</f>
        <v>763888.837471962</v>
      </c>
      <c r="G4" s="0" t="n">
        <f aca="false">age_moves!D66*pop_moves!$F$4*fuel_usdata!R4/veh_age!G4</f>
        <v>1394.69659536116</v>
      </c>
      <c r="H4" s="0" t="n">
        <f aca="false">age_moves!D66*pop_moves!$F$4*fuel_usdata!S4/veh_age!H4</f>
        <v>51641.9811995003</v>
      </c>
      <c r="I4" s="0" t="n">
        <f aca="false">age_moves!D66*pop_moves!$F$4*fuel_usdata!Q4/veh_age!I4</f>
        <v>51641.9811995003</v>
      </c>
      <c r="J4" s="0" t="n">
        <f aca="false">age_moves!D66*pop_moves!$F$4*fuel_usdata!T4/veh_age!J4</f>
        <v>1912168.01638421</v>
      </c>
      <c r="K4" s="0" t="n">
        <f aca="false">age_moves!D97*pop_moves!$F$5*fuel_usdata!R4/veh_age!K4</f>
        <v>1394.71864868957</v>
      </c>
      <c r="L4" s="0" t="n">
        <f aca="false">age_moves!D97*pop_moves!$F$5*fuel_usdata!S4/veh_age!L4</f>
        <v>51642.7977767939</v>
      </c>
      <c r="M4" s="0" t="n">
        <f aca="false">age_moves!D97*pop_moves!$F$5*fuel_usdata!Q4/veh_age!M4</f>
        <v>51642.7977767939</v>
      </c>
      <c r="N4" s="0" t="n">
        <f aca="false">age_moves!D97*pop_moves!$F$5*fuel_usdata!T4/veh_age!N4</f>
        <v>1912198.25211389</v>
      </c>
      <c r="O4" s="0" t="n">
        <f aca="false">age_moves!D128*pop_moves!$F$6/veh_age!O4</f>
        <v>2658101.8965542</v>
      </c>
      <c r="P4" s="0" t="n">
        <f aca="false">O4</f>
        <v>2658101.8965542</v>
      </c>
      <c r="Q4" s="0" t="n">
        <f aca="false">P4</f>
        <v>2658101.8965542</v>
      </c>
      <c r="R4" s="4" t="n">
        <f aca="false">age_moves!D159*pop_moves!$F$7*fuel_usdata!M4/veh_age!R4</f>
        <v>21.5314158718742</v>
      </c>
      <c r="S4" s="8" t="n">
        <f aca="false">age_moves!D159*pop_moves!$F$7*fuel_usdata!N4/veh_age!S4</f>
        <v>17975.143683703</v>
      </c>
      <c r="T4" s="8" t="n">
        <f aca="false">age_moves!D159*pop_moves!$F$7*fuel_usdata!P4/veh_age!T4</f>
        <v>15006249.1186114</v>
      </c>
      <c r="U4" s="4" t="n">
        <f aca="false">age_moves!D190*pop_moves!$F$8*fuel_usdata!N4/veh_age!U4</f>
        <v>1321682.20289664</v>
      </c>
      <c r="V4" s="0" t="n">
        <f aca="false">age_moves!D190*pop_moves!$F$8*fuel_usdata!P4/veh_age!V4</f>
        <v>1746.27147808716</v>
      </c>
      <c r="W4" s="0" t="n">
        <f aca="false">V4</f>
        <v>1746.27147808716</v>
      </c>
      <c r="X4" s="4" t="n">
        <f aca="false">age_moves!D221*pop_moves!$F$9*fuel_usdata!P4/veh_age!X4</f>
        <v>76453.599127182</v>
      </c>
      <c r="Y4" s="4" t="n">
        <f aca="false">age_moves!D221*pop_moves!$F$9*fuel_usdata!N4/veh_age!Y4</f>
        <v>76453.599127182</v>
      </c>
      <c r="Z4" s="4" t="n">
        <f aca="false">Y4</f>
        <v>76453.599127182</v>
      </c>
      <c r="AA4" s="4" t="n">
        <f aca="false">age_moves!D252*pop_moves!$F$10*fuel_usdata!N4/veh_age!AA4</f>
        <v>901463.466181395</v>
      </c>
      <c r="AB4" s="0" t="n">
        <f aca="false">age_moves!D252*pop_moves!$F$10*fuel_usdata!P4/veh_age!AB4</f>
        <v>1191.05783226868</v>
      </c>
      <c r="AC4" s="0" t="n">
        <f aca="false">AB4</f>
        <v>1191.05783226868</v>
      </c>
      <c r="AD4" s="4" t="n">
        <f aca="false">age_moves!D283*pop_moves!$F$11*fuel_usdata!N4/veh_age!AD4</f>
        <v>901463.466181395</v>
      </c>
      <c r="AE4" s="0" t="n">
        <f aca="false">age_moves!D283*pop_moves!$F$11*fuel_usdata!P4/veh_age!AE4</f>
        <v>1191.05783226868</v>
      </c>
      <c r="AF4" s="0" t="n">
        <f aca="false">AE4</f>
        <v>1191.05783226868</v>
      </c>
      <c r="AG4" s="4" t="n">
        <f aca="false">age_moves!D314*pop_moves!$F$12*fuel_usdata!N4/veh_age!AG4</f>
        <v>2103321.08614954</v>
      </c>
      <c r="AH4" s="0" t="n">
        <f aca="false">age_moves!D314*pop_moves!$F$12*fuel_usdata!P4/veh_age!AH4</f>
        <v>2779.01118283386</v>
      </c>
      <c r="AI4" s="0" t="n">
        <f aca="false">AH4</f>
        <v>2779.01118283386</v>
      </c>
      <c r="AJ4" s="4" t="n">
        <f aca="false">age_moves!D345*pop_moves!$F$13*fuel_usdata!N4/veh_age!AJ4</f>
        <v>630975.376859873</v>
      </c>
      <c r="AK4" s="0" t="n">
        <f aca="false">age_moves!D345*pop_moves!$F$13*fuel_usdata!P4/veh_age!AK4</f>
        <v>833.675676021691</v>
      </c>
      <c r="AL4" s="0" t="n">
        <f aca="false">AK4</f>
        <v>833.675676021691</v>
      </c>
      <c r="AM4" s="4" t="n">
        <f aca="false">age_moves!D376*pop_moves!$F$14/veh_age!AM4</f>
        <v>22935.3182636888</v>
      </c>
    </row>
    <row r="5" customFormat="false" ht="14.4" hidden="false" customHeight="false" outlineLevel="0" collapsed="false">
      <c r="A5" s="0" t="n">
        <f aca="false">A4+1</f>
        <v>4</v>
      </c>
      <c r="B5" s="0" t="n">
        <f aca="false">age_moves!D5*pop_moves!$F$2*fuel_usdata!V5/veh_age!B5</f>
        <v>11465.7105115233</v>
      </c>
      <c r="C5" s="0" t="n">
        <f aca="false">age_moves!D36*pop_moves!$F$3*fuel_usdata!R5/veh_age!C5</f>
        <v>369.294723110907</v>
      </c>
      <c r="D5" s="0" t="n">
        <f aca="false">age_moves!D36*pop_moves!$F$3*fuel_usdata!S5/veh_age!D5</f>
        <v>20630.3696355252</v>
      </c>
      <c r="E5" s="0" t="n">
        <f aca="false">age_moves!D36*pop_moves!$F$3*fuel_usdata!Q5/veh_age!E5</f>
        <v>20630.3696355252</v>
      </c>
      <c r="F5" s="0" t="n">
        <f aca="false">age_moves!D36*pop_moves!$F$3*fuel_usdata!T5/veh_age!F5</f>
        <v>1152499.95373094</v>
      </c>
      <c r="G5" s="0" t="n">
        <f aca="false">age_moves!D67*pop_moves!$F$4*fuel_usdata!R5/veh_age!G5</f>
        <v>924.419265621297</v>
      </c>
      <c r="H5" s="0" t="n">
        <f aca="false">age_moves!D67*pop_moves!$F$4*fuel_usdata!S5/veh_age!H5</f>
        <v>51641.9811995003</v>
      </c>
      <c r="I5" s="0" t="n">
        <f aca="false">age_moves!D67*pop_moves!$F$4*fuel_usdata!Q5/veh_age!I5</f>
        <v>51641.9811995003</v>
      </c>
      <c r="J5" s="0" t="n">
        <f aca="false">age_moves!D67*pop_moves!$F$4*fuel_usdata!T5/veh_age!J5</f>
        <v>2884940.11471856</v>
      </c>
      <c r="K5" s="0" t="n">
        <f aca="false">age_moves!D98*pop_moves!$F$5*fuel_usdata!R5/veh_age!K5</f>
        <v>924.433882794467</v>
      </c>
      <c r="L5" s="0" t="n">
        <f aca="false">age_moves!D98*pop_moves!$F$5*fuel_usdata!S5/veh_age!L5</f>
        <v>51642.7977767939</v>
      </c>
      <c r="M5" s="0" t="n">
        <f aca="false">age_moves!D98*pop_moves!$F$5*fuel_usdata!Q5/veh_age!M5</f>
        <v>51642.7977767939</v>
      </c>
      <c r="N5" s="0" t="n">
        <f aca="false">age_moves!D98*pop_moves!$F$5*fuel_usdata!T5/veh_age!N5</f>
        <v>2884985.73218977</v>
      </c>
      <c r="O5" s="0" t="n">
        <f aca="false">age_moves!D129*pop_moves!$F$6/veh_age!O5</f>
        <v>1883727.70488839</v>
      </c>
      <c r="P5" s="0" t="n">
        <f aca="false">O5</f>
        <v>1883727.70488839</v>
      </c>
      <c r="Q5" s="0" t="n">
        <f aca="false">P5</f>
        <v>1883727.70488839</v>
      </c>
      <c r="R5" s="4" t="n">
        <f aca="false">age_moves!D160*pop_moves!$F$7*fuel_usdata!M5/veh_age!R5</f>
        <v>20.1882843562577</v>
      </c>
      <c r="S5" s="8" t="n">
        <f aca="false">age_moves!D160*pop_moves!$F$7*fuel_usdata!N5/veh_age!S5</f>
        <v>17975.143683703</v>
      </c>
      <c r="T5" s="8" t="n">
        <f aca="false">age_moves!D160*pop_moves!$F$7*fuel_usdata!P5/veh_age!T5</f>
        <v>16004618.5573771</v>
      </c>
      <c r="U5" s="4" t="n">
        <f aca="false">age_moves!D191*pop_moves!$F$8*fuel_usdata!N5/veh_age!U5</f>
        <v>922722.53134394</v>
      </c>
      <c r="V5" s="0" t="n">
        <f aca="false">age_moves!D191*pop_moves!$F$8*fuel_usdata!P5/veh_age!V5</f>
        <v>2501.31090941521</v>
      </c>
      <c r="W5" s="0" t="n">
        <f aca="false">V5</f>
        <v>2501.31090941521</v>
      </c>
      <c r="X5" s="4" t="n">
        <f aca="false">age_moves!D222*pop_moves!$F$9*fuel_usdata!P5/veh_age!X5</f>
        <v>76453.5991271821</v>
      </c>
      <c r="Y5" s="4" t="n">
        <f aca="false">age_moves!D222*pop_moves!$F$9*fuel_usdata!N5/veh_age!Y5</f>
        <v>76453.5991271821</v>
      </c>
      <c r="Z5" s="4" t="n">
        <f aca="false">Y5</f>
        <v>76453.5991271821</v>
      </c>
      <c r="AA5" s="4" t="n">
        <f aca="false">age_moves!D253*pop_moves!$F$10*fuel_usdata!N5/veh_age!AA5</f>
        <v>629349.967492925</v>
      </c>
      <c r="AB5" s="0" t="n">
        <f aca="false">age_moves!D253*pop_moves!$F$10*fuel_usdata!P5/veh_age!AB5</f>
        <v>1706.03825750017</v>
      </c>
      <c r="AC5" s="0" t="n">
        <f aca="false">AB5</f>
        <v>1706.03825750017</v>
      </c>
      <c r="AD5" s="4" t="n">
        <f aca="false">age_moves!D284*pop_moves!$F$11*fuel_usdata!N5/veh_age!AD5</f>
        <v>629349.967492925</v>
      </c>
      <c r="AE5" s="0" t="n">
        <f aca="false">age_moves!D284*pop_moves!$F$11*fuel_usdata!P5/veh_age!AE5</f>
        <v>1706.03825750017</v>
      </c>
      <c r="AF5" s="0" t="n">
        <f aca="false">AE5</f>
        <v>1706.03825750017</v>
      </c>
      <c r="AG5" s="4" t="n">
        <f aca="false">age_moves!D315*pop_moves!$F$12*fuel_usdata!N5/veh_age!AG5</f>
        <v>1468417.86367972</v>
      </c>
      <c r="AH5" s="0" t="n">
        <f aca="false">age_moves!D315*pop_moves!$F$12*fuel_usdata!P5/veh_age!AH5</f>
        <v>3980.57866502144</v>
      </c>
      <c r="AI5" s="0" t="n">
        <f aca="false">AH5</f>
        <v>3980.57866502144</v>
      </c>
      <c r="AJ5" s="4" t="n">
        <f aca="false">age_moves!D346*pop_moves!$F$13*fuel_usdata!N5/veh_age!AJ5</f>
        <v>440510.73372694</v>
      </c>
      <c r="AK5" s="0" t="n">
        <f aca="false">age_moves!D346*pop_moves!$F$13*fuel_usdata!P5/veh_age!AK5</f>
        <v>1194.13395311898</v>
      </c>
      <c r="AL5" s="0" t="n">
        <f aca="false">AK5</f>
        <v>1194.13395311898</v>
      </c>
      <c r="AM5" s="4" t="n">
        <f aca="false">age_moves!D377*pop_moves!$F$14/veh_age!AM5</f>
        <v>22935.3182636888</v>
      </c>
    </row>
    <row r="6" customFormat="false" ht="14.4" hidden="false" customHeight="false" outlineLevel="0" collapsed="false">
      <c r="A6" s="0" t="n">
        <f aca="false">A5+1</f>
        <v>5</v>
      </c>
      <c r="B6" s="0" t="n">
        <f aca="false">age_moves!D6*pop_moves!$F$2*fuel_usdata!V6/veh_age!B6</f>
        <v>11465.7105115233</v>
      </c>
      <c r="C6" s="0" t="n">
        <f aca="false">age_moves!D37*pop_moves!$F$3*fuel_usdata!R6/veh_age!C6</f>
        <v>209.707584524407</v>
      </c>
      <c r="D6" s="0" t="n">
        <f aca="false">age_moves!D37*pop_moves!$F$3*fuel_usdata!S6/veh_age!D6</f>
        <v>20630.3696355252</v>
      </c>
      <c r="E6" s="0" t="n">
        <f aca="false">age_moves!D37*pop_moves!$F$3*fuel_usdata!Q6/veh_age!E6</f>
        <v>20630.3696355252</v>
      </c>
      <c r="F6" s="0" t="n">
        <f aca="false">age_moves!D37*pop_moves!$F$3*fuel_usdata!T6/veh_age!F6</f>
        <v>2029550.58713609</v>
      </c>
      <c r="G6" s="0" t="n">
        <f aca="false">age_moves!D68*pop_moves!$F$4*fuel_usdata!R6/veh_age!G6</f>
        <v>524.940431447889</v>
      </c>
      <c r="H6" s="0" t="n">
        <f aca="false">age_moves!D68*pop_moves!$F$4*fuel_usdata!S6/veh_age!H6</f>
        <v>51641.9811995003</v>
      </c>
      <c r="I6" s="0" t="n">
        <f aca="false">age_moves!D68*pop_moves!$F$4*fuel_usdata!Q6/veh_age!I6</f>
        <v>51641.9811995003</v>
      </c>
      <c r="J6" s="0" t="n">
        <f aca="false">age_moves!D68*pop_moves!$F$4*fuel_usdata!T6/veh_age!J6</f>
        <v>5080374.95769515</v>
      </c>
      <c r="K6" s="0" t="n">
        <f aca="false">age_moves!D99*pop_moves!$F$5*fuel_usdata!R6/veh_age!K6</f>
        <v>524.948731951217</v>
      </c>
      <c r="L6" s="0" t="n">
        <f aca="false">age_moves!D99*pop_moves!$F$5*fuel_usdata!S6/veh_age!L6</f>
        <v>51642.7977767939</v>
      </c>
      <c r="M6" s="0" t="n">
        <f aca="false">age_moves!D99*pop_moves!$F$5*fuel_usdata!Q6/veh_age!M6</f>
        <v>51642.7977767939</v>
      </c>
      <c r="N6" s="0" t="n">
        <f aca="false">age_moves!D99*pop_moves!$F$5*fuel_usdata!T6/veh_age!N6</f>
        <v>5080455.28998948</v>
      </c>
      <c r="O6" s="0" t="n">
        <f aca="false">age_moves!D130*pop_moves!$F$6/veh_age!O6</f>
        <v>1846731.57839802</v>
      </c>
      <c r="P6" s="0" t="n">
        <f aca="false">O6</f>
        <v>1846731.57839802</v>
      </c>
      <c r="Q6" s="0" t="n">
        <f aca="false">P6</f>
        <v>1846731.57839802</v>
      </c>
      <c r="R6" s="4" t="n">
        <f aca="false">age_moves!D161*pop_moves!$F$7*fuel_usdata!M6/veh_age!R6</f>
        <v>29.6864470416234</v>
      </c>
      <c r="S6" s="8" t="n">
        <f aca="false">age_moves!D161*pop_moves!$F$7*fuel_usdata!N6/veh_age!S6</f>
        <v>17975.143683703</v>
      </c>
      <c r="T6" s="8" t="n">
        <f aca="false">age_moves!D161*pop_moves!$F$7*fuel_usdata!P6/veh_age!T6</f>
        <v>10883949.5004822</v>
      </c>
      <c r="U6" s="4" t="n">
        <f aca="false">age_moves!D192*pop_moves!$F$8*fuel_usdata!N6/veh_age!U6</f>
        <v>903749.442277406</v>
      </c>
      <c r="V6" s="0" t="n">
        <f aca="false">age_moves!D192*pop_moves!$F$8*fuel_usdata!P6/veh_age!V6</f>
        <v>2553.8228031408</v>
      </c>
      <c r="W6" s="0" t="n">
        <f aca="false">V6</f>
        <v>2553.8228031408</v>
      </c>
      <c r="X6" s="4" t="n">
        <f aca="false">age_moves!D223*pop_moves!$F$9*fuel_usdata!P6/veh_age!X6</f>
        <v>76453.599127182</v>
      </c>
      <c r="Y6" s="4" t="n">
        <f aca="false">age_moves!D223*pop_moves!$F$9*fuel_usdata!N6/veh_age!Y6</f>
        <v>76453.599127182</v>
      </c>
      <c r="Z6" s="4" t="n">
        <f aca="false">Y6</f>
        <v>76453.599127182</v>
      </c>
      <c r="AA6" s="4" t="n">
        <f aca="false">age_moves!D254*pop_moves!$F$10*fuel_usdata!N6/veh_age!AA6</f>
        <v>616409.226824251</v>
      </c>
      <c r="AB6" s="0" t="n">
        <f aca="false">age_moves!D254*pop_moves!$F$10*fuel_usdata!P6/veh_age!AB6</f>
        <v>1741.8543966824</v>
      </c>
      <c r="AC6" s="0" t="n">
        <f aca="false">AB6</f>
        <v>1741.8543966824</v>
      </c>
      <c r="AD6" s="4" t="n">
        <f aca="false">age_moves!D285*pop_moves!$F$11*fuel_usdata!N6/veh_age!AD6</f>
        <v>616409.226824251</v>
      </c>
      <c r="AE6" s="0" t="n">
        <f aca="false">age_moves!D285*pop_moves!$F$11*fuel_usdata!P6/veh_age!AE6</f>
        <v>1741.8543966824</v>
      </c>
      <c r="AF6" s="0" t="n">
        <f aca="false">AE6</f>
        <v>1741.8543966824</v>
      </c>
      <c r="AG6" s="4" t="n">
        <f aca="false">age_moves!D316*pop_moves!$F$12*fuel_usdata!N6/veh_age!AG6</f>
        <v>1438224.14675172</v>
      </c>
      <c r="AH6" s="0" t="n">
        <f aca="false">age_moves!D316*pop_moves!$F$12*fuel_usdata!P6/veh_age!AH6</f>
        <v>4064.14593490266</v>
      </c>
      <c r="AI6" s="0" t="n">
        <f aca="false">AH6</f>
        <v>4064.14593490266</v>
      </c>
      <c r="AJ6" s="4" t="n">
        <f aca="false">age_moves!D347*pop_moves!$F$13*fuel_usdata!N6/veh_age!AJ6</f>
        <v>431452.919376626</v>
      </c>
      <c r="AK6" s="0" t="n">
        <f aca="false">age_moves!D347*pop_moves!$F$13*fuel_usdata!P6/veh_age!AK6</f>
        <v>1219.20330175704</v>
      </c>
      <c r="AL6" s="0" t="n">
        <f aca="false">AK6</f>
        <v>1219.20330175704</v>
      </c>
      <c r="AM6" s="4" t="n">
        <f aca="false">age_moves!D378*pop_moves!$F$14/veh_age!AM6</f>
        <v>22935.3182636888</v>
      </c>
    </row>
    <row r="7" customFormat="false" ht="14.4" hidden="false" customHeight="false" outlineLevel="0" collapsed="false">
      <c r="A7" s="0" t="n">
        <f aca="false">A6+1</f>
        <v>6</v>
      </c>
      <c r="B7" s="0" t="n">
        <f aca="false">age_moves!D7*pop_moves!$F$2*fuel_usdata!V7/veh_age!B7</f>
        <v>11465.7105115233</v>
      </c>
      <c r="C7" s="0" t="n">
        <f aca="false">age_moves!D38*pop_moves!$F$3*fuel_usdata!R7/veh_age!C7</f>
        <v>109.231649055911</v>
      </c>
      <c r="D7" s="0" t="n">
        <f aca="false">age_moves!D38*pop_moves!$F$3*fuel_usdata!S7/veh_age!D7</f>
        <v>20630.3696355252</v>
      </c>
      <c r="E7" s="0" t="n">
        <f aca="false">age_moves!D38*pop_moves!$F$3*fuel_usdata!Q7/veh_age!E7</f>
        <v>20630.3696355252</v>
      </c>
      <c r="F7" s="0" t="n">
        <f aca="false">age_moves!D38*pop_moves!$F$3*fuel_usdata!T7/veh_age!F7</f>
        <v>3896417.88782798</v>
      </c>
      <c r="G7" s="0" t="n">
        <f aca="false">age_moves!D69*pop_moves!$F$4*fuel_usdata!R7/veh_age!G7</f>
        <v>273.428875322823</v>
      </c>
      <c r="H7" s="0" t="n">
        <f aca="false">age_moves!D69*pop_moves!$F$4*fuel_usdata!S7/veh_age!H7</f>
        <v>51641.9811995003</v>
      </c>
      <c r="I7" s="0" t="n">
        <f aca="false">age_moves!D69*pop_moves!$F$4*fuel_usdata!Q7/veh_age!I7</f>
        <v>51641.9811995003</v>
      </c>
      <c r="J7" s="0" t="n">
        <f aca="false">age_moves!D69*pop_moves!$F$4*fuel_usdata!T7/veh_age!J7</f>
        <v>9753520.79790725</v>
      </c>
      <c r="K7" s="0" t="n">
        <f aca="false">age_moves!D100*pop_moves!$F$5*fuel_usdata!R7/veh_age!K7</f>
        <v>273.433198855845</v>
      </c>
      <c r="L7" s="0" t="n">
        <f aca="false">age_moves!D100*pop_moves!$F$5*fuel_usdata!S7/veh_age!L7</f>
        <v>51642.7977767939</v>
      </c>
      <c r="M7" s="0" t="n">
        <f aca="false">age_moves!D100*pop_moves!$F$5*fuel_usdata!Q7/veh_age!M7</f>
        <v>51642.7977767939</v>
      </c>
      <c r="N7" s="0" t="n">
        <f aca="false">age_moves!D100*pop_moves!$F$5*fuel_usdata!T7/veh_age!N7</f>
        <v>9753675.02327643</v>
      </c>
      <c r="O7" s="0" t="n">
        <f aca="false">age_moves!D131*pop_moves!$F$6/veh_age!O7</f>
        <v>1766323.18004459</v>
      </c>
      <c r="P7" s="0" t="n">
        <f aca="false">O7</f>
        <v>1766323.18004459</v>
      </c>
      <c r="Q7" s="0" t="n">
        <f aca="false">P7</f>
        <v>1766323.18004459</v>
      </c>
      <c r="R7" s="4" t="n">
        <f aca="false">age_moves!D162*pop_moves!$F$7*fuel_usdata!M7/veh_age!R7</f>
        <v>33.0035425012252</v>
      </c>
      <c r="S7" s="8" t="n">
        <f aca="false">age_moves!D162*pop_moves!$F$7*fuel_usdata!N7/veh_age!S7</f>
        <v>17975.143683703</v>
      </c>
      <c r="T7" s="8" t="n">
        <f aca="false">age_moves!D162*pop_moves!$F$7*fuel_usdata!P7/veh_age!T7</f>
        <v>9790033.61344538</v>
      </c>
      <c r="U7" s="4" t="n">
        <f aca="false">age_moves!D193*pop_moves!$F$8*fuel_usdata!N7/veh_age!U7</f>
        <v>862308.040252831</v>
      </c>
      <c r="V7" s="0" t="n">
        <f aca="false">age_moves!D193*pop_moves!$F$8*fuel_usdata!P7/veh_age!V7</f>
        <v>2676.55620297487</v>
      </c>
      <c r="W7" s="0" t="n">
        <f aca="false">V7</f>
        <v>2676.55620297487</v>
      </c>
      <c r="X7" s="4" t="n">
        <f aca="false">age_moves!D224*pop_moves!$F$9*fuel_usdata!P7/veh_age!X7</f>
        <v>76453.5991271821</v>
      </c>
      <c r="Y7" s="4" t="n">
        <f aca="false">age_moves!D224*pop_moves!$F$9*fuel_usdata!N7/veh_age!Y7</f>
        <v>76453.599127182</v>
      </c>
      <c r="Z7" s="4" t="n">
        <f aca="false">Y7</f>
        <v>76453.599127182</v>
      </c>
      <c r="AA7" s="4" t="n">
        <f aca="false">age_moves!D255*pop_moves!$F$10*fuel_usdata!N7/veh_age!AA7</f>
        <v>588143.801269897</v>
      </c>
      <c r="AB7" s="0" t="n">
        <f aca="false">age_moves!D255*pop_moves!$F$10*fuel_usdata!P7/veh_age!AB7</f>
        <v>1825.56565176941</v>
      </c>
      <c r="AC7" s="0" t="n">
        <f aca="false">AB7</f>
        <v>1825.56565176941</v>
      </c>
      <c r="AD7" s="4" t="n">
        <f aca="false">age_moves!D286*pop_moves!$F$11*fuel_usdata!N7/veh_age!AD7</f>
        <v>588143.801269897</v>
      </c>
      <c r="AE7" s="0" t="n">
        <f aca="false">age_moves!D286*pop_moves!$F$11*fuel_usdata!P7/veh_age!AE7</f>
        <v>1825.56565176941</v>
      </c>
      <c r="AF7" s="0" t="n">
        <f aca="false">AE7</f>
        <v>1825.56565176941</v>
      </c>
      <c r="AG7" s="4" t="n">
        <f aca="false">age_moves!D317*pop_moves!$F$12*fuel_usdata!N7/veh_age!AG7</f>
        <v>1372274.42409762</v>
      </c>
      <c r="AH7" s="0" t="n">
        <f aca="false">age_moves!D317*pop_moves!$F$12*fuel_usdata!P7/veh_age!AH7</f>
        <v>4259.4634985954</v>
      </c>
      <c r="AI7" s="0" t="n">
        <f aca="false">AH7</f>
        <v>4259.4634985954</v>
      </c>
      <c r="AJ7" s="4" t="n">
        <f aca="false">age_moves!D348*pop_moves!$F$13*fuel_usdata!N7/veh_age!AJ7</f>
        <v>411668.659436718</v>
      </c>
      <c r="AK7" s="0" t="n">
        <f aca="false">age_moves!D348*pop_moves!$F$13*fuel_usdata!P7/veh_age!AK7</f>
        <v>1277.79662551056</v>
      </c>
      <c r="AL7" s="0" t="n">
        <f aca="false">AK7</f>
        <v>1277.79662551056</v>
      </c>
      <c r="AM7" s="4" t="n">
        <f aca="false">age_moves!D379*pop_moves!$F$14/veh_age!AM7</f>
        <v>22935.3182636888</v>
      </c>
    </row>
    <row r="8" customFormat="false" ht="14.4" hidden="false" customHeight="false" outlineLevel="0" collapsed="false">
      <c r="A8" s="0" t="n">
        <f aca="false">A7+1</f>
        <v>7</v>
      </c>
      <c r="B8" s="0" t="n">
        <f aca="false">age_moves!D8*pop_moves!$F$2*fuel_usdata!V8/veh_age!B8</f>
        <v>11465.7105115233</v>
      </c>
      <c r="C8" s="0" t="n">
        <f aca="false">age_moves!D39*pop_moves!$F$3*fuel_usdata!R8/veh_age!C8</f>
        <v>47.5473626636921</v>
      </c>
      <c r="D8" s="0" t="n">
        <f aca="false">age_moves!D39*pop_moves!$F$3*fuel_usdata!S8/veh_age!D8</f>
        <v>20630.3696355252</v>
      </c>
      <c r="E8" s="0" t="n">
        <f aca="false">age_moves!D39*pop_moves!$F$3*fuel_usdata!Q8/veh_age!E8</f>
        <v>20630.3696355252</v>
      </c>
      <c r="F8" s="0" t="n">
        <f aca="false">age_moves!D39*pop_moves!$F$3*fuel_usdata!T8/veh_age!F8</f>
        <v>8951330.36733929</v>
      </c>
      <c r="G8" s="0" t="n">
        <f aca="false">age_moves!D70*pop_moves!$F$4*fuel_usdata!R8/veh_age!G8</f>
        <v>119.020650242542</v>
      </c>
      <c r="H8" s="0" t="n">
        <f aca="false">age_moves!D70*pop_moves!$F$4*fuel_usdata!S8/veh_age!H8</f>
        <v>51641.9811995003</v>
      </c>
      <c r="I8" s="0" t="n">
        <f aca="false">age_moves!D70*pop_moves!$F$4*fuel_usdata!Q8/veh_age!I8</f>
        <v>51641.9811995003</v>
      </c>
      <c r="J8" s="0" t="n">
        <f aca="false">age_moves!D70*pop_moves!$F$4*fuel_usdata!T8/veh_age!J8</f>
        <v>22406987.4998574</v>
      </c>
      <c r="K8" s="0" t="n">
        <f aca="false">age_moves!D101*pop_moves!$F$5*fuel_usdata!R8/veh_age!K8</f>
        <v>119.022532229991</v>
      </c>
      <c r="L8" s="0" t="n">
        <f aca="false">age_moves!D101*pop_moves!$F$5*fuel_usdata!S8/veh_age!L8</f>
        <v>51642.7977767939</v>
      </c>
      <c r="M8" s="0" t="n">
        <f aca="false">age_moves!D101*pop_moves!$F$5*fuel_usdata!Q8/veh_age!M8</f>
        <v>51642.7977767939</v>
      </c>
      <c r="N8" s="0" t="n">
        <f aca="false">age_moves!D101*pop_moves!$F$5*fuel_usdata!T8/veh_age!N8</f>
        <v>22407341.8053427</v>
      </c>
      <c r="O8" s="0" t="n">
        <f aca="false">age_moves!D132*pop_moves!$F$6/veh_age!O8</f>
        <v>1646831.01412082</v>
      </c>
      <c r="P8" s="0" t="n">
        <f aca="false">O8</f>
        <v>1646831.01412082</v>
      </c>
      <c r="Q8" s="0" t="n">
        <f aca="false">P8</f>
        <v>1646831.01412082</v>
      </c>
      <c r="R8" s="4" t="n">
        <f aca="false">age_moves!D163*pop_moves!$F$7*fuel_usdata!M8/veh_age!R8</f>
        <v>33.0384947010838</v>
      </c>
      <c r="S8" s="8" t="n">
        <f aca="false">age_moves!D163*pop_moves!$F$7*fuel_usdata!N8/veh_age!S8</f>
        <v>17975.143683703</v>
      </c>
      <c r="T8" s="8" t="n">
        <f aca="false">age_moves!D163*pop_moves!$F$7*fuel_usdata!P8/veh_age!T8</f>
        <v>9779676.50684667</v>
      </c>
      <c r="U8" s="4" t="n">
        <f aca="false">age_moves!D194*pop_moves!$F$8*fuel_usdata!N8/veh_age!U8</f>
        <v>800722.416491814</v>
      </c>
      <c r="V8" s="0" t="n">
        <f aca="false">age_moves!D194*pop_moves!$F$8*fuel_usdata!P8/veh_age!V8</f>
        <v>2882.41703551385</v>
      </c>
      <c r="W8" s="0" t="n">
        <f aca="false">V8</f>
        <v>2882.41703551385</v>
      </c>
      <c r="X8" s="4" t="n">
        <f aca="false">age_moves!D225*pop_moves!$F$9*fuel_usdata!P8/veh_age!X8</f>
        <v>76453.5991271821</v>
      </c>
      <c r="Y8" s="4" t="n">
        <f aca="false">age_moves!D225*pop_moves!$F$9*fuel_usdata!N8/veh_age!Y8</f>
        <v>76453.599127182</v>
      </c>
      <c r="Z8" s="4" t="n">
        <f aca="false">Y8</f>
        <v>76453.599127182</v>
      </c>
      <c r="AA8" s="4" t="n">
        <f aca="false">age_moves!D256*pop_moves!$F$10*fuel_usdata!N8/veh_age!AA8</f>
        <v>546138.855042373</v>
      </c>
      <c r="AB8" s="0" t="n">
        <f aca="false">age_moves!D256*pop_moves!$F$10*fuel_usdata!P8/veh_age!AB8</f>
        <v>1965.97460881284</v>
      </c>
      <c r="AC8" s="0" t="n">
        <f aca="false">AB8</f>
        <v>1965.97460881284</v>
      </c>
      <c r="AD8" s="4" t="n">
        <f aca="false">age_moves!D287*pop_moves!$F$11*fuel_usdata!N8/veh_age!AD8</f>
        <v>546138.855042373</v>
      </c>
      <c r="AE8" s="0" t="n">
        <f aca="false">age_moves!D287*pop_moves!$F$11*fuel_usdata!P8/veh_age!AE8</f>
        <v>1965.97460881284</v>
      </c>
      <c r="AF8" s="0" t="n">
        <f aca="false">AE8</f>
        <v>1965.97460881284</v>
      </c>
      <c r="AG8" s="4" t="n">
        <f aca="false">age_moves!D318*pop_moves!$F$12*fuel_usdata!N8/veh_age!AG8</f>
        <v>1274267.24750379</v>
      </c>
      <c r="AH8" s="0" t="n">
        <f aca="false">age_moves!D318*pop_moves!$F$12*fuel_usdata!P8/veh_age!AH8</f>
        <v>4587.06980890401</v>
      </c>
      <c r="AI8" s="0" t="n">
        <f aca="false">AH8</f>
        <v>4587.06980890401</v>
      </c>
      <c r="AJ8" s="4" t="n">
        <f aca="false">age_moves!D349*pop_moves!$F$13*fuel_usdata!N8/veh_age!AJ8</f>
        <v>382267.482605711</v>
      </c>
      <c r="AK8" s="0" t="n">
        <f aca="false">age_moves!D349*pop_moves!$F$13*fuel_usdata!P8/veh_age!AK8</f>
        <v>1376.07525565879</v>
      </c>
      <c r="AL8" s="0" t="n">
        <f aca="false">AK8</f>
        <v>1376.07525565879</v>
      </c>
      <c r="AM8" s="4" t="n">
        <f aca="false">age_moves!D380*pop_moves!$F$14/veh_age!AM8</f>
        <v>22935.3182636888</v>
      </c>
    </row>
    <row r="9" customFormat="false" ht="14.4" hidden="false" customHeight="false" outlineLevel="0" collapsed="false">
      <c r="A9" s="0" t="n">
        <f aca="false">A8+1</f>
        <v>8</v>
      </c>
      <c r="B9" s="0" t="n">
        <f aca="false">age_moves!D9*pop_moves!$F$2*fuel_usdata!V9/veh_age!B9</f>
        <v>11465.7105115233</v>
      </c>
      <c r="C9" s="0" t="n">
        <f aca="false">age_moves!D40*pop_moves!$F$3*fuel_usdata!R9/veh_age!C9</f>
        <v>23.0394654600137</v>
      </c>
      <c r="D9" s="0" t="n">
        <f aca="false">age_moves!D40*pop_moves!$F$3*fuel_usdata!S9/veh_age!D9</f>
        <v>20630.3696355252</v>
      </c>
      <c r="E9" s="0" t="n">
        <f aca="false">age_moves!D40*pop_moves!$F$3*fuel_usdata!Q9/veh_age!E9</f>
        <v>20630.3696355252</v>
      </c>
      <c r="F9" s="0" t="n">
        <f aca="false">age_moves!D40*pop_moves!$F$3*fuel_usdata!T9/veh_age!F9</f>
        <v>18473178.2096714</v>
      </c>
      <c r="G9" s="0" t="n">
        <f aca="false">age_moves!D71*pop_moves!$F$4*fuel_usdata!R9/veh_age!G9</f>
        <v>57.6724345299048</v>
      </c>
      <c r="H9" s="0" t="n">
        <f aca="false">age_moves!D71*pop_moves!$F$4*fuel_usdata!S9/veh_age!H9</f>
        <v>51641.9811995003</v>
      </c>
      <c r="I9" s="0" t="n">
        <f aca="false">age_moves!D71*pop_moves!$F$4*fuel_usdata!Q9/veh_age!I9</f>
        <v>51641.9811995003</v>
      </c>
      <c r="J9" s="0" t="n">
        <f aca="false">age_moves!D71*pop_moves!$F$4*fuel_usdata!T9/veh_age!J9</f>
        <v>46242095.4472918</v>
      </c>
      <c r="K9" s="0" t="n">
        <f aca="false">age_moves!D102*pop_moves!$F$5*fuel_usdata!R9/veh_age!K9</f>
        <v>57.6733464623948</v>
      </c>
      <c r="L9" s="0" t="n">
        <f aca="false">age_moves!D102*pop_moves!$F$5*fuel_usdata!S9/veh_age!L9</f>
        <v>51642.7977767939</v>
      </c>
      <c r="M9" s="0" t="n">
        <f aca="false">age_moves!D102*pop_moves!$F$5*fuel_usdata!Q9/veh_age!M9</f>
        <v>51642.7977767939</v>
      </c>
      <c r="N9" s="0" t="n">
        <f aca="false">age_moves!D102*pop_moves!$F$5*fuel_usdata!T9/veh_age!N9</f>
        <v>46242826.640098</v>
      </c>
      <c r="O9" s="0" t="n">
        <f aca="false">age_moves!D133*pop_moves!$F$6/veh_age!O9</f>
        <v>1550103.15921569</v>
      </c>
      <c r="P9" s="0" t="n">
        <f aca="false">O9</f>
        <v>1550103.15921569</v>
      </c>
      <c r="Q9" s="0" t="n">
        <f aca="false">P9</f>
        <v>1550103.15921569</v>
      </c>
      <c r="R9" s="4" t="n">
        <f aca="false">age_moves!D164*pop_moves!$F$7*fuel_usdata!M9/veh_age!R9</f>
        <v>37.1003997599649</v>
      </c>
      <c r="S9" s="8" t="n">
        <f aca="false">age_moves!D164*pop_moves!$F$7*fuel_usdata!N9/veh_age!S9</f>
        <v>17975.143683703</v>
      </c>
      <c r="T9" s="8" t="n">
        <f aca="false">age_moves!D164*pop_moves!$F$7*fuel_usdata!P9/veh_age!T9</f>
        <v>8708957.1147541</v>
      </c>
      <c r="U9" s="4" t="n">
        <f aca="false">age_moves!D195*pop_moves!$F$8*fuel_usdata!N9/veh_age!U9</f>
        <v>750859.240071069</v>
      </c>
      <c r="V9" s="0" t="n">
        <f aca="false">age_moves!D195*pop_moves!$F$8*fuel_usdata!P9/veh_age!V9</f>
        <v>3073.83303133536</v>
      </c>
      <c r="W9" s="0" t="n">
        <f aca="false">V9</f>
        <v>3073.83303133536</v>
      </c>
      <c r="X9" s="4" t="n">
        <f aca="false">age_moves!D226*pop_moves!$F$9*fuel_usdata!P9/veh_age!X9</f>
        <v>76453.5991271821</v>
      </c>
      <c r="Y9" s="4" t="n">
        <f aca="false">age_moves!D226*pop_moves!$F$9*fuel_usdata!N9/veh_age!Y9</f>
        <v>76453.599127182</v>
      </c>
      <c r="Z9" s="4" t="n">
        <f aca="false">Y9</f>
        <v>76453.599127182</v>
      </c>
      <c r="AA9" s="4" t="n">
        <f aca="false">age_moves!D257*pop_moves!$F$10*fuel_usdata!N9/veh_age!AA9</f>
        <v>512129.293778292</v>
      </c>
      <c r="AB9" s="0" t="n">
        <f aca="false">age_moves!D257*pop_moves!$F$10*fuel_usdata!P9/veh_age!AB9</f>
        <v>2096.53135437364</v>
      </c>
      <c r="AC9" s="0" t="n">
        <f aca="false">AB9</f>
        <v>2096.53135437364</v>
      </c>
      <c r="AD9" s="4" t="n">
        <f aca="false">age_moves!D288*pop_moves!$F$11*fuel_usdata!N9/veh_age!AD9</f>
        <v>512129.293778292</v>
      </c>
      <c r="AE9" s="0" t="n">
        <f aca="false">age_moves!D288*pop_moves!$F$11*fuel_usdata!P9/veh_age!AE9</f>
        <v>2096.53135437364</v>
      </c>
      <c r="AF9" s="0" t="n">
        <f aca="false">AE9</f>
        <v>2096.53135437364</v>
      </c>
      <c r="AG9" s="4" t="n">
        <f aca="false">age_moves!D319*pop_moves!$F$12*fuel_usdata!N9/veh_age!AG9</f>
        <v>1194915.13838233</v>
      </c>
      <c r="AH9" s="0" t="n">
        <f aca="false">age_moves!D319*pop_moves!$F$12*fuel_usdata!P9/veh_age!AH9</f>
        <v>4891.68864946593</v>
      </c>
      <c r="AI9" s="0" t="n">
        <f aca="false">AH9</f>
        <v>4891.68864946593</v>
      </c>
      <c r="AJ9" s="4" t="n">
        <f aca="false">age_moves!D350*pop_moves!$F$13*fuel_usdata!N9/veh_age!AJ9</f>
        <v>358462.64021277</v>
      </c>
      <c r="AK9" s="0" t="n">
        <f aca="false">age_moves!D350*pop_moves!$F$13*fuel_usdata!P9/veh_age!AK9</f>
        <v>1467.45787383718</v>
      </c>
      <c r="AL9" s="0" t="n">
        <f aca="false">AK9</f>
        <v>1467.45787383718</v>
      </c>
      <c r="AM9" s="4" t="n">
        <f aca="false">age_moves!D381*pop_moves!$F$14/veh_age!AM9</f>
        <v>22935.3182636888</v>
      </c>
    </row>
    <row r="10" customFormat="false" ht="14.4" hidden="false" customHeight="false" outlineLevel="0" collapsed="false">
      <c r="A10" s="0" t="n">
        <f aca="false">A9+1</f>
        <v>9</v>
      </c>
      <c r="B10" s="0" t="n">
        <f aca="false">age_moves!D10*pop_moves!$F$2*fuel_usdata!V10/veh_age!B10</f>
        <v>11465.7105115233</v>
      </c>
      <c r="C10" s="0" t="n">
        <f aca="false">age_moves!D41*pop_moves!$F$3*fuel_usdata!R10/veh_age!C10</f>
        <v>11.9576912085859</v>
      </c>
      <c r="D10" s="0" t="n">
        <f aca="false">age_moves!D41*pop_moves!$F$3*fuel_usdata!S10/veh_age!D10</f>
        <v>20630.3696355252</v>
      </c>
      <c r="E10" s="0" t="n">
        <f aca="false">age_moves!D41*pop_moves!$F$3*fuel_usdata!Q10/veh_age!E10</f>
        <v>20630.3696355252</v>
      </c>
      <c r="F10" s="0" t="n">
        <f aca="false">age_moves!D41*pop_moves!$F$3*fuel_usdata!T10/veh_age!F10</f>
        <v>35593171.2798205</v>
      </c>
      <c r="G10" s="0" t="n">
        <f aca="false">age_moves!D72*pop_moves!$F$4*fuel_usdata!R10/veh_age!G10</f>
        <v>29.9325157761529</v>
      </c>
      <c r="H10" s="0" t="n">
        <f aca="false">age_moves!D72*pop_moves!$F$4*fuel_usdata!S10/veh_age!H10</f>
        <v>51641.9811995003</v>
      </c>
      <c r="I10" s="0" t="n">
        <f aca="false">age_moves!D72*pop_moves!$F$4*fuel_usdata!Q10/veh_age!I10</f>
        <v>51641.9811995003</v>
      </c>
      <c r="J10" s="0" t="n">
        <f aca="false">age_moves!D72*pop_moves!$F$4*fuel_usdata!T10/veh_age!J10</f>
        <v>89096895.2343876</v>
      </c>
      <c r="K10" s="0" t="n">
        <f aca="false">age_moves!D103*pop_moves!$F$5*fuel_usdata!R10/veh_age!K10</f>
        <v>29.9329890773732</v>
      </c>
      <c r="L10" s="0" t="n">
        <f aca="false">age_moves!D103*pop_moves!$F$5*fuel_usdata!S10/veh_age!L10</f>
        <v>51642.7977767939</v>
      </c>
      <c r="M10" s="0" t="n">
        <f aca="false">age_moves!D103*pop_moves!$F$5*fuel_usdata!Q10/veh_age!M10</f>
        <v>51642.7977767939</v>
      </c>
      <c r="N10" s="0" t="n">
        <f aca="false">age_moves!D103*pop_moves!$F$5*fuel_usdata!T10/veh_age!N10</f>
        <v>89098304.0591439</v>
      </c>
      <c r="O10" s="0" t="n">
        <f aca="false">age_moves!D134*pop_moves!$F$6/veh_age!O10</f>
        <v>1493584.47526606</v>
      </c>
      <c r="P10" s="0" t="n">
        <f aca="false">O10</f>
        <v>1493584.47526606</v>
      </c>
      <c r="Q10" s="0" t="n">
        <f aca="false">P10</f>
        <v>1493584.47526606</v>
      </c>
      <c r="R10" s="4" t="n">
        <f aca="false">age_moves!D165*pop_moves!$F$7*fuel_usdata!M10/veh_age!R10</f>
        <v>43.6578892737322</v>
      </c>
      <c r="S10" s="8" t="n">
        <f aca="false">age_moves!D165*pop_moves!$F$7*fuel_usdata!N10/veh_age!S10</f>
        <v>17975.143683703</v>
      </c>
      <c r="T10" s="8" t="n">
        <f aca="false">age_moves!D165*pop_moves!$F$7*fuel_usdata!P10/veh_age!T10</f>
        <v>7400856.8857719</v>
      </c>
      <c r="U10" s="4" t="n">
        <f aca="false">age_moves!D196*pop_moves!$F$8*fuel_usdata!N10/veh_age!U10</f>
        <v>721719.799159142</v>
      </c>
      <c r="V10" s="0" t="n">
        <f aca="false">age_moves!D196*pop_moves!$F$8*fuel_usdata!P10/veh_age!V10</f>
        <v>3197.9390571006</v>
      </c>
      <c r="W10" s="0" t="n">
        <f aca="false">V10</f>
        <v>3197.9390571006</v>
      </c>
      <c r="X10" s="4" t="n">
        <f aca="false">age_moves!D227*pop_moves!$F$9*fuel_usdata!P10/veh_age!X10</f>
        <v>76453.5991271821</v>
      </c>
      <c r="Y10" s="4" t="n">
        <f aca="false">age_moves!D227*pop_moves!$F$9*fuel_usdata!N10/veh_age!Y10</f>
        <v>76453.5991271821</v>
      </c>
      <c r="Z10" s="4" t="n">
        <f aca="false">Y10</f>
        <v>76453.5991271821</v>
      </c>
      <c r="AA10" s="4" t="n">
        <f aca="false">age_moves!D258*pop_moves!$F$10*fuel_usdata!N10/veh_age!AA10</f>
        <v>492254.51499298</v>
      </c>
      <c r="AB10" s="0" t="n">
        <f aca="false">age_moves!D258*pop_moves!$F$10*fuel_usdata!P10/veh_age!AB10</f>
        <v>2181.17881948676</v>
      </c>
      <c r="AC10" s="0" t="n">
        <f aca="false">AB10</f>
        <v>2181.17881948676</v>
      </c>
      <c r="AD10" s="4" t="n">
        <f aca="false">age_moves!D289*pop_moves!$F$11*fuel_usdata!N10/veh_age!AD10</f>
        <v>492254.51499298</v>
      </c>
      <c r="AE10" s="0" t="n">
        <f aca="false">age_moves!D289*pop_moves!$F$11*fuel_usdata!P10/veh_age!AE10</f>
        <v>2181.17881948676</v>
      </c>
      <c r="AF10" s="0" t="n">
        <f aca="false">AE10</f>
        <v>2181.17881948676</v>
      </c>
      <c r="AG10" s="4" t="n">
        <f aca="false">age_moves!D320*pop_moves!$F$12*fuel_usdata!N10/veh_age!AG10</f>
        <v>1148542.71967658</v>
      </c>
      <c r="AH10" s="0" t="n">
        <f aca="false">age_moves!D320*pop_moves!$F$12*fuel_usdata!P10/veh_age!AH10</f>
        <v>5089.19060594091</v>
      </c>
      <c r="AI10" s="0" t="n">
        <f aca="false">AH10</f>
        <v>5089.19060594091</v>
      </c>
      <c r="AJ10" s="4" t="n">
        <f aca="false">age_moves!D351*pop_moves!$F$13*fuel_usdata!N10/veh_age!AJ10</f>
        <v>344551.376468283</v>
      </c>
      <c r="AK10" s="0" t="n">
        <f aca="false">age_moves!D351*pop_moves!$F$13*fuel_usdata!P10/veh_age!AK10</f>
        <v>1526.70649366893</v>
      </c>
      <c r="AL10" s="0" t="n">
        <f aca="false">AK10</f>
        <v>1526.70649366893</v>
      </c>
      <c r="AM10" s="4" t="n">
        <f aca="false">age_moves!D382*pop_moves!$F$14/veh_age!AM10</f>
        <v>22935.3182636888</v>
      </c>
    </row>
    <row r="11" customFormat="false" ht="14.4" hidden="false" customHeight="false" outlineLevel="0" collapsed="false">
      <c r="A11" s="0" t="n">
        <f aca="false">A10+1</f>
        <v>10</v>
      </c>
      <c r="B11" s="0" t="n">
        <f aca="false">age_moves!D11*pop_moves!$F$2*fuel_usdata!V11/veh_age!B11</f>
        <v>11465.7105115233</v>
      </c>
      <c r="C11" s="0" t="n">
        <f aca="false">age_moves!D42*pop_moves!$F$3*fuel_usdata!R11/veh_age!C11</f>
        <v>4.83332203183939</v>
      </c>
      <c r="D11" s="0" t="n">
        <f aca="false">age_moves!D42*pop_moves!$F$3*fuel_usdata!S11/veh_age!D11</f>
        <v>20630.3696355252</v>
      </c>
      <c r="E11" s="0" t="n">
        <f aca="false">age_moves!D42*pop_moves!$F$3*fuel_usdata!Q11/veh_age!E11</f>
        <v>20630.3696355252</v>
      </c>
      <c r="F11" s="0" t="n">
        <f aca="false">age_moves!D42*pop_moves!$F$3*fuel_usdata!T11/veh_age!F11</f>
        <v>88057892.3760288</v>
      </c>
      <c r="G11" s="0" t="n">
        <f aca="false">age_moves!D73*pop_moves!$F$4*fuel_usdata!R11/veh_age!G11</f>
        <v>12.0987810644734</v>
      </c>
      <c r="H11" s="0" t="n">
        <f aca="false">age_moves!D73*pop_moves!$F$4*fuel_usdata!S11/veh_age!H11</f>
        <v>51641.9811995003</v>
      </c>
      <c r="I11" s="0" t="n">
        <f aca="false">age_moves!D73*pop_moves!$F$4*fuel_usdata!Q11/veh_age!I11</f>
        <v>51641.9811995003</v>
      </c>
      <c r="J11" s="0" t="n">
        <f aca="false">age_moves!D73*pop_moves!$F$4*fuel_usdata!T11/veh_age!J11</f>
        <v>220426686.622221</v>
      </c>
      <c r="K11" s="0" t="n">
        <f aca="false">age_moves!D104*pop_moves!$F$5*fuel_usdata!R11/veh_age!K11</f>
        <v>12.0989723737468</v>
      </c>
      <c r="L11" s="0" t="n">
        <f aca="false">age_moves!D104*pop_moves!$F$5*fuel_usdata!S11/veh_age!L11</f>
        <v>51642.7977767939</v>
      </c>
      <c r="M11" s="0" t="n">
        <f aca="false">age_moves!D104*pop_moves!$F$5*fuel_usdata!Q11/veh_age!M11</f>
        <v>51642.7977767939</v>
      </c>
      <c r="N11" s="0" t="n">
        <f aca="false">age_moves!D104*pop_moves!$F$5*fuel_usdata!T11/veh_age!N11</f>
        <v>220430172.069971</v>
      </c>
      <c r="O11" s="0" t="n">
        <f aca="false">age_moves!D135*pop_moves!$F$6/veh_age!O11</f>
        <v>1390349.27252104</v>
      </c>
      <c r="P11" s="0" t="n">
        <f aca="false">O11</f>
        <v>1390349.27252104</v>
      </c>
      <c r="Q11" s="0" t="n">
        <f aca="false">P11</f>
        <v>1390349.27252104</v>
      </c>
      <c r="R11" s="4" t="n">
        <f aca="false">age_moves!D166*pop_moves!$F$7*fuel_usdata!M11/veh_age!R11</f>
        <v>31.7417100470501</v>
      </c>
      <c r="S11" s="8" t="n">
        <f aca="false">age_moves!D166*pop_moves!$F$7*fuel_usdata!N11/veh_age!S11</f>
        <v>17975.143683703</v>
      </c>
      <c r="T11" s="8" t="n">
        <f aca="false">age_moves!D166*pop_moves!$F$7*fuel_usdata!P11/veh_age!T11</f>
        <v>10179218.1319417</v>
      </c>
      <c r="U11" s="4" t="n">
        <f aca="false">age_moves!D197*pop_moves!$F$8*fuel_usdata!N11/veh_age!U11</f>
        <v>668543.24254272</v>
      </c>
      <c r="V11" s="0" t="n">
        <f aca="false">age_moves!D197*pop_moves!$F$8*fuel_usdata!P11/veh_age!V11</f>
        <v>3452.30612942189</v>
      </c>
      <c r="W11" s="0" t="n">
        <f aca="false">V11</f>
        <v>3452.30612942189</v>
      </c>
      <c r="X11" s="4" t="n">
        <f aca="false">age_moves!D228*pop_moves!$F$9*fuel_usdata!P11/veh_age!X11</f>
        <v>76453.599127182</v>
      </c>
      <c r="Y11" s="4" t="n">
        <f aca="false">age_moves!D228*pop_moves!$F$9*fuel_usdata!N11/veh_age!Y11</f>
        <v>76453.5991271821</v>
      </c>
      <c r="Z11" s="4" t="n">
        <f aca="false">Y11</f>
        <v>76453.5991271821</v>
      </c>
      <c r="AA11" s="4" t="n">
        <f aca="false">age_moves!D259*pop_moves!$F$10*fuel_usdata!N11/veh_age!AA11</f>
        <v>455985.03739695</v>
      </c>
      <c r="AB11" s="0" t="n">
        <f aca="false">age_moves!D259*pop_moves!$F$10*fuel_usdata!P11/veh_age!AB11</f>
        <v>2354.6718287704</v>
      </c>
      <c r="AC11" s="0" t="n">
        <f aca="false">AB11</f>
        <v>2354.6718287704</v>
      </c>
      <c r="AD11" s="4" t="n">
        <f aca="false">age_moves!D290*pop_moves!$F$11*fuel_usdata!N11/veh_age!AD11</f>
        <v>455985.03739695</v>
      </c>
      <c r="AE11" s="0" t="n">
        <f aca="false">age_moves!D290*pop_moves!$F$11*fuel_usdata!P11/veh_age!AE11</f>
        <v>2354.6718287704</v>
      </c>
      <c r="AF11" s="0" t="n">
        <f aca="false">AE11</f>
        <v>2354.6718287704</v>
      </c>
      <c r="AG11" s="4" t="n">
        <f aca="false">age_moves!D321*pop_moves!$F$12*fuel_usdata!N11/veh_age!AG11</f>
        <v>1063917.70726813</v>
      </c>
      <c r="AH11" s="0" t="n">
        <f aca="false">age_moves!D321*pop_moves!$F$12*fuel_usdata!P11/veh_age!AH11</f>
        <v>5493.98960048207</v>
      </c>
      <c r="AI11" s="0" t="n">
        <f aca="false">AH11</f>
        <v>5493.98960048207</v>
      </c>
      <c r="AJ11" s="4" t="n">
        <f aca="false">age_moves!D352*pop_moves!$F$13*fuel_usdata!N11/veh_age!AJ11</f>
        <v>319164.715607132</v>
      </c>
      <c r="AK11" s="0" t="n">
        <f aca="false">age_moves!D352*pop_moves!$F$13*fuel_usdata!P11/veh_age!AK11</f>
        <v>1648.14216025119</v>
      </c>
      <c r="AL11" s="0" t="n">
        <f aca="false">AK11</f>
        <v>1648.14216025119</v>
      </c>
      <c r="AM11" s="4" t="n">
        <f aca="false">age_moves!D383*pop_moves!$F$14/veh_age!AM11</f>
        <v>22935.3182636888</v>
      </c>
    </row>
    <row r="12" customFormat="false" ht="14.4" hidden="false" customHeight="false" outlineLevel="0" collapsed="false">
      <c r="A12" s="0" t="n">
        <f aca="false">A11+1</f>
        <v>11</v>
      </c>
      <c r="B12" s="0" t="n">
        <f aca="false">age_moves!D12*pop_moves!$F$2*fuel_usdata!V12/veh_age!B12</f>
        <v>11465.7105115233</v>
      </c>
      <c r="C12" s="0" t="n">
        <f aca="false">age_moves!D43*pop_moves!$F$3*fuel_usdata!R12/veh_age!C12</f>
        <v>1.55189098930877</v>
      </c>
      <c r="D12" s="0" t="n">
        <f aca="false">age_moves!D43*pop_moves!$F$3*fuel_usdata!S12/veh_age!D12</f>
        <v>20630.3696355252</v>
      </c>
      <c r="E12" s="0" t="n">
        <f aca="false">age_moves!D43*pop_moves!$F$3*fuel_usdata!Q12/veh_age!E12</f>
        <v>20630.3696355252</v>
      </c>
      <c r="F12" s="0" t="n">
        <f aca="false">age_moves!D43*pop_moves!$F$3*fuel_usdata!T12/veh_age!F12</f>
        <v>274253896.846178</v>
      </c>
      <c r="G12" s="0" t="n">
        <f aca="false">age_moves!D74*pop_moves!$F$4*fuel_usdata!R12/veh_age!G12</f>
        <v>3.88469652795522</v>
      </c>
      <c r="H12" s="0" t="n">
        <f aca="false">age_moves!D74*pop_moves!$F$4*fuel_usdata!S12/veh_age!H12</f>
        <v>51641.9811995003</v>
      </c>
      <c r="I12" s="0" t="n">
        <f aca="false">age_moves!D74*pop_moves!$F$4*fuel_usdata!Q12/veh_age!I12</f>
        <v>51641.9811995003</v>
      </c>
      <c r="J12" s="0" t="n">
        <f aca="false">age_moves!D74*pop_moves!$F$4*fuel_usdata!T12/veh_age!J12</f>
        <v>686512885.374167</v>
      </c>
      <c r="K12" s="0" t="n">
        <f aca="false">age_moves!D105*pop_moves!$F$5*fuel_usdata!R12/veh_age!K12</f>
        <v>3.88475795385143</v>
      </c>
      <c r="L12" s="0" t="n">
        <f aca="false">age_moves!D105*pop_moves!$F$5*fuel_usdata!S12/veh_age!L12</f>
        <v>51642.7977767939</v>
      </c>
      <c r="M12" s="0" t="n">
        <f aca="false">age_moves!D105*pop_moves!$F$5*fuel_usdata!Q12/veh_age!M12</f>
        <v>51642.7977767939</v>
      </c>
      <c r="N12" s="0" t="n">
        <f aca="false">age_moves!D105*pop_moves!$F$5*fuel_usdata!T12/veh_age!N12</f>
        <v>686523740.705835</v>
      </c>
      <c r="O12" s="0" t="n">
        <f aca="false">age_moves!D136*pop_moves!$F$6/veh_age!O12</f>
        <v>1269945.28825068</v>
      </c>
      <c r="P12" s="0" t="n">
        <f aca="false">O12</f>
        <v>1269945.28825068</v>
      </c>
      <c r="Q12" s="0" t="n">
        <f aca="false">P12</f>
        <v>1269945.28825068</v>
      </c>
      <c r="R12" s="4" t="n">
        <f aca="false">age_moves!D167*pop_moves!$F$7*fuel_usdata!M12/veh_age!R12</f>
        <v>25.3718975492185</v>
      </c>
      <c r="S12" s="8" t="n">
        <f aca="false">age_moves!D167*pop_moves!$F$7*fuel_usdata!N12/veh_age!S12</f>
        <v>17975.143683703</v>
      </c>
      <c r="T12" s="8" t="n">
        <f aca="false">age_moves!D167*pop_moves!$F$7*fuel_usdata!P12/veh_age!T12</f>
        <v>12734790.1284474</v>
      </c>
      <c r="U12" s="4" t="n">
        <f aca="false">age_moves!D198*pop_moves!$F$8*fuel_usdata!N12/veh_age!U12</f>
        <v>606501.3479185</v>
      </c>
      <c r="V12" s="0" t="n">
        <f aca="false">age_moves!D198*pop_moves!$F$8*fuel_usdata!P12/veh_age!V12</f>
        <v>3805.45886985228</v>
      </c>
      <c r="W12" s="0" t="n">
        <f aca="false">V12</f>
        <v>3805.45886985228</v>
      </c>
      <c r="X12" s="4" t="n">
        <f aca="false">age_moves!D229*pop_moves!$F$9*fuel_usdata!P12/veh_age!X12</f>
        <v>76453.5991271821</v>
      </c>
      <c r="Y12" s="4" t="n">
        <f aca="false">age_moves!D229*pop_moves!$F$9*fuel_usdata!N12/veh_age!Y12</f>
        <v>76453.5991271821</v>
      </c>
      <c r="Z12" s="4" t="n">
        <f aca="false">Y12</f>
        <v>76453.5991271821</v>
      </c>
      <c r="AA12" s="4" t="n">
        <f aca="false">age_moves!D260*pop_moves!$F$10*fuel_usdata!N12/veh_age!AA12</f>
        <v>413668.888133659</v>
      </c>
      <c r="AB12" s="0" t="n">
        <f aca="false">age_moves!D260*pop_moves!$F$10*fuel_usdata!P12/veh_age!AB12</f>
        <v>2595.54235935795</v>
      </c>
      <c r="AC12" s="0" t="n">
        <f aca="false">AB12</f>
        <v>2595.54235935795</v>
      </c>
      <c r="AD12" s="4" t="n">
        <f aca="false">age_moves!D291*pop_moves!$F$11*fuel_usdata!N12/veh_age!AD12</f>
        <v>413668.888133659</v>
      </c>
      <c r="AE12" s="0" t="n">
        <f aca="false">age_moves!D291*pop_moves!$F$11*fuel_usdata!P12/veh_age!AE12</f>
        <v>2595.54235935795</v>
      </c>
      <c r="AF12" s="0" t="n">
        <f aca="false">AE12</f>
        <v>2595.54235935795</v>
      </c>
      <c r="AG12" s="4" t="n">
        <f aca="false">age_moves!D322*pop_moves!$F$12*fuel_usdata!N12/veh_age!AG12</f>
        <v>965184.422593652</v>
      </c>
      <c r="AH12" s="0" t="n">
        <f aca="false">age_moves!D322*pop_moves!$F$12*fuel_usdata!P12/veh_age!AH12</f>
        <v>6055.99581040969</v>
      </c>
      <c r="AI12" s="0" t="n">
        <f aca="false">AH12</f>
        <v>6055.99581040969</v>
      </c>
      <c r="AJ12" s="4" t="n">
        <f aca="false">age_moves!D353*pop_moves!$F$13*fuel_usdata!N12/veh_age!AJ12</f>
        <v>289545.713583936</v>
      </c>
      <c r="AK12" s="0" t="n">
        <f aca="false">age_moves!D353*pop_moves!$F$13*fuel_usdata!P12/veh_age!AK12</f>
        <v>1816.73842567248</v>
      </c>
      <c r="AL12" s="0" t="n">
        <f aca="false">AK12</f>
        <v>1816.73842567248</v>
      </c>
      <c r="AM12" s="4" t="n">
        <f aca="false">age_moves!D384*pop_moves!$F$14/veh_age!AM12</f>
        <v>22935.3182636888</v>
      </c>
    </row>
    <row r="13" customFormat="false" ht="14.4" hidden="false" customHeight="false" outlineLevel="0" collapsed="false">
      <c r="A13" s="0" t="n">
        <f aca="false">A12+1</f>
        <v>12</v>
      </c>
      <c r="B13" s="0" t="n">
        <f aca="false">age_moves!D13*pop_moves!$F$2*fuel_usdata!V13/veh_age!B13</f>
        <v>11465.7105115233</v>
      </c>
      <c r="C13" s="0" t="n">
        <f aca="false">age_moves!D44*pop_moves!$F$3*fuel_usdata!R13/veh_age!C13</f>
        <v>0.642344574856004</v>
      </c>
      <c r="D13" s="0" t="n">
        <f aca="false">age_moves!D44*pop_moves!$F$3*fuel_usdata!S13/veh_age!D13</f>
        <v>20630.3696355252</v>
      </c>
      <c r="E13" s="0" t="n">
        <f aca="false">age_moves!D44*pop_moves!$F$3*fuel_usdata!Q13/veh_age!E13</f>
        <v>20630.3696355252</v>
      </c>
      <c r="F13" s="0" t="n">
        <f aca="false">age_moves!D44*pop_moves!$F$3*fuel_usdata!T13/veh_age!F13</f>
        <v>662591649.339939</v>
      </c>
      <c r="G13" s="0" t="n">
        <f aca="false">age_moves!D75*pop_moves!$F$4*fuel_usdata!R13/veh_age!G13</f>
        <v>1.60791818296814</v>
      </c>
      <c r="H13" s="0" t="n">
        <f aca="false">age_moves!D75*pop_moves!$F$4*fuel_usdata!S13/veh_age!H13</f>
        <v>51641.9811995003</v>
      </c>
      <c r="I13" s="0" t="n">
        <f aca="false">age_moves!D75*pop_moves!$F$4*fuel_usdata!Q13/veh_age!I13</f>
        <v>51641.9811995003</v>
      </c>
      <c r="J13" s="0" t="n">
        <f aca="false">age_moves!D75*pop_moves!$F$4*fuel_usdata!T13/veh_age!J13</f>
        <v>1658600699.00235</v>
      </c>
      <c r="K13" s="0" t="n">
        <f aca="false">age_moves!D106*pop_moves!$F$5*fuel_usdata!R13/veh_age!K13</f>
        <v>1.60794360781528</v>
      </c>
      <c r="L13" s="0" t="n">
        <f aca="false">age_moves!D106*pop_moves!$F$5*fuel_usdata!S13/veh_age!L13</f>
        <v>51642.7977767939</v>
      </c>
      <c r="M13" s="0" t="n">
        <f aca="false">age_moves!D106*pop_moves!$F$5*fuel_usdata!Q13/veh_age!M13</f>
        <v>51642.7977767939</v>
      </c>
      <c r="N13" s="0" t="n">
        <f aca="false">age_moves!D106*pop_moves!$F$5*fuel_usdata!T13/veh_age!N13</f>
        <v>1658626925.25546</v>
      </c>
      <c r="O13" s="0" t="n">
        <f aca="false">age_moves!D137*pop_moves!$F$6/veh_age!O13</f>
        <v>1211106.28266861</v>
      </c>
      <c r="P13" s="0" t="n">
        <f aca="false">O13</f>
        <v>1211106.28266861</v>
      </c>
      <c r="Q13" s="0" t="n">
        <f aca="false">P13</f>
        <v>1211106.28266861</v>
      </c>
      <c r="R13" s="4" t="n">
        <f aca="false">age_moves!D168*pop_moves!$F$7*fuel_usdata!M13/veh_age!R13</f>
        <v>14.7042622389863</v>
      </c>
      <c r="S13" s="8" t="n">
        <f aca="false">age_moves!D168*pop_moves!$F$7*fuel_usdata!N13/veh_age!S13</f>
        <v>17975.143683703</v>
      </c>
      <c r="T13" s="8" t="n">
        <f aca="false">age_moves!D168*pop_moves!$F$7*fuel_usdata!P13/veh_age!T13</f>
        <v>21973614.5342334</v>
      </c>
      <c r="U13" s="4" t="n">
        <f aca="false">age_moves!D199*pop_moves!$F$8*fuel_usdata!N13/veh_age!U13</f>
        <v>576200.474777782</v>
      </c>
      <c r="V13" s="0" t="n">
        <f aca="false">age_moves!D199*pop_moves!$F$8*fuel_usdata!P13/veh_age!V13</f>
        <v>4005.5779803096</v>
      </c>
      <c r="W13" s="0" t="n">
        <f aca="false">V13</f>
        <v>4005.5779803096</v>
      </c>
      <c r="X13" s="4" t="n">
        <f aca="false">age_moves!D230*pop_moves!$F$9*fuel_usdata!P13/veh_age!X13</f>
        <v>76453.599127182</v>
      </c>
      <c r="Y13" s="4" t="n">
        <f aca="false">age_moves!D230*pop_moves!$F$9*fuel_usdata!N13/veh_age!Y13</f>
        <v>76453.599127182</v>
      </c>
      <c r="Z13" s="4" t="n">
        <f aca="false">Y13</f>
        <v>76453.599127182</v>
      </c>
      <c r="AA13" s="4" t="n">
        <f aca="false">age_moves!D261*pop_moves!$F$10*fuel_usdata!N13/veh_age!AA13</f>
        <v>393001.945603987</v>
      </c>
      <c r="AB13" s="0" t="n">
        <f aca="false">age_moves!D261*pop_moves!$F$10*fuel_usdata!P13/veh_age!AB13</f>
        <v>2732.03513089306</v>
      </c>
      <c r="AC13" s="0" t="n">
        <f aca="false">AB13</f>
        <v>2732.03513089306</v>
      </c>
      <c r="AD13" s="4" t="n">
        <f aca="false">age_moves!D292*pop_moves!$F$11*fuel_usdata!N13/veh_age!AD13</f>
        <v>393001.945603987</v>
      </c>
      <c r="AE13" s="0" t="n">
        <f aca="false">age_moves!D292*pop_moves!$F$11*fuel_usdata!P13/veh_age!AE13</f>
        <v>2732.03513089306</v>
      </c>
      <c r="AF13" s="0" t="n">
        <f aca="false">AE13</f>
        <v>2732.03513089306</v>
      </c>
      <c r="AG13" s="4" t="n">
        <f aca="false">age_moves!D323*pop_moves!$F$12*fuel_usdata!N13/veh_age!AG13</f>
        <v>916963.704129005</v>
      </c>
      <c r="AH13" s="0" t="n">
        <f aca="false">age_moves!D323*pop_moves!$F$12*fuel_usdata!P13/veh_age!AH13</f>
        <v>6374.46476145093</v>
      </c>
      <c r="AI13" s="0" t="n">
        <f aca="false">AH13</f>
        <v>6374.46476145093</v>
      </c>
      <c r="AJ13" s="4" t="n">
        <f aca="false">age_moves!D354*pop_moves!$F$13*fuel_usdata!N13/veh_age!AJ13</f>
        <v>275079.978320764</v>
      </c>
      <c r="AK13" s="0" t="n">
        <f aca="false">age_moves!D354*pop_moves!$F$13*fuel_usdata!P13/veh_age!AK13</f>
        <v>1912.27593904819</v>
      </c>
      <c r="AL13" s="0" t="n">
        <f aca="false">AK13</f>
        <v>1912.27593904819</v>
      </c>
      <c r="AM13" s="4" t="n">
        <f aca="false">age_moves!D385*pop_moves!$F$14/veh_age!AM13</f>
        <v>22935.3182636888</v>
      </c>
    </row>
    <row r="14" customFormat="false" ht="14.4" hidden="false" customHeight="false" outlineLevel="0" collapsed="false">
      <c r="A14" s="0" t="n">
        <f aca="false">A13+1</f>
        <v>13</v>
      </c>
      <c r="B14" s="0" t="n">
        <f aca="false">age_moves!D14*pop_moves!$F$2*fuel_usdata!V14/veh_age!B14</f>
        <v>11465.7105115233</v>
      </c>
      <c r="C14" s="0" t="n">
        <f aca="false">age_moves!D45*pop_moves!$F$3*fuel_usdata!R14/veh_age!C14</f>
        <v>0.160743079702169</v>
      </c>
      <c r="D14" s="0" t="n">
        <f aca="false">age_moves!D45*pop_moves!$F$3*fuel_usdata!S14/veh_age!D14</f>
        <v>20630.3696355252</v>
      </c>
      <c r="E14" s="0" t="n">
        <f aca="false">age_moves!D45*pop_moves!$F$3*fuel_usdata!Q14/veh_age!E14</f>
        <v>20630.3696355252</v>
      </c>
      <c r="F14" s="0" t="n">
        <f aca="false">age_moves!D45*pop_moves!$F$3*fuel_usdata!T14/veh_age!F14</f>
        <v>2647779002.90944</v>
      </c>
      <c r="G14" s="0" t="n">
        <f aca="false">age_moves!D76*pop_moves!$F$4*fuel_usdata!R14/veh_age!G14</f>
        <v>0.402372388211349</v>
      </c>
      <c r="H14" s="0" t="n">
        <f aca="false">age_moves!D76*pop_moves!$F$4*fuel_usdata!S14/veh_age!H14</f>
        <v>51641.9811995003</v>
      </c>
      <c r="I14" s="0" t="n">
        <f aca="false">age_moves!D76*pop_moves!$F$4*fuel_usdata!Q14/veh_age!I14</f>
        <v>51641.9811995003</v>
      </c>
      <c r="J14" s="0" t="n">
        <f aca="false">age_moves!D76*pop_moves!$F$4*fuel_usdata!T14/veh_age!J14</f>
        <v>6627925524.57337</v>
      </c>
      <c r="K14" s="0" t="n">
        <f aca="false">age_moves!D107*pop_moves!$F$5*fuel_usdata!R14/veh_age!K14</f>
        <v>0.402378750634868</v>
      </c>
      <c r="L14" s="0" t="n">
        <f aca="false">age_moves!D107*pop_moves!$F$5*fuel_usdata!S14/veh_age!L14</f>
        <v>51642.7977767939</v>
      </c>
      <c r="M14" s="0" t="n">
        <f aca="false">age_moves!D107*pop_moves!$F$5*fuel_usdata!Q14/veh_age!M14</f>
        <v>51642.7977767939</v>
      </c>
      <c r="N14" s="0" t="n">
        <f aca="false">age_moves!D107*pop_moves!$F$5*fuel_usdata!T14/veh_age!N14</f>
        <v>6628030327.16539</v>
      </c>
      <c r="O14" s="0" t="n">
        <f aca="false">age_moves!D138*pop_moves!$F$6/veh_age!O14</f>
        <v>1116608.87168122</v>
      </c>
      <c r="P14" s="0" t="n">
        <f aca="false">O14</f>
        <v>1116608.87168122</v>
      </c>
      <c r="Q14" s="0" t="n">
        <f aca="false">P14</f>
        <v>1116608.87168122</v>
      </c>
      <c r="R14" s="4" t="n">
        <f aca="false">age_moves!D169*pop_moves!$F$7*fuel_usdata!M14/veh_age!R14</f>
        <v>6.21493428427798</v>
      </c>
      <c r="S14" s="8" t="n">
        <f aca="false">age_moves!D169*pop_moves!$F$7*fuel_usdata!N14/veh_age!S14</f>
        <v>17975.143683703</v>
      </c>
      <c r="T14" s="8" t="n">
        <f aca="false">age_moves!D169*pop_moves!$F$7*fuel_usdata!P14/veh_age!T14</f>
        <v>51988609.31919</v>
      </c>
      <c r="U14" s="4" t="n">
        <f aca="false">age_moves!D200*pop_moves!$F$8*fuel_usdata!N14/veh_age!U14</f>
        <v>527513.158374718</v>
      </c>
      <c r="V14" s="0" t="n">
        <f aca="false">age_moves!D200*pop_moves!$F$8*fuel_usdata!P14/veh_age!V14</f>
        <v>4375.27651656098</v>
      </c>
      <c r="W14" s="0" t="n">
        <f aca="false">V14</f>
        <v>4375.27651656098</v>
      </c>
      <c r="X14" s="4" t="n">
        <f aca="false">age_moves!D231*pop_moves!$F$9*fuel_usdata!P14/veh_age!X14</f>
        <v>76453.5991271821</v>
      </c>
      <c r="Y14" s="4" t="n">
        <f aca="false">age_moves!D231*pop_moves!$F$9*fuel_usdata!N14/veh_age!Y14</f>
        <v>76453.599127182</v>
      </c>
      <c r="Z14" s="4" t="n">
        <f aca="false">Y14</f>
        <v>76453.599127182</v>
      </c>
      <c r="AA14" s="4" t="n">
        <f aca="false">age_moves!D262*pop_moves!$F$10*fuel_usdata!N14/veh_age!AA14</f>
        <v>359794.388668148</v>
      </c>
      <c r="AB14" s="0" t="n">
        <f aca="false">age_moves!D262*pop_moves!$F$10*fuel_usdata!P14/veh_age!AB14</f>
        <v>2984.19084820616</v>
      </c>
      <c r="AC14" s="0" t="n">
        <f aca="false">AB14</f>
        <v>2984.19084820616</v>
      </c>
      <c r="AD14" s="4" t="n">
        <f aca="false">age_moves!D293*pop_moves!$F$11*fuel_usdata!N14/veh_age!AD14</f>
        <v>359794.388668148</v>
      </c>
      <c r="AE14" s="0" t="n">
        <f aca="false">age_moves!D293*pop_moves!$F$11*fuel_usdata!P14/veh_age!AE14</f>
        <v>2984.19084820616</v>
      </c>
      <c r="AF14" s="0" t="n">
        <f aca="false">AE14</f>
        <v>2984.19084820616</v>
      </c>
      <c r="AG14" s="4" t="n">
        <f aca="false">age_moves!D324*pop_moves!$F$12*fuel_usdata!N14/veh_age!AG14</f>
        <v>839482.855106324</v>
      </c>
      <c r="AH14" s="0" t="n">
        <f aca="false">age_moves!D324*pop_moves!$F$12*fuel_usdata!P14/veh_age!AH14</f>
        <v>6962.8019011294</v>
      </c>
      <c r="AI14" s="0" t="n">
        <f aca="false">AH14</f>
        <v>6962.8019011294</v>
      </c>
      <c r="AJ14" s="4" t="n">
        <f aca="false">age_moves!D355*pop_moves!$F$13*fuel_usdata!N14/veh_age!AJ14</f>
        <v>251836.49531979</v>
      </c>
      <c r="AK14" s="0" t="n">
        <f aca="false">age_moves!D355*pop_moves!$F$13*fuel_usdata!P14/veh_age!AK14</f>
        <v>2088.77122113984</v>
      </c>
      <c r="AL14" s="0" t="n">
        <f aca="false">AK14</f>
        <v>2088.77122113984</v>
      </c>
      <c r="AM14" s="4" t="n">
        <f aca="false">age_moves!D386*pop_moves!$F$14/veh_age!AM14</f>
        <v>22935.3182636888</v>
      </c>
    </row>
    <row r="15" customFormat="false" ht="14.4" hidden="false" customHeight="false" outlineLevel="0" collapsed="false">
      <c r="A15" s="0" t="n">
        <f aca="false">A14+1</f>
        <v>14</v>
      </c>
      <c r="B15" s="0" t="n">
        <f aca="false">age_moves!D15*pop_moves!$F$2*fuel_usdata!V15/veh_age!B15</f>
        <v>11465.7105115233</v>
      </c>
      <c r="C15" s="0" t="n">
        <f aca="false">age_moves!D46*pop_moves!$F$3*fuel_usdata!R15/veh_age!C15</f>
        <v>0.306148917545588</v>
      </c>
      <c r="D15" s="0" t="n">
        <f aca="false">age_moves!D46*pop_moves!$F$3*fuel_usdata!S15/veh_age!D15</f>
        <v>20630.3696355252</v>
      </c>
      <c r="E15" s="0" t="n">
        <f aca="false">age_moves!D46*pop_moves!$F$3*fuel_usdata!Q15/veh_age!E15</f>
        <v>20630.3696355252</v>
      </c>
      <c r="F15" s="0" t="n">
        <f aca="false">age_moves!D46*pop_moves!$F$3*fuel_usdata!T15/veh_age!F15</f>
        <v>1390212824.23781</v>
      </c>
      <c r="G15" s="0" t="n">
        <f aca="false">age_moves!D77*pop_moves!$F$4*fuel_usdata!R15/veh_age!G15</f>
        <v>0.7663525629183</v>
      </c>
      <c r="H15" s="0" t="n">
        <f aca="false">age_moves!D77*pop_moves!$F$4*fuel_usdata!S15/veh_age!H15</f>
        <v>51641.9811995003</v>
      </c>
      <c r="I15" s="0" t="n">
        <f aca="false">age_moves!D77*pop_moves!$F$4*fuel_usdata!Q15/veh_age!I15</f>
        <v>51641.9811995003</v>
      </c>
      <c r="J15" s="0" t="n">
        <f aca="false">age_moves!D77*pop_moves!$F$4*fuel_usdata!T15/veh_age!J15</f>
        <v>3479983432.23896</v>
      </c>
      <c r="K15" s="0" t="n">
        <f aca="false">age_moves!D108*pop_moves!$F$5*fuel_usdata!R15/veh_age!K15</f>
        <v>0.766364680697037</v>
      </c>
      <c r="L15" s="0" t="n">
        <f aca="false">age_moves!D108*pop_moves!$F$5*fuel_usdata!S15/veh_age!L15</f>
        <v>51642.7977767939</v>
      </c>
      <c r="M15" s="0" t="n">
        <f aca="false">age_moves!D108*pop_moves!$F$5*fuel_usdata!Q15/veh_age!M15</f>
        <v>51642.7977767939</v>
      </c>
      <c r="N15" s="0" t="n">
        <f aca="false">age_moves!D108*pop_moves!$F$5*fuel_usdata!T15/veh_age!N15</f>
        <v>3480038458.69973</v>
      </c>
      <c r="O15" s="0" t="n">
        <f aca="false">age_moves!D139*pop_moves!$F$6/veh_age!O15</f>
        <v>1057927.88019482</v>
      </c>
      <c r="P15" s="0" t="n">
        <f aca="false">O15</f>
        <v>1057927.88019482</v>
      </c>
      <c r="Q15" s="0" t="n">
        <f aca="false">P15</f>
        <v>1057927.88019482</v>
      </c>
      <c r="R15" s="4" t="n">
        <f aca="false">age_moves!D170*pop_moves!$F$7*fuel_usdata!M15/veh_age!R15</f>
        <v>4.60782970615303</v>
      </c>
      <c r="S15" s="8" t="n">
        <f aca="false">age_moves!D170*pop_moves!$F$7*fuel_usdata!N15/veh_age!S15</f>
        <v>17975.143683703</v>
      </c>
      <c r="T15" s="8" t="n">
        <f aca="false">age_moves!D170*pop_moves!$F$7*fuel_usdata!P15/veh_age!T15</f>
        <v>70121035.5101254</v>
      </c>
      <c r="U15" s="4" t="n">
        <f aca="false">age_moves!D201*pop_moves!$F$8*fuel_usdata!N15/veh_age!U15</f>
        <v>497269.519895771</v>
      </c>
      <c r="V15" s="0" t="n">
        <f aca="false">age_moves!D201*pop_moves!$F$8*fuel_usdata!P15/veh_age!V15</f>
        <v>4641.37824996309</v>
      </c>
      <c r="W15" s="0" t="n">
        <f aca="false">V15</f>
        <v>4641.37824996309</v>
      </c>
      <c r="X15" s="4" t="n">
        <f aca="false">age_moves!D232*pop_moves!$F$9*fuel_usdata!P15/veh_age!X15</f>
        <v>76453.599127182</v>
      </c>
      <c r="Y15" s="4" t="n">
        <f aca="false">age_moves!D232*pop_moves!$F$9*fuel_usdata!N15/veh_age!Y15</f>
        <v>76453.599127182</v>
      </c>
      <c r="Z15" s="4" t="n">
        <f aca="false">Y15</f>
        <v>76453.599127182</v>
      </c>
      <c r="AA15" s="4" t="n">
        <f aca="false">age_moves!D263*pop_moves!$F$10*fuel_usdata!N15/veh_age!AA15</f>
        <v>339166.483477765</v>
      </c>
      <c r="AB15" s="0" t="n">
        <f aca="false">age_moves!D263*pop_moves!$F$10*fuel_usdata!P15/veh_age!AB15</f>
        <v>3165.6875729285</v>
      </c>
      <c r="AC15" s="0" t="n">
        <f aca="false">AB15</f>
        <v>3165.6875729285</v>
      </c>
      <c r="AD15" s="4" t="n">
        <f aca="false">age_moves!D294*pop_moves!$F$11*fuel_usdata!N15/veh_age!AD15</f>
        <v>339166.483477765</v>
      </c>
      <c r="AE15" s="0" t="n">
        <f aca="false">age_moves!D294*pop_moves!$F$11*fuel_usdata!P15/veh_age!AE15</f>
        <v>3165.6875729285</v>
      </c>
      <c r="AF15" s="0" t="n">
        <f aca="false">AE15</f>
        <v>3165.6875729285</v>
      </c>
      <c r="AG15" s="4" t="n">
        <f aca="false">age_moves!D325*pop_moves!$F$12*fuel_usdata!N15/veh_age!AG15</f>
        <v>791353.219710433</v>
      </c>
      <c r="AH15" s="0" t="n">
        <f aca="false">age_moves!D325*pop_moves!$F$12*fuel_usdata!P15/veh_age!AH15</f>
        <v>7386.27540005293</v>
      </c>
      <c r="AI15" s="0" t="n">
        <f aca="false">AH15</f>
        <v>7386.27540005293</v>
      </c>
      <c r="AJ15" s="4" t="n">
        <f aca="false">age_moves!D356*pop_moves!$F$13*fuel_usdata!N15/veh_age!AJ15</f>
        <v>237398.084070062</v>
      </c>
      <c r="AK15" s="0" t="n">
        <f aca="false">age_moves!D356*pop_moves!$F$13*fuel_usdata!P15/veh_age!AK15</f>
        <v>2215.80905303958</v>
      </c>
      <c r="AL15" s="0" t="n">
        <f aca="false">AK15</f>
        <v>2215.80905303958</v>
      </c>
      <c r="AM15" s="4" t="n">
        <f aca="false">age_moves!D387*pop_moves!$F$14/veh_age!AM15</f>
        <v>22935.3182636888</v>
      </c>
    </row>
    <row r="16" customFormat="false" ht="14.4" hidden="false" customHeight="false" outlineLevel="0" collapsed="false">
      <c r="A16" s="0" t="n">
        <f aca="false">A15+1</f>
        <v>15</v>
      </c>
      <c r="B16" s="0" t="n">
        <f aca="false">age_moves!D16*pop_moves!$F$2*fuel_usdata!V16/veh_age!B16</f>
        <v>11465.7105115233</v>
      </c>
      <c r="C16" s="0" t="n">
        <f aca="false">age_moves!D47*pop_moves!$F$3*fuel_usdata!R16/veh_age!C16</f>
        <v>0.306148917545588</v>
      </c>
      <c r="D16" s="0" t="n">
        <f aca="false">age_moves!D47*pop_moves!$F$3*fuel_usdata!S16/veh_age!D16</f>
        <v>20630.3696355252</v>
      </c>
      <c r="E16" s="0" t="n">
        <f aca="false">age_moves!D47*pop_moves!$F$3*fuel_usdata!Q16/veh_age!E16</f>
        <v>20630.3696355252</v>
      </c>
      <c r="F16" s="0" t="n">
        <f aca="false">age_moves!D47*pop_moves!$F$3*fuel_usdata!T16/veh_age!F16</f>
        <v>1390212824.23781</v>
      </c>
      <c r="G16" s="0" t="n">
        <f aca="false">age_moves!D78*pop_moves!$F$4*fuel_usdata!R16/veh_age!G16</f>
        <v>0.7663525629183</v>
      </c>
      <c r="H16" s="0" t="n">
        <f aca="false">age_moves!D78*pop_moves!$F$4*fuel_usdata!S16/veh_age!H16</f>
        <v>51641.9811995003</v>
      </c>
      <c r="I16" s="0" t="n">
        <f aca="false">age_moves!D78*pop_moves!$F$4*fuel_usdata!Q16/veh_age!I16</f>
        <v>51641.9811995003</v>
      </c>
      <c r="J16" s="0" t="n">
        <f aca="false">age_moves!D78*pop_moves!$F$4*fuel_usdata!T16/veh_age!J16</f>
        <v>3479983432.23896</v>
      </c>
      <c r="K16" s="0" t="n">
        <f aca="false">age_moves!D109*pop_moves!$F$5*fuel_usdata!R16/veh_age!K16</f>
        <v>0.766364680697037</v>
      </c>
      <c r="L16" s="0" t="n">
        <f aca="false">age_moves!D109*pop_moves!$F$5*fuel_usdata!S16/veh_age!L16</f>
        <v>51642.7977767939</v>
      </c>
      <c r="M16" s="0" t="n">
        <f aca="false">age_moves!D109*pop_moves!$F$5*fuel_usdata!Q16/veh_age!M16</f>
        <v>51642.7977767939</v>
      </c>
      <c r="N16" s="0" t="n">
        <f aca="false">age_moves!D109*pop_moves!$F$5*fuel_usdata!T16/veh_age!N16</f>
        <v>3480038458.69973</v>
      </c>
      <c r="O16" s="0" t="n">
        <f aca="false">age_moves!D140*pop_moves!$F$6/veh_age!O16</f>
        <v>1057927.88019482</v>
      </c>
      <c r="P16" s="0" t="n">
        <f aca="false">O16</f>
        <v>1057927.88019482</v>
      </c>
      <c r="Q16" s="0" t="n">
        <f aca="false">P16</f>
        <v>1057927.88019482</v>
      </c>
      <c r="R16" s="4" t="n">
        <f aca="false">age_moves!D171*pop_moves!$F$7*fuel_usdata!M16/veh_age!R16</f>
        <v>4.60782970615303</v>
      </c>
      <c r="S16" s="8" t="n">
        <f aca="false">age_moves!D171*pop_moves!$F$7*fuel_usdata!N16/veh_age!S16</f>
        <v>17975.143683703</v>
      </c>
      <c r="T16" s="8" t="n">
        <f aca="false">age_moves!D171*pop_moves!$F$7*fuel_usdata!P16/veh_age!T16</f>
        <v>70121035.5101254</v>
      </c>
      <c r="U16" s="4" t="n">
        <f aca="false">age_moves!D202*pop_moves!$F$8*fuel_usdata!N16/veh_age!U16</f>
        <v>497269.519895771</v>
      </c>
      <c r="V16" s="0" t="n">
        <f aca="false">age_moves!D202*pop_moves!$F$8*fuel_usdata!P16/veh_age!V16</f>
        <v>4641.37824996309</v>
      </c>
      <c r="W16" s="0" t="n">
        <f aca="false">V16</f>
        <v>4641.37824996309</v>
      </c>
      <c r="X16" s="4" t="n">
        <f aca="false">age_moves!D233*pop_moves!$F$9*fuel_usdata!P16/veh_age!X16</f>
        <v>76453.599127182</v>
      </c>
      <c r="Y16" s="4" t="n">
        <f aca="false">age_moves!D233*pop_moves!$F$9*fuel_usdata!N16/veh_age!Y16</f>
        <v>76453.599127182</v>
      </c>
      <c r="Z16" s="4" t="n">
        <f aca="false">Y16</f>
        <v>76453.599127182</v>
      </c>
      <c r="AA16" s="4" t="n">
        <f aca="false">age_moves!D264*pop_moves!$F$10*fuel_usdata!N16/veh_age!AA16</f>
        <v>339166.483477765</v>
      </c>
      <c r="AB16" s="0" t="n">
        <f aca="false">age_moves!D264*pop_moves!$F$10*fuel_usdata!P16/veh_age!AB16</f>
        <v>3165.6875729285</v>
      </c>
      <c r="AC16" s="0" t="n">
        <f aca="false">AB16</f>
        <v>3165.6875729285</v>
      </c>
      <c r="AD16" s="4" t="n">
        <f aca="false">age_moves!D295*pop_moves!$F$11*fuel_usdata!N16/veh_age!AD16</f>
        <v>339166.483477765</v>
      </c>
      <c r="AE16" s="0" t="n">
        <f aca="false">age_moves!D295*pop_moves!$F$11*fuel_usdata!P16/veh_age!AE16</f>
        <v>3165.6875729285</v>
      </c>
      <c r="AF16" s="0" t="n">
        <f aca="false">AE16</f>
        <v>3165.6875729285</v>
      </c>
      <c r="AG16" s="4" t="n">
        <f aca="false">age_moves!D326*pop_moves!$F$12*fuel_usdata!N16/veh_age!AG16</f>
        <v>791353.219710433</v>
      </c>
      <c r="AH16" s="0" t="n">
        <f aca="false">age_moves!D326*pop_moves!$F$12*fuel_usdata!P16/veh_age!AH16</f>
        <v>7386.27540005293</v>
      </c>
      <c r="AI16" s="0" t="n">
        <f aca="false">AH16</f>
        <v>7386.27540005293</v>
      </c>
      <c r="AJ16" s="4" t="n">
        <f aca="false">age_moves!D357*pop_moves!$F$13*fuel_usdata!N16/veh_age!AJ16</f>
        <v>237398.084070062</v>
      </c>
      <c r="AK16" s="0" t="n">
        <f aca="false">age_moves!D357*pop_moves!$F$13*fuel_usdata!P16/veh_age!AK16</f>
        <v>2215.80905303958</v>
      </c>
      <c r="AL16" s="0" t="n">
        <f aca="false">AK16</f>
        <v>2215.80905303958</v>
      </c>
      <c r="AM16" s="4" t="n">
        <f aca="false">age_moves!D388*pop_moves!$F$14/veh_age!AM16</f>
        <v>22935.3182636888</v>
      </c>
    </row>
    <row r="17" customFormat="false" ht="14.4" hidden="false" customHeight="false" outlineLevel="0" collapsed="false">
      <c r="A17" s="0" t="n">
        <f aca="false">A16+1</f>
        <v>16</v>
      </c>
      <c r="B17" s="0" t="n">
        <f aca="false">age_moves!D17*pop_moves!$F$2*fuel_usdata!V17/veh_age!B17</f>
        <v>11465.7105115233</v>
      </c>
      <c r="C17" s="0" t="n">
        <f aca="false">age_moves!D48*pop_moves!$F$3*fuel_usdata!R17/veh_age!C17</f>
        <v>0.306148917545588</v>
      </c>
      <c r="D17" s="0" t="n">
        <f aca="false">age_moves!D48*pop_moves!$F$3*fuel_usdata!S17/veh_age!D17</f>
        <v>20630.3696355252</v>
      </c>
      <c r="E17" s="0" t="n">
        <f aca="false">age_moves!D48*pop_moves!$F$3*fuel_usdata!Q17/veh_age!E17</f>
        <v>20630.3696355252</v>
      </c>
      <c r="F17" s="0" t="n">
        <f aca="false">age_moves!D48*pop_moves!$F$3*fuel_usdata!T17/veh_age!F17</f>
        <v>1390212824.23781</v>
      </c>
      <c r="G17" s="0" t="n">
        <f aca="false">age_moves!D79*pop_moves!$F$4*fuel_usdata!R17/veh_age!G17</f>
        <v>0.7663525629183</v>
      </c>
      <c r="H17" s="0" t="n">
        <f aca="false">age_moves!D79*pop_moves!$F$4*fuel_usdata!S17/veh_age!H17</f>
        <v>51641.9811995003</v>
      </c>
      <c r="I17" s="0" t="n">
        <f aca="false">age_moves!D79*pop_moves!$F$4*fuel_usdata!Q17/veh_age!I17</f>
        <v>51641.9811995003</v>
      </c>
      <c r="J17" s="0" t="n">
        <f aca="false">age_moves!D79*pop_moves!$F$4*fuel_usdata!T17/veh_age!J17</f>
        <v>3479983432.23896</v>
      </c>
      <c r="K17" s="0" t="n">
        <f aca="false">age_moves!D110*pop_moves!$F$5*fuel_usdata!R17/veh_age!K17</f>
        <v>0.766364680697037</v>
      </c>
      <c r="L17" s="0" t="n">
        <f aca="false">age_moves!D110*pop_moves!$F$5*fuel_usdata!S17/veh_age!L17</f>
        <v>51642.7977767939</v>
      </c>
      <c r="M17" s="0" t="n">
        <f aca="false">age_moves!D110*pop_moves!$F$5*fuel_usdata!Q17/veh_age!M17</f>
        <v>51642.7977767939</v>
      </c>
      <c r="N17" s="0" t="n">
        <f aca="false">age_moves!D110*pop_moves!$F$5*fuel_usdata!T17/veh_age!N17</f>
        <v>3480038458.69973</v>
      </c>
      <c r="O17" s="0" t="n">
        <f aca="false">age_moves!D141*pop_moves!$F$6/veh_age!O17</f>
        <v>1057927.88019482</v>
      </c>
      <c r="P17" s="0" t="n">
        <f aca="false">O17</f>
        <v>1057927.88019482</v>
      </c>
      <c r="Q17" s="0" t="n">
        <f aca="false">P17</f>
        <v>1057927.88019482</v>
      </c>
      <c r="R17" s="4" t="n">
        <f aca="false">age_moves!D172*pop_moves!$F$7*fuel_usdata!M17/veh_age!R17</f>
        <v>4.60782970615303</v>
      </c>
      <c r="S17" s="8" t="n">
        <f aca="false">age_moves!D172*pop_moves!$F$7*fuel_usdata!N17/veh_age!S17</f>
        <v>17975.143683703</v>
      </c>
      <c r="T17" s="8" t="n">
        <f aca="false">age_moves!D172*pop_moves!$F$7*fuel_usdata!P17/veh_age!T17</f>
        <v>70121035.5101254</v>
      </c>
      <c r="U17" s="4" t="n">
        <f aca="false">age_moves!D203*pop_moves!$F$8*fuel_usdata!N17/veh_age!U17</f>
        <v>497269.519895771</v>
      </c>
      <c r="V17" s="0" t="n">
        <f aca="false">age_moves!D203*pop_moves!$F$8*fuel_usdata!P17/veh_age!V17</f>
        <v>4641.37824996309</v>
      </c>
      <c r="W17" s="0" t="n">
        <f aca="false">V17</f>
        <v>4641.37824996309</v>
      </c>
      <c r="X17" s="4" t="n">
        <f aca="false">age_moves!D234*pop_moves!$F$9*fuel_usdata!P17/veh_age!X17</f>
        <v>76453.5991271821</v>
      </c>
      <c r="Y17" s="4" t="n">
        <f aca="false">age_moves!D234*pop_moves!$F$9*fuel_usdata!N17/veh_age!Y17</f>
        <v>76453.599127182</v>
      </c>
      <c r="Z17" s="4" t="n">
        <f aca="false">Y17</f>
        <v>76453.599127182</v>
      </c>
      <c r="AA17" s="4" t="n">
        <f aca="false">age_moves!D265*pop_moves!$F$10*fuel_usdata!N17/veh_age!AA17</f>
        <v>339166.483477765</v>
      </c>
      <c r="AB17" s="0" t="n">
        <f aca="false">age_moves!D265*pop_moves!$F$10*fuel_usdata!P17/veh_age!AB17</f>
        <v>3165.6875729285</v>
      </c>
      <c r="AC17" s="0" t="n">
        <f aca="false">AB17</f>
        <v>3165.6875729285</v>
      </c>
      <c r="AD17" s="4" t="n">
        <f aca="false">age_moves!D296*pop_moves!$F$11*fuel_usdata!N17/veh_age!AD17</f>
        <v>339166.483477765</v>
      </c>
      <c r="AE17" s="0" t="n">
        <f aca="false">age_moves!D296*pop_moves!$F$11*fuel_usdata!P17/veh_age!AE17</f>
        <v>3165.6875729285</v>
      </c>
      <c r="AF17" s="0" t="n">
        <f aca="false">AE17</f>
        <v>3165.6875729285</v>
      </c>
      <c r="AG17" s="4" t="n">
        <f aca="false">age_moves!D327*pop_moves!$F$12*fuel_usdata!N17/veh_age!AG17</f>
        <v>791353.219710433</v>
      </c>
      <c r="AH17" s="0" t="n">
        <f aca="false">age_moves!D327*pop_moves!$F$12*fuel_usdata!P17/veh_age!AH17</f>
        <v>7386.27540005293</v>
      </c>
      <c r="AI17" s="0" t="n">
        <f aca="false">AH17</f>
        <v>7386.27540005293</v>
      </c>
      <c r="AJ17" s="4" t="n">
        <f aca="false">age_moves!D358*pop_moves!$F$13*fuel_usdata!N17/veh_age!AJ17</f>
        <v>237398.084070062</v>
      </c>
      <c r="AK17" s="0" t="n">
        <f aca="false">age_moves!D358*pop_moves!$F$13*fuel_usdata!P17/veh_age!AK17</f>
        <v>2215.80905303958</v>
      </c>
      <c r="AL17" s="0" t="n">
        <f aca="false">AK17</f>
        <v>2215.80905303958</v>
      </c>
      <c r="AM17" s="4" t="n">
        <f aca="false">age_moves!D389*pop_moves!$F$14/veh_age!AM17</f>
        <v>22935.3182636888</v>
      </c>
    </row>
    <row r="18" customFormat="false" ht="14.4" hidden="false" customHeight="false" outlineLevel="0" collapsed="false">
      <c r="A18" s="0" t="n">
        <f aca="false">A17+1</f>
        <v>17</v>
      </c>
      <c r="B18" s="0" t="n">
        <f aca="false">age_moves!D18*pop_moves!$F$2*fuel_usdata!V18/veh_age!B18</f>
        <v>11465.7105115233</v>
      </c>
      <c r="C18" s="0" t="n">
        <f aca="false">age_moves!D49*pop_moves!$F$3*fuel_usdata!R18/veh_age!C18</f>
        <v>0.306148917545588</v>
      </c>
      <c r="D18" s="0" t="n">
        <f aca="false">age_moves!D49*pop_moves!$F$3*fuel_usdata!S18/veh_age!D18</f>
        <v>20630.3696355252</v>
      </c>
      <c r="E18" s="0" t="n">
        <f aca="false">age_moves!D49*pop_moves!$F$3*fuel_usdata!Q18/veh_age!E18</f>
        <v>20630.3696355252</v>
      </c>
      <c r="F18" s="0" t="n">
        <f aca="false">age_moves!D49*pop_moves!$F$3*fuel_usdata!T18/veh_age!F18</f>
        <v>1390212824.23781</v>
      </c>
      <c r="G18" s="0" t="n">
        <f aca="false">age_moves!D80*pop_moves!$F$4*fuel_usdata!R18/veh_age!G18</f>
        <v>0.7663525629183</v>
      </c>
      <c r="H18" s="0" t="n">
        <f aca="false">age_moves!D80*pop_moves!$F$4*fuel_usdata!S18/veh_age!H18</f>
        <v>51641.9811995003</v>
      </c>
      <c r="I18" s="0" t="n">
        <f aca="false">age_moves!D80*pop_moves!$F$4*fuel_usdata!Q18/veh_age!I18</f>
        <v>51641.9811995003</v>
      </c>
      <c r="J18" s="0" t="n">
        <f aca="false">age_moves!D80*pop_moves!$F$4*fuel_usdata!T18/veh_age!J18</f>
        <v>3479983432.23896</v>
      </c>
      <c r="K18" s="0" t="n">
        <f aca="false">age_moves!D111*pop_moves!$F$5*fuel_usdata!R18/veh_age!K18</f>
        <v>0.766364680697037</v>
      </c>
      <c r="L18" s="0" t="n">
        <f aca="false">age_moves!D111*pop_moves!$F$5*fuel_usdata!S18/veh_age!L18</f>
        <v>51642.7977767939</v>
      </c>
      <c r="M18" s="0" t="n">
        <f aca="false">age_moves!D111*pop_moves!$F$5*fuel_usdata!Q18/veh_age!M18</f>
        <v>51642.7977767939</v>
      </c>
      <c r="N18" s="0" t="n">
        <f aca="false">age_moves!D111*pop_moves!$F$5*fuel_usdata!T18/veh_age!N18</f>
        <v>3480038458.69973</v>
      </c>
      <c r="O18" s="0" t="n">
        <f aca="false">age_moves!D142*pop_moves!$F$6/veh_age!O18</f>
        <v>1057927.88019482</v>
      </c>
      <c r="P18" s="0" t="n">
        <f aca="false">O18</f>
        <v>1057927.88019482</v>
      </c>
      <c r="Q18" s="0" t="n">
        <f aca="false">P18</f>
        <v>1057927.88019482</v>
      </c>
      <c r="R18" s="4" t="n">
        <f aca="false">age_moves!D173*pop_moves!$F$7*fuel_usdata!M18/veh_age!R18</f>
        <v>4.60782970615304</v>
      </c>
      <c r="S18" s="8" t="n">
        <f aca="false">age_moves!D173*pop_moves!$F$7*fuel_usdata!N18/veh_age!S18</f>
        <v>17975.143683703</v>
      </c>
      <c r="T18" s="8" t="n">
        <f aca="false">age_moves!D173*pop_moves!$F$7*fuel_usdata!P18/veh_age!T18</f>
        <v>70121035.5101254</v>
      </c>
      <c r="U18" s="4" t="n">
        <f aca="false">age_moves!D204*pop_moves!$F$8*fuel_usdata!N18/veh_age!U18</f>
        <v>497269.519895771</v>
      </c>
      <c r="V18" s="0" t="n">
        <f aca="false">age_moves!D204*pop_moves!$F$8*fuel_usdata!P18/veh_age!V18</f>
        <v>4641.37824996309</v>
      </c>
      <c r="W18" s="0" t="n">
        <f aca="false">V18</f>
        <v>4641.37824996309</v>
      </c>
      <c r="X18" s="4" t="n">
        <f aca="false">age_moves!D235*pop_moves!$F$9*fuel_usdata!P18/veh_age!X18</f>
        <v>76453.599127182</v>
      </c>
      <c r="Y18" s="4" t="n">
        <f aca="false">age_moves!D235*pop_moves!$F$9*fuel_usdata!N18/veh_age!Y18</f>
        <v>76453.599127182</v>
      </c>
      <c r="Z18" s="4" t="n">
        <f aca="false">Y18</f>
        <v>76453.599127182</v>
      </c>
      <c r="AA18" s="4" t="n">
        <f aca="false">age_moves!D266*pop_moves!$F$10*fuel_usdata!N18/veh_age!AA18</f>
        <v>339166.483477765</v>
      </c>
      <c r="AB18" s="0" t="n">
        <f aca="false">age_moves!D266*pop_moves!$F$10*fuel_usdata!P18/veh_age!AB18</f>
        <v>3165.6875729285</v>
      </c>
      <c r="AC18" s="0" t="n">
        <f aca="false">AB18</f>
        <v>3165.6875729285</v>
      </c>
      <c r="AD18" s="4" t="n">
        <f aca="false">age_moves!D297*pop_moves!$F$11*fuel_usdata!N18/veh_age!AD18</f>
        <v>339166.483477765</v>
      </c>
      <c r="AE18" s="0" t="n">
        <f aca="false">age_moves!D297*pop_moves!$F$11*fuel_usdata!P18/veh_age!AE18</f>
        <v>3165.6875729285</v>
      </c>
      <c r="AF18" s="0" t="n">
        <f aca="false">AE18</f>
        <v>3165.6875729285</v>
      </c>
      <c r="AG18" s="4" t="n">
        <f aca="false">age_moves!D328*pop_moves!$F$12*fuel_usdata!N18/veh_age!AG18</f>
        <v>791353.219710433</v>
      </c>
      <c r="AH18" s="0" t="n">
        <f aca="false">age_moves!D328*pop_moves!$F$12*fuel_usdata!P18/veh_age!AH18</f>
        <v>7386.27540005293</v>
      </c>
      <c r="AI18" s="0" t="n">
        <f aca="false">AH18</f>
        <v>7386.27540005293</v>
      </c>
      <c r="AJ18" s="4" t="n">
        <f aca="false">age_moves!D359*pop_moves!$F$13*fuel_usdata!N18/veh_age!AJ18</f>
        <v>237398.084070062</v>
      </c>
      <c r="AK18" s="0" t="n">
        <f aca="false">age_moves!D359*pop_moves!$F$13*fuel_usdata!P18/veh_age!AK18</f>
        <v>2215.80905303958</v>
      </c>
      <c r="AL18" s="0" t="n">
        <f aca="false">AK18</f>
        <v>2215.80905303958</v>
      </c>
      <c r="AM18" s="4" t="n">
        <f aca="false">age_moves!D390*pop_moves!$F$14/veh_age!AM18</f>
        <v>22935.3182636888</v>
      </c>
    </row>
    <row r="19" customFormat="false" ht="14.4" hidden="false" customHeight="false" outlineLevel="0" collapsed="false">
      <c r="A19" s="0" t="n">
        <f aca="false">A18+1</f>
        <v>18</v>
      </c>
      <c r="B19" s="0" t="n">
        <f aca="false">age_moves!D19*pop_moves!$F$2*fuel_usdata!V19/veh_age!B19</f>
        <v>11465.7105115233</v>
      </c>
      <c r="C19" s="0" t="n">
        <f aca="false">age_moves!D50*pop_moves!$F$3*fuel_usdata!R19/veh_age!C19</f>
        <v>0.306148917545588</v>
      </c>
      <c r="D19" s="0" t="n">
        <f aca="false">age_moves!D50*pop_moves!$F$3*fuel_usdata!S19/veh_age!D19</f>
        <v>20630.3696355252</v>
      </c>
      <c r="E19" s="0" t="n">
        <f aca="false">age_moves!D50*pop_moves!$F$3*fuel_usdata!Q19/veh_age!E19</f>
        <v>20630.3696355252</v>
      </c>
      <c r="F19" s="0" t="n">
        <f aca="false">age_moves!D50*pop_moves!$F$3*fuel_usdata!T19/veh_age!F19</f>
        <v>1390212824.23781</v>
      </c>
      <c r="G19" s="0" t="n">
        <f aca="false">age_moves!D81*pop_moves!$F$4*fuel_usdata!R19/veh_age!G19</f>
        <v>0.7663525629183</v>
      </c>
      <c r="H19" s="0" t="n">
        <f aca="false">age_moves!D81*pop_moves!$F$4*fuel_usdata!S19/veh_age!H19</f>
        <v>51641.9811995003</v>
      </c>
      <c r="I19" s="0" t="n">
        <f aca="false">age_moves!D81*pop_moves!$F$4*fuel_usdata!Q19/veh_age!I19</f>
        <v>51641.9811995003</v>
      </c>
      <c r="J19" s="0" t="n">
        <f aca="false">age_moves!D81*pop_moves!$F$4*fuel_usdata!T19/veh_age!J19</f>
        <v>3479983432.23896</v>
      </c>
      <c r="K19" s="0" t="n">
        <f aca="false">age_moves!D112*pop_moves!$F$5*fuel_usdata!R19/veh_age!K19</f>
        <v>0.766364680697037</v>
      </c>
      <c r="L19" s="0" t="n">
        <f aca="false">age_moves!D112*pop_moves!$F$5*fuel_usdata!S19/veh_age!L19</f>
        <v>51642.7977767939</v>
      </c>
      <c r="M19" s="0" t="n">
        <f aca="false">age_moves!D112*pop_moves!$F$5*fuel_usdata!Q19/veh_age!M19</f>
        <v>51642.7977767939</v>
      </c>
      <c r="N19" s="0" t="n">
        <f aca="false">age_moves!D112*pop_moves!$F$5*fuel_usdata!T19/veh_age!N19</f>
        <v>3480038458.69973</v>
      </c>
      <c r="O19" s="0" t="n">
        <f aca="false">age_moves!D143*pop_moves!$F$6/veh_age!O19</f>
        <v>1057927.88019482</v>
      </c>
      <c r="P19" s="0" t="n">
        <f aca="false">O19</f>
        <v>1057927.88019482</v>
      </c>
      <c r="Q19" s="0" t="n">
        <f aca="false">P19</f>
        <v>1057927.88019482</v>
      </c>
      <c r="R19" s="4" t="n">
        <f aca="false">age_moves!D174*pop_moves!$F$7*fuel_usdata!M19/veh_age!R19</f>
        <v>4.60782970615304</v>
      </c>
      <c r="S19" s="8" t="n">
        <f aca="false">age_moves!D174*pop_moves!$F$7*fuel_usdata!N19/veh_age!S19</f>
        <v>17975.143683703</v>
      </c>
      <c r="T19" s="8" t="n">
        <f aca="false">age_moves!D174*pop_moves!$F$7*fuel_usdata!P19/veh_age!T19</f>
        <v>70121035.5101254</v>
      </c>
      <c r="U19" s="4" t="n">
        <f aca="false">age_moves!D205*pop_moves!$F$8*fuel_usdata!N19/veh_age!U19</f>
        <v>497269.519895771</v>
      </c>
      <c r="V19" s="0" t="n">
        <f aca="false">age_moves!D205*pop_moves!$F$8*fuel_usdata!P19/veh_age!V19</f>
        <v>4641.37824996309</v>
      </c>
      <c r="W19" s="0" t="n">
        <f aca="false">V19</f>
        <v>4641.37824996309</v>
      </c>
      <c r="X19" s="4" t="n">
        <f aca="false">age_moves!D236*pop_moves!$F$9*fuel_usdata!P19/veh_age!X19</f>
        <v>76453.599127182</v>
      </c>
      <c r="Y19" s="4" t="n">
        <f aca="false">age_moves!D236*pop_moves!$F$9*fuel_usdata!N19/veh_age!Y19</f>
        <v>76453.599127182</v>
      </c>
      <c r="Z19" s="4" t="n">
        <f aca="false">Y19</f>
        <v>76453.599127182</v>
      </c>
      <c r="AA19" s="4" t="n">
        <f aca="false">age_moves!D267*pop_moves!$F$10*fuel_usdata!N19/veh_age!AA19</f>
        <v>339166.483477765</v>
      </c>
      <c r="AB19" s="0" t="n">
        <f aca="false">age_moves!D267*pop_moves!$F$10*fuel_usdata!P19/veh_age!AB19</f>
        <v>3165.6875729285</v>
      </c>
      <c r="AC19" s="0" t="n">
        <f aca="false">AB19</f>
        <v>3165.6875729285</v>
      </c>
      <c r="AD19" s="4" t="n">
        <f aca="false">age_moves!D298*pop_moves!$F$11*fuel_usdata!N19/veh_age!AD19</f>
        <v>339166.483477765</v>
      </c>
      <c r="AE19" s="0" t="n">
        <f aca="false">age_moves!D298*pop_moves!$F$11*fuel_usdata!P19/veh_age!AE19</f>
        <v>3165.6875729285</v>
      </c>
      <c r="AF19" s="0" t="n">
        <f aca="false">AE19</f>
        <v>3165.6875729285</v>
      </c>
      <c r="AG19" s="4" t="n">
        <f aca="false">age_moves!D329*pop_moves!$F$12*fuel_usdata!N19/veh_age!AG19</f>
        <v>791353.219710433</v>
      </c>
      <c r="AH19" s="0" t="n">
        <f aca="false">age_moves!D329*pop_moves!$F$12*fuel_usdata!P19/veh_age!AH19</f>
        <v>7386.27540005293</v>
      </c>
      <c r="AI19" s="0" t="n">
        <f aca="false">AH19</f>
        <v>7386.27540005293</v>
      </c>
      <c r="AJ19" s="4" t="n">
        <f aca="false">age_moves!D360*pop_moves!$F$13*fuel_usdata!N19/veh_age!AJ19</f>
        <v>237398.084070062</v>
      </c>
      <c r="AK19" s="0" t="n">
        <f aca="false">age_moves!D360*pop_moves!$F$13*fuel_usdata!P19/veh_age!AK19</f>
        <v>2215.80905303958</v>
      </c>
      <c r="AL19" s="0" t="n">
        <f aca="false">AK19</f>
        <v>2215.80905303958</v>
      </c>
      <c r="AM19" s="4" t="n">
        <f aca="false">age_moves!D391*pop_moves!$F$14/veh_age!AM19</f>
        <v>22935.3182636888</v>
      </c>
    </row>
    <row r="20" customFormat="false" ht="14.4" hidden="false" customHeight="false" outlineLevel="0" collapsed="false">
      <c r="A20" s="0" t="n">
        <f aca="false">A19+1</f>
        <v>19</v>
      </c>
      <c r="B20" s="0" t="n">
        <f aca="false">age_moves!D20*pop_moves!$F$2*fuel_usdata!V20/veh_age!B20</f>
        <v>11465.7105115233</v>
      </c>
      <c r="C20" s="0" t="n">
        <f aca="false">age_moves!D51*pop_moves!$F$3*fuel_usdata!R20/veh_age!C20</f>
        <v>0.306148917545588</v>
      </c>
      <c r="D20" s="0" t="n">
        <f aca="false">age_moves!D51*pop_moves!$F$3*fuel_usdata!S20/veh_age!D20</f>
        <v>20630.3696355252</v>
      </c>
      <c r="E20" s="0" t="n">
        <f aca="false">age_moves!D51*pop_moves!$F$3*fuel_usdata!Q20/veh_age!E20</f>
        <v>20630.3696355252</v>
      </c>
      <c r="F20" s="0" t="n">
        <f aca="false">age_moves!D51*pop_moves!$F$3*fuel_usdata!T20/veh_age!F20</f>
        <v>1390212824.23781</v>
      </c>
      <c r="G20" s="0" t="n">
        <f aca="false">age_moves!D82*pop_moves!$F$4*fuel_usdata!R20/veh_age!G20</f>
        <v>0.7663525629183</v>
      </c>
      <c r="H20" s="0" t="n">
        <f aca="false">age_moves!D82*pop_moves!$F$4*fuel_usdata!S20/veh_age!H20</f>
        <v>51641.9811995003</v>
      </c>
      <c r="I20" s="0" t="n">
        <f aca="false">age_moves!D82*pop_moves!$F$4*fuel_usdata!Q20/veh_age!I20</f>
        <v>51641.9811995003</v>
      </c>
      <c r="J20" s="0" t="n">
        <f aca="false">age_moves!D82*pop_moves!$F$4*fuel_usdata!T20/veh_age!J20</f>
        <v>3479983432.23896</v>
      </c>
      <c r="K20" s="0" t="n">
        <f aca="false">age_moves!D113*pop_moves!$F$5*fuel_usdata!R20/veh_age!K20</f>
        <v>0.766364680697037</v>
      </c>
      <c r="L20" s="0" t="n">
        <f aca="false">age_moves!D113*pop_moves!$F$5*fuel_usdata!S20/veh_age!L20</f>
        <v>51642.7977767939</v>
      </c>
      <c r="M20" s="0" t="n">
        <f aca="false">age_moves!D113*pop_moves!$F$5*fuel_usdata!Q20/veh_age!M20</f>
        <v>51642.7977767939</v>
      </c>
      <c r="N20" s="0" t="n">
        <f aca="false">age_moves!D113*pop_moves!$F$5*fuel_usdata!T20/veh_age!N20</f>
        <v>3480038458.69973</v>
      </c>
      <c r="O20" s="0" t="n">
        <f aca="false">age_moves!D144*pop_moves!$F$6/veh_age!O20</f>
        <v>1057927.88019482</v>
      </c>
      <c r="P20" s="0" t="n">
        <f aca="false">O20</f>
        <v>1057927.88019482</v>
      </c>
      <c r="Q20" s="0" t="n">
        <f aca="false">P20</f>
        <v>1057927.88019482</v>
      </c>
      <c r="R20" s="4" t="n">
        <f aca="false">age_moves!D175*pop_moves!$F$7*fuel_usdata!M20/veh_age!R20</f>
        <v>4.60782970615303</v>
      </c>
      <c r="S20" s="8" t="n">
        <f aca="false">age_moves!D175*pop_moves!$F$7*fuel_usdata!N20/veh_age!S20</f>
        <v>17975.143683703</v>
      </c>
      <c r="T20" s="8" t="n">
        <f aca="false">age_moves!D175*pop_moves!$F$7*fuel_usdata!P20/veh_age!T20</f>
        <v>70121035.5101254</v>
      </c>
      <c r="U20" s="4" t="n">
        <f aca="false">age_moves!D206*pop_moves!$F$8*fuel_usdata!N20/veh_age!U20</f>
        <v>497269.519895771</v>
      </c>
      <c r="V20" s="0" t="n">
        <f aca="false">age_moves!D206*pop_moves!$F$8*fuel_usdata!P20/veh_age!V20</f>
        <v>4641.37824996309</v>
      </c>
      <c r="W20" s="0" t="n">
        <f aca="false">V20</f>
        <v>4641.37824996309</v>
      </c>
      <c r="X20" s="4" t="n">
        <f aca="false">age_moves!D237*pop_moves!$F$9*fuel_usdata!P20/veh_age!X20</f>
        <v>76453.599127182</v>
      </c>
      <c r="Y20" s="4" t="n">
        <f aca="false">age_moves!D237*pop_moves!$F$9*fuel_usdata!N20/veh_age!Y20</f>
        <v>76453.599127182</v>
      </c>
      <c r="Z20" s="4" t="n">
        <f aca="false">Y20</f>
        <v>76453.599127182</v>
      </c>
      <c r="AA20" s="4" t="n">
        <f aca="false">age_moves!D268*pop_moves!$F$10*fuel_usdata!N20/veh_age!AA20</f>
        <v>339166.483477765</v>
      </c>
      <c r="AB20" s="0" t="n">
        <f aca="false">age_moves!D268*pop_moves!$F$10*fuel_usdata!P20/veh_age!AB20</f>
        <v>3165.6875729285</v>
      </c>
      <c r="AC20" s="0" t="n">
        <f aca="false">AB20</f>
        <v>3165.6875729285</v>
      </c>
      <c r="AD20" s="4" t="n">
        <f aca="false">age_moves!D299*pop_moves!$F$11*fuel_usdata!N20/veh_age!AD20</f>
        <v>339166.483477765</v>
      </c>
      <c r="AE20" s="0" t="n">
        <f aca="false">age_moves!D299*pop_moves!$F$11*fuel_usdata!P20/veh_age!AE20</f>
        <v>3165.6875729285</v>
      </c>
      <c r="AF20" s="0" t="n">
        <f aca="false">AE20</f>
        <v>3165.6875729285</v>
      </c>
      <c r="AG20" s="4" t="n">
        <f aca="false">age_moves!D330*pop_moves!$F$12*fuel_usdata!N20/veh_age!AG20</f>
        <v>791353.219710433</v>
      </c>
      <c r="AH20" s="0" t="n">
        <f aca="false">age_moves!D330*pop_moves!$F$12*fuel_usdata!P20/veh_age!AH20</f>
        <v>7386.27540005293</v>
      </c>
      <c r="AI20" s="0" t="n">
        <f aca="false">AH20</f>
        <v>7386.27540005293</v>
      </c>
      <c r="AJ20" s="4" t="n">
        <f aca="false">age_moves!D361*pop_moves!$F$13*fuel_usdata!N20/veh_age!AJ20</f>
        <v>237398.084070062</v>
      </c>
      <c r="AK20" s="0" t="n">
        <f aca="false">age_moves!D361*pop_moves!$F$13*fuel_usdata!P20/veh_age!AK20</f>
        <v>2215.80905303958</v>
      </c>
      <c r="AL20" s="0" t="n">
        <f aca="false">AK20</f>
        <v>2215.80905303958</v>
      </c>
      <c r="AM20" s="4" t="n">
        <f aca="false">age_moves!D392*pop_moves!$F$14/veh_age!AM20</f>
        <v>22935.3182636888</v>
      </c>
    </row>
    <row r="21" customFormat="false" ht="14.4" hidden="false" customHeight="false" outlineLevel="0" collapsed="false">
      <c r="A21" s="0" t="n">
        <f aca="false">A20+1</f>
        <v>20</v>
      </c>
      <c r="B21" s="0" t="n">
        <f aca="false">age_moves!D21*pop_moves!$F$2*fuel_usdata!V21/veh_age!B21</f>
        <v>11465.7105115233</v>
      </c>
      <c r="C21" s="0" t="n">
        <f aca="false">age_moves!D52*pop_moves!$F$3*fuel_usdata!R21/veh_age!C21</f>
        <v>0.306148917545588</v>
      </c>
      <c r="D21" s="0" t="n">
        <f aca="false">age_moves!D52*pop_moves!$F$3*fuel_usdata!S21/veh_age!D21</f>
        <v>20630.3696355252</v>
      </c>
      <c r="E21" s="0" t="n">
        <f aca="false">age_moves!D52*pop_moves!$F$3*fuel_usdata!Q21/veh_age!E21</f>
        <v>20630.3696355252</v>
      </c>
      <c r="F21" s="0" t="n">
        <f aca="false">age_moves!D52*pop_moves!$F$3*fuel_usdata!T21/veh_age!F21</f>
        <v>1390212824.23781</v>
      </c>
      <c r="G21" s="0" t="n">
        <f aca="false">age_moves!D83*pop_moves!$F$4*fuel_usdata!R21/veh_age!G21</f>
        <v>0.7663525629183</v>
      </c>
      <c r="H21" s="0" t="n">
        <f aca="false">age_moves!D83*pop_moves!$F$4*fuel_usdata!S21/veh_age!H21</f>
        <v>51641.9811995003</v>
      </c>
      <c r="I21" s="0" t="n">
        <f aca="false">age_moves!D83*pop_moves!$F$4*fuel_usdata!Q21/veh_age!I21</f>
        <v>51641.9811995003</v>
      </c>
      <c r="J21" s="0" t="n">
        <f aca="false">age_moves!D83*pop_moves!$F$4*fuel_usdata!T21/veh_age!J21</f>
        <v>3479983432.23896</v>
      </c>
      <c r="K21" s="0" t="n">
        <f aca="false">age_moves!D114*pop_moves!$F$5*fuel_usdata!R21/veh_age!K21</f>
        <v>0.766364680697037</v>
      </c>
      <c r="L21" s="0" t="n">
        <f aca="false">age_moves!D114*pop_moves!$F$5*fuel_usdata!S21/veh_age!L21</f>
        <v>51642.7977767939</v>
      </c>
      <c r="M21" s="0" t="n">
        <f aca="false">age_moves!D114*pop_moves!$F$5*fuel_usdata!Q21/veh_age!M21</f>
        <v>51642.7977767939</v>
      </c>
      <c r="N21" s="0" t="n">
        <f aca="false">age_moves!D114*pop_moves!$F$5*fuel_usdata!T21/veh_age!N21</f>
        <v>3480038458.69973</v>
      </c>
      <c r="O21" s="0" t="n">
        <f aca="false">age_moves!D145*pop_moves!$F$6/veh_age!O21</f>
        <v>1057927.88019482</v>
      </c>
      <c r="P21" s="0" t="n">
        <f aca="false">O21</f>
        <v>1057927.88019482</v>
      </c>
      <c r="Q21" s="0" t="n">
        <f aca="false">P21</f>
        <v>1057927.88019482</v>
      </c>
      <c r="R21" s="4" t="n">
        <f aca="false">age_moves!D176*pop_moves!$F$7*fuel_usdata!M21/veh_age!R21</f>
        <v>4.60782970615303</v>
      </c>
      <c r="S21" s="8" t="n">
        <f aca="false">age_moves!D176*pop_moves!$F$7*fuel_usdata!N21/veh_age!S21</f>
        <v>17975.143683703</v>
      </c>
      <c r="T21" s="8" t="n">
        <f aca="false">age_moves!D176*pop_moves!$F$7*fuel_usdata!P21/veh_age!T21</f>
        <v>70121035.5101253</v>
      </c>
      <c r="U21" s="4" t="n">
        <f aca="false">age_moves!D207*pop_moves!$F$8*fuel_usdata!N21/veh_age!U21</f>
        <v>497269.519895771</v>
      </c>
      <c r="V21" s="0" t="n">
        <f aca="false">age_moves!D207*pop_moves!$F$8*fuel_usdata!P21/veh_age!V21</f>
        <v>4641.37824996309</v>
      </c>
      <c r="W21" s="0" t="n">
        <f aca="false">V21</f>
        <v>4641.37824996309</v>
      </c>
      <c r="X21" s="4" t="n">
        <f aca="false">age_moves!D238*pop_moves!$F$9*fuel_usdata!P21/veh_age!X21</f>
        <v>76453.5991271821</v>
      </c>
      <c r="Y21" s="4" t="n">
        <f aca="false">age_moves!D238*pop_moves!$F$9*fuel_usdata!N21/veh_age!Y21</f>
        <v>76453.599127182</v>
      </c>
      <c r="Z21" s="4" t="n">
        <f aca="false">Y21</f>
        <v>76453.599127182</v>
      </c>
      <c r="AA21" s="4" t="n">
        <f aca="false">age_moves!D269*pop_moves!$F$10*fuel_usdata!N21/veh_age!AA21</f>
        <v>339166.483477765</v>
      </c>
      <c r="AB21" s="0" t="n">
        <f aca="false">age_moves!D269*pop_moves!$F$10*fuel_usdata!P21/veh_age!AB21</f>
        <v>3165.6875729285</v>
      </c>
      <c r="AC21" s="0" t="n">
        <f aca="false">AB21</f>
        <v>3165.6875729285</v>
      </c>
      <c r="AD21" s="4" t="n">
        <f aca="false">age_moves!D300*pop_moves!$F$11*fuel_usdata!N21/veh_age!AD21</f>
        <v>339166.483477765</v>
      </c>
      <c r="AE21" s="0" t="n">
        <f aca="false">age_moves!D300*pop_moves!$F$11*fuel_usdata!P21/veh_age!AE21</f>
        <v>3165.6875729285</v>
      </c>
      <c r="AF21" s="0" t="n">
        <f aca="false">AE21</f>
        <v>3165.6875729285</v>
      </c>
      <c r="AG21" s="4" t="n">
        <f aca="false">age_moves!D331*pop_moves!$F$12*fuel_usdata!N21/veh_age!AG21</f>
        <v>791353.219710433</v>
      </c>
      <c r="AH21" s="0" t="n">
        <f aca="false">age_moves!D331*pop_moves!$F$12*fuel_usdata!P21/veh_age!AH21</f>
        <v>7386.27540005293</v>
      </c>
      <c r="AI21" s="0" t="n">
        <f aca="false">AH21</f>
        <v>7386.27540005293</v>
      </c>
      <c r="AJ21" s="4" t="n">
        <f aca="false">age_moves!D362*pop_moves!$F$13*fuel_usdata!N21/veh_age!AJ21</f>
        <v>237398.084070062</v>
      </c>
      <c r="AK21" s="0" t="n">
        <f aca="false">age_moves!D362*pop_moves!$F$13*fuel_usdata!P21/veh_age!AK21</f>
        <v>2215.80905303958</v>
      </c>
      <c r="AL21" s="0" t="n">
        <f aca="false">AK21</f>
        <v>2215.80905303958</v>
      </c>
      <c r="AM21" s="4" t="n">
        <f aca="false">age_moves!D393*pop_moves!$F$14/veh_age!AM21</f>
        <v>22935.3182636888</v>
      </c>
    </row>
    <row r="22" customFormat="false" ht="14.4" hidden="false" customHeight="false" outlineLevel="0" collapsed="false">
      <c r="A22" s="0" t="n">
        <f aca="false">A21+1</f>
        <v>21</v>
      </c>
      <c r="B22" s="0" t="n">
        <f aca="false">age_moves!D22*pop_moves!$F$2*fuel_usdata!V22/veh_age!B22</f>
        <v>11465.7105115233</v>
      </c>
      <c r="C22" s="0" t="n">
        <f aca="false">age_moves!D53*pop_moves!$F$3*fuel_usdata!R22/veh_age!C22</f>
        <v>0.306148917545588</v>
      </c>
      <c r="D22" s="0" t="n">
        <f aca="false">age_moves!D53*pop_moves!$F$3*fuel_usdata!S22/veh_age!D22</f>
        <v>20630.3696355252</v>
      </c>
      <c r="E22" s="0" t="n">
        <f aca="false">age_moves!D53*pop_moves!$F$3*fuel_usdata!Q22/veh_age!E22</f>
        <v>20630.3696355252</v>
      </c>
      <c r="F22" s="0" t="n">
        <f aca="false">age_moves!D53*pop_moves!$F$3*fuel_usdata!T22/veh_age!F22</f>
        <v>1390212824.23781</v>
      </c>
      <c r="G22" s="0" t="n">
        <f aca="false">age_moves!D84*pop_moves!$F$4*fuel_usdata!R22/veh_age!G22</f>
        <v>0.7663525629183</v>
      </c>
      <c r="H22" s="0" t="n">
        <f aca="false">age_moves!D84*pop_moves!$F$4*fuel_usdata!S22/veh_age!H22</f>
        <v>51641.9811995003</v>
      </c>
      <c r="I22" s="0" t="n">
        <f aca="false">age_moves!D84*pop_moves!$F$4*fuel_usdata!Q22/veh_age!I22</f>
        <v>51641.9811995003</v>
      </c>
      <c r="J22" s="0" t="n">
        <f aca="false">age_moves!D84*pop_moves!$F$4*fuel_usdata!T22/veh_age!J22</f>
        <v>3479983432.23896</v>
      </c>
      <c r="K22" s="0" t="n">
        <f aca="false">age_moves!D115*pop_moves!$F$5*fuel_usdata!R22/veh_age!K22</f>
        <v>0.766364680697037</v>
      </c>
      <c r="L22" s="0" t="n">
        <f aca="false">age_moves!D115*pop_moves!$F$5*fuel_usdata!S22/veh_age!L22</f>
        <v>51642.7977767939</v>
      </c>
      <c r="M22" s="0" t="n">
        <f aca="false">age_moves!D115*pop_moves!$F$5*fuel_usdata!Q22/veh_age!M22</f>
        <v>51642.7977767939</v>
      </c>
      <c r="N22" s="0" t="n">
        <f aca="false">age_moves!D115*pop_moves!$F$5*fuel_usdata!T22/veh_age!N22</f>
        <v>3480038458.69973</v>
      </c>
      <c r="O22" s="0" t="n">
        <f aca="false">age_moves!D146*pop_moves!$F$6/veh_age!O22</f>
        <v>1057927.88019482</v>
      </c>
      <c r="P22" s="0" t="n">
        <f aca="false">O22</f>
        <v>1057927.88019482</v>
      </c>
      <c r="Q22" s="0" t="n">
        <f aca="false">P22</f>
        <v>1057927.88019482</v>
      </c>
      <c r="R22" s="4" t="n">
        <f aca="false">age_moves!D177*pop_moves!$F$7*fuel_usdata!M22/veh_age!R22</f>
        <v>4.60782970615303</v>
      </c>
      <c r="S22" s="8" t="n">
        <f aca="false">age_moves!D177*pop_moves!$F$7*fuel_usdata!N22/veh_age!S22</f>
        <v>17975.143683703</v>
      </c>
      <c r="T22" s="8" t="n">
        <f aca="false">age_moves!D177*pop_moves!$F$7*fuel_usdata!P22/veh_age!T22</f>
        <v>70121035.5101254</v>
      </c>
      <c r="U22" s="4" t="n">
        <f aca="false">age_moves!D208*pop_moves!$F$8*fuel_usdata!N22/veh_age!U22</f>
        <v>497269.519895771</v>
      </c>
      <c r="V22" s="0" t="n">
        <f aca="false">age_moves!D208*pop_moves!$F$8*fuel_usdata!P22/veh_age!V22</f>
        <v>4641.37824996309</v>
      </c>
      <c r="W22" s="0" t="n">
        <f aca="false">V22</f>
        <v>4641.37824996309</v>
      </c>
      <c r="X22" s="4" t="n">
        <f aca="false">age_moves!D239*pop_moves!$F$9*fuel_usdata!P22/veh_age!X22</f>
        <v>76453.599127182</v>
      </c>
      <c r="Y22" s="4" t="n">
        <f aca="false">age_moves!D239*pop_moves!$F$9*fuel_usdata!N22/veh_age!Y22</f>
        <v>76453.599127182</v>
      </c>
      <c r="Z22" s="4" t="n">
        <f aca="false">Y22</f>
        <v>76453.599127182</v>
      </c>
      <c r="AA22" s="4" t="n">
        <f aca="false">age_moves!D270*pop_moves!$F$10*fuel_usdata!N22/veh_age!AA22</f>
        <v>339166.483477765</v>
      </c>
      <c r="AB22" s="0" t="n">
        <f aca="false">age_moves!D270*pop_moves!$F$10*fuel_usdata!P22/veh_age!AB22</f>
        <v>3165.6875729285</v>
      </c>
      <c r="AC22" s="0" t="n">
        <f aca="false">AB22</f>
        <v>3165.6875729285</v>
      </c>
      <c r="AD22" s="4" t="n">
        <f aca="false">age_moves!D301*pop_moves!$F$11*fuel_usdata!N22/veh_age!AD22</f>
        <v>339166.483477765</v>
      </c>
      <c r="AE22" s="0" t="n">
        <f aca="false">age_moves!D301*pop_moves!$F$11*fuel_usdata!P22/veh_age!AE22</f>
        <v>3165.6875729285</v>
      </c>
      <c r="AF22" s="0" t="n">
        <f aca="false">AE22</f>
        <v>3165.6875729285</v>
      </c>
      <c r="AG22" s="4" t="n">
        <f aca="false">age_moves!D332*pop_moves!$F$12*fuel_usdata!N22/veh_age!AG22</f>
        <v>791353.219710433</v>
      </c>
      <c r="AH22" s="0" t="n">
        <f aca="false">age_moves!D332*pop_moves!$F$12*fuel_usdata!P22/veh_age!AH22</f>
        <v>7386.27540005293</v>
      </c>
      <c r="AI22" s="0" t="n">
        <f aca="false">AH22</f>
        <v>7386.27540005293</v>
      </c>
      <c r="AJ22" s="4" t="n">
        <f aca="false">age_moves!D363*pop_moves!$F$13*fuel_usdata!N22/veh_age!AJ22</f>
        <v>237398.084070062</v>
      </c>
      <c r="AK22" s="0" t="n">
        <f aca="false">age_moves!D363*pop_moves!$F$13*fuel_usdata!P22/veh_age!AK22</f>
        <v>2215.80905303958</v>
      </c>
      <c r="AL22" s="0" t="n">
        <f aca="false">AK22</f>
        <v>2215.80905303958</v>
      </c>
      <c r="AM22" s="4" t="n">
        <f aca="false">age_moves!D394*pop_moves!$F$14/veh_age!AM22</f>
        <v>22935.3182636888</v>
      </c>
    </row>
    <row r="23" customFormat="false" ht="14.4" hidden="false" customHeight="false" outlineLevel="0" collapsed="false">
      <c r="A23" s="0" t="n">
        <f aca="false">A22+1</f>
        <v>22</v>
      </c>
      <c r="B23" s="0" t="n">
        <f aca="false">age_moves!D23*pop_moves!$F$2*fuel_usdata!V23/veh_age!B23</f>
        <v>11465.7105115233</v>
      </c>
      <c r="C23" s="0" t="n">
        <f aca="false">age_moves!D54*pop_moves!$F$3*fuel_usdata!R23/veh_age!C23</f>
        <v>0.306148917545588</v>
      </c>
      <c r="D23" s="0" t="n">
        <f aca="false">age_moves!D54*pop_moves!$F$3*fuel_usdata!S23/veh_age!D23</f>
        <v>20630.3696355252</v>
      </c>
      <c r="E23" s="0" t="n">
        <f aca="false">age_moves!D54*pop_moves!$F$3*fuel_usdata!Q23/veh_age!E23</f>
        <v>20630.3696355252</v>
      </c>
      <c r="F23" s="0" t="n">
        <f aca="false">age_moves!D54*pop_moves!$F$3*fuel_usdata!T23/veh_age!F23</f>
        <v>1390212824.23781</v>
      </c>
      <c r="G23" s="0" t="n">
        <f aca="false">age_moves!D85*pop_moves!$F$4*fuel_usdata!R23/veh_age!G23</f>
        <v>0.7663525629183</v>
      </c>
      <c r="H23" s="0" t="n">
        <f aca="false">age_moves!D85*pop_moves!$F$4*fuel_usdata!S23/veh_age!H23</f>
        <v>51641.9811995003</v>
      </c>
      <c r="I23" s="0" t="n">
        <f aca="false">age_moves!D85*pop_moves!$F$4*fuel_usdata!Q23/veh_age!I23</f>
        <v>51641.9811995003</v>
      </c>
      <c r="J23" s="0" t="n">
        <f aca="false">age_moves!D85*pop_moves!$F$4*fuel_usdata!T23/veh_age!J23</f>
        <v>3479983432.23896</v>
      </c>
      <c r="K23" s="0" t="n">
        <f aca="false">age_moves!D116*pop_moves!$F$5*fuel_usdata!R23/veh_age!K23</f>
        <v>0.766364680697037</v>
      </c>
      <c r="L23" s="0" t="n">
        <f aca="false">age_moves!D116*pop_moves!$F$5*fuel_usdata!S23/veh_age!L23</f>
        <v>51642.7977767939</v>
      </c>
      <c r="M23" s="0" t="n">
        <f aca="false">age_moves!D116*pop_moves!$F$5*fuel_usdata!Q23/veh_age!M23</f>
        <v>51642.7977767939</v>
      </c>
      <c r="N23" s="0" t="n">
        <f aca="false">age_moves!D116*pop_moves!$F$5*fuel_usdata!T23/veh_age!N23</f>
        <v>3480038458.69973</v>
      </c>
      <c r="O23" s="0" t="n">
        <f aca="false">age_moves!D147*pop_moves!$F$6/veh_age!O23</f>
        <v>1057927.88019482</v>
      </c>
      <c r="P23" s="0" t="n">
        <f aca="false">O23</f>
        <v>1057927.88019482</v>
      </c>
      <c r="Q23" s="0" t="n">
        <f aca="false">P23</f>
        <v>1057927.88019482</v>
      </c>
      <c r="R23" s="4" t="n">
        <f aca="false">age_moves!D178*pop_moves!$F$7*fuel_usdata!M23/veh_age!R23</f>
        <v>4.60782970615304</v>
      </c>
      <c r="S23" s="8" t="n">
        <f aca="false">age_moves!D178*pop_moves!$F$7*fuel_usdata!N23/veh_age!S23</f>
        <v>17975.143683703</v>
      </c>
      <c r="T23" s="8" t="n">
        <f aca="false">age_moves!D178*pop_moves!$F$7*fuel_usdata!P23/veh_age!T23</f>
        <v>70121035.5101253</v>
      </c>
      <c r="U23" s="4" t="n">
        <f aca="false">age_moves!D209*pop_moves!$F$8*fuel_usdata!N23/veh_age!U23</f>
        <v>497269.519895771</v>
      </c>
      <c r="V23" s="0" t="n">
        <f aca="false">age_moves!D209*pop_moves!$F$8*fuel_usdata!P23/veh_age!V23</f>
        <v>4641.37824996308</v>
      </c>
      <c r="W23" s="0" t="n">
        <f aca="false">V23</f>
        <v>4641.37824996308</v>
      </c>
      <c r="X23" s="4" t="n">
        <f aca="false">age_moves!D240*pop_moves!$F$9*fuel_usdata!P23/veh_age!X23</f>
        <v>76453.599127182</v>
      </c>
      <c r="Y23" s="4" t="n">
        <f aca="false">age_moves!D240*pop_moves!$F$9*fuel_usdata!N23/veh_age!Y23</f>
        <v>76453.599127182</v>
      </c>
      <c r="Z23" s="4" t="n">
        <f aca="false">Y23</f>
        <v>76453.599127182</v>
      </c>
      <c r="AA23" s="4" t="n">
        <f aca="false">age_moves!D271*pop_moves!$F$10*fuel_usdata!N23/veh_age!AA23</f>
        <v>339166.483477765</v>
      </c>
      <c r="AB23" s="0" t="n">
        <f aca="false">age_moves!D271*pop_moves!$F$10*fuel_usdata!P23/veh_age!AB23</f>
        <v>3165.6875729285</v>
      </c>
      <c r="AC23" s="0" t="n">
        <f aca="false">AB23</f>
        <v>3165.6875729285</v>
      </c>
      <c r="AD23" s="4" t="n">
        <f aca="false">age_moves!D302*pop_moves!$F$11*fuel_usdata!N23/veh_age!AD23</f>
        <v>339166.483477765</v>
      </c>
      <c r="AE23" s="0" t="n">
        <f aca="false">age_moves!D302*pop_moves!$F$11*fuel_usdata!P23/veh_age!AE23</f>
        <v>3165.6875729285</v>
      </c>
      <c r="AF23" s="0" t="n">
        <f aca="false">AE23</f>
        <v>3165.6875729285</v>
      </c>
      <c r="AG23" s="4" t="n">
        <f aca="false">age_moves!D333*pop_moves!$F$12*fuel_usdata!N23/veh_age!AG23</f>
        <v>791353.219710433</v>
      </c>
      <c r="AH23" s="0" t="n">
        <f aca="false">age_moves!D333*pop_moves!$F$12*fuel_usdata!P23/veh_age!AH23</f>
        <v>7386.27540005293</v>
      </c>
      <c r="AI23" s="0" t="n">
        <f aca="false">AH23</f>
        <v>7386.27540005293</v>
      </c>
      <c r="AJ23" s="4" t="n">
        <f aca="false">age_moves!D364*pop_moves!$F$13*fuel_usdata!N23/veh_age!AJ23</f>
        <v>237398.084070062</v>
      </c>
      <c r="AK23" s="0" t="n">
        <f aca="false">age_moves!D364*pop_moves!$F$13*fuel_usdata!P23/veh_age!AK23</f>
        <v>2215.80905303958</v>
      </c>
      <c r="AL23" s="0" t="n">
        <f aca="false">AK23</f>
        <v>2215.80905303958</v>
      </c>
      <c r="AM23" s="4" t="n">
        <f aca="false">age_moves!D395*pop_moves!$F$14/veh_age!AM23</f>
        <v>22935.3182636888</v>
      </c>
    </row>
    <row r="24" customFormat="false" ht="14.4" hidden="false" customHeight="false" outlineLevel="0" collapsed="false">
      <c r="A24" s="0" t="n">
        <f aca="false">A23+1</f>
        <v>23</v>
      </c>
      <c r="B24" s="0" t="n">
        <f aca="false">age_moves!D24*pop_moves!$F$2*fuel_usdata!V24/veh_age!B24</f>
        <v>11465.7105115233</v>
      </c>
      <c r="C24" s="0" t="n">
        <f aca="false">age_moves!D55*pop_moves!$F$3*fuel_usdata!R24/veh_age!C24</f>
        <v>0.306148917545588</v>
      </c>
      <c r="D24" s="0" t="n">
        <f aca="false">age_moves!D55*pop_moves!$F$3*fuel_usdata!S24/veh_age!D24</f>
        <v>20630.3696355252</v>
      </c>
      <c r="E24" s="0" t="n">
        <f aca="false">age_moves!D55*pop_moves!$F$3*fuel_usdata!Q24/veh_age!E24</f>
        <v>20630.3696355252</v>
      </c>
      <c r="F24" s="0" t="n">
        <f aca="false">age_moves!D55*pop_moves!$F$3*fuel_usdata!T24/veh_age!F24</f>
        <v>1390212824.23781</v>
      </c>
      <c r="G24" s="0" t="n">
        <f aca="false">age_moves!D86*pop_moves!$F$4*fuel_usdata!R24/veh_age!G24</f>
        <v>0.7663525629183</v>
      </c>
      <c r="H24" s="0" t="n">
        <f aca="false">age_moves!D86*pop_moves!$F$4*fuel_usdata!S24/veh_age!H24</f>
        <v>51641.9811995003</v>
      </c>
      <c r="I24" s="0" t="n">
        <f aca="false">age_moves!D86*pop_moves!$F$4*fuel_usdata!Q24/veh_age!I24</f>
        <v>51641.9811995003</v>
      </c>
      <c r="J24" s="0" t="n">
        <f aca="false">age_moves!D86*pop_moves!$F$4*fuel_usdata!T24/veh_age!J24</f>
        <v>3479983432.23896</v>
      </c>
      <c r="K24" s="0" t="n">
        <f aca="false">age_moves!D117*pop_moves!$F$5*fuel_usdata!R24/veh_age!K24</f>
        <v>0.766364680697037</v>
      </c>
      <c r="L24" s="0" t="n">
        <f aca="false">age_moves!D117*pop_moves!$F$5*fuel_usdata!S24/veh_age!L24</f>
        <v>51642.7977767939</v>
      </c>
      <c r="M24" s="0" t="n">
        <f aca="false">age_moves!D117*pop_moves!$F$5*fuel_usdata!Q24/veh_age!M24</f>
        <v>51642.7977767939</v>
      </c>
      <c r="N24" s="0" t="n">
        <f aca="false">age_moves!D117*pop_moves!$F$5*fuel_usdata!T24/veh_age!N24</f>
        <v>3480038458.69973</v>
      </c>
      <c r="O24" s="0" t="n">
        <f aca="false">age_moves!D148*pop_moves!$F$6/veh_age!O24</f>
        <v>1057927.88019482</v>
      </c>
      <c r="P24" s="0" t="n">
        <f aca="false">O24</f>
        <v>1057927.88019482</v>
      </c>
      <c r="Q24" s="0" t="n">
        <f aca="false">P24</f>
        <v>1057927.88019482</v>
      </c>
      <c r="R24" s="4" t="n">
        <f aca="false">age_moves!D179*pop_moves!$F$7*fuel_usdata!M24/veh_age!R24</f>
        <v>4.60782970615303</v>
      </c>
      <c r="S24" s="8" t="n">
        <f aca="false">age_moves!D179*pop_moves!$F$7*fuel_usdata!N24/veh_age!S24</f>
        <v>17975.143683703</v>
      </c>
      <c r="T24" s="8" t="n">
        <f aca="false">age_moves!D179*pop_moves!$F$7*fuel_usdata!P24/veh_age!T24</f>
        <v>70121035.5101254</v>
      </c>
      <c r="U24" s="4" t="n">
        <f aca="false">age_moves!D210*pop_moves!$F$8*fuel_usdata!N24/veh_age!U24</f>
        <v>497269.519895771</v>
      </c>
      <c r="V24" s="0" t="n">
        <f aca="false">age_moves!D210*pop_moves!$F$8*fuel_usdata!P24/veh_age!V24</f>
        <v>4641.37824996308</v>
      </c>
      <c r="W24" s="0" t="n">
        <f aca="false">V24</f>
        <v>4641.37824996308</v>
      </c>
      <c r="X24" s="4" t="n">
        <f aca="false">age_moves!D241*pop_moves!$F$9*fuel_usdata!P24/veh_age!X24</f>
        <v>76453.5991271821</v>
      </c>
      <c r="Y24" s="4" t="n">
        <f aca="false">age_moves!D241*pop_moves!$F$9*fuel_usdata!N24/veh_age!Y24</f>
        <v>76453.5991271821</v>
      </c>
      <c r="Z24" s="4" t="n">
        <f aca="false">Y24</f>
        <v>76453.5991271821</v>
      </c>
      <c r="AA24" s="4" t="n">
        <f aca="false">age_moves!D272*pop_moves!$F$10*fuel_usdata!N24/veh_age!AA24</f>
        <v>339166.483477765</v>
      </c>
      <c r="AB24" s="0" t="n">
        <f aca="false">age_moves!D272*pop_moves!$F$10*fuel_usdata!P24/veh_age!AB24</f>
        <v>3165.6875729285</v>
      </c>
      <c r="AC24" s="0" t="n">
        <f aca="false">AB24</f>
        <v>3165.6875729285</v>
      </c>
      <c r="AD24" s="4" t="n">
        <f aca="false">age_moves!D303*pop_moves!$F$11*fuel_usdata!N24/veh_age!AD24</f>
        <v>339166.483477765</v>
      </c>
      <c r="AE24" s="0" t="n">
        <f aca="false">age_moves!D303*pop_moves!$F$11*fuel_usdata!P24/veh_age!AE24</f>
        <v>3165.6875729285</v>
      </c>
      <c r="AF24" s="0" t="n">
        <f aca="false">AE24</f>
        <v>3165.6875729285</v>
      </c>
      <c r="AG24" s="4" t="n">
        <f aca="false">age_moves!D334*pop_moves!$F$12*fuel_usdata!N24/veh_age!AG24</f>
        <v>791353.219710433</v>
      </c>
      <c r="AH24" s="0" t="n">
        <f aca="false">age_moves!D334*pop_moves!$F$12*fuel_usdata!P24/veh_age!AH24</f>
        <v>7386.27540005293</v>
      </c>
      <c r="AI24" s="0" t="n">
        <f aca="false">AH24</f>
        <v>7386.27540005293</v>
      </c>
      <c r="AJ24" s="4" t="n">
        <f aca="false">age_moves!D365*pop_moves!$F$13*fuel_usdata!N24/veh_age!AJ24</f>
        <v>237398.084070062</v>
      </c>
      <c r="AK24" s="0" t="n">
        <f aca="false">age_moves!D365*pop_moves!$F$13*fuel_usdata!P24/veh_age!AK24</f>
        <v>2215.80905303958</v>
      </c>
      <c r="AL24" s="0" t="n">
        <f aca="false">AK24</f>
        <v>2215.80905303958</v>
      </c>
      <c r="AM24" s="4" t="n">
        <f aca="false">age_moves!D396*pop_moves!$F$14/veh_age!AM24</f>
        <v>22935.3182636888</v>
      </c>
    </row>
    <row r="25" customFormat="false" ht="14.4" hidden="false" customHeight="false" outlineLevel="0" collapsed="false">
      <c r="A25" s="0" t="n">
        <f aca="false">A24+1</f>
        <v>24</v>
      </c>
      <c r="B25" s="0" t="n">
        <f aca="false">age_moves!D25*pop_moves!$F$2*fuel_usdata!V25/veh_age!B25</f>
        <v>11465.7105115233</v>
      </c>
      <c r="C25" s="0" t="n">
        <f aca="false">age_moves!D56*pop_moves!$F$3*fuel_usdata!R25/veh_age!C25</f>
        <v>0.306148917545588</v>
      </c>
      <c r="D25" s="0" t="n">
        <f aca="false">age_moves!D56*pop_moves!$F$3*fuel_usdata!S25/veh_age!D25</f>
        <v>20630.3696355252</v>
      </c>
      <c r="E25" s="0" t="n">
        <f aca="false">age_moves!D56*pop_moves!$F$3*fuel_usdata!Q25/veh_age!E25</f>
        <v>20630.3696355252</v>
      </c>
      <c r="F25" s="0" t="n">
        <f aca="false">age_moves!D56*pop_moves!$F$3*fuel_usdata!T25/veh_age!F25</f>
        <v>1390212824.23781</v>
      </c>
      <c r="G25" s="0" t="n">
        <f aca="false">age_moves!D87*pop_moves!$F$4*fuel_usdata!R25/veh_age!G25</f>
        <v>0.7663525629183</v>
      </c>
      <c r="H25" s="0" t="n">
        <f aca="false">age_moves!D87*pop_moves!$F$4*fuel_usdata!S25/veh_age!H25</f>
        <v>51641.9811995003</v>
      </c>
      <c r="I25" s="0" t="n">
        <f aca="false">age_moves!D87*pop_moves!$F$4*fuel_usdata!Q25/veh_age!I25</f>
        <v>51641.9811995003</v>
      </c>
      <c r="J25" s="0" t="n">
        <f aca="false">age_moves!D87*pop_moves!$F$4*fuel_usdata!T25/veh_age!J25</f>
        <v>3479983432.23896</v>
      </c>
      <c r="K25" s="0" t="n">
        <f aca="false">age_moves!D118*pop_moves!$F$5*fuel_usdata!R25/veh_age!K25</f>
        <v>0.766364680697037</v>
      </c>
      <c r="L25" s="0" t="n">
        <f aca="false">age_moves!D118*pop_moves!$F$5*fuel_usdata!S25/veh_age!L25</f>
        <v>51642.7977767939</v>
      </c>
      <c r="M25" s="0" t="n">
        <f aca="false">age_moves!D118*pop_moves!$F$5*fuel_usdata!Q25/veh_age!M25</f>
        <v>51642.7977767939</v>
      </c>
      <c r="N25" s="0" t="n">
        <f aca="false">age_moves!D118*pop_moves!$F$5*fuel_usdata!T25/veh_age!N25</f>
        <v>3480038458.69973</v>
      </c>
      <c r="O25" s="0" t="n">
        <f aca="false">age_moves!D149*pop_moves!$F$6/veh_age!O25</f>
        <v>1057927.88019482</v>
      </c>
      <c r="P25" s="0" t="n">
        <f aca="false">O25</f>
        <v>1057927.88019482</v>
      </c>
      <c r="Q25" s="0" t="n">
        <f aca="false">P25</f>
        <v>1057927.88019482</v>
      </c>
      <c r="R25" s="4" t="n">
        <f aca="false">age_moves!D180*pop_moves!$F$7*fuel_usdata!M25/veh_age!R25</f>
        <v>4.60782970615304</v>
      </c>
      <c r="S25" s="8" t="n">
        <f aca="false">age_moves!D180*pop_moves!$F$7*fuel_usdata!N25/veh_age!S25</f>
        <v>17975.143683703</v>
      </c>
      <c r="T25" s="8" t="n">
        <f aca="false">age_moves!D180*pop_moves!$F$7*fuel_usdata!P25/veh_age!T25</f>
        <v>70121035.5101254</v>
      </c>
      <c r="U25" s="4" t="n">
        <f aca="false">age_moves!D211*pop_moves!$F$8*fuel_usdata!N25/veh_age!U25</f>
        <v>497269.519895771</v>
      </c>
      <c r="V25" s="0" t="n">
        <f aca="false">age_moves!D211*pop_moves!$F$8*fuel_usdata!P25/veh_age!V25</f>
        <v>4641.37824996309</v>
      </c>
      <c r="W25" s="0" t="n">
        <f aca="false">V25</f>
        <v>4641.37824996309</v>
      </c>
      <c r="X25" s="4" t="n">
        <f aca="false">age_moves!D242*pop_moves!$F$9*fuel_usdata!P25/veh_age!X25</f>
        <v>76453.599127182</v>
      </c>
      <c r="Y25" s="4" t="n">
        <f aca="false">age_moves!D242*pop_moves!$F$9*fuel_usdata!N25/veh_age!Y25</f>
        <v>76453.599127182</v>
      </c>
      <c r="Z25" s="4" t="n">
        <f aca="false">Y25</f>
        <v>76453.599127182</v>
      </c>
      <c r="AA25" s="4" t="n">
        <f aca="false">age_moves!D273*pop_moves!$F$10*fuel_usdata!N25/veh_age!AA25</f>
        <v>339166.483477765</v>
      </c>
      <c r="AB25" s="0" t="n">
        <f aca="false">age_moves!D273*pop_moves!$F$10*fuel_usdata!P25/veh_age!AB25</f>
        <v>3165.6875729285</v>
      </c>
      <c r="AC25" s="0" t="n">
        <f aca="false">AB25</f>
        <v>3165.6875729285</v>
      </c>
      <c r="AD25" s="4" t="n">
        <f aca="false">age_moves!D304*pop_moves!$F$11*fuel_usdata!N25/veh_age!AD25</f>
        <v>339166.483477765</v>
      </c>
      <c r="AE25" s="0" t="n">
        <f aca="false">age_moves!D304*pop_moves!$F$11*fuel_usdata!P25/veh_age!AE25</f>
        <v>3165.6875729285</v>
      </c>
      <c r="AF25" s="0" t="n">
        <f aca="false">AE25</f>
        <v>3165.6875729285</v>
      </c>
      <c r="AG25" s="4" t="n">
        <f aca="false">age_moves!D335*pop_moves!$F$12*fuel_usdata!N25/veh_age!AG25</f>
        <v>791353.219710433</v>
      </c>
      <c r="AH25" s="0" t="n">
        <f aca="false">age_moves!D335*pop_moves!$F$12*fuel_usdata!P25/veh_age!AH25</f>
        <v>7386.27540005293</v>
      </c>
      <c r="AI25" s="0" t="n">
        <f aca="false">AH25</f>
        <v>7386.27540005293</v>
      </c>
      <c r="AJ25" s="4" t="n">
        <f aca="false">age_moves!D366*pop_moves!$F$13*fuel_usdata!N25/veh_age!AJ25</f>
        <v>237398.084070062</v>
      </c>
      <c r="AK25" s="0" t="n">
        <f aca="false">age_moves!D366*pop_moves!$F$13*fuel_usdata!P25/veh_age!AK25</f>
        <v>2215.80905303958</v>
      </c>
      <c r="AL25" s="0" t="n">
        <f aca="false">AK25</f>
        <v>2215.80905303958</v>
      </c>
      <c r="AM25" s="4" t="n">
        <f aca="false">age_moves!D397*pop_moves!$F$14/veh_age!AM25</f>
        <v>22935.3182636888</v>
      </c>
    </row>
    <row r="26" customFormat="false" ht="14.4" hidden="false" customHeight="false" outlineLevel="0" collapsed="false">
      <c r="A26" s="0" t="n">
        <f aca="false">A25+1</f>
        <v>25</v>
      </c>
      <c r="B26" s="0" t="n">
        <f aca="false">age_moves!D26*pop_moves!$F$2*fuel_usdata!V26/veh_age!B26</f>
        <v>11465.7105115233</v>
      </c>
      <c r="C26" s="0" t="n">
        <f aca="false">age_moves!D57*pop_moves!$F$3*fuel_usdata!R26/veh_age!C26</f>
        <v>0.306148917545588</v>
      </c>
      <c r="D26" s="0" t="n">
        <f aca="false">age_moves!D57*pop_moves!$F$3*fuel_usdata!S26/veh_age!D26</f>
        <v>20630.3696355252</v>
      </c>
      <c r="E26" s="0" t="n">
        <f aca="false">age_moves!D57*pop_moves!$F$3*fuel_usdata!Q26/veh_age!E26</f>
        <v>20630.3696355252</v>
      </c>
      <c r="F26" s="0" t="n">
        <f aca="false">age_moves!D57*pop_moves!$F$3*fuel_usdata!T26/veh_age!F26</f>
        <v>1390212824.23781</v>
      </c>
      <c r="G26" s="0" t="n">
        <f aca="false">age_moves!D88*pop_moves!$F$4*fuel_usdata!R26/veh_age!G26</f>
        <v>0.7663525629183</v>
      </c>
      <c r="H26" s="0" t="n">
        <f aca="false">age_moves!D88*pop_moves!$F$4*fuel_usdata!S26/veh_age!H26</f>
        <v>51641.9811995003</v>
      </c>
      <c r="I26" s="0" t="n">
        <f aca="false">age_moves!D88*pop_moves!$F$4*fuel_usdata!Q26/veh_age!I26</f>
        <v>51641.9811995003</v>
      </c>
      <c r="J26" s="0" t="n">
        <f aca="false">age_moves!D88*pop_moves!$F$4*fuel_usdata!T26/veh_age!J26</f>
        <v>3479983432.23896</v>
      </c>
      <c r="K26" s="0" t="n">
        <f aca="false">age_moves!D119*pop_moves!$F$5*fuel_usdata!R26/veh_age!K26</f>
        <v>0.766364680697037</v>
      </c>
      <c r="L26" s="0" t="n">
        <f aca="false">age_moves!D119*pop_moves!$F$5*fuel_usdata!S26/veh_age!L26</f>
        <v>51642.7977767939</v>
      </c>
      <c r="M26" s="0" t="n">
        <f aca="false">age_moves!D119*pop_moves!$F$5*fuel_usdata!Q26/veh_age!M26</f>
        <v>51642.7977767939</v>
      </c>
      <c r="N26" s="0" t="n">
        <f aca="false">age_moves!D119*pop_moves!$F$5*fuel_usdata!T26/veh_age!N26</f>
        <v>3480038458.69973</v>
      </c>
      <c r="O26" s="0" t="n">
        <f aca="false">age_moves!D150*pop_moves!$F$6/veh_age!O26</f>
        <v>1057927.88019482</v>
      </c>
      <c r="P26" s="0" t="n">
        <f aca="false">O26</f>
        <v>1057927.88019482</v>
      </c>
      <c r="Q26" s="0" t="n">
        <f aca="false">P26</f>
        <v>1057927.88019482</v>
      </c>
      <c r="R26" s="4" t="n">
        <f aca="false">age_moves!D181*pop_moves!$F$7*fuel_usdata!M26/veh_age!R26</f>
        <v>4.60782970615304</v>
      </c>
      <c r="S26" s="8" t="n">
        <f aca="false">age_moves!D181*pop_moves!$F$7*fuel_usdata!N26/veh_age!S26</f>
        <v>17975.143683703</v>
      </c>
      <c r="T26" s="8" t="n">
        <f aca="false">age_moves!D181*pop_moves!$F$7*fuel_usdata!P26/veh_age!T26</f>
        <v>70121035.5101254</v>
      </c>
      <c r="U26" s="4" t="n">
        <f aca="false">age_moves!D212*pop_moves!$F$8*fuel_usdata!N26/veh_age!U26</f>
        <v>497269.519895771</v>
      </c>
      <c r="V26" s="0" t="n">
        <f aca="false">age_moves!D212*pop_moves!$F$8*fuel_usdata!P26/veh_age!V26</f>
        <v>4641.37824996309</v>
      </c>
      <c r="W26" s="0" t="n">
        <f aca="false">V26</f>
        <v>4641.37824996309</v>
      </c>
      <c r="X26" s="4" t="n">
        <f aca="false">age_moves!D243*pop_moves!$F$9*fuel_usdata!P26/veh_age!X26</f>
        <v>76453.5991271821</v>
      </c>
      <c r="Y26" s="4" t="n">
        <f aca="false">age_moves!D243*pop_moves!$F$9*fuel_usdata!N26/veh_age!Y26</f>
        <v>76453.5991271821</v>
      </c>
      <c r="Z26" s="4" t="n">
        <f aca="false">Y26</f>
        <v>76453.5991271821</v>
      </c>
      <c r="AA26" s="4" t="n">
        <f aca="false">age_moves!D274*pop_moves!$F$10*fuel_usdata!N26/veh_age!AA26</f>
        <v>339166.483477765</v>
      </c>
      <c r="AB26" s="0" t="n">
        <f aca="false">age_moves!D274*pop_moves!$F$10*fuel_usdata!P26/veh_age!AB26</f>
        <v>3165.6875729285</v>
      </c>
      <c r="AC26" s="0" t="n">
        <f aca="false">AB26</f>
        <v>3165.6875729285</v>
      </c>
      <c r="AD26" s="4" t="n">
        <f aca="false">age_moves!D305*pop_moves!$F$11*fuel_usdata!N26/veh_age!AD26</f>
        <v>339166.483477765</v>
      </c>
      <c r="AE26" s="0" t="n">
        <f aca="false">age_moves!D305*pop_moves!$F$11*fuel_usdata!P26/veh_age!AE26</f>
        <v>3165.6875729285</v>
      </c>
      <c r="AF26" s="0" t="n">
        <f aca="false">AE26</f>
        <v>3165.6875729285</v>
      </c>
      <c r="AG26" s="4" t="n">
        <f aca="false">age_moves!D336*pop_moves!$F$12*fuel_usdata!N26/veh_age!AG26</f>
        <v>791353.219710433</v>
      </c>
      <c r="AH26" s="0" t="n">
        <f aca="false">age_moves!D336*pop_moves!$F$12*fuel_usdata!P26/veh_age!AH26</f>
        <v>7386.27540005293</v>
      </c>
      <c r="AI26" s="0" t="n">
        <f aca="false">AH26</f>
        <v>7386.27540005293</v>
      </c>
      <c r="AJ26" s="4" t="n">
        <f aca="false">age_moves!D367*pop_moves!$F$13*fuel_usdata!N26/veh_age!AJ26</f>
        <v>237398.084070062</v>
      </c>
      <c r="AK26" s="0" t="n">
        <f aca="false">age_moves!D367*pop_moves!$F$13*fuel_usdata!P26/veh_age!AK26</f>
        <v>2215.80905303958</v>
      </c>
      <c r="AL26" s="0" t="n">
        <f aca="false">AK26</f>
        <v>2215.80905303958</v>
      </c>
      <c r="AM26" s="4" t="n">
        <f aca="false">age_moves!D398*pop_moves!$F$14/veh_age!AM26</f>
        <v>22935.3182636888</v>
      </c>
    </row>
    <row r="27" customFormat="false" ht="14.4" hidden="false" customHeight="false" outlineLevel="0" collapsed="false">
      <c r="A27" s="0" t="n">
        <f aca="false">A26+1</f>
        <v>26</v>
      </c>
      <c r="B27" s="0" t="n">
        <f aca="false">age_moves!D27*pop_moves!$F$2*fuel_usdata!V27/veh_age!B27</f>
        <v>11465.7105115233</v>
      </c>
      <c r="C27" s="0" t="n">
        <f aca="false">age_moves!D58*pop_moves!$F$3*fuel_usdata!R27/veh_age!C27</f>
        <v>0.306148917545588</v>
      </c>
      <c r="D27" s="0" t="n">
        <f aca="false">age_moves!D58*pop_moves!$F$3*fuel_usdata!S27/veh_age!D27</f>
        <v>20630.3696355252</v>
      </c>
      <c r="E27" s="0" t="n">
        <f aca="false">age_moves!D58*pop_moves!$F$3*fuel_usdata!Q27/veh_age!E27</f>
        <v>20630.3696355252</v>
      </c>
      <c r="F27" s="0" t="n">
        <f aca="false">age_moves!D58*pop_moves!$F$3*fuel_usdata!T27/veh_age!F27</f>
        <v>1390212824.23781</v>
      </c>
      <c r="G27" s="0" t="n">
        <f aca="false">age_moves!D89*pop_moves!$F$4*fuel_usdata!R27/veh_age!G27</f>
        <v>0.7663525629183</v>
      </c>
      <c r="H27" s="0" t="n">
        <f aca="false">age_moves!D89*pop_moves!$F$4*fuel_usdata!S27/veh_age!H27</f>
        <v>51641.9811995003</v>
      </c>
      <c r="I27" s="0" t="n">
        <f aca="false">age_moves!D89*pop_moves!$F$4*fuel_usdata!Q27/veh_age!I27</f>
        <v>51641.9811995003</v>
      </c>
      <c r="J27" s="0" t="n">
        <f aca="false">age_moves!D89*pop_moves!$F$4*fuel_usdata!T27/veh_age!J27</f>
        <v>3479983432.23896</v>
      </c>
      <c r="K27" s="0" t="n">
        <f aca="false">age_moves!D120*pop_moves!$F$5*fuel_usdata!R27/veh_age!K27</f>
        <v>0.766364680697037</v>
      </c>
      <c r="L27" s="0" t="n">
        <f aca="false">age_moves!D120*pop_moves!$F$5*fuel_usdata!S27/veh_age!L27</f>
        <v>51642.7977767939</v>
      </c>
      <c r="M27" s="0" t="n">
        <f aca="false">age_moves!D120*pop_moves!$F$5*fuel_usdata!Q27/veh_age!M27</f>
        <v>51642.7977767939</v>
      </c>
      <c r="N27" s="0" t="n">
        <f aca="false">age_moves!D120*pop_moves!$F$5*fuel_usdata!T27/veh_age!N27</f>
        <v>3480038458.69973</v>
      </c>
      <c r="O27" s="0" t="n">
        <f aca="false">age_moves!D151*pop_moves!$F$6/veh_age!O27</f>
        <v>1057927.88019482</v>
      </c>
      <c r="P27" s="0" t="n">
        <f aca="false">O27</f>
        <v>1057927.88019482</v>
      </c>
      <c r="Q27" s="0" t="n">
        <f aca="false">P27</f>
        <v>1057927.88019482</v>
      </c>
      <c r="R27" s="4" t="n">
        <f aca="false">age_moves!D182*pop_moves!$F$7*fuel_usdata!M27/veh_age!R27</f>
        <v>4.60782970615304</v>
      </c>
      <c r="S27" s="8" t="n">
        <f aca="false">age_moves!D182*pop_moves!$F$7*fuel_usdata!N27/veh_age!S27</f>
        <v>17975.143683703</v>
      </c>
      <c r="T27" s="8" t="n">
        <f aca="false">age_moves!D182*pop_moves!$F$7*fuel_usdata!P27/veh_age!T27</f>
        <v>70121035.5101254</v>
      </c>
      <c r="U27" s="4" t="n">
        <f aca="false">age_moves!D213*pop_moves!$F$8*fuel_usdata!N27/veh_age!U27</f>
        <v>497269.519895771</v>
      </c>
      <c r="V27" s="0" t="n">
        <f aca="false">age_moves!D213*pop_moves!$F$8*fuel_usdata!P27/veh_age!V27</f>
        <v>4641.37824996309</v>
      </c>
      <c r="W27" s="0" t="n">
        <f aca="false">V27</f>
        <v>4641.37824996309</v>
      </c>
      <c r="X27" s="4" t="n">
        <f aca="false">age_moves!D244*pop_moves!$F$9*fuel_usdata!P27/veh_age!X27</f>
        <v>76453.5991271821</v>
      </c>
      <c r="Y27" s="4" t="n">
        <f aca="false">age_moves!D244*pop_moves!$F$9*fuel_usdata!N27/veh_age!Y27</f>
        <v>76453.5991271821</v>
      </c>
      <c r="Z27" s="4" t="n">
        <f aca="false">Y27</f>
        <v>76453.5991271821</v>
      </c>
      <c r="AA27" s="4" t="n">
        <f aca="false">age_moves!D275*pop_moves!$F$10*fuel_usdata!N27/veh_age!AA27</f>
        <v>339166.483477765</v>
      </c>
      <c r="AB27" s="0" t="n">
        <f aca="false">age_moves!D275*pop_moves!$F$10*fuel_usdata!P27/veh_age!AB27</f>
        <v>3165.6875729285</v>
      </c>
      <c r="AC27" s="0" t="n">
        <f aca="false">AB27</f>
        <v>3165.6875729285</v>
      </c>
      <c r="AD27" s="4" t="n">
        <f aca="false">age_moves!D306*pop_moves!$F$11*fuel_usdata!N27/veh_age!AD27</f>
        <v>339166.483477765</v>
      </c>
      <c r="AE27" s="0" t="n">
        <f aca="false">age_moves!D306*pop_moves!$F$11*fuel_usdata!P27/veh_age!AE27</f>
        <v>3165.6875729285</v>
      </c>
      <c r="AF27" s="0" t="n">
        <f aca="false">AE27</f>
        <v>3165.6875729285</v>
      </c>
      <c r="AG27" s="4" t="n">
        <f aca="false">age_moves!D337*pop_moves!$F$12*fuel_usdata!N27/veh_age!AG27</f>
        <v>791353.219710433</v>
      </c>
      <c r="AH27" s="0" t="n">
        <f aca="false">age_moves!D337*pop_moves!$F$12*fuel_usdata!P27/veh_age!AH27</f>
        <v>7386.27540005293</v>
      </c>
      <c r="AI27" s="0" t="n">
        <f aca="false">AH27</f>
        <v>7386.27540005293</v>
      </c>
      <c r="AJ27" s="4" t="n">
        <f aca="false">age_moves!D368*pop_moves!$F$13*fuel_usdata!N27/veh_age!AJ27</f>
        <v>237398.084070062</v>
      </c>
      <c r="AK27" s="0" t="n">
        <f aca="false">age_moves!D368*pop_moves!$F$13*fuel_usdata!P27/veh_age!AK27</f>
        <v>2215.80905303958</v>
      </c>
      <c r="AL27" s="0" t="n">
        <f aca="false">AK27</f>
        <v>2215.80905303958</v>
      </c>
      <c r="AM27" s="4" t="n">
        <f aca="false">age_moves!D399*pop_moves!$F$14/veh_age!AM27</f>
        <v>22935.3182636888</v>
      </c>
    </row>
    <row r="28" customFormat="false" ht="14.4" hidden="false" customHeight="false" outlineLevel="0" collapsed="false">
      <c r="A28" s="0" t="n">
        <f aca="false">A27+1</f>
        <v>27</v>
      </c>
      <c r="B28" s="0" t="n">
        <f aca="false">age_moves!D28*pop_moves!$F$2*fuel_usdata!V28/veh_age!B28</f>
        <v>11465.7105115233</v>
      </c>
      <c r="C28" s="0" t="n">
        <f aca="false">age_moves!D59*pop_moves!$F$3*fuel_usdata!R28/veh_age!C28</f>
        <v>0.306148917545588</v>
      </c>
      <c r="D28" s="0" t="n">
        <f aca="false">age_moves!D59*pop_moves!$F$3*fuel_usdata!S28/veh_age!D28</f>
        <v>20630.3696355252</v>
      </c>
      <c r="E28" s="0" t="n">
        <f aca="false">age_moves!D59*pop_moves!$F$3*fuel_usdata!Q28/veh_age!E28</f>
        <v>20630.3696355252</v>
      </c>
      <c r="F28" s="0" t="n">
        <f aca="false">age_moves!D59*pop_moves!$F$3*fuel_usdata!T28/veh_age!F28</f>
        <v>1390212824.23781</v>
      </c>
      <c r="G28" s="0" t="n">
        <f aca="false">age_moves!D90*pop_moves!$F$4*fuel_usdata!R28/veh_age!G28</f>
        <v>0.7663525629183</v>
      </c>
      <c r="H28" s="0" t="n">
        <f aca="false">age_moves!D90*pop_moves!$F$4*fuel_usdata!S28/veh_age!H28</f>
        <v>51641.9811995003</v>
      </c>
      <c r="I28" s="0" t="n">
        <f aca="false">age_moves!D90*pop_moves!$F$4*fuel_usdata!Q28/veh_age!I28</f>
        <v>51641.9811995003</v>
      </c>
      <c r="J28" s="0" t="n">
        <f aca="false">age_moves!D90*pop_moves!$F$4*fuel_usdata!T28/veh_age!J28</f>
        <v>3479983432.23896</v>
      </c>
      <c r="K28" s="0" t="n">
        <f aca="false">age_moves!D121*pop_moves!$F$5*fuel_usdata!R28/veh_age!K28</f>
        <v>0.766364680697037</v>
      </c>
      <c r="L28" s="0" t="n">
        <f aca="false">age_moves!D121*pop_moves!$F$5*fuel_usdata!S28/veh_age!L28</f>
        <v>51642.7977767939</v>
      </c>
      <c r="M28" s="0" t="n">
        <f aca="false">age_moves!D121*pop_moves!$F$5*fuel_usdata!Q28/veh_age!M28</f>
        <v>51642.7977767939</v>
      </c>
      <c r="N28" s="0" t="n">
        <f aca="false">age_moves!D121*pop_moves!$F$5*fuel_usdata!T28/veh_age!N28</f>
        <v>3480038458.69973</v>
      </c>
      <c r="O28" s="0" t="n">
        <f aca="false">age_moves!D152*pop_moves!$F$6/veh_age!O28</f>
        <v>1057927.88019482</v>
      </c>
      <c r="P28" s="0" t="n">
        <f aca="false">O28</f>
        <v>1057927.88019482</v>
      </c>
      <c r="Q28" s="0" t="n">
        <f aca="false">P28</f>
        <v>1057927.88019482</v>
      </c>
      <c r="R28" s="4" t="n">
        <f aca="false">age_moves!D183*pop_moves!$F$7*fuel_usdata!M28/veh_age!R28</f>
        <v>4.60782970615304</v>
      </c>
      <c r="S28" s="8" t="n">
        <f aca="false">age_moves!D183*pop_moves!$F$7*fuel_usdata!N28/veh_age!S28</f>
        <v>17975.143683703</v>
      </c>
      <c r="T28" s="8" t="n">
        <f aca="false">age_moves!D183*pop_moves!$F$7*fuel_usdata!P28/veh_age!T28</f>
        <v>70121035.5101254</v>
      </c>
      <c r="U28" s="4" t="n">
        <f aca="false">age_moves!D214*pop_moves!$F$8*fuel_usdata!N28/veh_age!U28</f>
        <v>497269.519895771</v>
      </c>
      <c r="V28" s="0" t="n">
        <f aca="false">age_moves!D214*pop_moves!$F$8*fuel_usdata!P28/veh_age!V28</f>
        <v>4641.37824996309</v>
      </c>
      <c r="W28" s="0" t="n">
        <f aca="false">V28</f>
        <v>4641.37824996309</v>
      </c>
      <c r="X28" s="4" t="n">
        <f aca="false">age_moves!D245*pop_moves!$F$9*fuel_usdata!P28/veh_age!X28</f>
        <v>76453.5991271821</v>
      </c>
      <c r="Y28" s="4" t="n">
        <f aca="false">age_moves!D245*pop_moves!$F$9*fuel_usdata!N28/veh_age!Y28</f>
        <v>76453.599127182</v>
      </c>
      <c r="Z28" s="4" t="n">
        <f aca="false">Y28</f>
        <v>76453.599127182</v>
      </c>
      <c r="AA28" s="4" t="n">
        <f aca="false">age_moves!D276*pop_moves!$F$10*fuel_usdata!N28/veh_age!AA28</f>
        <v>339166.483477765</v>
      </c>
      <c r="AB28" s="0" t="n">
        <f aca="false">age_moves!D276*pop_moves!$F$10*fuel_usdata!P28/veh_age!AB28</f>
        <v>3165.6875729285</v>
      </c>
      <c r="AC28" s="0" t="n">
        <f aca="false">AB28</f>
        <v>3165.6875729285</v>
      </c>
      <c r="AD28" s="4" t="n">
        <f aca="false">age_moves!D307*pop_moves!$F$11*fuel_usdata!N28/veh_age!AD28</f>
        <v>339166.483477765</v>
      </c>
      <c r="AE28" s="0" t="n">
        <f aca="false">age_moves!D307*pop_moves!$F$11*fuel_usdata!P28/veh_age!AE28</f>
        <v>3165.6875729285</v>
      </c>
      <c r="AF28" s="0" t="n">
        <f aca="false">AE28</f>
        <v>3165.6875729285</v>
      </c>
      <c r="AG28" s="4" t="n">
        <f aca="false">age_moves!D338*pop_moves!$F$12*fuel_usdata!N28/veh_age!AG28</f>
        <v>791353.219710433</v>
      </c>
      <c r="AH28" s="0" t="n">
        <f aca="false">age_moves!D338*pop_moves!$F$12*fuel_usdata!P28/veh_age!AH28</f>
        <v>7386.27540005293</v>
      </c>
      <c r="AI28" s="0" t="n">
        <f aca="false">AH28</f>
        <v>7386.27540005293</v>
      </c>
      <c r="AJ28" s="4" t="n">
        <f aca="false">age_moves!D369*pop_moves!$F$13*fuel_usdata!N28/veh_age!AJ28</f>
        <v>237398.084070062</v>
      </c>
      <c r="AK28" s="0" t="n">
        <f aca="false">age_moves!D369*pop_moves!$F$13*fuel_usdata!P28/veh_age!AK28</f>
        <v>2215.80905303958</v>
      </c>
      <c r="AL28" s="0" t="n">
        <f aca="false">AK28</f>
        <v>2215.80905303958</v>
      </c>
      <c r="AM28" s="4" t="n">
        <f aca="false">age_moves!D400*pop_moves!$F$14/veh_age!AM28</f>
        <v>22935.3182636888</v>
      </c>
    </row>
    <row r="29" customFormat="false" ht="14.4" hidden="false" customHeight="false" outlineLevel="0" collapsed="false">
      <c r="A29" s="0" t="n">
        <f aca="false">A28+1</f>
        <v>28</v>
      </c>
      <c r="B29" s="0" t="n">
        <f aca="false">age_moves!D29*pop_moves!$F$2*fuel_usdata!V29/veh_age!B29</f>
        <v>11465.7105115233</v>
      </c>
      <c r="C29" s="0" t="n">
        <f aca="false">age_moves!D60*pop_moves!$F$3*fuel_usdata!R29/veh_age!C29</f>
        <v>0.306148917545588</v>
      </c>
      <c r="D29" s="0" t="n">
        <f aca="false">age_moves!D60*pop_moves!$F$3*fuel_usdata!S29/veh_age!D29</f>
        <v>20630.3696355252</v>
      </c>
      <c r="E29" s="0" t="n">
        <f aca="false">age_moves!D60*pop_moves!$F$3*fuel_usdata!Q29/veh_age!E29</f>
        <v>20630.3696355252</v>
      </c>
      <c r="F29" s="0" t="n">
        <f aca="false">age_moves!D60*pop_moves!$F$3*fuel_usdata!T29/veh_age!F29</f>
        <v>1390212824.23781</v>
      </c>
      <c r="G29" s="0" t="n">
        <f aca="false">age_moves!D91*pop_moves!$F$4*fuel_usdata!R29/veh_age!G29</f>
        <v>0.7663525629183</v>
      </c>
      <c r="H29" s="0" t="n">
        <f aca="false">age_moves!D91*pop_moves!$F$4*fuel_usdata!S29/veh_age!H29</f>
        <v>51641.9811995003</v>
      </c>
      <c r="I29" s="0" t="n">
        <f aca="false">age_moves!D91*pop_moves!$F$4*fuel_usdata!Q29/veh_age!I29</f>
        <v>51641.9811995003</v>
      </c>
      <c r="J29" s="0" t="n">
        <f aca="false">age_moves!D91*pop_moves!$F$4*fuel_usdata!T29/veh_age!J29</f>
        <v>3479983432.23896</v>
      </c>
      <c r="K29" s="0" t="n">
        <f aca="false">age_moves!D122*pop_moves!$F$5*fuel_usdata!R29/veh_age!K29</f>
        <v>0.766364680697037</v>
      </c>
      <c r="L29" s="0" t="n">
        <f aca="false">age_moves!D122*pop_moves!$F$5*fuel_usdata!S29/veh_age!L29</f>
        <v>51642.7977767939</v>
      </c>
      <c r="M29" s="0" t="n">
        <f aca="false">age_moves!D122*pop_moves!$F$5*fuel_usdata!Q29/veh_age!M29</f>
        <v>51642.7977767939</v>
      </c>
      <c r="N29" s="0" t="n">
        <f aca="false">age_moves!D122*pop_moves!$F$5*fuel_usdata!T29/veh_age!N29</f>
        <v>3480038458.69973</v>
      </c>
      <c r="O29" s="0" t="n">
        <f aca="false">age_moves!D153*pop_moves!$F$6/veh_age!O29</f>
        <v>1057927.88019482</v>
      </c>
      <c r="P29" s="0" t="n">
        <f aca="false">O29</f>
        <v>1057927.88019482</v>
      </c>
      <c r="Q29" s="0" t="n">
        <f aca="false">P29</f>
        <v>1057927.88019482</v>
      </c>
      <c r="R29" s="4" t="n">
        <f aca="false">age_moves!D184*pop_moves!$F$7*fuel_usdata!M29/veh_age!R29</f>
        <v>4.60782970615304</v>
      </c>
      <c r="S29" s="8" t="n">
        <f aca="false">age_moves!D184*pop_moves!$F$7*fuel_usdata!N29/veh_age!S29</f>
        <v>17975.143683703</v>
      </c>
      <c r="T29" s="8" t="n">
        <f aca="false">age_moves!D184*pop_moves!$F$7*fuel_usdata!P29/veh_age!T29</f>
        <v>70121035.5101254</v>
      </c>
      <c r="U29" s="4" t="n">
        <f aca="false">age_moves!D215*pop_moves!$F$8*fuel_usdata!N29/veh_age!U29</f>
        <v>497269.519895771</v>
      </c>
      <c r="V29" s="0" t="n">
        <f aca="false">age_moves!D215*pop_moves!$F$8*fuel_usdata!P29/veh_age!V29</f>
        <v>4641.37824996309</v>
      </c>
      <c r="W29" s="0" t="n">
        <f aca="false">V29</f>
        <v>4641.37824996309</v>
      </c>
      <c r="X29" s="4" t="n">
        <f aca="false">age_moves!D246*pop_moves!$F$9*fuel_usdata!P29/veh_age!X29</f>
        <v>76453.5991271821</v>
      </c>
      <c r="Y29" s="4" t="n">
        <f aca="false">age_moves!D246*pop_moves!$F$9*fuel_usdata!N29/veh_age!Y29</f>
        <v>76453.599127182</v>
      </c>
      <c r="Z29" s="4" t="n">
        <f aca="false">Y29</f>
        <v>76453.599127182</v>
      </c>
      <c r="AA29" s="4" t="n">
        <f aca="false">age_moves!D277*pop_moves!$F$10*fuel_usdata!N29/veh_age!AA29</f>
        <v>339166.483477765</v>
      </c>
      <c r="AB29" s="0" t="n">
        <f aca="false">age_moves!D277*pop_moves!$F$10*fuel_usdata!P29/veh_age!AB29</f>
        <v>3165.6875729285</v>
      </c>
      <c r="AC29" s="0" t="n">
        <f aca="false">AB29</f>
        <v>3165.6875729285</v>
      </c>
      <c r="AD29" s="4" t="n">
        <f aca="false">age_moves!D308*pop_moves!$F$11*fuel_usdata!N29/veh_age!AD29</f>
        <v>339166.483477765</v>
      </c>
      <c r="AE29" s="0" t="n">
        <f aca="false">age_moves!D308*pop_moves!$F$11*fuel_usdata!P29/veh_age!AE29</f>
        <v>3165.6875729285</v>
      </c>
      <c r="AF29" s="0" t="n">
        <f aca="false">AE29</f>
        <v>3165.6875729285</v>
      </c>
      <c r="AG29" s="4" t="n">
        <f aca="false">age_moves!D339*pop_moves!$F$12*fuel_usdata!N29/veh_age!AG29</f>
        <v>791353.219710433</v>
      </c>
      <c r="AH29" s="0" t="n">
        <f aca="false">age_moves!D339*pop_moves!$F$12*fuel_usdata!P29/veh_age!AH29</f>
        <v>7386.27540005293</v>
      </c>
      <c r="AI29" s="0" t="n">
        <f aca="false">AH29</f>
        <v>7386.27540005293</v>
      </c>
      <c r="AJ29" s="4" t="n">
        <f aca="false">age_moves!D370*pop_moves!$F$13*fuel_usdata!N29/veh_age!AJ29</f>
        <v>237398.084070062</v>
      </c>
      <c r="AK29" s="0" t="n">
        <f aca="false">age_moves!D370*pop_moves!$F$13*fuel_usdata!P29/veh_age!AK29</f>
        <v>2215.80905303958</v>
      </c>
      <c r="AL29" s="0" t="n">
        <f aca="false">AK29</f>
        <v>2215.80905303958</v>
      </c>
      <c r="AM29" s="4" t="n">
        <f aca="false">age_moves!D401*pop_moves!$F$14/veh_age!AM29</f>
        <v>22935.3182636888</v>
      </c>
    </row>
    <row r="30" customFormat="false" ht="14.4" hidden="false" customHeight="false" outlineLevel="0" collapsed="false">
      <c r="A30" s="0" t="n">
        <f aca="false">A29+1</f>
        <v>29</v>
      </c>
      <c r="B30" s="0" t="n">
        <f aca="false">age_moves!D30*pop_moves!$F$2*fuel_usdata!V30/veh_age!B30</f>
        <v>11465.7105115233</v>
      </c>
      <c r="C30" s="0" t="n">
        <f aca="false">age_moves!D61*pop_moves!$F$3*fuel_usdata!R30/veh_age!C30</f>
        <v>0.306148917545588</v>
      </c>
      <c r="D30" s="0" t="n">
        <f aca="false">age_moves!D61*pop_moves!$F$3*fuel_usdata!S30/veh_age!D30</f>
        <v>20630.3696355252</v>
      </c>
      <c r="E30" s="0" t="n">
        <f aca="false">age_moves!D61*pop_moves!$F$3*fuel_usdata!Q30/veh_age!E30</f>
        <v>20630.3696355252</v>
      </c>
      <c r="F30" s="0" t="n">
        <f aca="false">age_moves!D61*pop_moves!$F$3*fuel_usdata!T30/veh_age!F30</f>
        <v>1390212824.23781</v>
      </c>
      <c r="G30" s="0" t="n">
        <f aca="false">age_moves!D92*pop_moves!$F$4*fuel_usdata!R30/veh_age!G30</f>
        <v>0.7663525629183</v>
      </c>
      <c r="H30" s="0" t="n">
        <f aca="false">age_moves!D92*pop_moves!$F$4*fuel_usdata!S30/veh_age!H30</f>
        <v>51641.9811995003</v>
      </c>
      <c r="I30" s="0" t="n">
        <f aca="false">age_moves!D92*pop_moves!$F$4*fuel_usdata!Q30/veh_age!I30</f>
        <v>51641.9811995003</v>
      </c>
      <c r="J30" s="0" t="n">
        <f aca="false">age_moves!D92*pop_moves!$F$4*fuel_usdata!T30/veh_age!J30</f>
        <v>3479983432.23896</v>
      </c>
      <c r="K30" s="0" t="n">
        <f aca="false">age_moves!D123*pop_moves!$F$5*fuel_usdata!R30/veh_age!K30</f>
        <v>0.766364680697037</v>
      </c>
      <c r="L30" s="0" t="n">
        <f aca="false">age_moves!D123*pop_moves!$F$5*fuel_usdata!S30/veh_age!L30</f>
        <v>51642.7977767939</v>
      </c>
      <c r="M30" s="0" t="n">
        <f aca="false">age_moves!D123*pop_moves!$F$5*fuel_usdata!Q30/veh_age!M30</f>
        <v>51642.7977767939</v>
      </c>
      <c r="N30" s="0" t="n">
        <f aca="false">age_moves!D123*pop_moves!$F$5*fuel_usdata!T30/veh_age!N30</f>
        <v>3480038458.69973</v>
      </c>
      <c r="O30" s="0" t="n">
        <f aca="false">age_moves!D154*pop_moves!$F$6/veh_age!O30</f>
        <v>1057927.88019482</v>
      </c>
      <c r="P30" s="0" t="n">
        <f aca="false">O30</f>
        <v>1057927.88019482</v>
      </c>
      <c r="Q30" s="0" t="n">
        <f aca="false">P30</f>
        <v>1057927.88019482</v>
      </c>
      <c r="R30" s="4" t="n">
        <f aca="false">age_moves!D185*pop_moves!$F$7*fuel_usdata!M30/veh_age!R30</f>
        <v>4.60782970615304</v>
      </c>
      <c r="S30" s="8" t="n">
        <f aca="false">age_moves!D185*pop_moves!$F$7*fuel_usdata!N30/veh_age!S30</f>
        <v>17975.143683703</v>
      </c>
      <c r="T30" s="8" t="n">
        <f aca="false">age_moves!D185*pop_moves!$F$7*fuel_usdata!P30/veh_age!T30</f>
        <v>70121035.5101254</v>
      </c>
      <c r="U30" s="4" t="n">
        <f aca="false">age_moves!D216*pop_moves!$F$8*fuel_usdata!N30/veh_age!U30</f>
        <v>497269.519895771</v>
      </c>
      <c r="V30" s="0" t="n">
        <f aca="false">age_moves!D216*pop_moves!$F$8*fuel_usdata!P30/veh_age!V30</f>
        <v>4641.37824996309</v>
      </c>
      <c r="W30" s="0" t="n">
        <f aca="false">V30</f>
        <v>4641.37824996309</v>
      </c>
      <c r="X30" s="4" t="n">
        <f aca="false">age_moves!D247*pop_moves!$F$9*fuel_usdata!P30/veh_age!X30</f>
        <v>76453.599127182</v>
      </c>
      <c r="Y30" s="4" t="n">
        <f aca="false">age_moves!D247*pop_moves!$F$9*fuel_usdata!N30/veh_age!Y30</f>
        <v>76453.599127182</v>
      </c>
      <c r="Z30" s="4" t="n">
        <f aca="false">Y30</f>
        <v>76453.599127182</v>
      </c>
      <c r="AA30" s="4" t="n">
        <f aca="false">age_moves!D278*pop_moves!$F$10*fuel_usdata!N30/veh_age!AA30</f>
        <v>339166.483477765</v>
      </c>
      <c r="AB30" s="0" t="n">
        <f aca="false">age_moves!D278*pop_moves!$F$10*fuel_usdata!P30/veh_age!AB30</f>
        <v>3165.6875729285</v>
      </c>
      <c r="AC30" s="0" t="n">
        <f aca="false">AB30</f>
        <v>3165.6875729285</v>
      </c>
      <c r="AD30" s="4" t="n">
        <f aca="false">age_moves!D309*pop_moves!$F$11*fuel_usdata!N30/veh_age!AD30</f>
        <v>339166.483477765</v>
      </c>
      <c r="AE30" s="0" t="n">
        <f aca="false">age_moves!D309*pop_moves!$F$11*fuel_usdata!P30/veh_age!AE30</f>
        <v>3165.68757292849</v>
      </c>
      <c r="AF30" s="0" t="n">
        <f aca="false">AE30</f>
        <v>3165.68757292849</v>
      </c>
      <c r="AG30" s="4" t="n">
        <f aca="false">age_moves!D340*pop_moves!$F$12*fuel_usdata!N30/veh_age!AG30</f>
        <v>791353.219710433</v>
      </c>
      <c r="AH30" s="0" t="n">
        <f aca="false">age_moves!D340*pop_moves!$F$12*fuel_usdata!P30/veh_age!AH30</f>
        <v>7386.27540005293</v>
      </c>
      <c r="AI30" s="0" t="n">
        <f aca="false">AH30</f>
        <v>7386.27540005293</v>
      </c>
      <c r="AJ30" s="4" t="n">
        <f aca="false">age_moves!D371*pop_moves!$F$13*fuel_usdata!N30/veh_age!AJ30</f>
        <v>237398.084070062</v>
      </c>
      <c r="AK30" s="0" t="n">
        <f aca="false">age_moves!D371*pop_moves!$F$13*fuel_usdata!P30/veh_age!AK30</f>
        <v>2215.80905303958</v>
      </c>
      <c r="AL30" s="0" t="n">
        <f aca="false">AK30</f>
        <v>2215.80905303958</v>
      </c>
      <c r="AM30" s="4" t="n">
        <f aca="false">age_moves!D402*pop_moves!$F$14/veh_age!AM30</f>
        <v>22935.3182636888</v>
      </c>
    </row>
    <row r="31" customFormat="false" ht="14.4" hidden="false" customHeight="false" outlineLevel="0" collapsed="false">
      <c r="A31" s="0" t="n">
        <f aca="false">A30+1</f>
        <v>30</v>
      </c>
      <c r="B31" s="0" t="n">
        <f aca="false">age_moves!D31*pop_moves!$F$2*fuel_usdata!V31/veh_age!B31</f>
        <v>11465.7105115233</v>
      </c>
      <c r="C31" s="0" t="n">
        <f aca="false">age_moves!D62*pop_moves!$F$3*fuel_usdata!R31/veh_age!C31</f>
        <v>0.306148917545588</v>
      </c>
      <c r="D31" s="0" t="n">
        <f aca="false">age_moves!D62*pop_moves!$F$3*fuel_usdata!S31/veh_age!D31</f>
        <v>20630.3696355252</v>
      </c>
      <c r="E31" s="0" t="n">
        <f aca="false">age_moves!D62*pop_moves!$F$3*fuel_usdata!Q31/veh_age!E31</f>
        <v>20630.3696355252</v>
      </c>
      <c r="F31" s="0" t="n">
        <f aca="false">age_moves!D62*pop_moves!$F$3*fuel_usdata!T31/veh_age!F31</f>
        <v>1390212824.23781</v>
      </c>
      <c r="G31" s="0" t="n">
        <f aca="false">age_moves!D93*pop_moves!$F$4*fuel_usdata!R31/veh_age!G31</f>
        <v>0.7663525629183</v>
      </c>
      <c r="H31" s="0" t="n">
        <f aca="false">age_moves!D93*pop_moves!$F$4*fuel_usdata!S31/veh_age!H31</f>
        <v>51641.9811995003</v>
      </c>
      <c r="I31" s="0" t="n">
        <f aca="false">age_moves!D93*pop_moves!$F$4*fuel_usdata!Q31/veh_age!I31</f>
        <v>51641.9811995003</v>
      </c>
      <c r="J31" s="0" t="n">
        <f aca="false">age_moves!D93*pop_moves!$F$4*fuel_usdata!T31/veh_age!J31</f>
        <v>3479983432.23896</v>
      </c>
      <c r="K31" s="0" t="n">
        <f aca="false">age_moves!D124*pop_moves!$F$5*fuel_usdata!R31/veh_age!K31</f>
        <v>0.766364680697037</v>
      </c>
      <c r="L31" s="0" t="n">
        <f aca="false">age_moves!D124*pop_moves!$F$5*fuel_usdata!S31/veh_age!L31</f>
        <v>51642.7977767939</v>
      </c>
      <c r="M31" s="0" t="n">
        <f aca="false">age_moves!D124*pop_moves!$F$5*fuel_usdata!Q31/veh_age!M31</f>
        <v>51642.7977767939</v>
      </c>
      <c r="N31" s="0" t="n">
        <f aca="false">age_moves!D124*pop_moves!$F$5*fuel_usdata!T31/veh_age!N31</f>
        <v>3480038458.69973</v>
      </c>
      <c r="O31" s="0" t="n">
        <f aca="false">age_moves!D155*pop_moves!$F$6/veh_age!O31</f>
        <v>1057927.88019482</v>
      </c>
      <c r="P31" s="0" t="n">
        <f aca="false">O31</f>
        <v>1057927.88019482</v>
      </c>
      <c r="Q31" s="0" t="n">
        <f aca="false">P31</f>
        <v>1057927.88019482</v>
      </c>
      <c r="R31" s="4" t="n">
        <f aca="false">age_moves!D186*pop_moves!$F$7*fuel_usdata!M31/veh_age!R31</f>
        <v>4.60782970615304</v>
      </c>
      <c r="S31" s="8" t="n">
        <f aca="false">age_moves!D186*pop_moves!$F$7*fuel_usdata!N31/veh_age!S31</f>
        <v>17975.143683703</v>
      </c>
      <c r="T31" s="8" t="n">
        <f aca="false">age_moves!D186*pop_moves!$F$7*fuel_usdata!P31/veh_age!T31</f>
        <v>70121035.5101254</v>
      </c>
      <c r="U31" s="4" t="n">
        <f aca="false">age_moves!D217*pop_moves!$F$8*fuel_usdata!N31/veh_age!U31</f>
        <v>497269.519895771</v>
      </c>
      <c r="V31" s="0" t="n">
        <f aca="false">age_moves!D217*pop_moves!$F$8*fuel_usdata!P31/veh_age!V31</f>
        <v>4641.37824996309</v>
      </c>
      <c r="W31" s="0" t="n">
        <f aca="false">V31</f>
        <v>4641.37824996309</v>
      </c>
      <c r="X31" s="4" t="n">
        <f aca="false">age_moves!D248*pop_moves!$F$9*fuel_usdata!P31/veh_age!X31</f>
        <v>76453.599127182</v>
      </c>
      <c r="Y31" s="4" t="n">
        <f aca="false">age_moves!D248*pop_moves!$F$9*fuel_usdata!N31/veh_age!Y31</f>
        <v>76453.599127182</v>
      </c>
      <c r="Z31" s="4" t="n">
        <f aca="false">Y31</f>
        <v>76453.599127182</v>
      </c>
      <c r="AA31" s="4" t="n">
        <f aca="false">age_moves!D279*pop_moves!$F$10*fuel_usdata!N31/veh_age!AA31</f>
        <v>339166.483477765</v>
      </c>
      <c r="AB31" s="0" t="n">
        <f aca="false">age_moves!D279*pop_moves!$F$10*fuel_usdata!P31/veh_age!AB31</f>
        <v>3165.6875729285</v>
      </c>
      <c r="AC31" s="0" t="n">
        <f aca="false">AB31</f>
        <v>3165.6875729285</v>
      </c>
      <c r="AD31" s="4" t="n">
        <f aca="false">age_moves!D310*pop_moves!$F$11*fuel_usdata!N31/veh_age!AD31</f>
        <v>339166.483477765</v>
      </c>
      <c r="AE31" s="0" t="n">
        <f aca="false">age_moves!D310*pop_moves!$F$11*fuel_usdata!P31/veh_age!AE31</f>
        <v>3165.6875729285</v>
      </c>
      <c r="AF31" s="0" t="n">
        <f aca="false">AE31</f>
        <v>3165.6875729285</v>
      </c>
      <c r="AG31" s="4" t="n">
        <f aca="false">age_moves!D341*pop_moves!$F$12*fuel_usdata!N31/veh_age!AG31</f>
        <v>791353.219710433</v>
      </c>
      <c r="AH31" s="0" t="n">
        <f aca="false">age_moves!D341*pop_moves!$F$12*fuel_usdata!P31/veh_age!AH31</f>
        <v>7386.27540005293</v>
      </c>
      <c r="AI31" s="0" t="n">
        <f aca="false">AH31</f>
        <v>7386.27540005293</v>
      </c>
      <c r="AJ31" s="4" t="n">
        <f aca="false">age_moves!D372*pop_moves!$F$13*fuel_usdata!N31/veh_age!AJ31</f>
        <v>237398.084070062</v>
      </c>
      <c r="AK31" s="0" t="n">
        <f aca="false">age_moves!D372*pop_moves!$F$13*fuel_usdata!P31/veh_age!AK31</f>
        <v>2215.80905303958</v>
      </c>
      <c r="AL31" s="0" t="n">
        <f aca="false">AK31</f>
        <v>2215.80905303958</v>
      </c>
      <c r="AM31" s="4" t="n">
        <f aca="false">age_moves!D403*pop_moves!$F$14/veh_age!AM31</f>
        <v>22935.3182636888</v>
      </c>
    </row>
    <row r="32" customFormat="false" ht="14.4" hidden="false" customHeight="false" outlineLevel="0" collapsed="false">
      <c r="A32" s="0" t="n">
        <f aca="false">A31+1</f>
        <v>31</v>
      </c>
      <c r="B32" s="0" t="n">
        <f aca="false">age_moves!D32*pop_moves!$F$2*fuel_usdata!V32/veh_age!B32</f>
        <v>11465.7105115233</v>
      </c>
      <c r="C32" s="0" t="n">
        <f aca="false">age_moves!D63*pop_moves!$F$3*fuel_usdata!R32/veh_age!C32</f>
        <v>0.306148917545588</v>
      </c>
      <c r="D32" s="0" t="n">
        <f aca="false">age_moves!D63*pop_moves!$F$3*fuel_usdata!S32/veh_age!D32</f>
        <v>20630.3696355252</v>
      </c>
      <c r="E32" s="0" t="n">
        <f aca="false">age_moves!D63*pop_moves!$F$3*fuel_usdata!Q32/veh_age!E32</f>
        <v>20630.3696355252</v>
      </c>
      <c r="F32" s="0" t="n">
        <f aca="false">age_moves!D63*pop_moves!$F$3*fuel_usdata!T32/veh_age!F32</f>
        <v>1390212824.23781</v>
      </c>
      <c r="G32" s="0" t="n">
        <f aca="false">age_moves!D94*pop_moves!$F$4*fuel_usdata!R32/veh_age!G32</f>
        <v>0.7663525629183</v>
      </c>
      <c r="H32" s="0" t="n">
        <f aca="false">age_moves!D94*pop_moves!$F$4*fuel_usdata!S32/veh_age!H32</f>
        <v>51641.9811995003</v>
      </c>
      <c r="I32" s="0" t="n">
        <f aca="false">age_moves!D94*pop_moves!$F$4*fuel_usdata!Q32/veh_age!I32</f>
        <v>51641.9811995003</v>
      </c>
      <c r="J32" s="0" t="n">
        <f aca="false">age_moves!D94*pop_moves!$F$4*fuel_usdata!T32/veh_age!J32</f>
        <v>3479983432.23896</v>
      </c>
      <c r="K32" s="0" t="n">
        <f aca="false">age_moves!D125*pop_moves!$F$5*fuel_usdata!R32/veh_age!K32</f>
        <v>0.766364680697037</v>
      </c>
      <c r="L32" s="0" t="n">
        <f aca="false">age_moves!D125*pop_moves!$F$5*fuel_usdata!S32/veh_age!L32</f>
        <v>51642.7977767939</v>
      </c>
      <c r="M32" s="0" t="n">
        <f aca="false">age_moves!D125*pop_moves!$F$5*fuel_usdata!Q32/veh_age!M32</f>
        <v>51642.7977767939</v>
      </c>
      <c r="N32" s="0" t="n">
        <f aca="false">age_moves!D125*pop_moves!$F$5*fuel_usdata!T32/veh_age!N32</f>
        <v>3480038458.69973</v>
      </c>
      <c r="O32" s="0" t="n">
        <f aca="false">age_moves!D156*pop_moves!$F$6/veh_age!O32</f>
        <v>1057927.88019482</v>
      </c>
      <c r="P32" s="0" t="n">
        <f aca="false">O32</f>
        <v>1057927.88019482</v>
      </c>
      <c r="Q32" s="0" t="n">
        <f aca="false">P32</f>
        <v>1057927.88019482</v>
      </c>
      <c r="R32" s="4" t="n">
        <f aca="false">age_moves!D187*pop_moves!$F$7*fuel_usdata!M32/veh_age!R32</f>
        <v>4.60782970615303</v>
      </c>
      <c r="S32" s="8" t="n">
        <f aca="false">age_moves!D187*pop_moves!$F$7*fuel_usdata!N32/veh_age!S32</f>
        <v>17975.143683703</v>
      </c>
      <c r="T32" s="8" t="n">
        <f aca="false">age_moves!D187*pop_moves!$F$7*fuel_usdata!P32/veh_age!T32</f>
        <v>70121035.5101254</v>
      </c>
      <c r="U32" s="4" t="n">
        <f aca="false">age_moves!D218*pop_moves!$F$8*fuel_usdata!N32/veh_age!U32</f>
        <v>497269.519895771</v>
      </c>
      <c r="V32" s="0" t="n">
        <f aca="false">age_moves!D218*pop_moves!$F$8*fuel_usdata!P32/veh_age!V32</f>
        <v>4641.37824996309</v>
      </c>
      <c r="W32" s="0" t="n">
        <f aca="false">V32</f>
        <v>4641.37824996309</v>
      </c>
      <c r="X32" s="4" t="n">
        <f aca="false">age_moves!D249*pop_moves!$F$9*fuel_usdata!P32/veh_age!X32</f>
        <v>76453.5991271821</v>
      </c>
      <c r="Y32" s="4" t="n">
        <f aca="false">age_moves!D249*pop_moves!$F$9*fuel_usdata!N32/veh_age!Y32</f>
        <v>76453.5991271821</v>
      </c>
      <c r="Z32" s="4" t="n">
        <f aca="false">Y32</f>
        <v>76453.5991271821</v>
      </c>
      <c r="AA32" s="4" t="n">
        <f aca="false">age_moves!D280*pop_moves!$F$10*fuel_usdata!N32/veh_age!AA32</f>
        <v>339166.483477765</v>
      </c>
      <c r="AB32" s="0" t="n">
        <f aca="false">age_moves!D280*pop_moves!$F$10*fuel_usdata!P32/veh_age!AB32</f>
        <v>3165.6875729285</v>
      </c>
      <c r="AC32" s="0" t="n">
        <f aca="false">AB32</f>
        <v>3165.6875729285</v>
      </c>
      <c r="AD32" s="4" t="n">
        <f aca="false">age_moves!D311*pop_moves!$F$11*fuel_usdata!N32/veh_age!AD32</f>
        <v>339166.483477765</v>
      </c>
      <c r="AE32" s="0" t="n">
        <f aca="false">age_moves!D311*pop_moves!$F$11*fuel_usdata!P32/veh_age!AE32</f>
        <v>3165.6875729285</v>
      </c>
      <c r="AF32" s="0" t="n">
        <f aca="false">AE32</f>
        <v>3165.6875729285</v>
      </c>
      <c r="AG32" s="4" t="n">
        <f aca="false">age_moves!D342*pop_moves!$F$12*fuel_usdata!N32/veh_age!AG32</f>
        <v>791353.219710433</v>
      </c>
      <c r="AH32" s="0" t="n">
        <f aca="false">age_moves!D342*pop_moves!$F$12*fuel_usdata!P32/veh_age!AH32</f>
        <v>7386.27540005293</v>
      </c>
      <c r="AI32" s="0" t="n">
        <f aca="false">AH32</f>
        <v>7386.27540005293</v>
      </c>
      <c r="AJ32" s="4" t="n">
        <f aca="false">age_moves!D373*pop_moves!$F$13*fuel_usdata!N32/veh_age!AJ32</f>
        <v>237398.084070062</v>
      </c>
      <c r="AK32" s="0" t="n">
        <f aca="false">age_moves!D373*pop_moves!$F$13*fuel_usdata!P32/veh_age!AK32</f>
        <v>2215.80905303958</v>
      </c>
      <c r="AL32" s="0" t="n">
        <f aca="false">AK32</f>
        <v>2215.80905303958</v>
      </c>
      <c r="AM32" s="4" t="n">
        <f aca="false">age_moves!D404*pop_moves!$F$14/veh_age!AM32</f>
        <v>22935.3182636888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O3" activeCellId="1" sqref="C26:E27 O3"/>
    </sheetView>
  </sheetViews>
  <sheetFormatPr defaultColWidth="11.6796875" defaultRowHeight="13.2" zeroHeight="false" outlineLevelRow="0" outlineLevelCol="0"/>
  <cols>
    <col collapsed="false" customWidth="true" hidden="false" outlineLevel="0" max="1" min="1" style="0" width="8"/>
    <col collapsed="false" customWidth="true" hidden="false" outlineLevel="0" max="14" min="2" style="0" width="17.67"/>
    <col collapsed="false" customWidth="true" hidden="false" outlineLevel="0" max="15" min="15" style="0" width="19.99"/>
    <col collapsed="false" customWidth="true" hidden="false" outlineLevel="0" max="16" min="16" style="0" width="20.56"/>
    <col collapsed="false" customWidth="true" hidden="false" outlineLevel="0" max="17" min="17" style="0" width="19.89"/>
    <col collapsed="false" customWidth="true" hidden="false" outlineLevel="0" max="18" min="18" style="0" width="22.11"/>
    <col collapsed="false" customWidth="true" hidden="false" outlineLevel="0" max="19" min="19" style="0" width="19.33"/>
    <col collapsed="false" customWidth="true" hidden="false" outlineLevel="0" max="20" min="20" style="0" width="19.45"/>
    <col collapsed="false" customWidth="true" hidden="false" outlineLevel="0" max="21" min="21" style="0" width="19.33"/>
    <col collapsed="false" customWidth="true" hidden="false" outlineLevel="0" max="23" min="22" style="0" width="19.45"/>
    <col collapsed="false" customWidth="true" hidden="false" outlineLevel="0" max="24" min="24" style="0" width="22.78"/>
    <col collapsed="false" customWidth="true" hidden="false" outlineLevel="0" max="27" min="25" style="0" width="21.22"/>
    <col collapsed="false" customWidth="true" hidden="false" outlineLevel="0" max="29" min="28" style="0" width="21.33"/>
    <col collapsed="false" customWidth="true" hidden="false" outlineLevel="0" max="30" min="30" style="0" width="20.99"/>
    <col collapsed="false" customWidth="true" hidden="false" outlineLevel="0" max="32" min="31" style="0" width="21.1"/>
    <col collapsed="false" customWidth="true" hidden="false" outlineLevel="0" max="35" min="33" style="0" width="18.66"/>
    <col collapsed="false" customWidth="true" hidden="false" outlineLevel="0" max="36" min="36" style="0" width="21.22"/>
    <col collapsed="false" customWidth="true" hidden="false" outlineLevel="0" max="38" min="37" style="0" width="21.33"/>
    <col collapsed="false" customWidth="true" hidden="false" outlineLevel="0" max="39" min="39" style="0" width="20.99"/>
  </cols>
  <sheetData>
    <row r="1" customFormat="false" ht="13.2" hidden="false" customHeight="false" outlineLevel="0" collapsed="false">
      <c r="A1" s="9" t="s">
        <v>61</v>
      </c>
      <c r="B1" s="9" t="str">
        <f aca="false">metadata!C2</f>
        <v>MC_G</v>
      </c>
      <c r="C1" s="9" t="str">
        <f aca="false">metadata!C3</f>
        <v>PC_G</v>
      </c>
      <c r="D1" s="9" t="str">
        <f aca="false">metadata!C4</f>
        <v>PC_ELEC</v>
      </c>
      <c r="E1" s="9" t="str">
        <f aca="false">metadata!C5</f>
        <v>PC_E85</v>
      </c>
      <c r="F1" s="9" t="str">
        <f aca="false">metadata!C6</f>
        <v>PC_D</v>
      </c>
      <c r="G1" s="9" t="str">
        <f aca="false">metadata!C7</f>
        <v>PT_G</v>
      </c>
      <c r="H1" s="9" t="str">
        <f aca="false">metadata!C8</f>
        <v>PT_ELEC</v>
      </c>
      <c r="I1" s="9" t="str">
        <f aca="false">metadata!C9</f>
        <v>PT_E85</v>
      </c>
      <c r="J1" s="9" t="str">
        <f aca="false">metadata!C10</f>
        <v>PT_D</v>
      </c>
      <c r="K1" s="9" t="str">
        <f aca="false">metadata!C11</f>
        <v>LCT_G</v>
      </c>
      <c r="L1" s="9" t="str">
        <f aca="false">metadata!C12</f>
        <v>LCT_ELEC</v>
      </c>
      <c r="M1" s="9" t="str">
        <f aca="false">metadata!C13</f>
        <v>LCT_E85</v>
      </c>
      <c r="N1" s="9" t="str">
        <f aca="false">metadata!C14</f>
        <v>LCT_D</v>
      </c>
      <c r="O1" s="9" t="str">
        <f aca="false">metadata!C15</f>
        <v>BUS_INTERCITY_G</v>
      </c>
      <c r="P1" s="9" t="str">
        <f aca="false">metadata!C16</f>
        <v>BUS_INTERCITY_D</v>
      </c>
      <c r="Q1" s="9" t="str">
        <f aca="false">metadata!C17</f>
        <v>BUS_INTERCITY_CNG</v>
      </c>
      <c r="R1" s="9" t="str">
        <f aca="false">metadata!C18</f>
        <v>BUS_TRANSIT_G</v>
      </c>
      <c r="S1" s="9" t="str">
        <f aca="false">metadata!C19</f>
        <v>BUS_TRANSIT_D</v>
      </c>
      <c r="T1" s="9" t="str">
        <f aca="false">metadata!C20</f>
        <v>BUS_TRANSIT_CNG</v>
      </c>
      <c r="U1" s="9" t="str">
        <f aca="false">metadata!C21</f>
        <v>BUS_SCHOOL_G</v>
      </c>
      <c r="V1" s="9" t="str">
        <f aca="false">metadata!C22</f>
        <v>BUS_SCHOOL_D</v>
      </c>
      <c r="W1" s="9" t="str">
        <f aca="false">metadata!C23</f>
        <v>BUS_SCHOOL_CNG</v>
      </c>
      <c r="X1" s="9" t="str">
        <f aca="false">metadata!C24</f>
        <v>TRUCKS_REFUSE_G</v>
      </c>
      <c r="Y1" s="9" t="str">
        <f aca="false">metadata!C25</f>
        <v>TRUCKS_REFUSE_D</v>
      </c>
      <c r="Z1" s="9" t="str">
        <f aca="false">metadata!C26</f>
        <v>TRUCKS_REFUSE_CNG</v>
      </c>
      <c r="AA1" s="9" t="str">
        <f aca="false">metadata!C27</f>
        <v>TRUCKS_SU_SH_G</v>
      </c>
      <c r="AB1" s="9" t="str">
        <f aca="false">metadata!C28</f>
        <v>TRUCKS_SU_SH_D</v>
      </c>
      <c r="AC1" s="9" t="str">
        <f aca="false">metadata!C29</f>
        <v>TRUCKS_SU_SH_CNG</v>
      </c>
      <c r="AD1" s="9" t="str">
        <f aca="false">metadata!C30</f>
        <v>TRUCKS_SU_LH_G</v>
      </c>
      <c r="AE1" s="9" t="str">
        <f aca="false">metadata!C31</f>
        <v>TRUCKS_SU_LH_D</v>
      </c>
      <c r="AF1" s="9" t="str">
        <f aca="false">metadata!C32</f>
        <v>TRUCKS_SU_LH_CNG</v>
      </c>
      <c r="AG1" s="9" t="str">
        <f aca="false">metadata!C33</f>
        <v>TRUCKS_MH_G</v>
      </c>
      <c r="AH1" s="9" t="str">
        <f aca="false">metadata!C34</f>
        <v>TRUCKS_MH_D</v>
      </c>
      <c r="AI1" s="9" t="str">
        <f aca="false">metadata!C35</f>
        <v>TRUCKS_MH_CNG</v>
      </c>
      <c r="AJ1" s="9" t="str">
        <f aca="false">metadata!C36</f>
        <v>TRUCKS_CU_SH_G</v>
      </c>
      <c r="AK1" s="9" t="str">
        <f aca="false">metadata!C37</f>
        <v>TRUCKS_CU_SH_D</v>
      </c>
      <c r="AL1" s="9" t="str">
        <f aca="false">metadata!C38</f>
        <v>TRUCKS_CU_SH_CNG</v>
      </c>
      <c r="AM1" s="2" t="str">
        <f aca="false">metadata!C39</f>
        <v>TRUCKS_CU_LH_D</v>
      </c>
    </row>
    <row r="2" customFormat="false" ht="14.4" hidden="false" customHeight="false" outlineLevel="0" collapsed="false">
      <c r="A2" s="0" t="n">
        <v>2019</v>
      </c>
      <c r="B2" s="0" t="n">
        <f aca="false">age_moves!D2*pop_moves!$G$2*fuel_usdata!V2</f>
        <v>2207026855.5479</v>
      </c>
      <c r="C2" s="0" t="n">
        <f aca="false">age_moves!D33*pop_moves!$G$3*fuel_usdata!T2</f>
        <v>29108260484946.8</v>
      </c>
      <c r="D2" s="0" t="n">
        <f aca="false">age_moves!D33*pop_moves!$G$3*fuel_usdata!S2</f>
        <v>1437853733714.61</v>
      </c>
      <c r="E2" s="0" t="n">
        <f aca="false">age_moves!D33*pop_moves!$G$3*fuel_usdata!Q2</f>
        <v>19723224634.4648</v>
      </c>
      <c r="F2" s="0" t="n">
        <f aca="false">age_moves!D33*pop_moves!$G$3*fuel_usdata!R2</f>
        <v>881566825436.326</v>
      </c>
      <c r="G2" s="0" t="n">
        <f aca="false">age_moves!D64*pop_moves!$G$4*fuel_usdata!T2</f>
        <v>11597301584431.2</v>
      </c>
      <c r="H2" s="0" t="n">
        <f aca="false">age_moves!D64*pop_moves!$G$4*fuel_usdata!S2</f>
        <v>572869113659.757</v>
      </c>
      <c r="I2" s="0" t="n">
        <f aca="false">age_moves!D64*pop_moves!$G$4*fuel_usdata!Q2</f>
        <v>7858119327.38686</v>
      </c>
      <c r="J2" s="0" t="n">
        <f aca="false">age_moves!D64*pop_moves!$G$4*fuel_usdata!R2</f>
        <v>351233504547.683</v>
      </c>
      <c r="K2" s="0" t="n">
        <f aca="false">age_moves!D95*pop_moves!$G$5*fuel_usdata!T2</f>
        <v>11597118207589.8</v>
      </c>
      <c r="L2" s="0" t="n">
        <f aca="false">age_moves!D95*pop_moves!$G$5*fuel_usdata!S2</f>
        <v>572860055438.078</v>
      </c>
      <c r="M2" s="0" t="n">
        <f aca="false">age_moves!D95*pop_moves!$G$5*fuel_usdata!Q2</f>
        <v>7857995074.59482</v>
      </c>
      <c r="N2" s="0" t="n">
        <f aca="false">age_moves!D95*pop_moves!$G$5*fuel_usdata!R2</f>
        <v>351227950834.156</v>
      </c>
      <c r="O2" s="0" t="n">
        <f aca="false">age_moves!D126*pop_moves!$G$6*fuel_usdata!P2</f>
        <v>7643806.62361606</v>
      </c>
      <c r="P2" s="0" t="n">
        <f aca="false">age_moves!D126*pop_moves!$G$6*fuel_usdata!N2</f>
        <v>213816651.030513</v>
      </c>
      <c r="Q2" s="0" t="n">
        <f aca="false">age_moves!D126*pop_moves!$G$6*fuel_usdata!M2</f>
        <v>6266.6994249773</v>
      </c>
      <c r="R2" s="4" t="n">
        <f aca="false">age_moves!D157*pop_moves!$G$7*fuel_usdata!P2</f>
        <v>39633137.3434493</v>
      </c>
      <c r="S2" s="8" t="n">
        <f aca="false">age_moves!D157*pop_moves!$G$7*fuel_usdata!N2</f>
        <v>1108639335.59321</v>
      </c>
      <c r="T2" s="8" t="n">
        <f aca="false">age_moves!D157*pop_moves!$G$7*fuel_usdata!P2</f>
        <v>39633137.3434493</v>
      </c>
      <c r="U2" s="4" t="n">
        <f aca="false">age_moves!D188*pop_moves!$G$8*fuel_usdata!P2</f>
        <v>14828984.8498152</v>
      </c>
      <c r="V2" s="0" t="n">
        <f aca="false">age_moves!D188*pop_moves!$G$8*fuel_usdata!N2</f>
        <v>414804302.999195</v>
      </c>
      <c r="W2" s="0" t="n">
        <f aca="false">age_moves!D188*pop_moves!$G$8*fuel_usdata!M2</f>
        <v>12157.396884456</v>
      </c>
      <c r="X2" s="4" t="n">
        <f aca="false">age_moves!D219*pop_moves!$G$9*fuel_usdata!P2</f>
        <v>417955295.772483</v>
      </c>
      <c r="Y2" s="4" t="n">
        <f aca="false">age_moves!D219*pop_moves!$G$9*fuel_usdata!N2</f>
        <v>11691269288.0584</v>
      </c>
      <c r="Z2" s="4" t="n">
        <f aca="false">age_moves!D219*pop_moves!$G$9*fuel_usdata!M2</f>
        <v>342656.524511156</v>
      </c>
      <c r="AA2" s="4" t="n">
        <f aca="false">age_moves!D250*pop_moves!$G$10*fuel_usdata!P2</f>
        <v>975185595.030248</v>
      </c>
      <c r="AB2" s="0" t="n">
        <f aca="false">age_moves!D250*pop_moves!$G$10*fuel_usdata!N2</f>
        <v>27278413535.2609</v>
      </c>
      <c r="AC2" s="0" t="n">
        <f aca="false">age_moves!D250*pop_moves!$G$10*fuel_usdata!M2</f>
        <v>799496.286149004</v>
      </c>
      <c r="AD2" s="4" t="n">
        <f aca="false">age_moves!D281*pop_moves!$G$11*fuel_usdata!P2</f>
        <v>975185595.030248</v>
      </c>
      <c r="AE2" s="0" t="n">
        <f aca="false">age_moves!D281*pop_moves!$G$11*fuel_usdata!N2</f>
        <v>27278413535.2609</v>
      </c>
      <c r="AF2" s="0" t="n">
        <f aca="false">age_moves!D281*pop_moves!$G$11*fuel_usdata!M2</f>
        <v>799496.286149004</v>
      </c>
      <c r="AG2" s="4" t="n">
        <f aca="false">age_moves!D312*pop_moves!$G$12*fuel_usdata!P2</f>
        <v>417955295.772483</v>
      </c>
      <c r="AH2" s="0" t="n">
        <f aca="false">age_moves!D312*pop_moves!$G$12*fuel_usdata!N2</f>
        <v>11691269288.0584</v>
      </c>
      <c r="AI2" s="0" t="n">
        <f aca="false">age_moves!D312*pop_moves!$G$12*fuel_usdata!M2</f>
        <v>342656.524511156</v>
      </c>
      <c r="AJ2" s="4" t="n">
        <f aca="false">age_moves!D343*pop_moves!$G$13*fuel_usdata!P2</f>
        <v>1379799366.9823</v>
      </c>
      <c r="AK2" s="0" t="n">
        <f aca="false">age_moves!D343*pop_moves!$G$13*fuel_usdata!N2</f>
        <v>38596486576.5547</v>
      </c>
      <c r="AL2" s="0" t="n">
        <f aca="false">age_moves!D343*pop_moves!$G$13*fuel_usdata!M2</f>
        <v>1131214.89402115</v>
      </c>
      <c r="AM2" s="4" t="n">
        <f aca="false">age_moves!D374*pop_moves!$G$14</f>
        <v>39990708933.4358</v>
      </c>
    </row>
    <row r="3" customFormat="false" ht="14.4" hidden="false" customHeight="false" outlineLevel="0" collapsed="false">
      <c r="A3" s="0" t="n">
        <f aca="false">A2-1</f>
        <v>2018</v>
      </c>
      <c r="B3" s="0" t="n">
        <f aca="false">age_moves!D3*pop_moves!$G$2*fuel_usdata!V3</f>
        <v>2225851047.04651</v>
      </c>
      <c r="C3" s="0" t="n">
        <f aca="false">age_moves!D34*pop_moves!$G$3*fuel_usdata!T3</f>
        <v>29172843910850.3</v>
      </c>
      <c r="D3" s="0" t="n">
        <f aca="false">age_moves!D34*pop_moves!$G$3*fuel_usdata!S3</f>
        <v>1441043945651.85</v>
      </c>
      <c r="E3" s="0" t="n">
        <f aca="false">age_moves!D34*pop_moves!$G$3*fuel_usdata!Q3</f>
        <v>19766985182.0048</v>
      </c>
      <c r="F3" s="0" t="n">
        <f aca="false">age_moves!D34*pop_moves!$G$3*fuel_usdata!R3</f>
        <v>883522785868.209</v>
      </c>
      <c r="G3" s="0" t="n">
        <f aca="false">age_moves!D65*pop_moves!$G$4*fuel_usdata!T3</f>
        <v>11413391555073.7</v>
      </c>
      <c r="H3" s="0" t="n">
        <f aca="false">age_moves!D65*pop_moves!$G$4*fuel_usdata!S3</f>
        <v>563784554226.325</v>
      </c>
      <c r="I3" s="0" t="n">
        <f aca="false">age_moves!D65*pop_moves!$G$4*fuel_usdata!Q3</f>
        <v>7733505256.97802</v>
      </c>
      <c r="J3" s="0" t="n">
        <f aca="false">age_moves!D65*pop_moves!$G$4*fuel_usdata!R3</f>
        <v>345663643001.662</v>
      </c>
      <c r="K3" s="0" t="n">
        <f aca="false">age_moves!D96*pop_moves!$G$5*fuel_usdata!T3</f>
        <v>11367841763943.6</v>
      </c>
      <c r="L3" s="0" t="n">
        <f aca="false">age_moves!D96*pop_moves!$G$5*fuel_usdata!S3</f>
        <v>561534542162.561</v>
      </c>
      <c r="M3" s="0" t="n">
        <f aca="false">age_moves!D96*pop_moves!$G$5*fuel_usdata!Q3</f>
        <v>7702641552.05219</v>
      </c>
      <c r="N3" s="0" t="n">
        <f aca="false">age_moves!D96*pop_moves!$G$5*fuel_usdata!R3</f>
        <v>344284131340.82</v>
      </c>
      <c r="O3" s="0" t="n">
        <f aca="false">age_moves!D127*pop_moves!$G$6*fuel_usdata!P3</f>
        <v>7239022.0769392</v>
      </c>
      <c r="P3" s="0" t="n">
        <f aca="false">age_moves!D127*pop_moves!$G$6*fuel_usdata!N3</f>
        <v>202493800.987192</v>
      </c>
      <c r="Q3" s="0" t="n">
        <f aca="false">age_moves!D127*pop_moves!$G$6*fuel_usdata!M3</f>
        <v>5934.84080913237</v>
      </c>
      <c r="R3" s="4" t="n">
        <f aca="false">age_moves!D158*pop_moves!$G$7*fuel_usdata!P3</f>
        <v>37381030.3211174</v>
      </c>
      <c r="S3" s="8" t="n">
        <f aca="false">age_moves!D158*pop_moves!$G$7*fuel_usdata!N3</f>
        <v>1045642192.28642</v>
      </c>
      <c r="T3" s="8" t="n">
        <f aca="false">age_moves!D158*pop_moves!$G$7*fuel_usdata!P3</f>
        <v>37381030.3211174</v>
      </c>
      <c r="U3" s="4" t="n">
        <f aca="false">age_moves!D189*pop_moves!$G$8*fuel_usdata!P3</f>
        <v>14005701.2670636</v>
      </c>
      <c r="V3" s="0" t="n">
        <f aca="false">age_moves!D189*pop_moves!$G$8*fuel_usdata!N3</f>
        <v>391774973.872989</v>
      </c>
      <c r="W3" s="0" t="n">
        <f aca="false">age_moves!D189*pop_moves!$G$8*fuel_usdata!M3</f>
        <v>11482.4359639792</v>
      </c>
      <c r="X3" s="4" t="n">
        <f aca="false">age_moves!D220*pop_moves!$G$9*fuel_usdata!P3</f>
        <v>398944692.857647</v>
      </c>
      <c r="Y3" s="4" t="n">
        <f aca="false">age_moves!D220*pop_moves!$G$9*fuel_usdata!N3</f>
        <v>11159494525.8918</v>
      </c>
      <c r="Z3" s="4" t="n">
        <f aca="false">age_moves!D220*pop_moves!$G$9*fuel_usdata!M3</f>
        <v>327070.869323752</v>
      </c>
      <c r="AA3" s="4" t="n">
        <f aca="false">age_moves!D251*pop_moves!$G$10*fuel_usdata!P3</f>
        <v>923198457.39068</v>
      </c>
      <c r="AB3" s="0" t="n">
        <f aca="false">age_moves!D251*pop_moves!$G$10*fuel_usdata!N3</f>
        <v>25824201489.6014</v>
      </c>
      <c r="AC3" s="0" t="n">
        <f aca="false">age_moves!D251*pop_moves!$G$10*fuel_usdata!M3</f>
        <v>756875.144407198</v>
      </c>
      <c r="AD3" s="4" t="n">
        <f aca="false">age_moves!D282*pop_moves!$G$11*fuel_usdata!P3</f>
        <v>923196838.89914</v>
      </c>
      <c r="AE3" s="0" t="n">
        <f aca="false">age_moves!D282*pop_moves!$G$11*fuel_usdata!N3</f>
        <v>25824156216.2896</v>
      </c>
      <c r="AF3" s="0" t="n">
        <f aca="false">age_moves!D282*pop_moves!$G$11*fuel_usdata!M3</f>
        <v>756873.817502882</v>
      </c>
      <c r="AG3" s="4" t="n">
        <f aca="false">age_moves!D313*pop_moves!$G$12*fuel_usdata!P3</f>
        <v>405502867.913059</v>
      </c>
      <c r="AH3" s="0" t="n">
        <f aca="false">age_moves!D313*pop_moves!$G$12*fuel_usdata!N3</f>
        <v>11342943309.4975</v>
      </c>
      <c r="AI3" s="0" t="n">
        <f aca="false">age_moves!D313*pop_moves!$G$12*fuel_usdata!M3</f>
        <v>332447.524421446</v>
      </c>
      <c r="AJ3" s="4" t="n">
        <f aca="false">age_moves!D344*pop_moves!$G$13*fuel_usdata!P3</f>
        <v>1303272451.46017</v>
      </c>
      <c r="AK3" s="0" t="n">
        <f aca="false">age_moves!D344*pop_moves!$G$13*fuel_usdata!N3</f>
        <v>36455834726.4565</v>
      </c>
      <c r="AL3" s="0" t="n">
        <f aca="false">age_moves!D344*pop_moves!$G$13*fuel_usdata!M3</f>
        <v>1068475.05756112</v>
      </c>
      <c r="AM3" s="4" t="n">
        <f aca="false">age_moves!D375*pop_moves!$G$14</f>
        <v>37658687592.0166</v>
      </c>
    </row>
    <row r="4" customFormat="false" ht="14.4" hidden="false" customHeight="false" outlineLevel="0" collapsed="false">
      <c r="A4" s="0" t="n">
        <f aca="false">A3-1</f>
        <v>2017</v>
      </c>
      <c r="B4" s="0" t="n">
        <f aca="false">age_moves!D4*pop_moves!$G$2*fuel_usdata!V4</f>
        <v>1705448661.89442</v>
      </c>
      <c r="C4" s="0" t="n">
        <f aca="false">age_moves!D35*pop_moves!$G$3*fuel_usdata!T4</f>
        <v>25609994764555.9</v>
      </c>
      <c r="D4" s="0" t="n">
        <f aca="false">age_moves!D35*pop_moves!$G$3*fuel_usdata!S4</f>
        <v>949291084618.819</v>
      </c>
      <c r="E4" s="0" t="n">
        <f aca="false">age_moves!D35*pop_moves!$G$3*fuel_usdata!Q4</f>
        <v>44849801865.7085</v>
      </c>
      <c r="F4" s="0" t="n">
        <f aca="false">age_moves!D35*pop_moves!$G$3*fuel_usdata!R4</f>
        <v>691649926585.092</v>
      </c>
      <c r="G4" s="0" t="n">
        <f aca="false">age_moves!D66*pop_moves!$G$4*fuel_usdata!T4</f>
        <v>14481890400446.4</v>
      </c>
      <c r="H4" s="0" t="n">
        <f aca="false">age_moves!D66*pop_moves!$G$4*fuel_usdata!S4</f>
        <v>536803289963.852</v>
      </c>
      <c r="I4" s="0" t="n">
        <f aca="false">age_moves!D66*pop_moves!$G$4*fuel_usdata!Q4</f>
        <v>25361579378.3701</v>
      </c>
      <c r="J4" s="0" t="n">
        <f aca="false">age_moves!D66*pop_moves!$G$4*fuel_usdata!R4</f>
        <v>391112865284.328</v>
      </c>
      <c r="K4" s="0" t="n">
        <f aca="false">age_moves!D97*pop_moves!$G$5*fuel_usdata!T4</f>
        <v>14367144478809.5</v>
      </c>
      <c r="L4" s="0" t="n">
        <f aca="false">age_moves!D97*pop_moves!$G$5*fuel_usdata!S4</f>
        <v>532549978652.869</v>
      </c>
      <c r="M4" s="0" t="n">
        <f aca="false">age_moves!D97*pop_moves!$G$5*fuel_usdata!Q4</f>
        <v>25160629245.5167</v>
      </c>
      <c r="N4" s="0" t="n">
        <f aca="false">age_moves!D97*pop_moves!$G$5*fuel_usdata!R4</f>
        <v>388013918603.326</v>
      </c>
      <c r="O4" s="0" t="n">
        <f aca="false">age_moves!D128*pop_moves!$G$6*fuel_usdata!P4</f>
        <v>10151081.9064336</v>
      </c>
      <c r="P4" s="0" t="n">
        <f aca="false">age_moves!D128*pop_moves!$G$6*fuel_usdata!N4</f>
        <v>279267226.981887</v>
      </c>
      <c r="Q4" s="0" t="n">
        <f aca="false">age_moves!D128*pop_moves!$G$6*fuel_usdata!M4</f>
        <v>12159.4113472952</v>
      </c>
      <c r="R4" s="4" t="n">
        <f aca="false">age_moves!D159*pop_moves!$G$7*fuel_usdata!P4</f>
        <v>60472667.9964507</v>
      </c>
      <c r="S4" s="8" t="n">
        <f aca="false">age_moves!D159*pop_moves!$G$7*fuel_usdata!N4</f>
        <v>1663668410.44418</v>
      </c>
      <c r="T4" s="8" t="n">
        <f aca="false">age_moves!D159*pop_moves!$G$7*fuel_usdata!P4</f>
        <v>60472667.9964507</v>
      </c>
      <c r="U4" s="4" t="n">
        <f aca="false">age_moves!D190*pop_moves!$G$8*fuel_usdata!P4</f>
        <v>20919478.9069513</v>
      </c>
      <c r="V4" s="0" t="n">
        <f aca="false">age_moves!D190*pop_moves!$G$8*fuel_usdata!N4</f>
        <v>575517458.936834</v>
      </c>
      <c r="W4" s="0" t="n">
        <f aca="false">age_moves!D190*pop_moves!$G$8*fuel_usdata!M4</f>
        <v>25058.2698026967</v>
      </c>
      <c r="X4" s="4" t="n">
        <f aca="false">age_moves!D221*pop_moves!$G$9*fuel_usdata!P4</f>
        <v>214180984.124957</v>
      </c>
      <c r="Y4" s="4" t="n">
        <f aca="false">age_moves!D221*pop_moves!$G$9*fuel_usdata!N4</f>
        <v>5892350200.71301</v>
      </c>
      <c r="Z4" s="4" t="n">
        <f aca="false">age_moves!D221*pop_moves!$G$9*fuel_usdata!M4</f>
        <v>256555.381263674</v>
      </c>
      <c r="AA4" s="4" t="n">
        <f aca="false">age_moves!D252*pop_moves!$G$10*fuel_usdata!P4</f>
        <v>1009358931.88869</v>
      </c>
      <c r="AB4" s="0" t="n">
        <f aca="false">age_moves!D252*pop_moves!$G$10*fuel_usdata!N4</f>
        <v>27768554380.3268</v>
      </c>
      <c r="AC4" s="0" t="n">
        <f aca="false">age_moves!D252*pop_moves!$G$10*fuel_usdata!M4</f>
        <v>1209054.42030987</v>
      </c>
      <c r="AD4" s="4" t="n">
        <f aca="false">age_moves!D283*pop_moves!$G$11*fuel_usdata!P4</f>
        <v>1009358086.65969</v>
      </c>
      <c r="AE4" s="0" t="n">
        <f aca="false">age_moves!D283*pop_moves!$G$11*fuel_usdata!N4</f>
        <v>27768531127.1641</v>
      </c>
      <c r="AF4" s="0" t="n">
        <f aca="false">age_moves!D283*pop_moves!$G$11*fuel_usdata!M4</f>
        <v>1209053.40785748</v>
      </c>
      <c r="AG4" s="4" t="n">
        <f aca="false">age_moves!D314*pop_moves!$G$12*fuel_usdata!P4</f>
        <v>116349654.646626</v>
      </c>
      <c r="AH4" s="0" t="n">
        <f aca="false">age_moves!D314*pop_moves!$G$12*fuel_usdata!N4</f>
        <v>3200904663.45958</v>
      </c>
      <c r="AI4" s="0" t="n">
        <f aca="false">age_moves!D314*pop_moves!$G$12*fuel_usdata!M4</f>
        <v>139368.721876574</v>
      </c>
      <c r="AJ4" s="4" t="n">
        <f aca="false">age_moves!D345*pop_moves!$G$13*fuel_usdata!P4</f>
        <v>1183738521.83086</v>
      </c>
      <c r="AK4" s="0" t="n">
        <f aca="false">age_moves!D345*pop_moves!$G$13*fuel_usdata!N4</f>
        <v>32565925239.3409</v>
      </c>
      <c r="AL4" s="0" t="n">
        <f aca="false">age_moves!D345*pop_moves!$G$13*fuel_usdata!M4</f>
        <v>1417933.94509586</v>
      </c>
      <c r="AM4" s="4" t="n">
        <f aca="false">age_moves!D376*pop_moves!$G$14</f>
        <v>43826928849.3729</v>
      </c>
    </row>
    <row r="5" customFormat="false" ht="14.4" hidden="false" customHeight="false" outlineLevel="0" collapsed="false">
      <c r="A5" s="0" t="n">
        <f aca="false">A4-1</f>
        <v>2016</v>
      </c>
      <c r="B5" s="0" t="n">
        <f aca="false">age_moves!D5*pop_moves!$G$2*fuel_usdata!V5</f>
        <v>1605147910.60302</v>
      </c>
      <c r="C5" s="0" t="n">
        <f aca="false">age_moves!D36*pop_moves!$G$3*fuel_usdata!T5</f>
        <v>29481871167874.8</v>
      </c>
      <c r="D5" s="0" t="n">
        <f aca="false">age_moves!D36*pop_moves!$G$3*fuel_usdata!S5</f>
        <v>521121684509.11</v>
      </c>
      <c r="E5" s="0" t="n">
        <f aca="false">age_moves!D36*pop_moves!$G$3*fuel_usdata!Q5</f>
        <v>85648492607.4188</v>
      </c>
      <c r="F5" s="0" t="n">
        <f aca="false">age_moves!D36*pop_moves!$G$3*fuel_usdata!R5</f>
        <v>527741365864.024</v>
      </c>
      <c r="G5" s="0" t="n">
        <f aca="false">age_moves!D67*pop_moves!$G$4*fuel_usdata!T5</f>
        <v>14149133924931</v>
      </c>
      <c r="H5" s="0" t="n">
        <f aca="false">age_moves!D67*pop_moves!$G$4*fuel_usdata!S5</f>
        <v>250100153525.518</v>
      </c>
      <c r="I5" s="0" t="n">
        <f aca="false">age_moves!D67*pop_moves!$G$4*fuel_usdata!Q5</f>
        <v>41104989078.554</v>
      </c>
      <c r="J5" s="0" t="n">
        <f aca="false">age_moves!D67*pop_moves!$G$4*fuel_usdata!R5</f>
        <v>253277114631.471</v>
      </c>
      <c r="K5" s="0" t="n">
        <f aca="false">age_moves!D98*pop_moves!$G$5*fuel_usdata!T5</f>
        <v>13989775465423.4</v>
      </c>
      <c r="L5" s="0" t="n">
        <f aca="false">age_moves!D98*pop_moves!$G$5*fuel_usdata!S5</f>
        <v>247283332693.946</v>
      </c>
      <c r="M5" s="0" t="n">
        <f aca="false">age_moves!D98*pop_moves!$G$5*fuel_usdata!Q5</f>
        <v>40642032987.2208</v>
      </c>
      <c r="N5" s="0" t="n">
        <f aca="false">age_moves!D98*pop_moves!$G$5*fuel_usdata!R5</f>
        <v>250424512413.529</v>
      </c>
      <c r="O5" s="0" t="n">
        <f aca="false">age_moves!D129*pop_moves!$G$6*fuel_usdata!P5</f>
        <v>13750488.667705</v>
      </c>
      <c r="P5" s="0" t="n">
        <f aca="false">age_moves!D129*pop_moves!$G$6*fuel_usdata!N5</f>
        <v>264100885.040018</v>
      </c>
      <c r="Q5" s="0" t="n">
        <f aca="false">age_moves!D129*pop_moves!$G$6*fuel_usdata!M5</f>
        <v>15443.4801827376</v>
      </c>
      <c r="R5" s="4" t="n">
        <f aca="false">age_moves!D160*pop_moves!$G$7*fuel_usdata!P5</f>
        <v>84350442.7640563</v>
      </c>
      <c r="S5" s="8" t="n">
        <f aca="false">age_moves!D160*pop_moves!$G$7*fuel_usdata!N5</f>
        <v>1620089811.04981</v>
      </c>
      <c r="T5" s="8" t="n">
        <f aca="false">age_moves!D160*pop_moves!$G$7*fuel_usdata!P5</f>
        <v>84350442.7640563</v>
      </c>
      <c r="U5" s="4" t="n">
        <f aca="false">age_moves!D191*pop_moves!$G$8*fuel_usdata!P5</f>
        <v>26918630.7235368</v>
      </c>
      <c r="V5" s="0" t="n">
        <f aca="false">age_moves!D191*pop_moves!$G$8*fuel_usdata!N5</f>
        <v>517016839.906828</v>
      </c>
      <c r="W5" s="0" t="n">
        <f aca="false">age_moves!D191*pop_moves!$G$8*fuel_usdata!M5</f>
        <v>30232.9139110338</v>
      </c>
      <c r="X5" s="4" t="n">
        <f aca="false">age_moves!D222*pop_moves!$G$9*fuel_usdata!P5</f>
        <v>313761360.31644</v>
      </c>
      <c r="Y5" s="4" t="n">
        <f aca="false">age_moves!D222*pop_moves!$G$9*fuel_usdata!N5</f>
        <v>6026306042.8937</v>
      </c>
      <c r="Z5" s="4" t="n">
        <f aca="false">age_moves!D222*pop_moves!$G$9*fuel_usdata!M5</f>
        <v>352392.37435512</v>
      </c>
      <c r="AA5" s="4" t="n">
        <f aca="false">age_moves!D253*pop_moves!$G$10*fuel_usdata!P5</f>
        <v>1339673285.07231</v>
      </c>
      <c r="AB5" s="0" t="n">
        <f aca="false">age_moves!D253*pop_moves!$G$10*fuel_usdata!N5</f>
        <v>25730641928.6055</v>
      </c>
      <c r="AC5" s="0" t="n">
        <f aca="false">age_moves!D253*pop_moves!$G$10*fuel_usdata!M5</f>
        <v>1504616.91430274</v>
      </c>
      <c r="AD5" s="4" t="n">
        <f aca="false">age_moves!D284*pop_moves!$G$11*fuel_usdata!P5</f>
        <v>1339672305.85844</v>
      </c>
      <c r="AE5" s="0" t="n">
        <f aca="false">age_moves!D284*pop_moves!$G$11*fuel_usdata!N5</f>
        <v>25730623121.1831</v>
      </c>
      <c r="AF5" s="0" t="n">
        <f aca="false">age_moves!D284*pop_moves!$G$11*fuel_usdata!M5</f>
        <v>1504615.81452583</v>
      </c>
      <c r="AG5" s="4" t="n">
        <f aca="false">age_moves!D315*pop_moves!$G$12*fuel_usdata!P5</f>
        <v>168403636.462215</v>
      </c>
      <c r="AH5" s="0" t="n">
        <f aca="false">age_moves!D315*pop_moves!$G$12*fuel_usdata!N5</f>
        <v>3234470461.99063</v>
      </c>
      <c r="AI5" s="0" t="n">
        <f aca="false">age_moves!D315*pop_moves!$G$12*fuel_usdata!M5</f>
        <v>189137.876133332</v>
      </c>
      <c r="AJ5" s="4" t="n">
        <f aca="false">age_moves!D346*pop_moves!$G$13*fuel_usdata!P5</f>
        <v>1676398092.34688</v>
      </c>
      <c r="AK5" s="0" t="n">
        <f aca="false">age_moves!D346*pop_moves!$G$13*fuel_usdata!N5</f>
        <v>32197998963.3419</v>
      </c>
      <c r="AL5" s="0" t="n">
        <f aca="false">age_moves!D346*pop_moves!$G$13*fuel_usdata!M5</f>
        <v>1882800.04756073</v>
      </c>
      <c r="AM5" s="4" t="n">
        <f aca="false">age_moves!D377*pop_moves!$G$14</f>
        <v>44326364922.5072</v>
      </c>
    </row>
    <row r="6" customFormat="false" ht="14.4" hidden="false" customHeight="false" outlineLevel="0" collapsed="false">
      <c r="A6" s="0" t="n">
        <f aca="false">A5-1</f>
        <v>2015</v>
      </c>
      <c r="B6" s="0" t="n">
        <f aca="false">age_moves!D6*pop_moves!$G$2*fuel_usdata!V6</f>
        <v>1512957540.60679</v>
      </c>
      <c r="C6" s="0" t="n">
        <f aca="false">age_moves!D37*pop_moves!$G$3*fuel_usdata!T6</f>
        <v>32394519476153.3</v>
      </c>
      <c r="D6" s="0" t="n">
        <f aca="false">age_moves!D37*pop_moves!$G$3*fuel_usdata!S6</f>
        <v>358328899733.67</v>
      </c>
      <c r="E6" s="0" t="n">
        <f aca="false">age_moves!D37*pop_moves!$G$3*fuel_usdata!Q6</f>
        <v>106457240394.503</v>
      </c>
      <c r="F6" s="0" t="n">
        <f aca="false">age_moves!D37*pop_moves!$G$3*fuel_usdata!R6</f>
        <v>329290097617.779</v>
      </c>
      <c r="G6" s="0" t="n">
        <f aca="false">age_moves!D68*pop_moves!$G$4*fuel_usdata!T6</f>
        <v>13183709056484.2</v>
      </c>
      <c r="H6" s="0" t="n">
        <f aca="false">age_moves!D68*pop_moves!$G$4*fuel_usdata!S6</f>
        <v>145830345287.152</v>
      </c>
      <c r="I6" s="0" t="n">
        <f aca="false">age_moves!D68*pop_moves!$G$4*fuel_usdata!Q6</f>
        <v>43325269428.691</v>
      </c>
      <c r="J6" s="0" t="n">
        <f aca="false">age_moves!D68*pop_moves!$G$4*fuel_usdata!R6</f>
        <v>134012324071.355</v>
      </c>
      <c r="K6" s="0" t="n">
        <f aca="false">age_moves!D99*pop_moves!$G$5*fuel_usdata!T6</f>
        <v>12979092278570.6</v>
      </c>
      <c r="L6" s="0" t="n">
        <f aca="false">age_moves!D99*pop_moves!$G$5*fuel_usdata!S6</f>
        <v>143566996236.68</v>
      </c>
      <c r="M6" s="0" t="n">
        <f aca="false">age_moves!D99*pop_moves!$G$5*fuel_usdata!Q6</f>
        <v>42652842800.1332</v>
      </c>
      <c r="N6" s="0" t="n">
        <f aca="false">age_moves!D99*pop_moves!$G$5*fuel_usdata!R6</f>
        <v>131932395742.027</v>
      </c>
      <c r="O6" s="0" t="n">
        <f aca="false">age_moves!D130*pop_moves!$G$6*fuel_usdata!P6</f>
        <v>12456271.3021826</v>
      </c>
      <c r="P6" s="0" t="n">
        <f aca="false">age_moves!D130*pop_moves!$G$6*fuel_usdata!N6</f>
        <v>234323960.805138</v>
      </c>
      <c r="Q6" s="0" t="n">
        <f aca="false">age_moves!D130*pop_moves!$G$6*fuel_usdata!M6</f>
        <v>20571.8766344882</v>
      </c>
      <c r="R6" s="4" t="n">
        <f aca="false">age_moves!D161*pop_moves!$G$7*fuel_usdata!P6</f>
        <v>73567982.410857</v>
      </c>
      <c r="S6" s="8" t="n">
        <f aca="false">age_moves!D161*pop_moves!$G$7*fuel_usdata!N6</f>
        <v>1383940716.1864</v>
      </c>
      <c r="T6" s="8" t="n">
        <f aca="false">age_moves!D161*pop_moves!$G$7*fuel_usdata!P6</f>
        <v>73567982.410857</v>
      </c>
      <c r="U6" s="4" t="n">
        <f aca="false">age_moves!D192*pop_moves!$G$8*fuel_usdata!P6</f>
        <v>26926667.9028031</v>
      </c>
      <c r="V6" s="0" t="n">
        <f aca="false">age_moves!D192*pop_moves!$G$8*fuel_usdata!N6</f>
        <v>506537094.544804</v>
      </c>
      <c r="W6" s="0" t="n">
        <f aca="false">age_moves!D192*pop_moves!$G$8*fuel_usdata!M6</f>
        <v>44470.1369162727</v>
      </c>
      <c r="X6" s="4" t="n">
        <f aca="false">age_moves!D223*pop_moves!$G$9*fuel_usdata!P6</f>
        <v>389120033.8144</v>
      </c>
      <c r="Y6" s="4" t="n">
        <f aca="false">age_moves!D223*pop_moves!$G$9*fuel_usdata!N6</f>
        <v>7320019397.46147</v>
      </c>
      <c r="Z6" s="4" t="n">
        <f aca="false">age_moves!D223*pop_moves!$G$9*fuel_usdata!M6</f>
        <v>642642.500106358</v>
      </c>
      <c r="AA6" s="4" t="n">
        <f aca="false">age_moves!D254*pop_moves!$G$10*fuel_usdata!P6</f>
        <v>1347075335.33832</v>
      </c>
      <c r="AB6" s="0" t="n">
        <f aca="false">age_moves!D254*pop_moves!$G$10*fuel_usdata!N6</f>
        <v>25340811902.8425</v>
      </c>
      <c r="AC6" s="0" t="n">
        <f aca="false">age_moves!D254*pop_moves!$G$10*fuel_usdata!M6</f>
        <v>2224732.18057526</v>
      </c>
      <c r="AD6" s="4" t="n">
        <f aca="false">age_moves!D285*pop_moves!$G$11*fuel_usdata!P6</f>
        <v>1347073961.35502</v>
      </c>
      <c r="AE6" s="0" t="n">
        <f aca="false">age_moves!D285*pop_moves!$G$11*fuel_usdata!N6</f>
        <v>25340786055.8453</v>
      </c>
      <c r="AF6" s="0" t="n">
        <f aca="false">age_moves!D285*pop_moves!$G$11*fuel_usdata!M6</f>
        <v>2224729.91140383</v>
      </c>
      <c r="AG6" s="4" t="n">
        <f aca="false">age_moves!D316*pop_moves!$G$12*fuel_usdata!P6</f>
        <v>175139070.736499</v>
      </c>
      <c r="AH6" s="0" t="n">
        <f aca="false">age_moves!D316*pop_moves!$G$12*fuel_usdata!N6</f>
        <v>3294668183.68966</v>
      </c>
      <c r="AI6" s="0" t="n">
        <f aca="false">age_moves!D316*pop_moves!$G$12*fuel_usdata!M6</f>
        <v>289247.020208916</v>
      </c>
      <c r="AJ6" s="4" t="n">
        <f aca="false">age_moves!D347*pop_moves!$G$13*fuel_usdata!P6</f>
        <v>2048431372.24956</v>
      </c>
      <c r="AK6" s="0" t="n">
        <f aca="false">age_moves!D347*pop_moves!$G$13*fuel_usdata!N6</f>
        <v>38534529389.9399</v>
      </c>
      <c r="AL6" s="0" t="n">
        <f aca="false">age_moves!D347*pop_moves!$G$13*fuel_usdata!M6</f>
        <v>3383041.07720819</v>
      </c>
      <c r="AM6" s="4" t="n">
        <f aca="false">age_moves!D378*pop_moves!$G$14</f>
        <v>57415139260.609</v>
      </c>
    </row>
    <row r="7" customFormat="false" ht="14.4" hidden="false" customHeight="false" outlineLevel="0" collapsed="false">
      <c r="A7" s="0" t="n">
        <f aca="false">A6-1</f>
        <v>2014</v>
      </c>
      <c r="B7" s="0" t="n">
        <f aca="false">age_moves!D7*pop_moves!$G$2*fuel_usdata!V7</f>
        <v>1418774842.23725</v>
      </c>
      <c r="C7" s="0" t="n">
        <f aca="false">age_moves!D38*pop_moves!$G$3*fuel_usdata!T7</f>
        <v>32994969839500.1</v>
      </c>
      <c r="D7" s="0" t="n">
        <f aca="false">age_moves!D38*pop_moves!$G$3*fuel_usdata!S7</f>
        <v>315612540994.936</v>
      </c>
      <c r="E7" s="0" t="n">
        <f aca="false">age_moves!D38*pop_moves!$G$3*fuel_usdata!Q7</f>
        <v>114431342556.866</v>
      </c>
      <c r="F7" s="0" t="n">
        <f aca="false">age_moves!D38*pop_moves!$G$3*fuel_usdata!R7</f>
        <v>174698516303.481</v>
      </c>
      <c r="G7" s="0" t="n">
        <f aca="false">age_moves!D69*pop_moves!$G$4*fuel_usdata!T7</f>
        <v>11538709570942.7</v>
      </c>
      <c r="H7" s="0" t="n">
        <f aca="false">age_moves!D69*pop_moves!$G$4*fuel_usdata!S7</f>
        <v>110373231592.655</v>
      </c>
      <c r="I7" s="0" t="n">
        <f aca="false">age_moves!D69*pop_moves!$G$4*fuel_usdata!Q7</f>
        <v>40017918913.0828</v>
      </c>
      <c r="J7" s="0" t="n">
        <f aca="false">age_moves!D69*pop_moves!$G$4*fuel_usdata!R7</f>
        <v>61094022873.973</v>
      </c>
      <c r="K7" s="0" t="n">
        <f aca="false">age_moves!D100*pop_moves!$G$5*fuel_usdata!T7</f>
        <v>11303456893354.7</v>
      </c>
      <c r="L7" s="0" t="n">
        <f aca="false">age_moves!D100*pop_moves!$G$5*fuel_usdata!S7</f>
        <v>108122928115.774</v>
      </c>
      <c r="M7" s="0" t="n">
        <f aca="false">age_moves!D100*pop_moves!$G$5*fuel_usdata!Q7</f>
        <v>39202028495.0148</v>
      </c>
      <c r="N7" s="0" t="n">
        <f aca="false">age_moves!D100*pop_moves!$G$5*fuel_usdata!R7</f>
        <v>59848430169.056</v>
      </c>
      <c r="O7" s="0" t="n">
        <f aca="false">age_moves!D131*pop_moves!$G$6*fuel_usdata!P7</f>
        <v>12236506.0319387</v>
      </c>
      <c r="P7" s="0" t="n">
        <f aca="false">age_moves!D131*pop_moves!$G$6*fuel_usdata!N7</f>
        <v>219634450.956484</v>
      </c>
      <c r="Q7" s="0" t="n">
        <f aca="false">age_moves!D131*pop_moves!$G$6*fuel_usdata!M7</f>
        <v>22467.0274684775</v>
      </c>
      <c r="R7" s="4" t="n">
        <f aca="false">age_moves!D162*pop_moves!$G$7*fuel_usdata!P7</f>
        <v>77988714.5835299</v>
      </c>
      <c r="S7" s="8" t="n">
        <f aca="false">age_moves!D162*pop_moves!$G$7*fuel_usdata!N7</f>
        <v>1399828387.5844</v>
      </c>
      <c r="T7" s="8" t="n">
        <f aca="false">age_moves!D162*pop_moves!$G$7*fuel_usdata!P7</f>
        <v>77988714.5835299</v>
      </c>
      <c r="U7" s="4" t="n">
        <f aca="false">age_moves!D193*pop_moves!$G$8*fuel_usdata!P7</f>
        <v>26655135.0491239</v>
      </c>
      <c r="V7" s="0" t="n">
        <f aca="false">age_moves!D193*pop_moves!$G$8*fuel_usdata!N7</f>
        <v>478436077.782715</v>
      </c>
      <c r="W7" s="0" t="n">
        <f aca="false">age_moves!D193*pop_moves!$G$8*fuel_usdata!M7</f>
        <v>48940.5758278997</v>
      </c>
      <c r="X7" s="4" t="n">
        <f aca="false">age_moves!D224*pop_moves!$G$9*fuel_usdata!P7</f>
        <v>360956963.10236</v>
      </c>
      <c r="Y7" s="4" t="n">
        <f aca="false">age_moves!D224*pop_moves!$G$9*fuel_usdata!N7</f>
        <v>6478857952.01511</v>
      </c>
      <c r="Z7" s="4" t="n">
        <f aca="false">age_moves!D224*pop_moves!$G$9*fuel_usdata!M7</f>
        <v>662740.65356499</v>
      </c>
      <c r="AA7" s="4" t="n">
        <f aca="false">age_moves!D255*pop_moves!$G$10*fuel_usdata!P7</f>
        <v>1289982992.20242</v>
      </c>
      <c r="AB7" s="0" t="n">
        <f aca="false">age_moves!D255*pop_moves!$G$10*fuel_usdata!N7</f>
        <v>23154052757.8764</v>
      </c>
      <c r="AC7" s="0" t="n">
        <f aca="false">age_moves!D255*pop_moves!$G$10*fuel_usdata!M7</f>
        <v>2368493.36273232</v>
      </c>
      <c r="AD7" s="4" t="n">
        <f aca="false">age_moves!D286*pop_moves!$G$11*fuel_usdata!P7</f>
        <v>1289982203.76918</v>
      </c>
      <c r="AE7" s="0" t="n">
        <f aca="false">age_moves!D286*pop_moves!$G$11*fuel_usdata!N7</f>
        <v>23154038606.1977</v>
      </c>
      <c r="AF7" s="0" t="n">
        <f aca="false">age_moves!D286*pop_moves!$G$11*fuel_usdata!M7</f>
        <v>2368491.91511718</v>
      </c>
      <c r="AG7" s="4" t="n">
        <f aca="false">age_moves!D317*pop_moves!$G$12*fuel_usdata!P7</f>
        <v>170561396.096291</v>
      </c>
      <c r="AH7" s="0" t="n">
        <f aca="false">age_moves!D317*pop_moves!$G$12*fuel_usdata!N7</f>
        <v>3061426071.15156</v>
      </c>
      <c r="AI7" s="0" t="n">
        <f aca="false">age_moves!D317*pop_moves!$G$12*fuel_usdata!M7</f>
        <v>313161.907586633</v>
      </c>
      <c r="AJ7" s="4" t="n">
        <f aca="false">age_moves!D348*pop_moves!$G$13*fuel_usdata!P7</f>
        <v>1911171933.60785</v>
      </c>
      <c r="AK7" s="0" t="n">
        <f aca="false">age_moves!D348*pop_moves!$G$13*fuel_usdata!N7</f>
        <v>34303844351.1393</v>
      </c>
      <c r="AL7" s="0" t="n">
        <f aca="false">age_moves!D348*pop_moves!$G$13*fuel_usdata!M7</f>
        <v>3509036.99285375</v>
      </c>
      <c r="AM7" s="4" t="n">
        <f aca="false">age_moves!D379*pop_moves!$G$14</f>
        <v>50318646691.9548</v>
      </c>
    </row>
    <row r="8" customFormat="false" ht="14.4" hidden="false" customHeight="false" outlineLevel="0" collapsed="false">
      <c r="A8" s="0" t="n">
        <f aca="false">A7-1</f>
        <v>2013</v>
      </c>
      <c r="B8" s="0" t="n">
        <f aca="false">age_moves!D8*pop_moves!$G$2*fuel_usdata!V8</f>
        <v>1198472622.4747</v>
      </c>
      <c r="C8" s="0" t="n">
        <f aca="false">age_moves!D39*pop_moves!$G$3*fuel_usdata!T8</f>
        <v>30664911039880.8</v>
      </c>
      <c r="D8" s="0" t="n">
        <f aca="false">age_moves!D39*pop_moves!$G$3*fuel_usdata!S8</f>
        <v>251564248150.572</v>
      </c>
      <c r="E8" s="0" t="n">
        <f aca="false">age_moves!D39*pop_moves!$G$3*fuel_usdata!Q8</f>
        <v>112768454254.524</v>
      </c>
      <c r="F8" s="0" t="n">
        <f aca="false">age_moves!D39*pop_moves!$G$3*fuel_usdata!R8</f>
        <v>70674237641.9833</v>
      </c>
      <c r="G8" s="0" t="n">
        <f aca="false">age_moves!D70*pop_moves!$G$4*fuel_usdata!T8</f>
        <v>7972262307668.18</v>
      </c>
      <c r="H8" s="0" t="n">
        <f aca="false">age_moves!D70*pop_moves!$G$4*fuel_usdata!S8</f>
        <v>65401662860.8322</v>
      </c>
      <c r="I8" s="0" t="n">
        <f aca="false">age_moves!D70*pop_moves!$G$4*fuel_usdata!Q8</f>
        <v>29317538087.0384</v>
      </c>
      <c r="J8" s="0" t="n">
        <f aca="false">age_moves!D70*pop_moves!$G$4*fuel_usdata!R8</f>
        <v>18373885387.882</v>
      </c>
      <c r="K8" s="0" t="n">
        <f aca="false">age_moves!D101*pop_moves!$G$5*fuel_usdata!T8</f>
        <v>19654539990896.3</v>
      </c>
      <c r="L8" s="0" t="n">
        <f aca="false">age_moves!D101*pop_moves!$G$5*fuel_usdata!S8</f>
        <v>161238999491.139</v>
      </c>
      <c r="M8" s="0" t="n">
        <f aca="false">age_moves!D101*pop_moves!$G$5*fuel_usdata!Q8</f>
        <v>72278445255.3795</v>
      </c>
      <c r="N8" s="0" t="n">
        <f aca="false">age_moves!D101*pop_moves!$G$5*fuel_usdata!R8</f>
        <v>45298342077.4948</v>
      </c>
      <c r="O8" s="0" t="n">
        <f aca="false">age_moves!D132*pop_moves!$G$6*fuel_usdata!P8</f>
        <v>8274081.86842053</v>
      </c>
      <c r="P8" s="0" t="n">
        <f aca="false">age_moves!D132*pop_moves!$G$6*fuel_usdata!N8</f>
        <v>137905757.851296</v>
      </c>
      <c r="Q8" s="0" t="n">
        <f aca="false">age_moves!D132*pop_moves!$G$6*fuel_usdata!M8</f>
        <v>15207.8456103796</v>
      </c>
      <c r="R8" s="4" t="n">
        <f aca="false">age_moves!D163*pop_moves!$G$7*fuel_usdata!P8</f>
        <v>62592633.8517477</v>
      </c>
      <c r="S8" s="8" t="n">
        <f aca="false">age_moves!D163*pop_moves!$G$7*fuel_usdata!N8</f>
        <v>1043243799.67511</v>
      </c>
      <c r="T8" s="8" t="n">
        <f aca="false">age_moves!D163*pop_moves!$G$7*fuel_usdata!P8</f>
        <v>62592633.8517477</v>
      </c>
      <c r="U8" s="4" t="n">
        <f aca="false">age_moves!D194*pop_moves!$G$8*fuel_usdata!P8</f>
        <v>15763809.1714804</v>
      </c>
      <c r="V8" s="0" t="n">
        <f aca="false">age_moves!D194*pop_moves!$G$8*fuel_usdata!N8</f>
        <v>262738523.136127</v>
      </c>
      <c r="W8" s="0" t="n">
        <f aca="false">age_moves!D194*pop_moves!$G$8*fuel_usdata!M8</f>
        <v>28974.0396485976</v>
      </c>
      <c r="X8" s="4" t="n">
        <f aca="false">age_moves!D225*pop_moves!$G$9*fuel_usdata!P8</f>
        <v>338968669.32278</v>
      </c>
      <c r="Y8" s="4" t="n">
        <f aca="false">age_moves!D225*pop_moves!$G$9*fuel_usdata!N8</f>
        <v>5649657807.86102</v>
      </c>
      <c r="Z8" s="4" t="n">
        <f aca="false">age_moves!D225*pop_moves!$G$9*fuel_usdata!M8</f>
        <v>623027.820100685</v>
      </c>
      <c r="AA8" s="4" t="n">
        <f aca="false">age_moves!D256*pop_moves!$G$10*fuel_usdata!P8</f>
        <v>795223915.795344</v>
      </c>
      <c r="AB8" s="0" t="n">
        <f aca="false">age_moves!D256*pop_moves!$G$10*fuel_usdata!N8</f>
        <v>13254154178.4583</v>
      </c>
      <c r="AC8" s="0" t="n">
        <f aca="false">age_moves!D256*pop_moves!$G$10*fuel_usdata!M8</f>
        <v>1461629.54747337</v>
      </c>
      <c r="AD8" s="4" t="n">
        <f aca="false">age_moves!D287*pop_moves!$G$11*fuel_usdata!P8</f>
        <v>795224671.19489</v>
      </c>
      <c r="AE8" s="0" t="n">
        <f aca="false">age_moves!D287*pop_moves!$G$11*fuel_usdata!N8</f>
        <v>13254166768.8519</v>
      </c>
      <c r="AF8" s="0" t="n">
        <f aca="false">age_moves!D287*pop_moves!$G$11*fuel_usdata!M8</f>
        <v>1461630.93590532</v>
      </c>
      <c r="AG8" s="4" t="n">
        <f aca="false">age_moves!D318*pop_moves!$G$12*fuel_usdata!P8</f>
        <v>222427366.434464</v>
      </c>
      <c r="AH8" s="0" t="n">
        <f aca="false">age_moves!D318*pop_moves!$G$12*fuel_usdata!N8</f>
        <v>3707240878.54211</v>
      </c>
      <c r="AI8" s="0" t="n">
        <f aca="false">age_moves!D318*pop_moves!$G$12*fuel_usdata!M8</f>
        <v>408823.734409626</v>
      </c>
      <c r="AJ8" s="4" t="n">
        <f aca="false">age_moves!D349*pop_moves!$G$13*fuel_usdata!P8</f>
        <v>1828119249.32678</v>
      </c>
      <c r="AK8" s="0" t="n">
        <f aca="false">age_moves!D349*pop_moves!$G$13*fuel_usdata!N8</f>
        <v>30469624851.4493</v>
      </c>
      <c r="AL8" s="0" t="n">
        <f aca="false">age_moves!D349*pop_moves!$G$13*fuel_usdata!M8</f>
        <v>3360101.54881775</v>
      </c>
      <c r="AM8" s="4" t="n">
        <f aca="false">age_moves!D380*pop_moves!$G$14</f>
        <v>36447124965.2988</v>
      </c>
    </row>
    <row r="9" customFormat="false" ht="14.4" hidden="false" customHeight="false" outlineLevel="0" collapsed="false">
      <c r="A9" s="0" t="n">
        <f aca="false">A8-1</f>
        <v>2012</v>
      </c>
      <c r="B9" s="0" t="n">
        <f aca="false">age_moves!D9*pop_moves!$G$2*fuel_usdata!V9</f>
        <v>1252034667.20539</v>
      </c>
      <c r="C9" s="0" t="n">
        <f aca="false">age_moves!D40*pop_moves!$G$3*fuel_usdata!T9</f>
        <v>27322517163620</v>
      </c>
      <c r="D9" s="0" t="n">
        <f aca="false">age_moves!D40*pop_moves!$G$3*fuel_usdata!S9</f>
        <v>210007081014.325</v>
      </c>
      <c r="E9" s="0" t="n">
        <f aca="false">age_moves!D40*pop_moves!$G$3*fuel_usdata!Q9</f>
        <v>107983158789.102</v>
      </c>
      <c r="F9" s="0" t="n">
        <f aca="false">age_moves!D40*pop_moves!$G$3*fuel_usdata!R9</f>
        <v>30513083458.6634</v>
      </c>
      <c r="G9" s="0" t="n">
        <f aca="false">age_moves!D71*pop_moves!$G$4*fuel_usdata!T9</f>
        <v>7301004873191.88</v>
      </c>
      <c r="H9" s="0" t="n">
        <f aca="false">age_moves!D71*pop_moves!$G$4*fuel_usdata!S9</f>
        <v>56117183958.8751</v>
      </c>
      <c r="I9" s="0" t="n">
        <f aca="false">age_moves!D71*pop_moves!$G$4*fuel_usdata!Q9</f>
        <v>28854792690.61</v>
      </c>
      <c r="J9" s="0" t="n">
        <f aca="false">age_moves!D71*pop_moves!$G$4*fuel_usdata!R9</f>
        <v>8153574200.12671</v>
      </c>
      <c r="K9" s="0" t="n">
        <f aca="false">age_moves!D102*pop_moves!$G$5*fuel_usdata!T9</f>
        <v>13544996364649.8</v>
      </c>
      <c r="L9" s="0" t="n">
        <f aca="false">age_moves!D102*pop_moves!$G$5*fuel_usdata!S9</f>
        <v>104109922663.98</v>
      </c>
      <c r="M9" s="0" t="n">
        <f aca="false">age_moves!D102*pop_moves!$G$5*fuel_usdata!Q9</f>
        <v>53532091662.0848</v>
      </c>
      <c r="N9" s="0" t="n">
        <f aca="false">age_moves!D102*pop_moves!$G$5*fuel_usdata!R9</f>
        <v>15126703079.6182</v>
      </c>
      <c r="O9" s="0" t="n">
        <f aca="false">age_moves!D133*pop_moves!$G$6*fuel_usdata!P9</f>
        <v>7668306.4771548</v>
      </c>
      <c r="P9" s="0" t="n">
        <f aca="false">age_moves!D133*pop_moves!$G$6*fuel_usdata!N9</f>
        <v>119850152.248094</v>
      </c>
      <c r="Q9" s="0" t="n">
        <f aca="false">age_moves!D133*pop_moves!$G$6*fuel_usdata!M9</f>
        <v>15827.2579507839</v>
      </c>
      <c r="R9" s="4" t="n">
        <f aca="false">age_moves!D164*pop_moves!$G$7*fuel_usdata!P9</f>
        <v>72057956.8416573</v>
      </c>
      <c r="S9" s="8" t="n">
        <f aca="false">age_moves!D164*pop_moves!$G$7*fuel_usdata!N9</f>
        <v>1126214389.56409</v>
      </c>
      <c r="T9" s="8" t="n">
        <f aca="false">age_moves!D164*pop_moves!$G$7*fuel_usdata!P9</f>
        <v>72057956.8416573</v>
      </c>
      <c r="U9" s="4" t="n">
        <f aca="false">age_moves!D195*pop_moves!$G$8*fuel_usdata!P9</f>
        <v>16931093.4571918</v>
      </c>
      <c r="V9" s="0" t="n">
        <f aca="false">age_moves!D195*pop_moves!$G$8*fuel_usdata!N9</f>
        <v>264620895.710999</v>
      </c>
      <c r="W9" s="0" t="n">
        <f aca="false">age_moves!D195*pop_moves!$G$8*fuel_usdata!M9</f>
        <v>34945.4973316653</v>
      </c>
      <c r="X9" s="4" t="n">
        <f aca="false">age_moves!D226*pop_moves!$G$9*fuel_usdata!P9</f>
        <v>359671725.733136</v>
      </c>
      <c r="Y9" s="4" t="n">
        <f aca="false">age_moves!D226*pop_moves!$G$9*fuel_usdata!N9</f>
        <v>5621412135.3748</v>
      </c>
      <c r="Z9" s="4" t="n">
        <f aca="false">age_moves!D226*pop_moves!$G$9*fuel_usdata!M9</f>
        <v>742356.503061169</v>
      </c>
      <c r="AA9" s="4" t="n">
        <f aca="false">age_moves!D257*pop_moves!$G$10*fuel_usdata!P9</f>
        <v>1129443145.24272</v>
      </c>
      <c r="AB9" s="0" t="n">
        <f aca="false">age_moves!D257*pop_moves!$G$10*fuel_usdata!N9</f>
        <v>17652389522.534</v>
      </c>
      <c r="AC9" s="0" t="n">
        <f aca="false">age_moves!D257*pop_moves!$G$10*fuel_usdata!M9</f>
        <v>2331152.00256496</v>
      </c>
      <c r="AD9" s="4" t="n">
        <f aca="false">age_moves!D288*pop_moves!$G$11*fuel_usdata!P9</f>
        <v>1129444292.65265</v>
      </c>
      <c r="AE9" s="0" t="n">
        <f aca="false">age_moves!D288*pop_moves!$G$11*fuel_usdata!N9</f>
        <v>17652407455.7314</v>
      </c>
      <c r="AF9" s="0" t="n">
        <f aca="false">age_moves!D288*pop_moves!$G$11*fuel_usdata!M9</f>
        <v>2331154.3708001</v>
      </c>
      <c r="AG9" s="4" t="n">
        <f aca="false">age_moves!D319*pop_moves!$G$12*fuel_usdata!P9</f>
        <v>122597185.461695</v>
      </c>
      <c r="AH9" s="0" t="n">
        <f aca="false">age_moves!D319*pop_moves!$G$12*fuel_usdata!N9</f>
        <v>1916106429.30689</v>
      </c>
      <c r="AI9" s="0" t="n">
        <f aca="false">age_moves!D319*pop_moves!$G$12*fuel_usdata!M9</f>
        <v>253038.566484406</v>
      </c>
      <c r="AJ9" s="4" t="n">
        <f aca="false">age_moves!D350*pop_moves!$G$13*fuel_usdata!P9</f>
        <v>1807626983.04095</v>
      </c>
      <c r="AK9" s="0" t="n">
        <f aca="false">age_moves!D350*pop_moves!$G$13*fuel_usdata!N9</f>
        <v>28251918434.7473</v>
      </c>
      <c r="AL9" s="0" t="n">
        <f aca="false">age_moves!D350*pop_moves!$G$13*fuel_usdata!M9</f>
        <v>3730912.24569856</v>
      </c>
      <c r="AM9" s="4" t="n">
        <f aca="false">age_moves!D381*pop_moves!$G$14</f>
        <v>36860192180.4453</v>
      </c>
    </row>
    <row r="10" customFormat="false" ht="14.4" hidden="false" customHeight="false" outlineLevel="0" collapsed="false">
      <c r="A10" s="0" t="n">
        <f aca="false">A9-1</f>
        <v>2011</v>
      </c>
      <c r="B10" s="0" t="n">
        <f aca="false">age_moves!D10*pop_moves!$G$2*fuel_usdata!V10</f>
        <v>863246812.740738</v>
      </c>
      <c r="C10" s="0" t="n">
        <f aca="false">age_moves!D41*pop_moves!$G$3*fuel_usdata!T10</f>
        <v>20700176780676.5</v>
      </c>
      <c r="D10" s="0" t="n">
        <f aca="false">age_moves!D41*pop_moves!$G$3*fuel_usdata!S10</f>
        <v>131355496627.343</v>
      </c>
      <c r="E10" s="0" t="n">
        <f aca="false">age_moves!D41*pop_moves!$G$3*fuel_usdata!Q10</f>
        <v>91615950921.1829</v>
      </c>
      <c r="F10" s="0" t="n">
        <f aca="false">age_moves!D41*pop_moves!$G$3*fuel_usdata!R10</f>
        <v>11998152543.0467</v>
      </c>
      <c r="G10" s="0" t="n">
        <f aca="false">age_moves!D72*pop_moves!$G$4*fuel_usdata!T10</f>
        <v>7585367167201.94</v>
      </c>
      <c r="H10" s="0" t="n">
        <f aca="false">age_moves!D72*pop_moves!$G$4*fuel_usdata!S10</f>
        <v>48133872570.5313</v>
      </c>
      <c r="I10" s="0" t="n">
        <f aca="false">age_moves!D72*pop_moves!$G$4*fuel_usdata!Q10</f>
        <v>33571724216.2998</v>
      </c>
      <c r="J10" s="0" t="n">
        <f aca="false">age_moves!D72*pop_moves!$G$4*fuel_usdata!R10</f>
        <v>4396599764.89014</v>
      </c>
      <c r="K10" s="0" t="n">
        <f aca="false">age_moves!D103*pop_moves!$G$5*fuel_usdata!T10</f>
        <v>10604539575838.5</v>
      </c>
      <c r="L10" s="0" t="n">
        <f aca="false">age_moves!D103*pop_moves!$G$5*fuel_usdata!S10</f>
        <v>67292399347.4735</v>
      </c>
      <c r="M10" s="0" t="n">
        <f aca="false">age_moves!D103*pop_moves!$G$5*fuel_usdata!Q10</f>
        <v>46934139143.618</v>
      </c>
      <c r="N10" s="0" t="n">
        <f aca="false">age_moves!D103*pop_moves!$G$5*fuel_usdata!R10</f>
        <v>6146560236.06807</v>
      </c>
      <c r="O10" s="0" t="n">
        <f aca="false">age_moves!D134*pop_moves!$G$6*fuel_usdata!P10</f>
        <v>6981632.63696612</v>
      </c>
      <c r="P10" s="0" t="n">
        <f aca="false">age_moves!D134*pop_moves!$G$6*fuel_usdata!N10</f>
        <v>104883268.128483</v>
      </c>
      <c r="Q10" s="0" t="n">
        <f aca="false">age_moves!D134*pop_moves!$G$6*fuel_usdata!M10</f>
        <v>16956.935086471</v>
      </c>
      <c r="R10" s="4" t="n">
        <f aca="false">age_moves!D165*pop_moves!$G$7*fuel_usdata!P10</f>
        <v>58844276.5995031</v>
      </c>
      <c r="S10" s="8" t="n">
        <f aca="false">age_moves!D165*pop_moves!$G$7*fuel_usdata!N10</f>
        <v>884002404.786264</v>
      </c>
      <c r="T10" s="8" t="n">
        <f aca="false">age_moves!D165*pop_moves!$G$7*fuel_usdata!P10</f>
        <v>58844276.5995031</v>
      </c>
      <c r="U10" s="4" t="n">
        <f aca="false">age_moves!D196*pop_moves!$G$8*fuel_usdata!P10</f>
        <v>17733993.2319459</v>
      </c>
      <c r="V10" s="0" t="n">
        <f aca="false">age_moves!D196*pop_moves!$G$8*fuel_usdata!N10</f>
        <v>266413210.756267</v>
      </c>
      <c r="W10" s="0" t="n">
        <f aca="false">age_moves!D196*pop_moves!$G$8*fuel_usdata!M10</f>
        <v>43072.1849307583</v>
      </c>
      <c r="X10" s="4" t="n">
        <f aca="false">age_moves!D227*pop_moves!$G$9*fuel_usdata!P10</f>
        <v>274620369.909428</v>
      </c>
      <c r="Y10" s="4" t="n">
        <f aca="false">age_moves!D227*pop_moves!$G$9*fuel_usdata!N10</f>
        <v>4125551054.95644</v>
      </c>
      <c r="Z10" s="4" t="n">
        <f aca="false">age_moves!D227*pop_moves!$G$9*fuel_usdata!M10</f>
        <v>666995.820049396</v>
      </c>
      <c r="AA10" s="4" t="n">
        <f aca="false">age_moves!D258*pop_moves!$G$10*fuel_usdata!P10</f>
        <v>866359687.799126</v>
      </c>
      <c r="AB10" s="0" t="n">
        <f aca="false">age_moves!D258*pop_moves!$G$10*fuel_usdata!N10</f>
        <v>13015098352.501</v>
      </c>
      <c r="AC10" s="0" t="n">
        <f aca="false">age_moves!D258*pop_moves!$G$10*fuel_usdata!M10</f>
        <v>2104207.67626195</v>
      </c>
      <c r="AD10" s="4" t="n">
        <f aca="false">age_moves!D289*pop_moves!$G$11*fuel_usdata!P10</f>
        <v>866360750.307326</v>
      </c>
      <c r="AE10" s="0" t="n">
        <f aca="false">age_moves!D289*pop_moves!$G$11*fuel_usdata!N10</f>
        <v>13015114314.2879</v>
      </c>
      <c r="AF10" s="0" t="n">
        <f aca="false">age_moves!D289*pop_moves!$G$11*fuel_usdata!M10</f>
        <v>2104210.25687361</v>
      </c>
      <c r="AG10" s="4" t="n">
        <f aca="false">age_moves!D320*pop_moves!$G$12*fuel_usdata!P10</f>
        <v>239641092.757537</v>
      </c>
      <c r="AH10" s="0" t="n">
        <f aca="false">age_moves!D320*pop_moves!$G$12*fuel_usdata!N10</f>
        <v>3600066387.51099</v>
      </c>
      <c r="AI10" s="0" t="n">
        <f aca="false">age_moves!D320*pop_moves!$G$12*fuel_usdata!M10</f>
        <v>582038.42356655</v>
      </c>
      <c r="AJ10" s="4" t="n">
        <f aca="false">age_moves!D351*pop_moves!$G$13*fuel_usdata!P10</f>
        <v>945393182.909686</v>
      </c>
      <c r="AK10" s="0" t="n">
        <f aca="false">age_moves!D351*pop_moves!$G$13*fuel_usdata!N10</f>
        <v>14202398184.7669</v>
      </c>
      <c r="AL10" s="0" t="n">
        <f aca="false">age_moves!D351*pop_moves!$G$13*fuel_usdata!M10</f>
        <v>2296163.61492748</v>
      </c>
      <c r="AM10" s="4" t="n">
        <f aca="false">age_moves!D382*pop_moves!$G$14</f>
        <v>19380004225.4543</v>
      </c>
    </row>
    <row r="11" customFormat="false" ht="14.4" hidden="false" customHeight="false" outlineLevel="0" collapsed="false">
      <c r="A11" s="0" t="n">
        <f aca="false">A10-1</f>
        <v>2010</v>
      </c>
      <c r="B11" s="0" t="n">
        <f aca="false">age_moves!D11*pop_moves!$G$2*fuel_usdata!V11</f>
        <v>666453343.55398</v>
      </c>
      <c r="C11" s="0" t="n">
        <f aca="false">age_moves!D42*pop_moves!$G$3*fuel_usdata!T11</f>
        <v>21052193730687.1</v>
      </c>
      <c r="D11" s="0" t="n">
        <f aca="false">age_moves!D42*pop_moves!$G$3*fuel_usdata!S11</f>
        <v>118192845688.674</v>
      </c>
      <c r="E11" s="0" t="n">
        <f aca="false">age_moves!D42*pop_moves!$G$3*fuel_usdata!Q11</f>
        <v>96712984709.2686</v>
      </c>
      <c r="F11" s="0" t="n">
        <f aca="false">age_moves!D42*pop_moves!$G$3*fuel_usdata!R11</f>
        <v>4932147778.96492</v>
      </c>
      <c r="G11" s="0" t="n">
        <f aca="false">age_moves!D73*pop_moves!$G$4*fuel_usdata!T11</f>
        <v>6092303496628.53</v>
      </c>
      <c r="H11" s="0" t="n">
        <f aca="false">age_moves!D73*pop_moves!$G$4*fuel_usdata!S11</f>
        <v>34203879000.7887</v>
      </c>
      <c r="I11" s="0" t="n">
        <f aca="false">age_moves!D73*pop_moves!$G$4*fuel_usdata!Q11</f>
        <v>27987812693.1158</v>
      </c>
      <c r="J11" s="0" t="n">
        <f aca="false">age_moves!D73*pop_moves!$G$4*fuel_usdata!R11</f>
        <v>1427316390.11456</v>
      </c>
      <c r="K11" s="0" t="n">
        <f aca="false">age_moves!D104*pop_moves!$G$5*fuel_usdata!T11</f>
        <v>6660423918187.15</v>
      </c>
      <c r="L11" s="0" t="n">
        <f aca="false">age_moves!D104*pop_moves!$G$5*fuel_usdata!S11</f>
        <v>37393464379.7216</v>
      </c>
      <c r="M11" s="0" t="n">
        <f aca="false">age_moves!D104*pop_moves!$G$5*fuel_usdata!Q11</f>
        <v>30597736501.8224</v>
      </c>
      <c r="N11" s="0" t="n">
        <f aca="false">age_moves!D104*pop_moves!$G$5*fuel_usdata!R11</f>
        <v>1560416717.38784</v>
      </c>
      <c r="O11" s="0" t="n">
        <f aca="false">age_moves!D135*pop_moves!$G$6*fuel_usdata!P11</f>
        <v>8013009.04483097</v>
      </c>
      <c r="P11" s="0" t="n">
        <f aca="false">age_moves!D135*pop_moves!$G$6*fuel_usdata!N11</f>
        <v>111507925.181045</v>
      </c>
      <c r="Q11" s="0" t="n">
        <f aca="false">age_moves!D135*pop_moves!$G$6*fuel_usdata!M11</f>
        <v>14149.9069037215</v>
      </c>
      <c r="R11" s="4" t="n">
        <f aca="false">age_moves!D166*pop_moves!$G$7*fuel_usdata!P11</f>
        <v>80789674.4327825</v>
      </c>
      <c r="S11" s="8" t="n">
        <f aca="false">age_moves!D166*pop_moves!$G$7*fuel_usdata!N11</f>
        <v>1124257931.27776</v>
      </c>
      <c r="T11" s="8" t="n">
        <f aca="false">age_moves!D166*pop_moves!$G$7*fuel_usdata!P11</f>
        <v>80789674.4327825</v>
      </c>
      <c r="U11" s="4" t="n">
        <f aca="false">age_moves!D197*pop_moves!$G$8*fuel_usdata!P11</f>
        <v>17243609.4282578</v>
      </c>
      <c r="V11" s="0" t="n">
        <f aca="false">age_moves!D197*pop_moves!$G$8*fuel_usdata!N11</f>
        <v>239959682.963004</v>
      </c>
      <c r="W11" s="0" t="n">
        <f aca="false">age_moves!D197*pop_moves!$G$8*fuel_usdata!M11</f>
        <v>30449.9179682542</v>
      </c>
      <c r="X11" s="4" t="n">
        <f aca="false">age_moves!D228*pop_moves!$G$9*fuel_usdata!P11</f>
        <v>214971528.489537</v>
      </c>
      <c r="Y11" s="4" t="n">
        <f aca="false">age_moves!D228*pop_moves!$G$9*fuel_usdata!N11</f>
        <v>2991514046.81482</v>
      </c>
      <c r="Z11" s="4" t="n">
        <f aca="false">age_moves!D228*pop_moves!$G$9*fuel_usdata!M11</f>
        <v>379611.092170159</v>
      </c>
      <c r="AA11" s="4" t="n">
        <f aca="false">age_moves!D259*pop_moves!$G$10*fuel_usdata!P11</f>
        <v>460291853.615106</v>
      </c>
      <c r="AB11" s="0" t="n">
        <f aca="false">age_moves!D259*pop_moves!$G$10*fuel_usdata!N11</f>
        <v>6405357748.53106</v>
      </c>
      <c r="AC11" s="0" t="n">
        <f aca="false">age_moves!D259*pop_moves!$G$10*fuel_usdata!M11</f>
        <v>812814.117737281</v>
      </c>
      <c r="AD11" s="4" t="n">
        <f aca="false">age_moves!D290*pop_moves!$G$11*fuel_usdata!P11</f>
        <v>460292036.77637</v>
      </c>
      <c r="AE11" s="0" t="n">
        <f aca="false">age_moves!D290*pop_moves!$G$11*fuel_usdata!N11</f>
        <v>6405360297.37787</v>
      </c>
      <c r="AF11" s="0" t="n">
        <f aca="false">age_moves!D290*pop_moves!$G$11*fuel_usdata!M11</f>
        <v>812814.441175682</v>
      </c>
      <c r="AG11" s="4" t="n">
        <f aca="false">age_moves!D321*pop_moves!$G$12*fuel_usdata!P11</f>
        <v>43309271.5711509</v>
      </c>
      <c r="AH11" s="0" t="n">
        <f aca="false">age_moves!D321*pop_moves!$G$12*fuel_usdata!N11</f>
        <v>602685830.876072</v>
      </c>
      <c r="AI11" s="0" t="n">
        <f aca="false">age_moves!D321*pop_moves!$G$12*fuel_usdata!M11</f>
        <v>76478.4062230774</v>
      </c>
      <c r="AJ11" s="4" t="n">
        <f aca="false">age_moves!D352*pop_moves!$G$13*fuel_usdata!P11</f>
        <v>778348689.529334</v>
      </c>
      <c r="AK11" s="0" t="n">
        <f aca="false">age_moves!D352*pop_moves!$G$13*fuel_usdata!N11</f>
        <v>10831392670.4961</v>
      </c>
      <c r="AL11" s="0" t="n">
        <f aca="false">age_moves!D352*pop_moves!$G$13*fuel_usdata!M11</f>
        <v>1374460.13524449</v>
      </c>
      <c r="AM11" s="4" t="n">
        <f aca="false">age_moves!D383*pop_moves!$G$14</f>
        <v>15783538267.5256</v>
      </c>
    </row>
    <row r="12" customFormat="false" ht="14.4" hidden="false" customHeight="false" outlineLevel="0" collapsed="false">
      <c r="A12" s="0" t="n">
        <f aca="false">A11-1</f>
        <v>2009</v>
      </c>
      <c r="B12" s="0" t="n">
        <f aca="false">age_moves!D12*pop_moves!$G$2*fuel_usdata!V12</f>
        <v>1468274600.84795</v>
      </c>
      <c r="C12" s="0" t="n">
        <f aca="false">age_moves!D43*pop_moves!$G$3*fuel_usdata!T12</f>
        <v>18761167198323.6</v>
      </c>
      <c r="D12" s="0" t="n">
        <f aca="false">age_moves!D43*pop_moves!$G$3*fuel_usdata!S12</f>
        <v>86580560239.5567</v>
      </c>
      <c r="E12" s="0" t="n">
        <f aca="false">age_moves!D43*pop_moves!$G$3*fuel_usdata!Q12</f>
        <v>87893381471.3923</v>
      </c>
      <c r="F12" s="0" t="n">
        <f aca="false">age_moves!D43*pop_moves!$G$3*fuel_usdata!R12</f>
        <v>1411282824.22325</v>
      </c>
      <c r="G12" s="0" t="n">
        <f aca="false">age_moves!D74*pop_moves!$G$4*fuel_usdata!T12</f>
        <v>4555285291700.62</v>
      </c>
      <c r="H12" s="0" t="n">
        <f aca="false">age_moves!D74*pop_moves!$G$4*fuel_usdata!S12</f>
        <v>21022101047.1936</v>
      </c>
      <c r="I12" s="0" t="n">
        <f aca="false">age_moves!D74*pop_moves!$G$4*fuel_usdata!Q12</f>
        <v>21340859213.1859</v>
      </c>
      <c r="J12" s="0" t="n">
        <f aca="false">age_moves!D74*pop_moves!$G$4*fuel_usdata!R12</f>
        <v>342665028.441746</v>
      </c>
      <c r="K12" s="0" t="n">
        <f aca="false">age_moves!D105*pop_moves!$G$5*fuel_usdata!T12</f>
        <v>4898635562385.73</v>
      </c>
      <c r="L12" s="0" t="n">
        <f aca="false">age_moves!D105*pop_moves!$G$5*fuel_usdata!S12</f>
        <v>22606621801.157</v>
      </c>
      <c r="M12" s="0" t="n">
        <f aca="false">age_moves!D105*pop_moves!$G$5*fuel_usdata!Q12</f>
        <v>22949406058.9456</v>
      </c>
      <c r="N12" s="0" t="n">
        <f aca="false">age_moves!D105*pop_moves!$G$5*fuel_usdata!R12</f>
        <v>368493077.122726</v>
      </c>
      <c r="O12" s="0" t="n">
        <f aca="false">age_moves!D136*pop_moves!$G$6*fuel_usdata!P12</f>
        <v>9808957.44483563</v>
      </c>
      <c r="P12" s="0" t="n">
        <f aca="false">age_moves!D136*pop_moves!$G$6*fuel_usdata!N12</f>
        <v>123832664.985334</v>
      </c>
      <c r="Q12" s="0" t="n">
        <f aca="false">age_moves!D136*pop_moves!$G$6*fuel_usdata!M12</f>
        <v>13845.3337416519</v>
      </c>
      <c r="R12" s="4" t="n">
        <f aca="false">age_moves!D167*pop_moves!$G$7*fuel_usdata!P12</f>
        <v>84937379.8930743</v>
      </c>
      <c r="S12" s="8" t="n">
        <f aca="false">age_moves!D167*pop_moves!$G$7*fuel_usdata!N12</f>
        <v>1072287464.61418</v>
      </c>
      <c r="T12" s="8" t="n">
        <f aca="false">age_moves!D167*pop_moves!$G$7*fuel_usdata!P12</f>
        <v>84937379.8930743</v>
      </c>
      <c r="U12" s="4" t="n">
        <f aca="false">age_moves!D198*pop_moves!$G$8*fuel_usdata!P12</f>
        <v>23566099.4386849</v>
      </c>
      <c r="V12" s="0" t="n">
        <f aca="false">age_moves!D198*pop_moves!$G$8*fuel_usdata!N12</f>
        <v>297508977.199019</v>
      </c>
      <c r="W12" s="0" t="n">
        <f aca="false">age_moves!D198*pop_moves!$G$8*fuel_usdata!M12</f>
        <v>33263.5260732355</v>
      </c>
      <c r="X12" s="4" t="n">
        <f aca="false">age_moves!D229*pop_moves!$G$9*fuel_usdata!P12</f>
        <v>428357550.978339</v>
      </c>
      <c r="Y12" s="4" t="n">
        <f aca="false">age_moves!D229*pop_moves!$G$9*fuel_usdata!N12</f>
        <v>5407777269.14971</v>
      </c>
      <c r="Z12" s="4" t="n">
        <f aca="false">age_moves!D229*pop_moves!$G$9*fuel_usdata!M12</f>
        <v>604626.259967543</v>
      </c>
      <c r="AA12" s="4" t="n">
        <f aca="false">age_moves!D260*pop_moves!$G$10*fuel_usdata!P12</f>
        <v>656040805.385352</v>
      </c>
      <c r="AB12" s="0" t="n">
        <f aca="false">age_moves!D260*pop_moves!$G$10*fuel_usdata!N12</f>
        <v>8282152484.2852</v>
      </c>
      <c r="AC12" s="0" t="n">
        <f aca="false">age_moves!D260*pop_moves!$G$10*fuel_usdata!M12</f>
        <v>926000.948600761</v>
      </c>
      <c r="AD12" s="4" t="n">
        <f aca="false">age_moves!D291*pop_moves!$G$11*fuel_usdata!P12</f>
        <v>656041222.086107</v>
      </c>
      <c r="AE12" s="0" t="n">
        <f aca="false">age_moves!D291*pop_moves!$G$11*fuel_usdata!N12</f>
        <v>8282157744.90186</v>
      </c>
      <c r="AF12" s="0" t="n">
        <f aca="false">age_moves!D291*pop_moves!$G$11*fuel_usdata!M12</f>
        <v>926001.536773464</v>
      </c>
      <c r="AG12" s="4" t="n">
        <f aca="false">age_moves!D322*pop_moves!$G$12*fuel_usdata!P12</f>
        <v>83879487.9579183</v>
      </c>
      <c r="AH12" s="0" t="n">
        <f aca="false">age_moves!D322*pop_moves!$G$12*fuel_usdata!N12</f>
        <v>1058932163.77476</v>
      </c>
      <c r="AI12" s="0" t="n">
        <f aca="false">age_moves!D322*pop_moves!$G$12*fuel_usdata!M12</f>
        <v>118395.814375532</v>
      </c>
      <c r="AJ12" s="4" t="n">
        <f aca="false">age_moves!D353*pop_moves!$G$13*fuel_usdata!P12</f>
        <v>1277236550.21352</v>
      </c>
      <c r="AK12" s="0" t="n">
        <f aca="false">age_moves!D353*pop_moves!$G$13*fuel_usdata!N12</f>
        <v>16124405342.6787</v>
      </c>
      <c r="AL12" s="0" t="n">
        <f aca="false">age_moves!D353*pop_moves!$G$13*fuel_usdata!M12</f>
        <v>1802818.1286537</v>
      </c>
      <c r="AM12" s="4" t="n">
        <f aca="false">age_moves!D384*pop_moves!$G$14</f>
        <v>19360453409.1275</v>
      </c>
    </row>
    <row r="13" customFormat="false" ht="14.4" hidden="false" customHeight="false" outlineLevel="0" collapsed="false">
      <c r="A13" s="0" t="n">
        <f aca="false">A12-1</f>
        <v>2008</v>
      </c>
      <c r="B13" s="0" t="n">
        <f aca="false">age_moves!D13*pop_moves!$G$2*fuel_usdata!V13</f>
        <v>1810983463.10894</v>
      </c>
      <c r="C13" s="0" t="n">
        <f aca="false">age_moves!D44*pop_moves!$G$3*fuel_usdata!T13</f>
        <v>23538028504585.2</v>
      </c>
      <c r="D13" s="0" t="n">
        <f aca="false">age_moves!D44*pop_moves!$G$3*fuel_usdata!S13</f>
        <v>86220832113.8517</v>
      </c>
      <c r="E13" s="0" t="n">
        <f aca="false">age_moves!D44*pop_moves!$G$3*fuel_usdata!Q13</f>
        <v>105361856843.127</v>
      </c>
      <c r="F13" s="0" t="n">
        <f aca="false">age_moves!D44*pop_moves!$G$3*fuel_usdata!R13</f>
        <v>732877072.96774</v>
      </c>
      <c r="G13" s="0" t="n">
        <f aca="false">age_moves!D75*pop_moves!$G$4*fuel_usdata!T13</f>
        <v>7724995661896.37</v>
      </c>
      <c r="H13" s="0" t="n">
        <f aca="false">age_moves!D75*pop_moves!$G$4*fuel_usdata!S13</f>
        <v>28296998362.2398</v>
      </c>
      <c r="I13" s="0" t="n">
        <f aca="false">age_moves!D75*pop_moves!$G$4*fuel_usdata!Q13</f>
        <v>34578931998.657</v>
      </c>
      <c r="J13" s="0" t="n">
        <f aca="false">age_moves!D75*pop_moves!$G$4*fuel_usdata!R13</f>
        <v>240524486.079038</v>
      </c>
      <c r="K13" s="0" t="n">
        <f aca="false">age_moves!D106*pop_moves!$G$5*fuel_usdata!T13</f>
        <v>8883329631103.65</v>
      </c>
      <c r="L13" s="0" t="n">
        <f aca="false">age_moves!D106*pop_moves!$G$5*fuel_usdata!S13</f>
        <v>32540026561.1111</v>
      </c>
      <c r="M13" s="0" t="n">
        <f aca="false">age_moves!D106*pop_moves!$G$5*fuel_usdata!Q13</f>
        <v>39763912457.6778</v>
      </c>
      <c r="N13" s="0" t="n">
        <f aca="false">age_moves!D106*pop_moves!$G$5*fuel_usdata!R13</f>
        <v>276590225.769444</v>
      </c>
      <c r="O13" s="0" t="n">
        <f aca="false">age_moves!D137*pop_moves!$G$6*fuel_usdata!P13</f>
        <v>10222604.109023</v>
      </c>
      <c r="P13" s="0" t="n">
        <f aca="false">age_moves!D137*pop_moves!$G$6*fuel_usdata!N13</f>
        <v>122607137.357402</v>
      </c>
      <c r="Q13" s="0" t="n">
        <f aca="false">age_moves!D137*pop_moves!$G$6*fuel_usdata!M13</f>
        <v>8362.42837495067</v>
      </c>
      <c r="R13" s="4" t="n">
        <f aca="false">age_moves!D168*pop_moves!$G$7*fuel_usdata!P13</f>
        <v>79314680.1980111</v>
      </c>
      <c r="S13" s="8" t="n">
        <f aca="false">age_moves!D168*pop_moves!$G$7*fuel_usdata!N13</f>
        <v>951278733.460148</v>
      </c>
      <c r="T13" s="8" t="n">
        <f aca="false">age_moves!D168*pop_moves!$G$7*fuel_usdata!P13</f>
        <v>79314680.1980111</v>
      </c>
      <c r="U13" s="4" t="n">
        <f aca="false">age_moves!D199*pop_moves!$G$8*fuel_usdata!P13</f>
        <v>24597823.412636</v>
      </c>
      <c r="V13" s="0" t="n">
        <f aca="false">age_moves!D199*pop_moves!$G$8*fuel_usdata!N13</f>
        <v>295019613.562478</v>
      </c>
      <c r="W13" s="0" t="n">
        <f aca="false">age_moves!D199*pop_moves!$G$8*fuel_usdata!M13</f>
        <v>20121.833367908</v>
      </c>
      <c r="X13" s="4" t="n">
        <f aca="false">age_moves!D230*pop_moves!$G$9*fuel_usdata!P13</f>
        <v>376258034.657781</v>
      </c>
      <c r="Y13" s="4" t="n">
        <f aca="false">age_moves!D230*pop_moves!$G$9*fuel_usdata!N13</f>
        <v>4512736680.90052</v>
      </c>
      <c r="Z13" s="4" t="n">
        <f aca="false">age_moves!D230*pop_moves!$G$9*fuel_usdata!M13</f>
        <v>307791.520807129</v>
      </c>
      <c r="AA13" s="4" t="n">
        <f aca="false">age_moves!D261*pop_moves!$G$10*fuel_usdata!P13</f>
        <v>1456201179.26598</v>
      </c>
      <c r="AB13" s="0" t="n">
        <f aca="false">age_moves!D261*pop_moves!$G$10*fuel_usdata!N13</f>
        <v>17465281458.8295</v>
      </c>
      <c r="AC13" s="0" t="n">
        <f aca="false">age_moves!D261*pop_moves!$G$10*fuel_usdata!M13</f>
        <v>1191220.74290073</v>
      </c>
      <c r="AD13" s="4" t="n">
        <f aca="false">age_moves!D292*pop_moves!$G$11*fuel_usdata!P13</f>
        <v>1456201974.28801</v>
      </c>
      <c r="AE13" s="0" t="n">
        <f aca="false">age_moves!D292*pop_moves!$G$11*fuel_usdata!N13</f>
        <v>17465290994.1078</v>
      </c>
      <c r="AF13" s="0" t="n">
        <f aca="false">age_moves!D292*pop_moves!$G$11*fuel_usdata!M13</f>
        <v>1191221.39325505</v>
      </c>
      <c r="AG13" s="4" t="n">
        <f aca="false">age_moves!D323*pop_moves!$G$12*fuel_usdata!P13</f>
        <v>331455168.567925</v>
      </c>
      <c r="AH13" s="0" t="n">
        <f aca="false">age_moves!D323*pop_moves!$G$12*fuel_usdata!N13</f>
        <v>3975383272.89407</v>
      </c>
      <c r="AI13" s="0" t="n">
        <f aca="false">age_moves!D323*pop_moves!$G$12*fuel_usdata!M13</f>
        <v>271141.294047567</v>
      </c>
      <c r="AJ13" s="4" t="n">
        <f aca="false">age_moves!D354*pop_moves!$G$13*fuel_usdata!P13</f>
        <v>1041475067.12957</v>
      </c>
      <c r="AK13" s="0" t="n">
        <f aca="false">age_moves!D354*pop_moves!$G$13*fuel_usdata!N13</f>
        <v>12491169104.0794</v>
      </c>
      <c r="AL13" s="0" t="n">
        <f aca="false">age_moves!D354*pop_moves!$G$13*fuel_usdata!M13</f>
        <v>851961.062003826</v>
      </c>
      <c r="AM13" s="4" t="n">
        <f aca="false">age_moves!D385*pop_moves!$G$14</f>
        <v>12028556499.464</v>
      </c>
    </row>
    <row r="14" customFormat="false" ht="14.4" hidden="false" customHeight="false" outlineLevel="0" collapsed="false">
      <c r="A14" s="0" t="n">
        <f aca="false">A13-1</f>
        <v>2007</v>
      </c>
      <c r="B14" s="0" t="n">
        <f aca="false">age_moves!D14*pop_moves!$G$2*fuel_usdata!V14</f>
        <v>2231182192.2551</v>
      </c>
      <c r="C14" s="0" t="n">
        <f aca="false">age_moves!D45*pop_moves!$G$3*fuel_usdata!T14</f>
        <v>25483412315399</v>
      </c>
      <c r="D14" s="0" t="n">
        <f aca="false">age_moves!D45*pop_moves!$G$3*fuel_usdata!S14</f>
        <v>52518042814.107</v>
      </c>
      <c r="E14" s="0" t="n">
        <f aca="false">age_moves!D45*pop_moves!$G$3*fuel_usdata!Q14</f>
        <v>12310467502.7396</v>
      </c>
      <c r="F14" s="0" t="n">
        <f aca="false">age_moves!D45*pop_moves!$G$3*fuel_usdata!R14</f>
        <v>198555927.463542</v>
      </c>
      <c r="G14" s="0" t="n">
        <f aca="false">age_moves!D76*pop_moves!$G$4*fuel_usdata!T14</f>
        <v>8165453222984.06</v>
      </c>
      <c r="H14" s="0" t="n">
        <f aca="false">age_moves!D76*pop_moves!$G$4*fuel_usdata!S14</f>
        <v>16827951321.9715</v>
      </c>
      <c r="I14" s="0" t="n">
        <f aca="false">age_moves!D76*pop_moves!$G$4*fuel_usdata!Q14</f>
        <v>3944548135.96308</v>
      </c>
      <c r="J14" s="0" t="n">
        <f aca="false">age_moves!D76*pop_moves!$G$4*fuel_usdata!R14</f>
        <v>63621744.1284368</v>
      </c>
      <c r="K14" s="0" t="n">
        <f aca="false">age_moves!D107*pop_moves!$G$5*fuel_usdata!T14</f>
        <v>7808923089512.89</v>
      </c>
      <c r="L14" s="0" t="n">
        <f aca="false">age_moves!D107*pop_moves!$G$5*fuel_usdata!S14</f>
        <v>16093188465.9452</v>
      </c>
      <c r="M14" s="0" t="n">
        <f aca="false">age_moves!D107*pop_moves!$G$5*fuel_usdata!Q14</f>
        <v>3772316388.99283</v>
      </c>
      <c r="N14" s="0" t="n">
        <f aca="false">age_moves!D107*pop_moves!$G$5*fuel_usdata!R14</f>
        <v>60843812.7256909</v>
      </c>
      <c r="O14" s="0" t="n">
        <f aca="false">age_moves!D138*pop_moves!$G$6*fuel_usdata!P14</f>
        <v>11306010.2823641</v>
      </c>
      <c r="P14" s="0" t="n">
        <f aca="false">age_moves!D138*pop_moves!$G$6*fuel_usdata!N14</f>
        <v>124143296.06526</v>
      </c>
      <c r="Q14" s="0" t="n">
        <f aca="false">age_moves!D138*pop_moves!$G$6*fuel_usdata!M14</f>
        <v>3909.07089026332</v>
      </c>
      <c r="R14" s="4" t="n">
        <f aca="false">age_moves!D169*pop_moves!$G$7*fuel_usdata!P14</f>
        <v>58927284.9380758</v>
      </c>
      <c r="S14" s="8" t="n">
        <f aca="false">age_moves!D169*pop_moves!$G$7*fuel_usdata!N14</f>
        <v>647038804.82053</v>
      </c>
      <c r="T14" s="8" t="n">
        <f aca="false">age_moves!D169*pop_moves!$G$7*fuel_usdata!P14</f>
        <v>58927284.9380758</v>
      </c>
      <c r="U14" s="4" t="n">
        <f aca="false">age_moves!D200*pop_moves!$G$8*fuel_usdata!P14</f>
        <v>22926134.5451117</v>
      </c>
      <c r="V14" s="0" t="n">
        <f aca="false">age_moves!D200*pop_moves!$G$8*fuel_usdata!N14</f>
        <v>251735655.406698</v>
      </c>
      <c r="W14" s="0" t="n">
        <f aca="false">age_moves!D200*pop_moves!$G$8*fuel_usdata!M14</f>
        <v>7926.74718475641</v>
      </c>
      <c r="X14" s="4" t="n">
        <f aca="false">age_moves!D231*pop_moves!$G$9*fuel_usdata!P14</f>
        <v>1166554740.2448</v>
      </c>
      <c r="Y14" s="4" t="n">
        <f aca="false">age_moves!D231*pop_moves!$G$9*fuel_usdata!N14</f>
        <v>12809111868.6176</v>
      </c>
      <c r="Z14" s="4" t="n">
        <f aca="false">age_moves!D231*pop_moves!$G$9*fuel_usdata!M14</f>
        <v>403338.14166991</v>
      </c>
      <c r="AA14" s="4" t="n">
        <f aca="false">age_moves!D262*pop_moves!$G$10*fuel_usdata!P14</f>
        <v>1698108164.05966</v>
      </c>
      <c r="AB14" s="0" t="n">
        <f aca="false">age_moves!D262*pop_moves!$G$10*fuel_usdata!N14</f>
        <v>18645723760.7972</v>
      </c>
      <c r="AC14" s="0" t="n">
        <f aca="false">age_moves!D262*pop_moves!$G$10*fuel_usdata!M14</f>
        <v>587123.576474945</v>
      </c>
      <c r="AD14" s="4" t="n">
        <f aca="false">age_moves!D293*pop_moves!$G$11*fuel_usdata!P14</f>
        <v>1698108592.3616</v>
      </c>
      <c r="AE14" s="0" t="n">
        <f aca="false">age_moves!D293*pop_moves!$G$11*fuel_usdata!N14</f>
        <v>18645728463.6777</v>
      </c>
      <c r="AF14" s="0" t="n">
        <f aca="false">age_moves!D293*pop_moves!$G$11*fuel_usdata!M14</f>
        <v>587123.724561018</v>
      </c>
      <c r="AG14" s="4" t="n">
        <f aca="false">age_moves!D324*pop_moves!$G$12*fuel_usdata!P14</f>
        <v>608771543.943441</v>
      </c>
      <c r="AH14" s="0" t="n">
        <f aca="false">age_moves!D324*pop_moves!$G$12*fuel_usdata!N14</f>
        <v>6684489411.24377</v>
      </c>
      <c r="AI14" s="0" t="n">
        <f aca="false">age_moves!D324*pop_moves!$G$12*fuel_usdata!M14</f>
        <v>210483.721650425</v>
      </c>
      <c r="AJ14" s="4" t="n">
        <f aca="false">age_moves!D355*pop_moves!$G$13*fuel_usdata!P14</f>
        <v>3942320381.30388</v>
      </c>
      <c r="AK14" s="0" t="n">
        <f aca="false">age_moves!D355*pop_moves!$G$13*fuel_usdata!N14</f>
        <v>43287829575.3664</v>
      </c>
      <c r="AL14" s="0" t="n">
        <f aca="false">age_moves!D355*pop_moves!$G$13*fuel_usdata!M14</f>
        <v>1363063.49081299</v>
      </c>
      <c r="AM14" s="4" t="n">
        <f aca="false">age_moves!D386*pop_moves!$G$14</f>
        <v>45746179371.0221</v>
      </c>
    </row>
    <row r="15" customFormat="false" ht="14.4" hidden="false" customHeight="false" outlineLevel="0" collapsed="false">
      <c r="A15" s="0" t="n">
        <f aca="false">A14-1</f>
        <v>2006</v>
      </c>
      <c r="B15" s="0" t="n">
        <f aca="false">age_moves!D15*pop_moves!$G$2*fuel_usdata!V15</f>
        <v>2165993538.21642</v>
      </c>
      <c r="C15" s="0" t="n">
        <f aca="false">age_moves!D46*pop_moves!$G$3*fuel_usdata!T15</f>
        <v>22948086259719</v>
      </c>
      <c r="D15" s="0" t="n">
        <f aca="false">age_moves!D46*pop_moves!$G$3*fuel_usdata!S15</f>
        <v>18486630002.7204</v>
      </c>
      <c r="E15" s="0" t="n">
        <f aca="false">age_moves!D46*pop_moves!$G$3*fuel_usdata!Q15</f>
        <v>10410891633.1109</v>
      </c>
      <c r="F15" s="0" t="n">
        <f aca="false">age_moves!D46*pop_moves!$G$3*fuel_usdata!R15</f>
        <v>340543184.260638</v>
      </c>
      <c r="G15" s="0" t="n">
        <f aca="false">age_moves!D77*pop_moves!$G$4*fuel_usdata!T15</f>
        <v>8162033235341.11</v>
      </c>
      <c r="H15" s="0" t="n">
        <f aca="false">age_moves!D77*pop_moves!$G$4*fuel_usdata!S15</f>
        <v>6575210097.43256</v>
      </c>
      <c r="I15" s="0" t="n">
        <f aca="false">age_moves!D77*pop_moves!$G$4*fuel_usdata!Q15</f>
        <v>3702881475.92255</v>
      </c>
      <c r="J15" s="0" t="n">
        <f aca="false">age_moves!D77*pop_moves!$G$4*fuel_usdata!R15</f>
        <v>121122291.268495</v>
      </c>
      <c r="K15" s="0" t="n">
        <f aca="false">age_moves!D108*pop_moves!$G$5*fuel_usdata!T15</f>
        <v>7863108919848.32</v>
      </c>
      <c r="L15" s="0" t="n">
        <f aca="false">age_moves!D108*pop_moves!$G$5*fuel_usdata!S15</f>
        <v>6334401205.71109</v>
      </c>
      <c r="M15" s="0" t="n">
        <f aca="false">age_moves!D108*pop_moves!$G$5*fuel_usdata!Q15</f>
        <v>3567268047.42677</v>
      </c>
      <c r="N15" s="0" t="n">
        <f aca="false">age_moves!D108*pop_moves!$G$5*fuel_usdata!R15</f>
        <v>116686337.999941</v>
      </c>
      <c r="O15" s="0" t="n">
        <f aca="false">age_moves!D139*pop_moves!$G$6*fuel_usdata!P15</f>
        <v>14511448.5570659</v>
      </c>
      <c r="P15" s="0" t="n">
        <f aca="false">age_moves!D139*pop_moves!$G$6*fuel_usdata!N15</f>
        <v>150204590.358043</v>
      </c>
      <c r="Q15" s="0" t="n">
        <f aca="false">age_moves!D139*pop_moves!$G$6*fuel_usdata!M15</f>
        <v>3719.93041708944</v>
      </c>
      <c r="R15" s="4" t="n">
        <f aca="false">age_moves!D170*pop_moves!$G$7*fuel_usdata!P15</f>
        <v>52788739.0676951</v>
      </c>
      <c r="S15" s="8" t="n">
        <f aca="false">age_moves!D170*pop_moves!$G$7*fuel_usdata!N15</f>
        <v>546403820.12862</v>
      </c>
      <c r="T15" s="8" t="n">
        <f aca="false">age_moves!D170*pop_moves!$G$7*fuel_usdata!P15</f>
        <v>52788739.0676951</v>
      </c>
      <c r="U15" s="4" t="n">
        <f aca="false">age_moves!D201*pop_moves!$G$8*fuel_usdata!P15</f>
        <v>22659475.6494048</v>
      </c>
      <c r="V15" s="0" t="n">
        <f aca="false">age_moves!D201*pop_moves!$G$8*fuel_usdata!N15</f>
        <v>234542902.058502</v>
      </c>
      <c r="W15" s="0" t="n">
        <f aca="false">age_moves!D201*pop_moves!$G$8*fuel_usdata!M15</f>
        <v>5808.63256841959</v>
      </c>
      <c r="X15" s="4" t="n">
        <f aca="false">age_moves!D232*pop_moves!$G$9*fuel_usdata!P15</f>
        <v>995197408.348266</v>
      </c>
      <c r="Y15" s="4" t="n">
        <f aca="false">age_moves!D232*pop_moves!$G$9*fuel_usdata!N15</f>
        <v>10301054264.7413</v>
      </c>
      <c r="Z15" s="4" t="n">
        <f aca="false">age_moves!D232*pop_moves!$G$9*fuel_usdata!M15</f>
        <v>255113.408958797</v>
      </c>
      <c r="AA15" s="4" t="n">
        <f aca="false">age_moves!D263*pop_moves!$G$10*fuel_usdata!P15</f>
        <v>2012785162.6224</v>
      </c>
      <c r="AB15" s="0" t="n">
        <f aca="false">age_moves!D263*pop_moves!$G$10*fuel_usdata!N15</f>
        <v>20833865733.0825</v>
      </c>
      <c r="AC15" s="0" t="n">
        <f aca="false">age_moves!D263*pop_moves!$G$10*fuel_usdata!M15</f>
        <v>515966.460554319</v>
      </c>
      <c r="AD15" s="4" t="n">
        <f aca="false">age_moves!D294*pop_moves!$G$11*fuel_usdata!P15</f>
        <v>2012787210.4186</v>
      </c>
      <c r="AE15" s="0" t="n">
        <f aca="false">age_moves!D294*pop_moves!$G$11*fuel_usdata!N15</f>
        <v>20833886929.3392</v>
      </c>
      <c r="AF15" s="0" t="n">
        <f aca="false">age_moves!D294*pop_moves!$G$11*fuel_usdata!M15</f>
        <v>515966.985495667</v>
      </c>
      <c r="AG15" s="4" t="n">
        <f aca="false">age_moves!D325*pop_moves!$G$12*fuel_usdata!P15</f>
        <v>862484561.99191</v>
      </c>
      <c r="AH15" s="0" t="n">
        <f aca="false">age_moves!D325*pop_moves!$G$12*fuel_usdata!N15</f>
        <v>8927374811.32103</v>
      </c>
      <c r="AI15" s="0" t="n">
        <f aca="false">age_moves!D325*pop_moves!$G$12*fuel_usdata!M15</f>
        <v>221093.197126867</v>
      </c>
      <c r="AJ15" s="4" t="n">
        <f aca="false">age_moves!D356*pop_moves!$G$13*fuel_usdata!P15</f>
        <v>2750717367.30134</v>
      </c>
      <c r="AK15" s="0" t="n">
        <f aca="false">age_moves!D356*pop_moves!$G$13*fuel_usdata!N15</f>
        <v>28472028393.4075</v>
      </c>
      <c r="AL15" s="0" t="n">
        <f aca="false">age_moves!D356*pop_moves!$G$13*fuel_usdata!M15</f>
        <v>705131.342553536</v>
      </c>
      <c r="AM15" s="4" t="n">
        <f aca="false">age_moves!D387*pop_moves!$G$14</f>
        <v>33171926912.6936</v>
      </c>
    </row>
    <row r="16" customFormat="false" ht="14.4" hidden="false" customHeight="false" outlineLevel="0" collapsed="false">
      <c r="A16" s="0" t="n">
        <f aca="false">A15-1</f>
        <v>2005</v>
      </c>
      <c r="B16" s="0" t="n">
        <f aca="false">age_moves!D16*pop_moves!$G$2*fuel_usdata!V16</f>
        <v>1951664646.17927</v>
      </c>
      <c r="C16" s="0" t="n">
        <f aca="false">age_moves!D47*pop_moves!$G$3*fuel_usdata!T16</f>
        <v>20784886675141.3</v>
      </c>
      <c r="D16" s="0" t="n">
        <f aca="false">age_moves!D47*pop_moves!$G$3*fuel_usdata!S16</f>
        <v>16743989248.7364</v>
      </c>
      <c r="E16" s="0" t="n">
        <f aca="false">age_moves!D47*pop_moves!$G$3*fuel_usdata!Q16</f>
        <v>9429509734.81469</v>
      </c>
      <c r="F16" s="0" t="n">
        <f aca="false">age_moves!D47*pop_moves!$G$3*fuel_usdata!R16</f>
        <v>308441907.213564</v>
      </c>
      <c r="G16" s="0" t="n">
        <f aca="false">age_moves!D78*pop_moves!$G$4*fuel_usdata!T16</f>
        <v>8483002212449.84</v>
      </c>
      <c r="H16" s="0" t="n">
        <f aca="false">age_moves!D78*pop_moves!$G$4*fuel_usdata!S16</f>
        <v>6833777833.9752</v>
      </c>
      <c r="I16" s="0" t="n">
        <f aca="false">age_moves!D78*pop_moves!$G$4*fuel_usdata!Q16</f>
        <v>3848495938.08077</v>
      </c>
      <c r="J16" s="0" t="n">
        <f aca="false">age_moves!D78*pop_moves!$G$4*fuel_usdata!R16</f>
        <v>125885381.152175</v>
      </c>
      <c r="K16" s="0" t="n">
        <f aca="false">age_moves!D109*pop_moves!$G$5*fuel_usdata!T16</f>
        <v>6550016260260.65</v>
      </c>
      <c r="L16" s="0" t="n">
        <f aca="false">age_moves!D109*pop_moves!$G$5*fuel_usdata!S16</f>
        <v>5276593688.24089</v>
      </c>
      <c r="M16" s="0" t="n">
        <f aca="false">age_moves!D109*pop_moves!$G$5*fuel_usdata!Q16</f>
        <v>2971555392.85145</v>
      </c>
      <c r="N16" s="0" t="n">
        <f aca="false">age_moves!D109*pop_moves!$G$5*fuel_usdata!R16</f>
        <v>97200410.0465428</v>
      </c>
      <c r="O16" s="0" t="n">
        <f aca="false">age_moves!D140*pop_moves!$G$6*fuel_usdata!P16</f>
        <v>8711055.82423363</v>
      </c>
      <c r="P16" s="0" t="n">
        <f aca="false">age_moves!D140*pop_moves!$G$6*fuel_usdata!N16</f>
        <v>90166089.6580826</v>
      </c>
      <c r="Q16" s="0" t="n">
        <f aca="false">age_moves!D140*pop_moves!$G$6*fuel_usdata!M16</f>
        <v>2233.03148532008</v>
      </c>
      <c r="R16" s="4" t="n">
        <f aca="false">age_moves!D171*pop_moves!$G$7*fuel_usdata!P16</f>
        <v>38881258.8769965</v>
      </c>
      <c r="S16" s="8" t="n">
        <f aca="false">age_moves!D171*pop_moves!$G$7*fuel_usdata!N16</f>
        <v>402450764.254035</v>
      </c>
      <c r="T16" s="8" t="n">
        <f aca="false">age_moves!D171*pop_moves!$G$7*fuel_usdata!P16</f>
        <v>38881258.8769965</v>
      </c>
      <c r="U16" s="4" t="n">
        <f aca="false">age_moves!D202*pop_moves!$G$8*fuel_usdata!P16</f>
        <v>19517793.0952835</v>
      </c>
      <c r="V16" s="0" t="n">
        <f aca="false">age_moves!D202*pop_moves!$G$8*fuel_usdata!N16</f>
        <v>202024084.986513</v>
      </c>
      <c r="W16" s="0" t="n">
        <f aca="false">age_moves!D202*pop_moves!$G$8*fuel_usdata!M16</f>
        <v>5003.27943995988</v>
      </c>
      <c r="X16" s="4" t="n">
        <f aca="false">age_moves!D233*pop_moves!$G$9*fuel_usdata!P16</f>
        <v>839009958.509243</v>
      </c>
      <c r="Y16" s="4" t="n">
        <f aca="false">age_moves!D233*pop_moves!$G$9*fuel_usdata!N16</f>
        <v>8684394712.81015</v>
      </c>
      <c r="Z16" s="4" t="n">
        <f aca="false">age_moves!D233*pop_moves!$G$9*fuel_usdata!M16</f>
        <v>215075.61099955</v>
      </c>
      <c r="AA16" s="4" t="n">
        <f aca="false">age_moves!D264*pop_moves!$G$10*fuel_usdata!P16</f>
        <v>1674694212.45805</v>
      </c>
      <c r="AB16" s="0" t="n">
        <f aca="false">age_moves!D264*pop_moves!$G$10*fuel_usdata!N16</f>
        <v>17334365840.05</v>
      </c>
      <c r="AC16" s="0" t="n">
        <f aca="false">age_moves!D264*pop_moves!$G$10*fuel_usdata!M16</f>
        <v>429298.695836464</v>
      </c>
      <c r="AD16" s="4" t="n">
        <f aca="false">age_moves!D295*pop_moves!$G$11*fuel_usdata!P16</f>
        <v>1674694574.30084</v>
      </c>
      <c r="AE16" s="0" t="n">
        <f aca="false">age_moves!D295*pop_moves!$G$11*fuel_usdata!N16</f>
        <v>17334369585.3997</v>
      </c>
      <c r="AF16" s="0" t="n">
        <f aca="false">age_moves!D295*pop_moves!$G$11*fuel_usdata!M16</f>
        <v>429298.788592885</v>
      </c>
      <c r="AG16" s="4" t="n">
        <f aca="false">age_moves!D326*pop_moves!$G$12*fuel_usdata!P16</f>
        <v>671569913.508211</v>
      </c>
      <c r="AH16" s="0" t="n">
        <f aca="false">age_moves!D326*pop_moves!$G$12*fuel_usdata!N16</f>
        <v>6951262195.40435</v>
      </c>
      <c r="AI16" s="0" t="n">
        <f aca="false">age_moves!D326*pop_moves!$G$12*fuel_usdata!M16</f>
        <v>172153.271855476</v>
      </c>
      <c r="AJ16" s="4" t="n">
        <f aca="false">age_moves!D357*pop_moves!$G$13*fuel_usdata!P16</f>
        <v>2655084112.02502</v>
      </c>
      <c r="AK16" s="0" t="n">
        <f aca="false">age_moves!D357*pop_moves!$G$13*fuel_usdata!N16</f>
        <v>27482151064.6972</v>
      </c>
      <c r="AL16" s="0" t="n">
        <f aca="false">age_moves!D357*pop_moves!$G$13*fuel_usdata!M16</f>
        <v>680616.280960016</v>
      </c>
      <c r="AM16" s="4" t="n">
        <f aca="false">age_moves!D388*pop_moves!$G$14</f>
        <v>30340221204.2396</v>
      </c>
    </row>
    <row r="17" customFormat="false" ht="14.4" hidden="false" customHeight="false" outlineLevel="0" collapsed="false">
      <c r="A17" s="0" t="n">
        <f aca="false">A16-1</f>
        <v>2004</v>
      </c>
      <c r="B17" s="0" t="n">
        <f aca="false">age_moves!D17*pop_moves!$G$2*fuel_usdata!V17</f>
        <v>1588333798.69378</v>
      </c>
      <c r="C17" s="0" t="n">
        <f aca="false">age_moves!D48*pop_moves!$G$3*fuel_usdata!T17</f>
        <v>17266395020243.1</v>
      </c>
      <c r="D17" s="0" t="n">
        <f aca="false">age_moves!D48*pop_moves!$G$3*fuel_usdata!S17</f>
        <v>13909545772.4655</v>
      </c>
      <c r="E17" s="0" t="n">
        <f aca="false">age_moves!D48*pop_moves!$G$3*fuel_usdata!Q17</f>
        <v>7833270513.96739</v>
      </c>
      <c r="F17" s="0" t="n">
        <f aca="false">age_moves!D48*pop_moves!$G$3*fuel_usdata!R17</f>
        <v>256228474.755943</v>
      </c>
      <c r="G17" s="0" t="n">
        <f aca="false">age_moves!D79*pop_moves!$G$4*fuel_usdata!T17</f>
        <v>8359451916615.5</v>
      </c>
      <c r="H17" s="0" t="n">
        <f aca="false">age_moves!D79*pop_moves!$G$4*fuel_usdata!S17</f>
        <v>6734247590.80083</v>
      </c>
      <c r="I17" s="0" t="n">
        <f aca="false">age_moves!D79*pop_moves!$G$4*fuel_usdata!Q17</f>
        <v>3792444695.87205</v>
      </c>
      <c r="J17" s="0" t="n">
        <f aca="false">age_moves!D79*pop_moves!$G$4*fuel_usdata!R17</f>
        <v>124051929.304226</v>
      </c>
      <c r="K17" s="0" t="n">
        <f aca="false">age_moves!D110*pop_moves!$G$5*fuel_usdata!T17</f>
        <v>5740661259022.95</v>
      </c>
      <c r="L17" s="0" t="n">
        <f aca="false">age_moves!D110*pop_moves!$G$5*fuel_usdata!S17</f>
        <v>4624589583.00114</v>
      </c>
      <c r="M17" s="0" t="n">
        <f aca="false">age_moves!D110*pop_moves!$G$5*fuel_usdata!Q17</f>
        <v>2604374133.58485</v>
      </c>
      <c r="N17" s="0" t="n">
        <f aca="false">age_moves!D110*pop_moves!$G$5*fuel_usdata!R17</f>
        <v>85189808.1079158</v>
      </c>
      <c r="O17" s="0" t="n">
        <f aca="false">age_moves!D141*pop_moves!$G$6*fuel_usdata!P17</f>
        <v>8450822.91303969</v>
      </c>
      <c r="P17" s="0" t="n">
        <f aca="false">age_moves!D141*pop_moves!$G$6*fuel_usdata!N17</f>
        <v>87472480.0111991</v>
      </c>
      <c r="Q17" s="0" t="n">
        <f aca="false">age_moves!D141*pop_moves!$G$6*fuel_usdata!M17</f>
        <v>2166.3222027787</v>
      </c>
      <c r="R17" s="4" t="n">
        <f aca="false">age_moves!D172*pop_moves!$G$7*fuel_usdata!P17</f>
        <v>40455751.2986909</v>
      </c>
      <c r="S17" s="8" t="n">
        <f aca="false">age_moves!D172*pop_moves!$G$7*fuel_usdata!N17</f>
        <v>418747964.929243</v>
      </c>
      <c r="T17" s="8" t="n">
        <f aca="false">age_moves!D172*pop_moves!$G$7*fuel_usdata!P17</f>
        <v>40455751.2986909</v>
      </c>
      <c r="U17" s="4" t="n">
        <f aca="false">age_moves!D203*pop_moves!$G$8*fuel_usdata!P17</f>
        <v>21237896.9028169</v>
      </c>
      <c r="V17" s="0" t="n">
        <f aca="false">age_moves!D203*pop_moves!$G$8*fuel_usdata!N17</f>
        <v>219828474.863088</v>
      </c>
      <c r="W17" s="0" t="n">
        <f aca="false">age_moves!D203*pop_moves!$G$8*fuel_usdata!M17</f>
        <v>5444.21863696921</v>
      </c>
      <c r="X17" s="4" t="n">
        <f aca="false">age_moves!D234*pop_moves!$G$9*fuel_usdata!P17</f>
        <v>707816660.111324</v>
      </c>
      <c r="Y17" s="4" t="n">
        <f aca="false">age_moves!D234*pop_moves!$G$9*fuel_usdata!N17</f>
        <v>7326443742.851</v>
      </c>
      <c r="Z17" s="4" t="n">
        <f aca="false">age_moves!D234*pop_moves!$G$9*fuel_usdata!M17</f>
        <v>181444.926970347</v>
      </c>
      <c r="AA17" s="4" t="n">
        <f aca="false">age_moves!D265*pop_moves!$G$10*fuel_usdata!P17</f>
        <v>1277922055.24671</v>
      </c>
      <c r="AB17" s="0" t="n">
        <f aca="false">age_moves!D265*pop_moves!$G$10*fuel_usdata!N17</f>
        <v>13227470576.9725</v>
      </c>
      <c r="AC17" s="0" t="n">
        <f aca="false">age_moves!D265*pop_moves!$G$10*fuel_usdata!M17</f>
        <v>327588.324851758</v>
      </c>
      <c r="AD17" s="4" t="n">
        <f aca="false">age_moves!D296*pop_moves!$G$11*fuel_usdata!P17</f>
        <v>1277922631.65593</v>
      </c>
      <c r="AE17" s="0" t="n">
        <f aca="false">age_moves!D296*pop_moves!$G$11*fuel_usdata!N17</f>
        <v>13227476543.2489</v>
      </c>
      <c r="AF17" s="0" t="n">
        <f aca="false">age_moves!D296*pop_moves!$G$11*fuel_usdata!M17</f>
        <v>327588.472611108</v>
      </c>
      <c r="AG17" s="4" t="n">
        <f aca="false">age_moves!D327*pop_moves!$G$12*fuel_usdata!P17</f>
        <v>1043151952.41171</v>
      </c>
      <c r="AH17" s="0" t="n">
        <f aca="false">age_moves!D327*pop_moves!$G$12*fuel_usdata!N17</f>
        <v>10797420469.5713</v>
      </c>
      <c r="AI17" s="0" t="n">
        <f aca="false">age_moves!D327*pop_moves!$G$12*fuel_usdata!M17</f>
        <v>267406.293876368</v>
      </c>
      <c r="AJ17" s="4" t="n">
        <f aca="false">age_moves!D358*pop_moves!$G$13*fuel_usdata!P17</f>
        <v>1486638355.90276</v>
      </c>
      <c r="AK17" s="0" t="n">
        <f aca="false">age_moves!D358*pop_moves!$G$13*fuel_usdata!N17</f>
        <v>15387843906.8855</v>
      </c>
      <c r="AL17" s="0" t="n">
        <f aca="false">age_moves!D358*pop_moves!$G$13*fuel_usdata!M17</f>
        <v>381091.606229881</v>
      </c>
      <c r="AM17" s="4" t="n">
        <f aca="false">age_moves!D389*pop_moves!$G$14</f>
        <v>16793451710.8834</v>
      </c>
    </row>
    <row r="18" customFormat="false" ht="14.4" hidden="false" customHeight="false" outlineLevel="0" collapsed="false">
      <c r="A18" s="0" t="n">
        <f aca="false">A17-1</f>
        <v>2003</v>
      </c>
      <c r="B18" s="0" t="n">
        <f aca="false">age_moves!D18*pop_moves!$G$2*fuel_usdata!V18</f>
        <v>1706133254.79937</v>
      </c>
      <c r="C18" s="0" t="n">
        <f aca="false">age_moves!D49*pop_moves!$G$3*fuel_usdata!T18</f>
        <v>15583643047480.1</v>
      </c>
      <c r="D18" s="0" t="n">
        <f aca="false">age_moves!D49*pop_moves!$G$3*fuel_usdata!S18</f>
        <v>12553946322.7013</v>
      </c>
      <c r="E18" s="0" t="n">
        <f aca="false">age_moves!D49*pop_moves!$G$3*fuel_usdata!Q18</f>
        <v>7069853981.73176</v>
      </c>
      <c r="F18" s="0" t="n">
        <f aca="false">age_moves!D49*pop_moves!$G$3*fuel_usdata!R18</f>
        <v>231256905.944497</v>
      </c>
      <c r="G18" s="0" t="n">
        <f aca="false">age_moves!D80*pop_moves!$G$4*fuel_usdata!T18</f>
        <v>7377962304184.56</v>
      </c>
      <c r="H18" s="0" t="n">
        <f aca="false">age_moves!D80*pop_moves!$G$4*fuel_usdata!S18</f>
        <v>5943574455.30834</v>
      </c>
      <c r="I18" s="0" t="n">
        <f aca="false">age_moves!D80*pop_moves!$G$4*fuel_usdata!Q18</f>
        <v>3347170877.46312</v>
      </c>
      <c r="J18" s="0" t="n">
        <f aca="false">age_moves!D80*pop_moves!$G$4*fuel_usdata!R18</f>
        <v>109486897.860943</v>
      </c>
      <c r="K18" s="0" t="n">
        <f aca="false">age_moves!D111*pop_moves!$G$5*fuel_usdata!T18</f>
        <v>4893258317677.08</v>
      </c>
      <c r="L18" s="0" t="n">
        <f aca="false">age_moves!D111*pop_moves!$G$5*fuel_usdata!S18</f>
        <v>3941934634.67214</v>
      </c>
      <c r="M18" s="0" t="n">
        <f aca="false">age_moves!D111*pop_moves!$G$5*fuel_usdata!Q18</f>
        <v>2219931610.05221</v>
      </c>
      <c r="N18" s="0" t="n">
        <f aca="false">age_moves!D111*pop_moves!$G$5*fuel_usdata!R18</f>
        <v>72614585.3755395</v>
      </c>
      <c r="O18" s="0" t="n">
        <f aca="false">age_moves!D142*pop_moves!$G$6*fuel_usdata!P18</f>
        <v>10836014.0634888</v>
      </c>
      <c r="P18" s="0" t="n">
        <f aca="false">age_moves!D142*pop_moves!$G$6*fuel_usdata!N18</f>
        <v>112161032.519928</v>
      </c>
      <c r="Q18" s="0" t="n">
        <f aca="false">age_moves!D142*pop_moves!$G$6*fuel_usdata!M18</f>
        <v>2777.75290015094</v>
      </c>
      <c r="R18" s="4" t="n">
        <f aca="false">age_moves!D173*pop_moves!$G$7*fuel_usdata!P18</f>
        <v>40835604.9194073</v>
      </c>
      <c r="S18" s="8" t="n">
        <f aca="false">age_moves!D173*pop_moves!$G$7*fuel_usdata!N18</f>
        <v>422679740.400957</v>
      </c>
      <c r="T18" s="8" t="n">
        <f aca="false">age_moves!D173*pop_moves!$G$7*fuel_usdata!P18</f>
        <v>40835604.9194073</v>
      </c>
      <c r="U18" s="4" t="n">
        <f aca="false">age_moves!D204*pop_moves!$G$8*fuel_usdata!P18</f>
        <v>15444204.4162191</v>
      </c>
      <c r="V18" s="0" t="n">
        <f aca="false">age_moves!D204*pop_moves!$G$8*fuel_usdata!N18</f>
        <v>159859326.835743</v>
      </c>
      <c r="W18" s="0" t="n">
        <f aca="false">age_moves!D204*pop_moves!$G$8*fuel_usdata!M18</f>
        <v>3959.0372766519</v>
      </c>
      <c r="X18" s="4" t="n">
        <f aca="false">age_moves!D235*pop_moves!$G$9*fuel_usdata!P18</f>
        <v>773259714.551426</v>
      </c>
      <c r="Y18" s="4" t="n">
        <f aca="false">age_moves!D235*pop_moves!$G$9*fuel_usdata!N18</f>
        <v>8003829404.61309</v>
      </c>
      <c r="Z18" s="4" t="n">
        <f aca="false">age_moves!D235*pop_moves!$G$9*fuel_usdata!M18</f>
        <v>198220.895809133</v>
      </c>
      <c r="AA18" s="4" t="n">
        <f aca="false">age_moves!D266*pop_moves!$G$10*fuel_usdata!P18</f>
        <v>1115501586.74509</v>
      </c>
      <c r="AB18" s="0" t="n">
        <f aca="false">age_moves!D266*pop_moves!$G$10*fuel_usdata!N18</f>
        <v>11546294515.1129</v>
      </c>
      <c r="AC18" s="0" t="n">
        <f aca="false">age_moves!D266*pop_moves!$G$10*fuel_usdata!M18</f>
        <v>285952.726671389</v>
      </c>
      <c r="AD18" s="4" t="n">
        <f aca="false">age_moves!D297*pop_moves!$G$11*fuel_usdata!P18</f>
        <v>1115501993.84182</v>
      </c>
      <c r="AE18" s="0" t="n">
        <f aca="false">age_moves!D297*pop_moves!$G$11*fuel_usdata!N18</f>
        <v>11546298728.8754</v>
      </c>
      <c r="AF18" s="0" t="n">
        <f aca="false">age_moves!D297*pop_moves!$G$11*fuel_usdata!M18</f>
        <v>285952.831028408</v>
      </c>
      <c r="AG18" s="4" t="n">
        <f aca="false">age_moves!D328*pop_moves!$G$12*fuel_usdata!P18</f>
        <v>782716424.190391</v>
      </c>
      <c r="AH18" s="0" t="n">
        <f aca="false">age_moves!D328*pop_moves!$G$12*fuel_usdata!N18</f>
        <v>8101713581.50073</v>
      </c>
      <c r="AI18" s="0" t="n">
        <f aca="false">age_moves!D328*pop_moves!$G$12*fuel_usdata!M18</f>
        <v>200645.071568929</v>
      </c>
      <c r="AJ18" s="4" t="n">
        <f aca="false">age_moves!D359*pop_moves!$G$13*fuel_usdata!P18</f>
        <v>1557243434.72221</v>
      </c>
      <c r="AK18" s="0" t="n">
        <f aca="false">age_moves!D359*pop_moves!$G$13*fuel_usdata!N18</f>
        <v>16118660468.6897</v>
      </c>
      <c r="AL18" s="0" t="n">
        <f aca="false">age_moves!D359*pop_moves!$G$13*fuel_usdata!M18</f>
        <v>399190.831766781</v>
      </c>
      <c r="AM18" s="4" t="n">
        <f aca="false">age_moves!D390*pop_moves!$G$14</f>
        <v>15011471908.3187</v>
      </c>
    </row>
    <row r="19" customFormat="false" ht="14.4" hidden="false" customHeight="false" outlineLevel="0" collapsed="false">
      <c r="A19" s="0" t="n">
        <f aca="false">A18-1</f>
        <v>2002</v>
      </c>
      <c r="B19" s="0" t="n">
        <f aca="false">age_moves!D19*pop_moves!$G$2*fuel_usdata!V19</f>
        <v>1372304486.47609</v>
      </c>
      <c r="C19" s="0" t="n">
        <f aca="false">age_moves!D50*pop_moves!$G$3*fuel_usdata!T19</f>
        <v>13086079969577.2</v>
      </c>
      <c r="D19" s="0" t="n">
        <f aca="false">age_moves!D50*pop_moves!$G$3*fuel_usdata!S19</f>
        <v>10541947413.2021</v>
      </c>
      <c r="E19" s="0" t="n">
        <f aca="false">age_moves!D50*pop_moves!$G$3*fuel_usdata!Q19</f>
        <v>5936780911.64541</v>
      </c>
      <c r="F19" s="0" t="n">
        <f aca="false">age_moves!D50*pop_moves!$G$3*fuel_usdata!R19</f>
        <v>194193768.137934</v>
      </c>
      <c r="G19" s="0" t="n">
        <f aca="false">age_moves!D81*pop_moves!$G$4*fuel_usdata!T19</f>
        <v>6879460117103.15</v>
      </c>
      <c r="H19" s="0" t="n">
        <f aca="false">age_moves!D81*pop_moves!$G$4*fuel_usdata!S19</f>
        <v>5541988659.27195</v>
      </c>
      <c r="I19" s="0" t="n">
        <f aca="false">age_moves!D81*pop_moves!$G$4*fuel_usdata!Q19</f>
        <v>3121014666.01105</v>
      </c>
      <c r="J19" s="0" t="n">
        <f aca="false">age_moves!D81*pop_moves!$G$4*fuel_usdata!R19</f>
        <v>102089264.776062</v>
      </c>
      <c r="K19" s="0" t="n">
        <f aca="false">age_moves!D112*pop_moves!$G$5*fuel_usdata!T19</f>
        <v>4175383406371.8</v>
      </c>
      <c r="L19" s="0" t="n">
        <f aca="false">age_moves!D112*pop_moves!$G$5*fuel_usdata!S19</f>
        <v>3363625501.46867</v>
      </c>
      <c r="M19" s="0" t="n">
        <f aca="false">age_moves!D112*pop_moves!$G$5*fuel_usdata!Q19</f>
        <v>1894252256.09025</v>
      </c>
      <c r="N19" s="0" t="n">
        <f aca="false">age_moves!D112*pop_moves!$G$5*fuel_usdata!R19</f>
        <v>61961522.3954755</v>
      </c>
      <c r="O19" s="0" t="n">
        <f aca="false">age_moves!D143*pop_moves!$G$6*fuel_usdata!P19</f>
        <v>9899371.92942935</v>
      </c>
      <c r="P19" s="0" t="n">
        <f aca="false">age_moves!D143*pop_moves!$G$6*fuel_usdata!N19</f>
        <v>102466070.124876</v>
      </c>
      <c r="Q19" s="0" t="n">
        <f aca="false">age_moves!D143*pop_moves!$G$6*fuel_usdata!M19</f>
        <v>2537.64981528566</v>
      </c>
      <c r="R19" s="4" t="n">
        <f aca="false">age_moves!D174*pop_moves!$G$7*fuel_usdata!P19</f>
        <v>37495937.4702703</v>
      </c>
      <c r="S19" s="8" t="n">
        <f aca="false">age_moves!D174*pop_moves!$G$7*fuel_usdata!N19</f>
        <v>388111628.254396</v>
      </c>
      <c r="T19" s="8" t="n">
        <f aca="false">age_moves!D174*pop_moves!$G$7*fuel_usdata!P19</f>
        <v>37495937.4702703</v>
      </c>
      <c r="U19" s="4" t="n">
        <f aca="false">age_moves!D205*pop_moves!$G$8*fuel_usdata!P19</f>
        <v>18005187.1945928</v>
      </c>
      <c r="V19" s="0" t="n">
        <f aca="false">age_moves!D205*pop_moves!$G$8*fuel_usdata!N19</f>
        <v>186367457.132103</v>
      </c>
      <c r="W19" s="0" t="n">
        <f aca="false">age_moves!D205*pop_moves!$G$8*fuel_usdata!M19</f>
        <v>4615.53119574285</v>
      </c>
      <c r="X19" s="4" t="n">
        <f aca="false">age_moves!D236*pop_moves!$G$9*fuel_usdata!P19</f>
        <v>692990934.984129</v>
      </c>
      <c r="Y19" s="4" t="n">
        <f aca="false">age_moves!D236*pop_moves!$G$9*fuel_usdata!N19</f>
        <v>7172986149.6456</v>
      </c>
      <c r="Z19" s="4" t="n">
        <f aca="false">age_moves!D236*pop_moves!$G$9*fuel_usdata!M19</f>
        <v>177644.433474527</v>
      </c>
      <c r="AA19" s="4" t="n">
        <f aca="false">age_moves!D267*pop_moves!$G$10*fuel_usdata!P19</f>
        <v>1035781587.6458</v>
      </c>
      <c r="AB19" s="0" t="n">
        <f aca="false">age_moves!D267*pop_moves!$G$10*fuel_usdata!N19</f>
        <v>10721131557.6753</v>
      </c>
      <c r="AC19" s="0" t="n">
        <f aca="false">age_moves!D267*pop_moves!$G$10*fuel_usdata!M19</f>
        <v>265516.941206306</v>
      </c>
      <c r="AD19" s="4" t="n">
        <f aca="false">age_moves!D298*pop_moves!$G$11*fuel_usdata!P19</f>
        <v>1035781647.43794</v>
      </c>
      <c r="AE19" s="0" t="n">
        <f aca="false">age_moves!D298*pop_moves!$G$11*fuel_usdata!N19</f>
        <v>10721132176.5696</v>
      </c>
      <c r="AF19" s="0" t="n">
        <f aca="false">age_moves!D298*pop_moves!$G$11*fuel_usdata!M19</f>
        <v>265516.956533693</v>
      </c>
      <c r="AG19" s="4" t="n">
        <f aca="false">age_moves!D329*pop_moves!$G$12*fuel_usdata!P19</f>
        <v>733974700.553251</v>
      </c>
      <c r="AH19" s="0" t="n">
        <f aca="false">age_moves!D329*pop_moves!$G$12*fuel_usdata!N19</f>
        <v>7597199466.07862</v>
      </c>
      <c r="AI19" s="0" t="n">
        <f aca="false">age_moves!D329*pop_moves!$G$12*fuel_usdata!M19</f>
        <v>188150.39747584</v>
      </c>
      <c r="AJ19" s="4" t="n">
        <f aca="false">age_moves!D360*pop_moves!$G$13*fuel_usdata!P19</f>
        <v>1189075391.37888</v>
      </c>
      <c r="AK19" s="0" t="n">
        <f aca="false">age_moves!D360*pop_moves!$G$13*fuel_usdata!N19</f>
        <v>12307839659.4617</v>
      </c>
      <c r="AL19" s="0" t="n">
        <f aca="false">age_moves!D360*pop_moves!$G$13*fuel_usdata!M19</f>
        <v>304812.968823091</v>
      </c>
      <c r="AM19" s="4" t="n">
        <f aca="false">age_moves!D391*pop_moves!$G$14</f>
        <v>9701514517.30817</v>
      </c>
    </row>
    <row r="20" customFormat="false" ht="14.4" hidden="false" customHeight="false" outlineLevel="0" collapsed="false">
      <c r="A20" s="0" t="n">
        <f aca="false">A19-1</f>
        <v>2001</v>
      </c>
      <c r="B20" s="0" t="n">
        <f aca="false">age_moves!D20*pop_moves!$G$2*fuel_usdata!V20</f>
        <v>1139823714.49675</v>
      </c>
      <c r="C20" s="0" t="n">
        <f aca="false">age_moves!D51*pop_moves!$G$3*fuel_usdata!T20</f>
        <v>10786154929250.2</v>
      </c>
      <c r="D20" s="0" t="n">
        <f aca="false">age_moves!D51*pop_moves!$G$3*fuel_usdata!S20</f>
        <v>8689162707.17852</v>
      </c>
      <c r="E20" s="0" t="n">
        <f aca="false">age_moves!D51*pop_moves!$G$3*fuel_usdata!Q20</f>
        <v>4893370577.20054</v>
      </c>
      <c r="F20" s="0" t="n">
        <f aca="false">age_moves!D51*pop_moves!$G$3*fuel_usdata!R20</f>
        <v>160063523.553289</v>
      </c>
      <c r="G20" s="0" t="n">
        <f aca="false">age_moves!D82*pop_moves!$G$4*fuel_usdata!T20</f>
        <v>5826993481007.91</v>
      </c>
      <c r="H20" s="0" t="n">
        <f aca="false">age_moves!D82*pop_moves!$G$4*fuel_usdata!S20</f>
        <v>4694137510.74927</v>
      </c>
      <c r="I20" s="0" t="n">
        <f aca="false">age_moves!D82*pop_moves!$G$4*fuel_usdata!Q20</f>
        <v>2643540598.1588</v>
      </c>
      <c r="J20" s="0" t="n">
        <f aca="false">age_moves!D82*pop_moves!$G$4*fuel_usdata!R20</f>
        <v>86470954.1453813</v>
      </c>
      <c r="K20" s="0" t="n">
        <f aca="false">age_moves!D113*pop_moves!$G$5*fuel_usdata!T20</f>
        <v>3758687332836.4</v>
      </c>
      <c r="L20" s="0" t="n">
        <f aca="false">age_moves!D113*pop_moves!$G$5*fuel_usdata!S20</f>
        <v>3027941468.91573</v>
      </c>
      <c r="M20" s="0" t="n">
        <f aca="false">age_moves!D113*pop_moves!$G$5*fuel_usdata!Q20</f>
        <v>1705209143.02096</v>
      </c>
      <c r="N20" s="0" t="n">
        <f aca="false">age_moves!D113*pop_moves!$G$5*fuel_usdata!R20</f>
        <v>55777869.1642372</v>
      </c>
      <c r="O20" s="0" t="n">
        <f aca="false">age_moves!D144*pop_moves!$G$6*fuel_usdata!P20</f>
        <v>11137812.8680874</v>
      </c>
      <c r="P20" s="0" t="n">
        <f aca="false">age_moves!D144*pop_moves!$G$6*fuel_usdata!N20</f>
        <v>115284880.951531</v>
      </c>
      <c r="Q20" s="0" t="n">
        <f aca="false">age_moves!D144*pop_moves!$G$6*fuel_usdata!M20</f>
        <v>2855.11737197832</v>
      </c>
      <c r="R20" s="4" t="n">
        <f aca="false">age_moves!D175*pop_moves!$G$7*fuel_usdata!P20</f>
        <v>33637519.2425507</v>
      </c>
      <c r="S20" s="8" t="n">
        <f aca="false">age_moves!D175*pop_moves!$G$7*fuel_usdata!N20</f>
        <v>348174048.82905</v>
      </c>
      <c r="T20" s="8" t="n">
        <f aca="false">age_moves!D175*pop_moves!$G$7*fuel_usdata!P20</f>
        <v>33637519.2425507</v>
      </c>
      <c r="U20" s="4" t="n">
        <f aca="false">age_moves!D206*pop_moves!$G$8*fuel_usdata!P20</f>
        <v>19763667.5722434</v>
      </c>
      <c r="V20" s="0" t="n">
        <f aca="false">age_moves!D206*pop_moves!$G$8*fuel_usdata!N20</f>
        <v>204569073.858302</v>
      </c>
      <c r="W20" s="0" t="n">
        <f aca="false">age_moves!D206*pop_moves!$G$8*fuel_usdata!M20</f>
        <v>5066.30801646845</v>
      </c>
      <c r="X20" s="4" t="n">
        <f aca="false">age_moves!D237*pop_moves!$G$9*fuel_usdata!P20</f>
        <v>728513486.892854</v>
      </c>
      <c r="Y20" s="4" t="n">
        <f aca="false">age_moves!D237*pop_moves!$G$9*fuel_usdata!N20</f>
        <v>7540671728.16935</v>
      </c>
      <c r="Z20" s="4" t="n">
        <f aca="false">age_moves!D237*pop_moves!$G$9*fuel_usdata!M20</f>
        <v>186750.445242977</v>
      </c>
      <c r="AA20" s="4" t="n">
        <f aca="false">age_moves!D268*pop_moves!$G$10*fuel_usdata!P20</f>
        <v>1212470093.89406</v>
      </c>
      <c r="AB20" s="0" t="n">
        <f aca="false">age_moves!D268*pop_moves!$G$10*fuel_usdata!N20</f>
        <v>12549992721.854</v>
      </c>
      <c r="AC20" s="0" t="n">
        <f aca="false">age_moves!D268*pop_moves!$G$10*fuel_usdata!M20</f>
        <v>310810.072774688</v>
      </c>
      <c r="AD20" s="4" t="n">
        <f aca="false">age_moves!D299*pop_moves!$G$11*fuel_usdata!P20</f>
        <v>1212471118.07008</v>
      </c>
      <c r="AE20" s="0" t="n">
        <f aca="false">age_moves!D299*pop_moves!$G$11*fuel_usdata!N20</f>
        <v>12550003322.859</v>
      </c>
      <c r="AF20" s="0" t="n">
        <f aca="false">age_moves!D299*pop_moves!$G$11*fuel_usdata!M20</f>
        <v>310810.335316605</v>
      </c>
      <c r="AG20" s="4" t="n">
        <f aca="false">age_moves!D330*pop_moves!$G$12*fuel_usdata!P20</f>
        <v>479369072.719261</v>
      </c>
      <c r="AH20" s="0" t="n">
        <f aca="false">age_moves!D330*pop_moves!$G$12*fuel_usdata!N20</f>
        <v>4961836505.49839</v>
      </c>
      <c r="AI20" s="0" t="n">
        <f aca="false">age_moves!D330*pop_moves!$G$12*fuel_usdata!M20</f>
        <v>122883.638225906</v>
      </c>
      <c r="AJ20" s="4" t="n">
        <f aca="false">age_moves!D361*pop_moves!$G$13*fuel_usdata!P20</f>
        <v>1954376935.9032</v>
      </c>
      <c r="AK20" s="0" t="n">
        <f aca="false">age_moves!D361*pop_moves!$G$13*fuel_usdata!N20</f>
        <v>20229295918.1948</v>
      </c>
      <c r="AL20" s="0" t="n">
        <f aca="false">age_moves!D361*pop_moves!$G$13*fuel_usdata!M20</f>
        <v>500993.831300487</v>
      </c>
      <c r="AM20" s="4" t="n">
        <f aca="false">age_moves!D392*pop_moves!$G$14</f>
        <v>15851836380.7202</v>
      </c>
    </row>
    <row r="21" customFormat="false" ht="14.4" hidden="false" customHeight="false" outlineLevel="0" collapsed="false">
      <c r="A21" s="0" t="n">
        <f aca="false">A20-1</f>
        <v>2000</v>
      </c>
      <c r="B21" s="0" t="n">
        <f aca="false">age_moves!D21*pop_moves!$G$2*fuel_usdata!V21</f>
        <v>904971636.955454</v>
      </c>
      <c r="C21" s="0" t="n">
        <f aca="false">age_moves!D52*pop_moves!$G$3*fuel_usdata!T21</f>
        <v>9949857154784.86</v>
      </c>
      <c r="D21" s="0" t="n">
        <f aca="false">age_moves!D52*pop_moves!$G$3*fuel_usdata!S21</f>
        <v>8015453912.74297</v>
      </c>
      <c r="E21" s="0" t="n">
        <f aca="false">age_moves!D52*pop_moves!$G$3*fuel_usdata!Q21</f>
        <v>4513966150.86051</v>
      </c>
      <c r="F21" s="0" t="n">
        <f aca="false">age_moves!D52*pop_moves!$G$3*fuel_usdata!R21</f>
        <v>147653098.392634</v>
      </c>
      <c r="G21" s="0" t="n">
        <f aca="false">age_moves!D83*pop_moves!$G$4*fuel_usdata!T21</f>
        <v>5385352321678.16</v>
      </c>
      <c r="H21" s="0" t="n">
        <f aca="false">age_moves!D83*pop_moves!$G$4*fuel_usdata!S21</f>
        <v>4338358095.6774</v>
      </c>
      <c r="I21" s="0" t="n">
        <f aca="false">age_moves!D83*pop_moves!$G$4*fuel_usdata!Q21</f>
        <v>2443180611.77622</v>
      </c>
      <c r="J21" s="0" t="n">
        <f aca="false">age_moves!D83*pop_moves!$G$4*fuel_usdata!R21</f>
        <v>79917122.81511</v>
      </c>
      <c r="K21" s="0" t="n">
        <f aca="false">age_moves!D114*pop_moves!$G$5*fuel_usdata!T21</f>
        <v>3372805043217.1</v>
      </c>
      <c r="L21" s="0" t="n">
        <f aca="false">age_moves!D114*pop_moves!$G$5*fuel_usdata!S21</f>
        <v>2717080553.01807</v>
      </c>
      <c r="M21" s="0" t="n">
        <f aca="false">age_moves!D114*pop_moves!$G$5*fuel_usdata!Q21</f>
        <v>1530145364.06807</v>
      </c>
      <c r="N21" s="0" t="n">
        <f aca="false">age_moves!D114*pop_moves!$G$5*fuel_usdata!R21</f>
        <v>50051483.8713856</v>
      </c>
      <c r="O21" s="0" t="n">
        <f aca="false">age_moves!D145*pop_moves!$G$6*fuel_usdata!P21</f>
        <v>12834037.286575</v>
      </c>
      <c r="P21" s="0" t="n">
        <f aca="false">age_moves!D145*pop_moves!$G$6*fuel_usdata!N21</f>
        <v>132842100.889453</v>
      </c>
      <c r="Q21" s="0" t="n">
        <f aca="false">age_moves!D145*pop_moves!$G$6*fuel_usdata!M21</f>
        <v>3289.93521829659</v>
      </c>
      <c r="R21" s="4" t="n">
        <f aca="false">age_moves!D176*pop_moves!$G$7*fuel_usdata!P21</f>
        <v>22514217.0805727</v>
      </c>
      <c r="S21" s="8" t="n">
        <f aca="false">age_moves!D176*pop_moves!$G$7*fuel_usdata!N21</f>
        <v>233039364.782977</v>
      </c>
      <c r="T21" s="8" t="n">
        <f aca="false">age_moves!D176*pop_moves!$G$7*fuel_usdata!P21</f>
        <v>22514217.0805727</v>
      </c>
      <c r="U21" s="4" t="n">
        <f aca="false">age_moves!D207*pop_moves!$G$8*fuel_usdata!P21</f>
        <v>17058148.03004</v>
      </c>
      <c r="V21" s="0" t="n">
        <f aca="false">age_moves!D207*pop_moves!$G$8*fuel_usdata!N21</f>
        <v>176564877.5202</v>
      </c>
      <c r="W21" s="0" t="n">
        <f aca="false">age_moves!D207*pop_moves!$G$8*fuel_usdata!M21</f>
        <v>4372.76288901308</v>
      </c>
      <c r="X21" s="4" t="n">
        <f aca="false">age_moves!D238*pop_moves!$G$9*fuel_usdata!P21</f>
        <v>875718534.170107</v>
      </c>
      <c r="Y21" s="4" t="n">
        <f aca="false">age_moves!D238*pop_moves!$G$9*fuel_usdata!N21</f>
        <v>9064356544.19345</v>
      </c>
      <c r="Z21" s="4" t="n">
        <f aca="false">age_moves!D238*pop_moves!$G$9*fuel_usdata!M21</f>
        <v>224485.653465805</v>
      </c>
      <c r="AA21" s="4" t="n">
        <f aca="false">age_moves!D269*pop_moves!$G$10*fuel_usdata!P21</f>
        <v>1275961621.89268</v>
      </c>
      <c r="AB21" s="0" t="n">
        <f aca="false">age_moves!D269*pop_moves!$G$10*fuel_usdata!N21</f>
        <v>13207178592.4951</v>
      </c>
      <c r="AC21" s="0" t="n">
        <f aca="false">age_moves!D269*pop_moves!$G$10*fuel_usdata!M21</f>
        <v>327085.778490818</v>
      </c>
      <c r="AD21" s="4" t="n">
        <f aca="false">age_moves!D300*pop_moves!$G$11*fuel_usdata!P21</f>
        <v>1275961640.38038</v>
      </c>
      <c r="AE21" s="0" t="n">
        <f aca="false">age_moves!D300*pop_moves!$G$11*fuel_usdata!N21</f>
        <v>13207178783.8569</v>
      </c>
      <c r="AF21" s="0" t="n">
        <f aca="false">age_moves!D300*pop_moves!$G$11*fuel_usdata!M21</f>
        <v>327085.783230037</v>
      </c>
      <c r="AG21" s="4" t="n">
        <f aca="false">age_moves!D331*pop_moves!$G$12*fuel_usdata!P21</f>
        <v>889187320.025484</v>
      </c>
      <c r="AH21" s="0" t="n">
        <f aca="false">age_moves!D331*pop_moves!$G$12*fuel_usdata!N21</f>
        <v>9203768778.20106</v>
      </c>
      <c r="AI21" s="0" t="n">
        <f aca="false">age_moves!D331*pop_moves!$G$12*fuel_usdata!M21</f>
        <v>227938.303005764</v>
      </c>
      <c r="AJ21" s="4" t="n">
        <f aca="false">age_moves!D362*pop_moves!$G$13*fuel_usdata!P21</f>
        <v>2647025452.08007</v>
      </c>
      <c r="AK21" s="0" t="n">
        <f aca="false">age_moves!D362*pop_moves!$G$13*fuel_usdata!N21</f>
        <v>27398737771.3167</v>
      </c>
      <c r="AL21" s="0" t="n">
        <f aca="false">age_moves!D362*pop_moves!$G$13*fuel_usdata!M21</f>
        <v>678550.487587816</v>
      </c>
      <c r="AM21" s="4" t="n">
        <f aca="false">age_moves!D393*pop_moves!$G$14</f>
        <v>24543293978.6565</v>
      </c>
    </row>
    <row r="22" customFormat="false" ht="14.4" hidden="false" customHeight="false" outlineLevel="0" collapsed="false">
      <c r="A22" s="0" t="n">
        <f aca="false">A21-1</f>
        <v>1999</v>
      </c>
      <c r="B22" s="0" t="n">
        <f aca="false">age_moves!D22*pop_moves!$G$2*fuel_usdata!V22</f>
        <v>679990857.211643</v>
      </c>
      <c r="C22" s="0" t="n">
        <f aca="false">age_moves!D53*pop_moves!$G$3*fuel_usdata!T22</f>
        <v>7594527377758.96</v>
      </c>
      <c r="D22" s="0" t="n">
        <f aca="false">age_moves!D53*pop_moves!$G$3*fuel_usdata!S22</f>
        <v>6118035991.72454</v>
      </c>
      <c r="E22" s="0" t="n">
        <f aca="false">age_moves!D53*pop_moves!$G$3*fuel_usdata!Q22</f>
        <v>3445420269.02382</v>
      </c>
      <c r="F22" s="0" t="n">
        <f aca="false">age_moves!D53*pop_moves!$G$3*fuel_usdata!R22</f>
        <v>112700663.005452</v>
      </c>
      <c r="G22" s="0" t="n">
        <f aca="false">age_moves!D84*pop_moves!$G$4*fuel_usdata!T22</f>
        <v>4632599333822.1</v>
      </c>
      <c r="H22" s="0" t="n">
        <f aca="false">age_moves!D84*pop_moves!$G$4*fuel_usdata!S22</f>
        <v>3731951713.3568</v>
      </c>
      <c r="I22" s="0" t="n">
        <f aca="false">age_moves!D84*pop_moves!$G$4*fuel_usdata!Q22</f>
        <v>2101678070.15357</v>
      </c>
      <c r="J22" s="0" t="n">
        <f aca="false">age_moves!D84*pop_moves!$G$4*fuel_usdata!R22</f>
        <v>68746478.9302569</v>
      </c>
      <c r="K22" s="0" t="n">
        <f aca="false">age_moves!D115*pop_moves!$G$5*fuel_usdata!T22</f>
        <v>2805470138863.57</v>
      </c>
      <c r="L22" s="0" t="n">
        <f aca="false">age_moves!D115*pop_moves!$G$5*fuel_usdata!S22</f>
        <v>2260044164.63643</v>
      </c>
      <c r="M22" s="0" t="n">
        <f aca="false">age_moves!D115*pop_moves!$G$5*fuel_usdata!Q22</f>
        <v>1272761713.76894</v>
      </c>
      <c r="N22" s="0" t="n">
        <f aca="false">age_moves!D115*pop_moves!$G$5*fuel_usdata!R22</f>
        <v>41632392.5064606</v>
      </c>
      <c r="O22" s="0" t="n">
        <f aca="false">age_moves!D146*pop_moves!$G$6*fuel_usdata!P22</f>
        <v>7413952.59374898</v>
      </c>
      <c r="P22" s="0" t="n">
        <f aca="false">age_moves!D146*pop_moves!$G$6*fuel_usdata!N22</f>
        <v>76740079.2483792</v>
      </c>
      <c r="Q22" s="0" t="n">
        <f aca="false">age_moves!D146*pop_moves!$G$6*fuel_usdata!M22</f>
        <v>1900.5261711738</v>
      </c>
      <c r="R22" s="4" t="n">
        <f aca="false">age_moves!D177*pop_moves!$G$7*fuel_usdata!P22</f>
        <v>14032015.4386637</v>
      </c>
      <c r="S22" s="8" t="n">
        <f aca="false">age_moves!D177*pop_moves!$G$7*fuel_usdata!N22</f>
        <v>145242090.930747</v>
      </c>
      <c r="T22" s="8" t="n">
        <f aca="false">age_moves!D177*pop_moves!$G$7*fuel_usdata!P22</f>
        <v>14032015.4386637</v>
      </c>
      <c r="U22" s="4" t="n">
        <f aca="false">age_moves!D208*pop_moves!$G$8*fuel_usdata!P22</f>
        <v>8907631.52799112</v>
      </c>
      <c r="V22" s="0" t="n">
        <f aca="false">age_moves!D208*pop_moves!$G$8*fuel_usdata!N22</f>
        <v>92200798.5254383</v>
      </c>
      <c r="W22" s="0" t="n">
        <f aca="false">age_moves!D208*pop_moves!$G$8*fuel_usdata!M22</f>
        <v>2283.4225911282</v>
      </c>
      <c r="X22" s="4" t="n">
        <f aca="false">age_moves!D239*pop_moves!$G$9*fuel_usdata!P22</f>
        <v>705673807.324574</v>
      </c>
      <c r="Y22" s="4" t="n">
        <f aca="false">age_moves!D239*pop_moves!$G$9*fuel_usdata!N22</f>
        <v>7304263577.73752</v>
      </c>
      <c r="Z22" s="4" t="n">
        <f aca="false">age_moves!D239*pop_moves!$G$9*fuel_usdata!M22</f>
        <v>180895.618386202</v>
      </c>
      <c r="AA22" s="4" t="n">
        <f aca="false">age_moves!D270*pop_moves!$G$10*fuel_usdata!P22</f>
        <v>1130798757.60452</v>
      </c>
      <c r="AB22" s="0" t="n">
        <f aca="false">age_moves!D270*pop_moves!$G$10*fuel_usdata!N22</f>
        <v>11704631932.1903</v>
      </c>
      <c r="AC22" s="0" t="n">
        <f aca="false">age_moves!D270*pop_moves!$G$10*fuel_usdata!M22</f>
        <v>289874.072700466</v>
      </c>
      <c r="AD22" s="4" t="n">
        <f aca="false">age_moves!D301*pop_moves!$G$11*fuel_usdata!P22</f>
        <v>1130799607.21282</v>
      </c>
      <c r="AE22" s="0" t="n">
        <f aca="false">age_moves!D301*pop_moves!$G$11*fuel_usdata!N22</f>
        <v>11704640726.286</v>
      </c>
      <c r="AF22" s="0" t="n">
        <f aca="false">age_moves!D301*pop_moves!$G$11*fuel_usdata!M22</f>
        <v>289874.290492904</v>
      </c>
      <c r="AG22" s="4" t="n">
        <f aca="false">age_moves!D332*pop_moves!$G$12*fuel_usdata!P22</f>
        <v>1367295090.15259</v>
      </c>
      <c r="AH22" s="0" t="n">
        <f aca="false">age_moves!D332*pop_moves!$G$12*fuel_usdata!N22</f>
        <v>14152549837.2754</v>
      </c>
      <c r="AI22" s="0" t="n">
        <f aca="false">age_moves!D332*pop_moves!$G$12*fuel_usdata!M22</f>
        <v>350498.613215224</v>
      </c>
      <c r="AJ22" s="4" t="n">
        <f aca="false">age_moves!D363*pop_moves!$G$13*fuel_usdata!P22</f>
        <v>2028371343.20202</v>
      </c>
      <c r="AK22" s="0" t="n">
        <f aca="false">age_moves!D363*pop_moves!$G$13*fuel_usdata!N22</f>
        <v>20995194621.7873</v>
      </c>
      <c r="AL22" s="0" t="n">
        <f aca="false">age_moves!D363*pop_moves!$G$13*fuel_usdata!M22</f>
        <v>519961.89264343</v>
      </c>
      <c r="AM22" s="4" t="n">
        <f aca="false">age_moves!D394*pop_moves!$G$14</f>
        <v>19755241247.7564</v>
      </c>
    </row>
    <row r="23" customFormat="false" ht="14.4" hidden="false" customHeight="false" outlineLevel="0" collapsed="false">
      <c r="A23" s="0" t="n">
        <f aca="false">A22-1</f>
        <v>1998</v>
      </c>
      <c r="B23" s="0" t="n">
        <f aca="false">age_moves!D23*pop_moves!$G$2*fuel_usdata!V23</f>
        <v>500261085.473426</v>
      </c>
      <c r="C23" s="0" t="n">
        <f aca="false">age_moves!D54*pop_moves!$G$3*fuel_usdata!T23</f>
        <v>6058728996706.05</v>
      </c>
      <c r="D23" s="0" t="n">
        <f aca="false">age_moves!D54*pop_moves!$G$3*fuel_usdata!S23</f>
        <v>4880820125.09524</v>
      </c>
      <c r="E23" s="0" t="n">
        <f aca="false">age_moves!D54*pop_moves!$G$3*fuel_usdata!Q23</f>
        <v>2748672386.23785</v>
      </c>
      <c r="F23" s="0" t="n">
        <f aca="false">age_moves!D54*pop_moves!$G$3*fuel_usdata!R23</f>
        <v>89909844.4096492</v>
      </c>
      <c r="G23" s="0" t="n">
        <f aca="false">age_moves!D85*pop_moves!$G$4*fuel_usdata!T23</f>
        <v>3590402818415.82</v>
      </c>
      <c r="H23" s="0" t="n">
        <f aca="false">age_moves!D85*pop_moves!$G$4*fuel_usdata!S23</f>
        <v>2892374018.18928</v>
      </c>
      <c r="I23" s="0" t="n">
        <f aca="false">age_moves!D85*pop_moves!$G$4*fuel_usdata!Q23</f>
        <v>1628863262.87501</v>
      </c>
      <c r="J23" s="0" t="n">
        <f aca="false">age_moves!D85*pop_moves!$G$4*fuel_usdata!R23</f>
        <v>53280574.0192762</v>
      </c>
      <c r="K23" s="0" t="n">
        <f aca="false">age_moves!D116*pop_moves!$G$5*fuel_usdata!T23</f>
        <v>1974984737504.23</v>
      </c>
      <c r="L23" s="0" t="n">
        <f aca="false">age_moves!D116*pop_moves!$G$5*fuel_usdata!S23</f>
        <v>1591017729.75938</v>
      </c>
      <c r="M23" s="0" t="n">
        <f aca="false">age_moves!D116*pop_moves!$G$5*fuel_usdata!Q23</f>
        <v>895994195.180281</v>
      </c>
      <c r="N23" s="0" t="n">
        <f aca="false">age_moves!D116*pop_moves!$G$5*fuel_usdata!R23</f>
        <v>29308221.3376727</v>
      </c>
      <c r="O23" s="0" t="n">
        <f aca="false">age_moves!D147*pop_moves!$G$6*fuel_usdata!P23</f>
        <v>5884802.85415687</v>
      </c>
      <c r="P23" s="0" t="n">
        <f aca="false">age_moves!D147*pop_moves!$G$6*fuel_usdata!N23</f>
        <v>60912210.0092534</v>
      </c>
      <c r="Q23" s="0" t="n">
        <f aca="false">age_moves!D147*pop_moves!$G$6*fuel_usdata!M23</f>
        <v>1508.53700439807</v>
      </c>
      <c r="R23" s="4" t="n">
        <f aca="false">age_moves!D178*pop_moves!$G$7*fuel_usdata!P23</f>
        <v>7313106.21475953</v>
      </c>
      <c r="S23" s="8" t="n">
        <f aca="false">age_moves!D178*pop_moves!$G$7*fuel_usdata!N23</f>
        <v>75696242.1024435</v>
      </c>
      <c r="T23" s="8" t="n">
        <f aca="false">age_moves!D178*pop_moves!$G$7*fuel_usdata!P23</f>
        <v>7313106.21475953</v>
      </c>
      <c r="U23" s="4" t="n">
        <f aca="false">age_moves!D209*pop_moves!$G$8*fuel_usdata!P23</f>
        <v>8193261.96618666</v>
      </c>
      <c r="V23" s="0" t="n">
        <f aca="false">age_moves!D209*pop_moves!$G$8*fuel_usdata!N23</f>
        <v>84806527.2386585</v>
      </c>
      <c r="W23" s="0" t="n">
        <f aca="false">age_moves!D209*pop_moves!$G$8*fuel_usdata!M23</f>
        <v>2100.29786367256</v>
      </c>
      <c r="X23" s="4" t="n">
        <f aca="false">age_moves!D240*pop_moves!$G$9*fuel_usdata!P23</f>
        <v>438111324.683345</v>
      </c>
      <c r="Y23" s="4" t="n">
        <f aca="false">age_moves!D240*pop_moves!$G$9*fuel_usdata!N23</f>
        <v>4534787261.0029</v>
      </c>
      <c r="Z23" s="4" t="n">
        <f aca="false">age_moves!D240*pop_moves!$G$9*fuel_usdata!M23</f>
        <v>112307.440318725</v>
      </c>
      <c r="AA23" s="4" t="n">
        <f aca="false">age_moves!D271*pop_moves!$G$10*fuel_usdata!P23</f>
        <v>603894884.981042</v>
      </c>
      <c r="AB23" s="0" t="n">
        <f aca="false">age_moves!D271*pop_moves!$G$10*fuel_usdata!N23</f>
        <v>6250773894.914</v>
      </c>
      <c r="AC23" s="0" t="n">
        <f aca="false">age_moves!D271*pop_moves!$G$10*fuel_usdata!M23</f>
        <v>154805.148674966</v>
      </c>
      <c r="AD23" s="4" t="n">
        <f aca="false">age_moves!D302*pop_moves!$G$11*fuel_usdata!P23</f>
        <v>603894828.258222</v>
      </c>
      <c r="AE23" s="0" t="n">
        <f aca="false">age_moves!D302*pop_moves!$G$11*fuel_usdata!N23</f>
        <v>6250773307.78943</v>
      </c>
      <c r="AF23" s="0" t="n">
        <f aca="false">age_moves!D302*pop_moves!$G$11*fuel_usdata!M23</f>
        <v>154805.134134381</v>
      </c>
      <c r="AG23" s="4" t="n">
        <f aca="false">age_moves!D333*pop_moves!$G$12*fuel_usdata!P23</f>
        <v>614022908.899399</v>
      </c>
      <c r="AH23" s="0" t="n">
        <f aca="false">age_moves!D333*pop_moves!$G$12*fuel_usdata!N23</f>
        <v>6355606687.98844</v>
      </c>
      <c r="AI23" s="0" t="n">
        <f aca="false">age_moves!D333*pop_moves!$G$12*fuel_usdata!M23</f>
        <v>157401.412176211</v>
      </c>
      <c r="AJ23" s="4" t="n">
        <f aca="false">age_moves!D364*pop_moves!$G$13*fuel_usdata!P23</f>
        <v>1495213540.90115</v>
      </c>
      <c r="AK23" s="0" t="n">
        <f aca="false">age_moves!D364*pop_moves!$G$13*fuel_usdata!N23</f>
        <v>15476603629.5874</v>
      </c>
      <c r="AL23" s="0" t="n">
        <f aca="false">age_moves!D364*pop_moves!$G$13*fuel_usdata!M23</f>
        <v>383289.80797261</v>
      </c>
      <c r="AM23" s="4" t="n">
        <f aca="false">age_moves!D395*pop_moves!$G$14</f>
        <v>14472513819.8855</v>
      </c>
    </row>
    <row r="24" customFormat="false" ht="14.4" hidden="false" customHeight="false" outlineLevel="0" collapsed="false">
      <c r="A24" s="0" t="n">
        <f aca="false">A23-1</f>
        <v>1997</v>
      </c>
      <c r="B24" s="0" t="n">
        <f aca="false">age_moves!D24*pop_moves!$G$2*fuel_usdata!V24</f>
        <v>405020677.743242</v>
      </c>
      <c r="C24" s="0" t="n">
        <f aca="false">age_moves!D55*pop_moves!$G$3*fuel_usdata!T24</f>
        <v>5034863066302.98</v>
      </c>
      <c r="D24" s="0" t="n">
        <f aca="false">age_moves!D55*pop_moves!$G$3*fuel_usdata!S24</f>
        <v>4056009270.99902</v>
      </c>
      <c r="E24" s="0" t="n">
        <f aca="false">age_moves!D55*pop_moves!$G$3*fuel_usdata!Q24</f>
        <v>2284173642.08892</v>
      </c>
      <c r="F24" s="0" t="n">
        <f aca="false">age_moves!D55*pop_moves!$G$3*fuel_usdata!R24</f>
        <v>74715960.2552451</v>
      </c>
      <c r="G24" s="0" t="n">
        <f aca="false">age_moves!D86*pop_moves!$G$4*fuel_usdata!T24</f>
        <v>3206461429132.16</v>
      </c>
      <c r="H24" s="0" t="n">
        <f aca="false">age_moves!D86*pop_moves!$G$4*fuel_usdata!S24</f>
        <v>2583076662.14456</v>
      </c>
      <c r="I24" s="0" t="n">
        <f aca="false">age_moves!D86*pop_moves!$G$4*fuel_usdata!Q24</f>
        <v>1454680014.9972</v>
      </c>
      <c r="J24" s="0" t="n">
        <f aca="false">age_moves!D86*pop_moves!$G$4*fuel_usdata!R24</f>
        <v>47582991.1447681</v>
      </c>
      <c r="K24" s="0" t="n">
        <f aca="false">age_moves!D117*pop_moves!$G$5*fuel_usdata!T24</f>
        <v>1886328053866.06</v>
      </c>
      <c r="L24" s="0" t="n">
        <f aca="false">age_moves!D117*pop_moves!$G$5*fuel_usdata!S24</f>
        <v>1519597250.98229</v>
      </c>
      <c r="M24" s="0" t="n">
        <f aca="false">age_moves!D117*pop_moves!$G$5*fuel_usdata!Q24</f>
        <v>855773188.711078</v>
      </c>
      <c r="N24" s="0" t="n">
        <f aca="false">age_moves!D117*pop_moves!$G$5*fuel_usdata!R24</f>
        <v>27992580.9391474</v>
      </c>
      <c r="O24" s="0" t="n">
        <f aca="false">age_moves!D148*pop_moves!$G$6*fuel_usdata!P24</f>
        <v>5213073.46011005</v>
      </c>
      <c r="P24" s="0" t="n">
        <f aca="false">age_moves!D148*pop_moves!$G$6*fuel_usdata!N24</f>
        <v>53959297.0683099</v>
      </c>
      <c r="Q24" s="0" t="n">
        <f aca="false">age_moves!D148*pop_moves!$G$6*fuel_usdata!M24</f>
        <v>1336.34285057935</v>
      </c>
      <c r="R24" s="4" t="n">
        <f aca="false">age_moves!D179*pop_moves!$G$7*fuel_usdata!P24</f>
        <v>3161710.30817994</v>
      </c>
      <c r="S24" s="8" t="n">
        <f aca="false">age_moves!D179*pop_moves!$G$7*fuel_usdata!N24</f>
        <v>32726119.6429443</v>
      </c>
      <c r="T24" s="8" t="n">
        <f aca="false">age_moves!D179*pop_moves!$G$7*fuel_usdata!P24</f>
        <v>3161710.30817994</v>
      </c>
      <c r="U24" s="4" t="n">
        <f aca="false">age_moves!D210*pop_moves!$G$8*fuel_usdata!P24</f>
        <v>6996623.10867908</v>
      </c>
      <c r="V24" s="0" t="n">
        <f aca="false">age_moves!D210*pop_moves!$G$8*fuel_usdata!N24</f>
        <v>72420399.9205196</v>
      </c>
      <c r="W24" s="0" t="n">
        <f aca="false">age_moves!D210*pop_moves!$G$8*fuel_usdata!M24</f>
        <v>1793.54604170189</v>
      </c>
      <c r="X24" s="4" t="n">
        <f aca="false">age_moves!D241*pop_moves!$G$9*fuel_usdata!P24</f>
        <v>283277943.158434</v>
      </c>
      <c r="Y24" s="4" t="n">
        <f aca="false">age_moves!D241*pop_moves!$G$9*fuel_usdata!N24</f>
        <v>2932143351.6617</v>
      </c>
      <c r="Z24" s="4" t="n">
        <f aca="false">age_moves!D241*pop_moves!$G$9*fuel_usdata!M24</f>
        <v>72616.7503610443</v>
      </c>
      <c r="AA24" s="4" t="n">
        <f aca="false">age_moves!D272*pop_moves!$G$10*fuel_usdata!P24</f>
        <v>672579949.033564</v>
      </c>
      <c r="AB24" s="0" t="n">
        <f aca="false">age_moves!D272*pop_moves!$G$10*fuel_usdata!N24</f>
        <v>6961716835.52771</v>
      </c>
      <c r="AC24" s="0" t="n">
        <f aca="false">age_moves!D272*pop_moves!$G$10*fuel_usdata!M24</f>
        <v>172412.188934521</v>
      </c>
      <c r="AD24" s="4" t="n">
        <f aca="false">age_moves!D303*pop_moves!$G$11*fuel_usdata!P24</f>
        <v>672580041.354335</v>
      </c>
      <c r="AE24" s="0" t="n">
        <f aca="false">age_moves!D303*pop_moves!$G$11*fuel_usdata!N24</f>
        <v>6961717791.11829</v>
      </c>
      <c r="AF24" s="0" t="n">
        <f aca="false">age_moves!D303*pop_moves!$G$11*fuel_usdata!M24</f>
        <v>172412.212600445</v>
      </c>
      <c r="AG24" s="4" t="n">
        <f aca="false">age_moves!D334*pop_moves!$G$12*fuel_usdata!P24</f>
        <v>1022092778.81789</v>
      </c>
      <c r="AH24" s="0" t="n">
        <f aca="false">age_moves!D334*pop_moves!$G$12*fuel_usdata!N24</f>
        <v>10579441917.6369</v>
      </c>
      <c r="AI24" s="0" t="n">
        <f aca="false">age_moves!D334*pop_moves!$G$12*fuel_usdata!M24</f>
        <v>262007.889981515</v>
      </c>
      <c r="AJ24" s="4" t="n">
        <f aca="false">age_moves!D365*pop_moves!$G$13*fuel_usdata!P24</f>
        <v>1383163453.73829</v>
      </c>
      <c r="AK24" s="0" t="n">
        <f aca="false">age_moves!D365*pop_moves!$G$13*fuel_usdata!N24</f>
        <v>14316799535.8957</v>
      </c>
      <c r="AL24" s="0" t="n">
        <f aca="false">age_moves!D365*pop_moves!$G$13*fuel_usdata!M24</f>
        <v>354566.381373568</v>
      </c>
      <c r="AM24" s="4" t="n">
        <f aca="false">age_moves!D396*pop_moves!$G$14</f>
        <v>10207581670.6075</v>
      </c>
    </row>
    <row r="25" customFormat="false" ht="14.4" hidden="false" customHeight="false" outlineLevel="0" collapsed="false">
      <c r="A25" s="0" t="n">
        <f aca="false">A24-1</f>
        <v>1996</v>
      </c>
      <c r="B25" s="0" t="n">
        <f aca="false">age_moves!D25*pop_moves!$G$2*fuel_usdata!V25</f>
        <v>365761224.716238</v>
      </c>
      <c r="C25" s="0" t="n">
        <f aca="false">age_moves!D56*pop_moves!$G$3*fuel_usdata!T25</f>
        <v>3715804885157.45</v>
      </c>
      <c r="D25" s="0" t="n">
        <f aca="false">age_moves!D56*pop_moves!$G$3*fuel_usdata!S25</f>
        <v>2993396019.90183</v>
      </c>
      <c r="E25" s="0" t="n">
        <f aca="false">age_moves!D56*pop_moves!$G$3*fuel_usdata!Q25</f>
        <v>1685754600.68155</v>
      </c>
      <c r="F25" s="0" t="n">
        <f aca="false">age_moves!D56*pop_moves!$G$3*fuel_usdata!R25</f>
        <v>55141505.6297705</v>
      </c>
      <c r="G25" s="0" t="n">
        <f aca="false">age_moves!D87*pop_moves!$G$4*fuel_usdata!T25</f>
        <v>2258364953498.64</v>
      </c>
      <c r="H25" s="0" t="n">
        <f aca="false">age_moves!D87*pop_moves!$G$4*fuel_usdata!S25</f>
        <v>1819304530.84114</v>
      </c>
      <c r="I25" s="0" t="n">
        <f aca="false">age_moves!D87*pop_moves!$G$4*fuel_usdata!Q25</f>
        <v>1024555709.4737</v>
      </c>
      <c r="J25" s="0" t="n">
        <f aca="false">age_moves!D87*pop_moves!$G$4*fuel_usdata!R25</f>
        <v>33513504.5154947</v>
      </c>
      <c r="K25" s="0" t="n">
        <f aca="false">age_moves!D118*pop_moves!$G$5*fuel_usdata!T25</f>
        <v>1283157639494.4</v>
      </c>
      <c r="L25" s="0" t="n">
        <f aca="false">age_moves!D118*pop_moves!$G$5*fuel_usdata!S25</f>
        <v>1033692319.61339</v>
      </c>
      <c r="M25" s="0" t="n">
        <f aca="false">age_moves!D118*pop_moves!$G$5*fuel_usdata!Q25</f>
        <v>582131990.51912</v>
      </c>
      <c r="N25" s="0" t="n">
        <f aca="false">age_moves!D118*pop_moves!$G$5*fuel_usdata!R25</f>
        <v>19041700.6244572</v>
      </c>
      <c r="O25" s="0" t="n">
        <f aca="false">age_moves!D149*pop_moves!$G$6*fuel_usdata!P25</f>
        <v>3930707.37648514</v>
      </c>
      <c r="P25" s="0" t="n">
        <f aca="false">age_moves!D149*pop_moves!$G$6*fuel_usdata!N25</f>
        <v>40685827.3990026</v>
      </c>
      <c r="Q25" s="0" t="n">
        <f aca="false">age_moves!D149*pop_moves!$G$6*fuel_usdata!M25</f>
        <v>1007.61532337481</v>
      </c>
      <c r="R25" s="4" t="n">
        <f aca="false">age_moves!D180*pop_moves!$G$7*fuel_usdata!P25</f>
        <v>4094896.41534173</v>
      </c>
      <c r="S25" s="8" t="n">
        <f aca="false">age_moves!D180*pop_moves!$G$7*fuel_usdata!N25</f>
        <v>42385309.5165702</v>
      </c>
      <c r="T25" s="8" t="n">
        <f aca="false">age_moves!D180*pop_moves!$G$7*fuel_usdata!P25</f>
        <v>4094896.41534173</v>
      </c>
      <c r="U25" s="4" t="n">
        <f aca="false">age_moves!D211*pop_moves!$G$8*fuel_usdata!P25</f>
        <v>5863199.75443501</v>
      </c>
      <c r="V25" s="0" t="n">
        <f aca="false">age_moves!D211*pop_moves!$G$8*fuel_usdata!N25</f>
        <v>60688601.4059202</v>
      </c>
      <c r="W25" s="0" t="n">
        <f aca="false">age_moves!D211*pop_moves!$G$8*fuel_usdata!M25</f>
        <v>1502.99916801718</v>
      </c>
      <c r="X25" s="4" t="n">
        <f aca="false">age_moves!D242*pop_moves!$G$9*fuel_usdata!P25</f>
        <v>354001598.63862</v>
      </c>
      <c r="Y25" s="4" t="n">
        <f aca="false">age_moves!D242*pop_moves!$G$9*fuel_usdata!N25</f>
        <v>3664187272.58731</v>
      </c>
      <c r="Z25" s="4" t="n">
        <f aca="false">age_moves!D242*pop_moves!$G$9*fuel_usdata!M25</f>
        <v>90746.37237596</v>
      </c>
      <c r="AA25" s="4" t="n">
        <f aca="false">age_moves!D273*pop_moves!$G$10*fuel_usdata!P25</f>
        <v>506699239.021103</v>
      </c>
      <c r="AB25" s="0" t="n">
        <f aca="false">age_moves!D273*pop_moves!$G$10*fuel_usdata!N25</f>
        <v>5244724627.77248</v>
      </c>
      <c r="AC25" s="0" t="n">
        <f aca="false">age_moves!D273*pop_moves!$G$10*fuel_usdata!M25</f>
        <v>129889.576780596</v>
      </c>
      <c r="AD25" s="4" t="n">
        <f aca="false">age_moves!D304*pop_moves!$G$11*fuel_usdata!P25</f>
        <v>506699267.858022</v>
      </c>
      <c r="AE25" s="0" t="n">
        <f aca="false">age_moves!D304*pop_moves!$G$11*fuel_usdata!N25</f>
        <v>5244724926.25665</v>
      </c>
      <c r="AF25" s="0" t="n">
        <f aca="false">age_moves!D304*pop_moves!$G$11*fuel_usdata!M25</f>
        <v>129889.584172782</v>
      </c>
      <c r="AG25" s="4" t="n">
        <f aca="false">age_moves!D335*pop_moves!$G$12*fuel_usdata!P25</f>
        <v>531996386.932225</v>
      </c>
      <c r="AH25" s="0" t="n">
        <f aca="false">age_moves!D335*pop_moves!$G$12*fuel_usdata!N25</f>
        <v>5506569454.92909</v>
      </c>
      <c r="AI25" s="0" t="n">
        <f aca="false">age_moves!D335*pop_moves!$G$12*fuel_usdata!M25</f>
        <v>136374.362197443</v>
      </c>
      <c r="AJ25" s="4" t="n">
        <f aca="false">age_moves!D366*pop_moves!$G$13*fuel_usdata!P25</f>
        <v>1482159017.26586</v>
      </c>
      <c r="AK25" s="0" t="n">
        <f aca="false">age_moves!D366*pop_moves!$G$13*fuel_usdata!N25</f>
        <v>15341479326.3693</v>
      </c>
      <c r="AL25" s="0" t="n">
        <f aca="false">age_moves!D366*pop_moves!$G$13*fuel_usdata!M25</f>
        <v>379943.352285531</v>
      </c>
      <c r="AM25" s="4" t="n">
        <f aca="false">age_moves!D397*pop_moves!$G$14</f>
        <v>10795735745.3412</v>
      </c>
    </row>
    <row r="26" customFormat="false" ht="14.4" hidden="false" customHeight="false" outlineLevel="0" collapsed="false">
      <c r="A26" s="0" t="n">
        <f aca="false">A25-1</f>
        <v>1995</v>
      </c>
      <c r="B26" s="0" t="n">
        <f aca="false">age_moves!D26*pop_moves!$G$2*fuel_usdata!V26</f>
        <v>300790827.842706</v>
      </c>
      <c r="C26" s="0" t="n">
        <f aca="false">age_moves!D57*pop_moves!$G$3*fuel_usdata!T26</f>
        <v>3434189444244.47</v>
      </c>
      <c r="D26" s="0" t="n">
        <f aca="false">age_moves!D57*pop_moves!$G$3*fuel_usdata!S26</f>
        <v>2766530894.84128</v>
      </c>
      <c r="E26" s="0" t="n">
        <f aca="false">age_moves!D57*pop_moves!$G$3*fuel_usdata!Q26</f>
        <v>1557993714.46325</v>
      </c>
      <c r="F26" s="0" t="n">
        <f aca="false">age_moves!D57*pop_moves!$G$3*fuel_usdata!R26</f>
        <v>50962411.2207605</v>
      </c>
      <c r="G26" s="0" t="n">
        <f aca="false">age_moves!D88*pop_moves!$G$4*fuel_usdata!T26</f>
        <v>2149858338208.73</v>
      </c>
      <c r="H26" s="0" t="n">
        <f aca="false">age_moves!D88*pop_moves!$G$4*fuel_usdata!S26</f>
        <v>1731893248.39215</v>
      </c>
      <c r="I26" s="0" t="n">
        <f aca="false">age_moves!D88*pop_moves!$G$4*fuel_usdata!Q26</f>
        <v>975329355.673475</v>
      </c>
      <c r="J26" s="0" t="n">
        <f aca="false">age_moves!D88*pop_moves!$G$4*fuel_usdata!R26</f>
        <v>31903296.6809081</v>
      </c>
      <c r="K26" s="0" t="n">
        <f aca="false">age_moves!D119*pop_moves!$G$5*fuel_usdata!T26</f>
        <v>1283653805367.34</v>
      </c>
      <c r="L26" s="0" t="n">
        <f aca="false">age_moves!D119*pop_moves!$G$5*fuel_usdata!S26</f>
        <v>1034092023.31021</v>
      </c>
      <c r="M26" s="0" t="n">
        <f aca="false">age_moves!D119*pop_moves!$G$5*fuel_usdata!Q26</f>
        <v>582357086.811539</v>
      </c>
      <c r="N26" s="0" t="n">
        <f aca="false">age_moves!D119*pop_moves!$G$5*fuel_usdata!R26</f>
        <v>19049063.5872933</v>
      </c>
      <c r="O26" s="0" t="n">
        <f aca="false">age_moves!D150*pop_moves!$G$6*fuel_usdata!P26</f>
        <v>3854124.53743471</v>
      </c>
      <c r="P26" s="0" t="n">
        <f aca="false">age_moves!D150*pop_moves!$G$6*fuel_usdata!N26</f>
        <v>39893136.4472489</v>
      </c>
      <c r="Q26" s="0" t="n">
        <f aca="false">age_moves!D150*pop_moves!$G$6*fuel_usdata!M26</f>
        <v>987.983731718715</v>
      </c>
      <c r="R26" s="4" t="n">
        <f aca="false">age_moves!D181*pop_moves!$G$7*fuel_usdata!P26</f>
        <v>715531.078047476</v>
      </c>
      <c r="S26" s="8" t="n">
        <f aca="false">age_moves!D181*pop_moves!$G$7*fuel_usdata!N26</f>
        <v>7406293.86817747</v>
      </c>
      <c r="T26" s="8" t="n">
        <f aca="false">age_moves!D181*pop_moves!$G$7*fuel_usdata!P26</f>
        <v>715531.078047476</v>
      </c>
      <c r="U26" s="4" t="n">
        <f aca="false">age_moves!D212*pop_moves!$G$8*fuel_usdata!P26</f>
        <v>6290476.5719843</v>
      </c>
      <c r="V26" s="0" t="n">
        <f aca="false">age_moves!D212*pop_moves!$G$8*fuel_usdata!N26</f>
        <v>65111243.2322753</v>
      </c>
      <c r="W26" s="0" t="n">
        <f aca="false">age_moves!D212*pop_moves!$G$8*fuel_usdata!M26</f>
        <v>1612.52924172886</v>
      </c>
      <c r="X26" s="4" t="n">
        <f aca="false">age_moves!D243*pop_moves!$G$9*fuel_usdata!P26</f>
        <v>392239556.953187</v>
      </c>
      <c r="Y26" s="4" t="n">
        <f aca="false">age_moves!D243*pop_moves!$G$9*fuel_usdata!N26</f>
        <v>4059979384.0489</v>
      </c>
      <c r="Z26" s="4" t="n">
        <f aca="false">age_moves!D243*pop_moves!$G$9*fuel_usdata!M26</f>
        <v>100548.463715249</v>
      </c>
      <c r="AA26" s="4" t="n">
        <f aca="false">age_moves!D274*pop_moves!$G$10*fuel_usdata!P26</f>
        <v>619189053.827488</v>
      </c>
      <c r="AB26" s="0" t="n">
        <f aca="false">age_moves!D274*pop_moves!$G$10*fuel_usdata!N26</f>
        <v>6409080238.86121</v>
      </c>
      <c r="AC26" s="0" t="n">
        <f aca="false">age_moves!D274*pop_moves!$G$10*fuel_usdata!M26</f>
        <v>158725.725154445</v>
      </c>
      <c r="AD26" s="4" t="n">
        <f aca="false">age_moves!D305*pop_moves!$G$11*fuel_usdata!P26</f>
        <v>619188885.190223</v>
      </c>
      <c r="AE26" s="0" t="n">
        <f aca="false">age_moves!D305*pop_moves!$G$11*fuel_usdata!N26</f>
        <v>6409078493.33656</v>
      </c>
      <c r="AF26" s="0" t="n">
        <f aca="false">age_moves!D305*pop_moves!$G$11*fuel_usdata!M26</f>
        <v>158725.681925205</v>
      </c>
      <c r="AG26" s="4" t="n">
        <f aca="false">age_moves!D336*pop_moves!$G$12*fuel_usdata!P26</f>
        <v>580980987.762484</v>
      </c>
      <c r="AH26" s="0" t="n">
        <f aca="false">age_moves!D336*pop_moves!$G$12*fuel_usdata!N26</f>
        <v>6013597535.04303</v>
      </c>
      <c r="AI26" s="0" t="n">
        <f aca="false">age_moves!D336*pop_moves!$G$12*fuel_usdata!M26</f>
        <v>148931.296529732</v>
      </c>
      <c r="AJ26" s="4" t="n">
        <f aca="false">age_moves!D367*pop_moves!$G$13*fuel_usdata!P26</f>
        <v>1945731050.18898</v>
      </c>
      <c r="AK26" s="0" t="n">
        <f aca="false">age_moves!D367*pop_moves!$G$13*fuel_usdata!N26</f>
        <v>20139804389.015</v>
      </c>
      <c r="AL26" s="0" t="n">
        <f aca="false">age_moves!D367*pop_moves!$G$13*fuel_usdata!M26</f>
        <v>498777.505816196</v>
      </c>
      <c r="AM26" s="4" t="n">
        <f aca="false">age_moves!D398*pop_moves!$G$14</f>
        <v>9823177783.4425</v>
      </c>
    </row>
    <row r="27" customFormat="false" ht="14.4" hidden="false" customHeight="false" outlineLevel="0" collapsed="false">
      <c r="A27" s="0" t="n">
        <f aca="false">A26-1</f>
        <v>1994</v>
      </c>
      <c r="B27" s="0" t="n">
        <f aca="false">age_moves!D27*pop_moves!$G$2*fuel_usdata!V27</f>
        <v>249265564.729241</v>
      </c>
      <c r="C27" s="0" t="n">
        <f aca="false">age_moves!D58*pop_moves!$G$3*fuel_usdata!T27</f>
        <v>2497196639159.8</v>
      </c>
      <c r="D27" s="0" t="n">
        <f aca="false">age_moves!D58*pop_moves!$G$3*fuel_usdata!S27</f>
        <v>2011703712.0092</v>
      </c>
      <c r="E27" s="0" t="n">
        <f aca="false">age_moves!D58*pop_moves!$G$3*fuel_usdata!Q27</f>
        <v>1132906827.28939</v>
      </c>
      <c r="F27" s="0" t="n">
        <f aca="false">age_moves!D58*pop_moves!$G$3*fuel_usdata!R27</f>
        <v>37057699.9580643</v>
      </c>
      <c r="G27" s="0" t="n">
        <f aca="false">age_moves!D89*pop_moves!$G$4*fuel_usdata!T27</f>
        <v>1810747445190.98</v>
      </c>
      <c r="H27" s="0" t="n">
        <f aca="false">age_moves!D89*pop_moves!$G$4*fuel_usdata!S27</f>
        <v>1458710659.73703</v>
      </c>
      <c r="I27" s="0" t="n">
        <f aca="false">age_moves!D89*pop_moves!$G$4*fuel_usdata!Q27</f>
        <v>821484424.167695</v>
      </c>
      <c r="J27" s="0" t="n">
        <f aca="false">age_moves!D89*pop_moves!$G$4*fuel_usdata!R27</f>
        <v>26870985.837261</v>
      </c>
      <c r="K27" s="0" t="n">
        <f aca="false">age_moves!D120*pop_moves!$G$5*fuel_usdata!T27</f>
        <v>1039811171654.09</v>
      </c>
      <c r="L27" s="0" t="n">
        <f aca="false">age_moves!D120*pop_moves!$G$5*fuel_usdata!S27</f>
        <v>837656098.443644</v>
      </c>
      <c r="M27" s="0" t="n">
        <f aca="false">age_moves!D120*pop_moves!$G$5*fuel_usdata!Q27</f>
        <v>471732644.913</v>
      </c>
      <c r="N27" s="0" t="n">
        <f aca="false">age_moves!D120*pop_moves!$G$5*fuel_usdata!R27</f>
        <v>15430507.0765934</v>
      </c>
      <c r="O27" s="0" t="n">
        <f aca="false">age_moves!D151*pop_moves!$G$6*fuel_usdata!P27</f>
        <v>2888424.15292275</v>
      </c>
      <c r="P27" s="0" t="n">
        <f aca="false">age_moves!D151*pop_moves!$G$6*fuel_usdata!N27</f>
        <v>29897398.9373919</v>
      </c>
      <c r="Q27" s="0" t="n">
        <f aca="false">age_moves!D151*pop_moves!$G$6*fuel_usdata!M27</f>
        <v>740.431723384453</v>
      </c>
      <c r="R27" s="4" t="n">
        <f aca="false">age_moves!D182*pop_moves!$G$7*fuel_usdata!P27</f>
        <v>1275348.74993706</v>
      </c>
      <c r="S27" s="8" t="n">
        <f aca="false">age_moves!D182*pop_moves!$G$7*fuel_usdata!N27</f>
        <v>13200834.8990537</v>
      </c>
      <c r="T27" s="8" t="n">
        <f aca="false">age_moves!D182*pop_moves!$G$7*fuel_usdata!P27</f>
        <v>1275348.74993706</v>
      </c>
      <c r="U27" s="4" t="n">
        <f aca="false">age_moves!D213*pop_moves!$G$8*fuel_usdata!P27</f>
        <v>3116390.77372256</v>
      </c>
      <c r="V27" s="0" t="n">
        <f aca="false">age_moves!D213*pop_moves!$G$8*fuel_usdata!N27</f>
        <v>32257027.8026901</v>
      </c>
      <c r="W27" s="0" t="n">
        <f aca="false">age_moves!D213*pop_moves!$G$8*fuel_usdata!M27</f>
        <v>798.869718975277</v>
      </c>
      <c r="X27" s="4" t="n">
        <f aca="false">age_moves!D244*pop_moves!$G$9*fuel_usdata!P27</f>
        <v>241417120.86022</v>
      </c>
      <c r="Y27" s="4" t="n">
        <f aca="false">age_moves!D244*pop_moves!$G$9*fuel_usdata!N27</f>
        <v>2498851827.34365</v>
      </c>
      <c r="Z27" s="4" t="n">
        <f aca="false">age_moves!D244*pop_moves!$G$9*fuel_usdata!M27</f>
        <v>61885.9576673212</v>
      </c>
      <c r="AA27" s="4" t="n">
        <f aca="false">age_moves!D275*pop_moves!$G$10*fuel_usdata!P27</f>
        <v>418076950.0546</v>
      </c>
      <c r="AB27" s="0" t="n">
        <f aca="false">age_moves!D275*pop_moves!$G$10*fuel_usdata!N27</f>
        <v>4327416162.08357</v>
      </c>
      <c r="AC27" s="0" t="n">
        <f aca="false">age_moves!D275*pop_moves!$G$10*fuel_usdata!M27</f>
        <v>107171.73802989</v>
      </c>
      <c r="AD27" s="4" t="n">
        <f aca="false">age_moves!D306*pop_moves!$G$11*fuel_usdata!P27</f>
        <v>418076959.355646</v>
      </c>
      <c r="AE27" s="0" t="n">
        <f aca="false">age_moves!D306*pop_moves!$G$11*fuel_usdata!N27</f>
        <v>4327416258.3565</v>
      </c>
      <c r="AF27" s="0" t="n">
        <f aca="false">age_moves!D306*pop_moves!$G$11*fuel_usdata!M27</f>
        <v>107171.740414162</v>
      </c>
      <c r="AG27" s="4" t="n">
        <f aca="false">age_moves!D337*pop_moves!$G$12*fuel_usdata!P27</f>
        <v>607866210.363822</v>
      </c>
      <c r="AH27" s="0" t="n">
        <f aca="false">age_moves!D337*pop_moves!$G$12*fuel_usdata!N27</f>
        <v>6291880149.74122</v>
      </c>
      <c r="AI27" s="0" t="n">
        <f aca="false">age_moves!D337*pop_moves!$G$12*fuel_usdata!M27</f>
        <v>155823.176201954</v>
      </c>
      <c r="AJ27" s="4" t="n">
        <f aca="false">age_moves!D368*pop_moves!$G$13*fuel_usdata!P27</f>
        <v>1351935590.18668</v>
      </c>
      <c r="AK27" s="0" t="n">
        <f aca="false">age_moves!D368*pop_moves!$G$13*fuel_usdata!N27</f>
        <v>13993567266.279</v>
      </c>
      <c r="AL27" s="0" t="n">
        <f aca="false">age_moves!D368*pop_moves!$G$13*fuel_usdata!M27</f>
        <v>346561.289460825</v>
      </c>
      <c r="AM27" s="4" t="n">
        <f aca="false">age_moves!D399*pop_moves!$G$14</f>
        <v>8317074538.93686</v>
      </c>
    </row>
    <row r="28" customFormat="false" ht="14.4" hidden="false" customHeight="false" outlineLevel="0" collapsed="false">
      <c r="A28" s="0" t="n">
        <f aca="false">A27-1</f>
        <v>1993</v>
      </c>
      <c r="B28" s="0" t="n">
        <f aca="false">age_moves!D28*pop_moves!$G$2*fuel_usdata!V28</f>
        <v>221227619.072361</v>
      </c>
      <c r="C28" s="0" t="n">
        <f aca="false">age_moves!D59*pop_moves!$G$3*fuel_usdata!T28</f>
        <v>1953208355400.95</v>
      </c>
      <c r="D28" s="0" t="n">
        <f aca="false">age_moves!D59*pop_moves!$G$3*fuel_usdata!S28</f>
        <v>1573475006.84187</v>
      </c>
      <c r="E28" s="0" t="n">
        <f aca="false">age_moves!D59*pop_moves!$G$3*fuel_usdata!Q28</f>
        <v>886114872.274108</v>
      </c>
      <c r="F28" s="0" t="n">
        <f aca="false">age_moves!D59*pop_moves!$G$3*fuel_usdata!R28</f>
        <v>28985065.9155082</v>
      </c>
      <c r="G28" s="0" t="n">
        <f aca="false">age_moves!D90*pop_moves!$G$4*fuel_usdata!T28</f>
        <v>1250626077913.73</v>
      </c>
      <c r="H28" s="0" t="n">
        <f aca="false">age_moves!D90*pop_moves!$G$4*fuel_usdata!S28</f>
        <v>1007485387.3426</v>
      </c>
      <c r="I28" s="0" t="n">
        <f aca="false">age_moves!D90*pop_moves!$G$4*fuel_usdata!Q28</f>
        <v>567373349.713992</v>
      </c>
      <c r="J28" s="0" t="n">
        <f aca="false">age_moves!D90*pop_moves!$G$4*fuel_usdata!R28</f>
        <v>18558941.3457848</v>
      </c>
      <c r="K28" s="0" t="n">
        <f aca="false">age_moves!D121*pop_moves!$G$5*fuel_usdata!T28</f>
        <v>728141458383.355</v>
      </c>
      <c r="L28" s="0" t="n">
        <f aca="false">age_moves!D121*pop_moves!$G$5*fuel_usdata!S28</f>
        <v>586579707.711937</v>
      </c>
      <c r="M28" s="0" t="n">
        <f aca="false">age_moves!D121*pop_moves!$G$5*fuel_usdata!Q28</f>
        <v>330336993.290407</v>
      </c>
      <c r="N28" s="0" t="n">
        <f aca="false">age_moves!D121*pop_moves!$G$5*fuel_usdata!R28</f>
        <v>10805415.6683778</v>
      </c>
      <c r="O28" s="0" t="n">
        <f aca="false">age_moves!D152*pop_moves!$G$6*fuel_usdata!P28</f>
        <v>2476346.42673774</v>
      </c>
      <c r="P28" s="0" t="n">
        <f aca="false">age_moves!D152*pop_moves!$G$6*fuel_usdata!N28</f>
        <v>25632079.3303321</v>
      </c>
      <c r="Q28" s="0" t="n">
        <f aca="false">age_moves!D152*pop_moves!$G$6*fuel_usdata!M28</f>
        <v>634.797853560047</v>
      </c>
      <c r="R28" s="4" t="n">
        <f aca="false">age_moves!D183*pop_moves!$G$7*fuel_usdata!P28</f>
        <v>175431.455006905</v>
      </c>
      <c r="S28" s="8" t="n">
        <f aca="false">age_moves!D183*pop_moves!$G$7*fuel_usdata!N28</f>
        <v>1815849.72248666</v>
      </c>
      <c r="T28" s="8" t="n">
        <f aca="false">age_moves!D183*pop_moves!$G$7*fuel_usdata!P28</f>
        <v>175431.455006905</v>
      </c>
      <c r="U28" s="4" t="n">
        <f aca="false">age_moves!D214*pop_moves!$G$8*fuel_usdata!P28</f>
        <v>3549686.12026446</v>
      </c>
      <c r="V28" s="0" t="n">
        <f aca="false">age_moves!D214*pop_moves!$G$8*fuel_usdata!N28</f>
        <v>36741966.006856</v>
      </c>
      <c r="W28" s="0" t="n">
        <f aca="false">age_moves!D214*pop_moves!$G$8*fuel_usdata!M28</f>
        <v>909.942609655078</v>
      </c>
      <c r="X28" s="4" t="n">
        <f aca="false">age_moves!D245*pop_moves!$G$9*fuel_usdata!P28</f>
        <v>184104025.961593</v>
      </c>
      <c r="Y28" s="4" t="n">
        <f aca="false">age_moves!D245*pop_moves!$G$9*fuel_usdata!N28</f>
        <v>1905617464.31322</v>
      </c>
      <c r="Z28" s="4" t="n">
        <f aca="false">age_moves!D245*pop_moves!$G$9*fuel_usdata!M28</f>
        <v>47194.0594620849</v>
      </c>
      <c r="AA28" s="4" t="n">
        <f aca="false">age_moves!D276*pop_moves!$G$10*fuel_usdata!P28</f>
        <v>328047849.629529</v>
      </c>
      <c r="AB28" s="0" t="n">
        <f aca="false">age_moves!D276*pop_moves!$G$10*fuel_usdata!N28</f>
        <v>3395546121.9237</v>
      </c>
      <c r="AC28" s="0" t="n">
        <f aca="false">age_moves!D276*pop_moves!$G$10*fuel_usdata!M28</f>
        <v>84093.2708611969</v>
      </c>
      <c r="AD28" s="4" t="n">
        <f aca="false">age_moves!D307*pop_moves!$G$11*fuel_usdata!P28</f>
        <v>328047831.305966</v>
      </c>
      <c r="AE28" s="0" t="n">
        <f aca="false">age_moves!D307*pop_moves!$G$11*fuel_usdata!N28</f>
        <v>3395545932.26081</v>
      </c>
      <c r="AF28" s="0" t="n">
        <f aca="false">age_moves!D307*pop_moves!$G$11*fuel_usdata!M28</f>
        <v>84093.2661640518</v>
      </c>
      <c r="AG28" s="4" t="n">
        <f aca="false">age_moves!D338*pop_moves!$G$12*fuel_usdata!P28</f>
        <v>357355162.498589</v>
      </c>
      <c r="AH28" s="0" t="n">
        <f aca="false">age_moves!D338*pop_moves!$G$12*fuel_usdata!N28</f>
        <v>3698899223.21341</v>
      </c>
      <c r="AI28" s="0" t="n">
        <f aca="false">age_moves!D338*pop_moves!$G$12*fuel_usdata!M28</f>
        <v>91606.0401175568</v>
      </c>
      <c r="AJ28" s="4" t="n">
        <f aca="false">age_moves!D369*pop_moves!$G$13*fuel_usdata!P28</f>
        <v>993029162.536588</v>
      </c>
      <c r="AK28" s="0" t="n">
        <f aca="false">age_moves!D369*pop_moves!$G$13*fuel_usdata!N28</f>
        <v>10278611262.4002</v>
      </c>
      <c r="AL28" s="0" t="n">
        <f aca="false">age_moves!D369*pop_moves!$G$13*fuel_usdata!M28</f>
        <v>254557.591011686</v>
      </c>
      <c r="AM28" s="4" t="n">
        <f aca="false">age_moves!D400*pop_moves!$G$14</f>
        <v>6474141214.8707</v>
      </c>
    </row>
    <row r="29" customFormat="false" ht="14.4" hidden="false" customHeight="false" outlineLevel="0" collapsed="false">
      <c r="A29" s="0" t="n">
        <f aca="false">A28-1</f>
        <v>1992</v>
      </c>
      <c r="B29" s="0" t="n">
        <f aca="false">age_moves!D29*pop_moves!$G$2*fuel_usdata!V29</f>
        <v>160508272.650191</v>
      </c>
      <c r="C29" s="0" t="n">
        <f aca="false">age_moves!D60*pop_moves!$G$3*fuel_usdata!T29</f>
        <v>1567777117791.92</v>
      </c>
      <c r="D29" s="0" t="n">
        <f aca="false">age_moves!D60*pop_moves!$G$3*fuel_usdata!S29</f>
        <v>1262977451.59799</v>
      </c>
      <c r="E29" s="0" t="n">
        <f aca="false">age_moves!D60*pop_moves!$G$3*fuel_usdata!Q29</f>
        <v>711255722.742023</v>
      </c>
      <c r="F29" s="0" t="n">
        <f aca="false">age_moves!D60*pop_moves!$G$3*fuel_usdata!R29</f>
        <v>23265374.1083839</v>
      </c>
      <c r="G29" s="0" t="n">
        <f aca="false">age_moves!D91*pop_moves!$G$4*fuel_usdata!T29</f>
        <v>916841348883.426</v>
      </c>
      <c r="H29" s="0" t="n">
        <f aca="false">age_moves!D91*pop_moves!$G$4*fuel_usdata!S29</f>
        <v>738593475.559409</v>
      </c>
      <c r="I29" s="0" t="n">
        <f aca="false">age_moves!D91*pop_moves!$G$4*fuel_usdata!Q29</f>
        <v>415944746.762404</v>
      </c>
      <c r="J29" s="0" t="n">
        <f aca="false">age_moves!D91*pop_moves!$G$4*fuel_usdata!R29</f>
        <v>13605669.2866207</v>
      </c>
      <c r="K29" s="0" t="n">
        <f aca="false">age_moves!D122*pop_moves!$G$5*fuel_usdata!T29</f>
        <v>571100646585.831</v>
      </c>
      <c r="L29" s="0" t="n">
        <f aca="false">age_moves!D122*pop_moves!$G$5*fuel_usdata!S29</f>
        <v>460070013.170498</v>
      </c>
      <c r="M29" s="0" t="n">
        <f aca="false">age_moves!D122*pop_moves!$G$5*fuel_usdata!Q29</f>
        <v>259092060.048649</v>
      </c>
      <c r="N29" s="0" t="n">
        <f aca="false">age_moves!D122*pop_moves!$G$5*fuel_usdata!R29</f>
        <v>8474973.92682496</v>
      </c>
      <c r="O29" s="0" t="n">
        <f aca="false">age_moves!D153*pop_moves!$G$6*fuel_usdata!P29</f>
        <v>1483829.45072478</v>
      </c>
      <c r="P29" s="0" t="n">
        <f aca="false">age_moves!D153*pop_moves!$G$6*fuel_usdata!N29</f>
        <v>15358769.5901518</v>
      </c>
      <c r="Q29" s="0" t="n">
        <f aca="false">age_moves!D153*pop_moves!$G$6*fuel_usdata!M29</f>
        <v>380.371558760518</v>
      </c>
      <c r="R29" s="4" t="n">
        <f aca="false">age_moves!D184*pop_moves!$G$7*fuel_usdata!P29</f>
        <v>250749.736915234</v>
      </c>
      <c r="S29" s="8" t="n">
        <f aca="false">age_moves!D184*pop_moves!$G$7*fuel_usdata!N29</f>
        <v>2595451.54073544</v>
      </c>
      <c r="T29" s="8" t="n">
        <f aca="false">age_moves!D184*pop_moves!$G$7*fuel_usdata!P29</f>
        <v>250749.736915234</v>
      </c>
      <c r="U29" s="4" t="n">
        <f aca="false">age_moves!D215*pop_moves!$G$8*fuel_usdata!P29</f>
        <v>3113040.31433673</v>
      </c>
      <c r="V29" s="0" t="n">
        <f aca="false">age_moves!D215*pop_moves!$G$8*fuel_usdata!N29</f>
        <v>32222347.9857455</v>
      </c>
      <c r="W29" s="0" t="n">
        <f aca="false">age_moves!D215*pop_moves!$G$8*fuel_usdata!M29</f>
        <v>798.010847048636</v>
      </c>
      <c r="X29" s="4" t="n">
        <f aca="false">age_moves!D246*pop_moves!$G$9*fuel_usdata!P29</f>
        <v>143866324.944318</v>
      </c>
      <c r="Y29" s="4" t="n">
        <f aca="false">age_moves!D246*pop_moves!$G$9*fuel_usdata!N29</f>
        <v>1489126486.55302</v>
      </c>
      <c r="Z29" s="4" t="n">
        <f aca="false">age_moves!D246*pop_moves!$G$9*fuel_usdata!M29</f>
        <v>36879.3450254597</v>
      </c>
      <c r="AA29" s="4" t="n">
        <f aca="false">age_moves!D277*pop_moves!$G$10*fuel_usdata!P29</f>
        <v>257626783.536287</v>
      </c>
      <c r="AB29" s="0" t="n">
        <f aca="false">age_moves!D277*pop_moves!$G$10*fuel_usdata!N29</f>
        <v>2666634232.56157</v>
      </c>
      <c r="AC29" s="0" t="n">
        <f aca="false">age_moves!D277*pop_moves!$G$10*fuel_usdata!M29</f>
        <v>66041.215979566</v>
      </c>
      <c r="AD29" s="4" t="n">
        <f aca="false">age_moves!D308*pop_moves!$G$11*fuel_usdata!P29</f>
        <v>257626682.288953</v>
      </c>
      <c r="AE29" s="0" t="n">
        <f aca="false">age_moves!D308*pop_moves!$G$11*fuel_usdata!N29</f>
        <v>2666633184.57423</v>
      </c>
      <c r="AF29" s="0" t="n">
        <f aca="false">age_moves!D308*pop_moves!$G$11*fuel_usdata!M29</f>
        <v>66041.190025366</v>
      </c>
      <c r="AG29" s="4" t="n">
        <f aca="false">age_moves!D339*pop_moves!$G$12*fuel_usdata!P29</f>
        <v>344873086.085862</v>
      </c>
      <c r="AH29" s="0" t="n">
        <f aca="false">age_moves!D339*pop_moves!$G$12*fuel_usdata!N29</f>
        <v>3569700186.5343</v>
      </c>
      <c r="AI29" s="0" t="n">
        <f aca="false">age_moves!D339*pop_moves!$G$12*fuel_usdata!M29</f>
        <v>88406.3281430048</v>
      </c>
      <c r="AJ29" s="4" t="n">
        <f aca="false">age_moves!D370*pop_moves!$G$13*fuel_usdata!P29</f>
        <v>677750879.196243</v>
      </c>
      <c r="AK29" s="0" t="n">
        <f aca="false">age_moves!D370*pop_moves!$G$13*fuel_usdata!N29</f>
        <v>7015239917.23805</v>
      </c>
      <c r="AL29" s="0" t="n">
        <f aca="false">age_moves!D370*pop_moves!$G$13*fuel_usdata!M29</f>
        <v>173737.728581452</v>
      </c>
      <c r="AM29" s="4" t="n">
        <f aca="false">age_moves!D401*pop_moves!$G$14</f>
        <v>4343604286.11847</v>
      </c>
    </row>
    <row r="30" customFormat="false" ht="14.4" hidden="false" customHeight="false" outlineLevel="0" collapsed="false">
      <c r="A30" s="0" t="n">
        <f aca="false">A29-1</f>
        <v>1991</v>
      </c>
      <c r="B30" s="0" t="n">
        <f aca="false">age_moves!D30*pop_moves!$G$2*fuel_usdata!V30</f>
        <v>131343745.881139</v>
      </c>
      <c r="C30" s="0" t="n">
        <f aca="false">age_moves!D61*pop_moves!$G$3*fuel_usdata!T30</f>
        <v>1294452171380.33</v>
      </c>
      <c r="D30" s="0" t="n">
        <f aca="false">age_moves!D61*pop_moves!$G$3*fuel_usdata!S30</f>
        <v>1042791023.08112</v>
      </c>
      <c r="E30" s="0" t="n">
        <f aca="false">age_moves!D61*pop_moves!$G$3*fuel_usdata!Q30</f>
        <v>587255997.20884</v>
      </c>
      <c r="F30" s="0" t="n">
        <f aca="false">age_moves!D61*pop_moves!$G$3*fuel_usdata!R30</f>
        <v>19209308.3199153</v>
      </c>
      <c r="G30" s="0" t="n">
        <f aca="false">age_moves!D92*pop_moves!$G$4*fuel_usdata!T30</f>
        <v>771401898016.607</v>
      </c>
      <c r="H30" s="0" t="n">
        <f aca="false">age_moves!D92*pop_moves!$G$4*fuel_usdata!S30</f>
        <v>621429661.307359</v>
      </c>
      <c r="I30" s="0" t="n">
        <f aca="false">age_moves!D92*pop_moves!$G$4*fuel_usdata!Q30</f>
        <v>349963019.788881</v>
      </c>
      <c r="J30" s="0" t="n">
        <f aca="false">age_moves!D92*pop_moves!$G$4*fuel_usdata!R30</f>
        <v>11447388.4977671</v>
      </c>
      <c r="K30" s="0" t="n">
        <f aca="false">age_moves!D123*pop_moves!$G$5*fuel_usdata!T30</f>
        <v>498611181437.705</v>
      </c>
      <c r="L30" s="0" t="n">
        <f aca="false">age_moves!D123*pop_moves!$G$5*fuel_usdata!S30</f>
        <v>401673600.235587</v>
      </c>
      <c r="M30" s="0" t="n">
        <f aca="false">age_moves!D123*pop_moves!$G$5*fuel_usdata!Q30</f>
        <v>226205659.080041</v>
      </c>
      <c r="N30" s="0" t="n">
        <f aca="false">age_moves!D123*pop_moves!$G$5*fuel_usdata!R30</f>
        <v>7399250.53065555</v>
      </c>
      <c r="O30" s="0" t="n">
        <f aca="false">age_moves!D154*pop_moves!$G$6*fuel_usdata!P30</f>
        <v>1274808.62092492</v>
      </c>
      <c r="P30" s="0" t="n">
        <f aca="false">age_moves!D154*pop_moves!$G$6*fuel_usdata!N30</f>
        <v>13195244.1507084</v>
      </c>
      <c r="Q30" s="0" t="n">
        <f aca="false">age_moves!D154*pop_moves!$G$6*fuel_usdata!M30</f>
        <v>326.790213003057</v>
      </c>
      <c r="R30" s="4" t="n">
        <f aca="false">age_moves!D185*pop_moves!$G$7*fuel_usdata!P30</f>
        <v>195344.326117659</v>
      </c>
      <c r="S30" s="8" t="n">
        <f aca="false">age_moves!D185*pop_moves!$G$7*fuel_usdata!N30</f>
        <v>2021963.16707362</v>
      </c>
      <c r="T30" s="8" t="n">
        <f aca="false">age_moves!D185*pop_moves!$G$7*fuel_usdata!P30</f>
        <v>195344.326117659</v>
      </c>
      <c r="U30" s="4" t="n">
        <f aca="false">age_moves!D216*pop_moves!$G$8*fuel_usdata!P30</f>
        <v>3858157.87499697</v>
      </c>
      <c r="V30" s="0" t="n">
        <f aca="false">age_moves!D216*pop_moves!$G$8*fuel_usdata!N30</f>
        <v>39934884.5755583</v>
      </c>
      <c r="W30" s="0" t="n">
        <f aca="false">age_moves!D216*pop_moves!$G$8*fuel_usdata!M30</f>
        <v>989.017655728524</v>
      </c>
      <c r="X30" s="4" t="n">
        <f aca="false">age_moves!D247*pop_moves!$G$9*fuel_usdata!P30</f>
        <v>178601173.946285</v>
      </c>
      <c r="Y30" s="4" t="n">
        <f aca="false">age_moves!D247*pop_moves!$G$9*fuel_usdata!N30</f>
        <v>1848658737.58722</v>
      </c>
      <c r="Z30" s="4" t="n">
        <f aca="false">age_moves!D247*pop_moves!$G$9*fuel_usdata!M30</f>
        <v>45783.4334648258</v>
      </c>
      <c r="AA30" s="4" t="n">
        <f aca="false">age_moves!D278*pop_moves!$G$10*fuel_usdata!P30</f>
        <v>273482697.109778</v>
      </c>
      <c r="AB30" s="0" t="n">
        <f aca="false">age_moves!D278*pop_moves!$G$10*fuel_usdata!N30</f>
        <v>2830755064.03426</v>
      </c>
      <c r="AC30" s="0" t="n">
        <f aca="false">age_moves!D278*pop_moves!$G$10*fuel_usdata!M30</f>
        <v>70105.7926454187</v>
      </c>
      <c r="AD30" s="4" t="n">
        <f aca="false">age_moves!D309*pop_moves!$G$11*fuel_usdata!P30</f>
        <v>273482670.268669</v>
      </c>
      <c r="AE30" s="0" t="n">
        <f aca="false">age_moves!D309*pop_moves!$G$11*fuel_usdata!N30</f>
        <v>2830754786.20826</v>
      </c>
      <c r="AF30" s="0" t="n">
        <f aca="false">age_moves!D309*pop_moves!$G$11*fuel_usdata!M30</f>
        <v>70105.7857648472</v>
      </c>
      <c r="AG30" s="4" t="n">
        <f aca="false">age_moves!D340*pop_moves!$G$12*fuel_usdata!P30</f>
        <v>228364504.060815</v>
      </c>
      <c r="AH30" s="0" t="n">
        <f aca="false">age_moves!D340*pop_moves!$G$12*fuel_usdata!N30</f>
        <v>2363747261.33529</v>
      </c>
      <c r="AI30" s="0" t="n">
        <f aca="false">age_moves!D340*pop_moves!$G$12*fuel_usdata!M30</f>
        <v>58539.9907871867</v>
      </c>
      <c r="AJ30" s="4" t="n">
        <f aca="false">age_moves!D371*pop_moves!$G$13*fuel_usdata!P30</f>
        <v>657964315.413618</v>
      </c>
      <c r="AK30" s="0" t="n">
        <f aca="false">age_moves!D371*pop_moves!$G$13*fuel_usdata!N30</f>
        <v>6810433850.09216</v>
      </c>
      <c r="AL30" s="0" t="n">
        <f aca="false">age_moves!D371*pop_moves!$G$13*fuel_usdata!M30</f>
        <v>168665.551246762</v>
      </c>
      <c r="AM30" s="4" t="n">
        <f aca="false">age_moves!D402*pop_moves!$G$14</f>
        <v>3859531021.66216</v>
      </c>
    </row>
    <row r="31" customFormat="false" ht="14.4" hidden="false" customHeight="false" outlineLevel="0" collapsed="false">
      <c r="A31" s="0" t="n">
        <f aca="false">A30-1</f>
        <v>1990</v>
      </c>
      <c r="B31" s="0" t="n">
        <f aca="false">age_moves!D31*pop_moves!$G$2*fuel_usdata!V31</f>
        <v>136208719.747562</v>
      </c>
      <c r="C31" s="0" t="n">
        <f aca="false">age_moves!D62*pop_moves!$G$3*fuel_usdata!T31</f>
        <v>1047014659778</v>
      </c>
      <c r="D31" s="0" t="n">
        <f aca="false">age_moves!D62*pop_moves!$G$3*fuel_usdata!S31</f>
        <v>843459119.147354</v>
      </c>
      <c r="E31" s="0" t="n">
        <f aca="false">age_moves!D62*pop_moves!$G$3*fuel_usdata!Q31</f>
        <v>475000661.835615</v>
      </c>
      <c r="F31" s="0" t="n">
        <f aca="false">age_moves!D62*pop_moves!$G$3*fuel_usdata!R31</f>
        <v>15537404.8263986</v>
      </c>
      <c r="G31" s="0" t="n">
        <f aca="false">age_moves!D93*pop_moves!$G$4*fuel_usdata!T31</f>
        <v>692154824973.676</v>
      </c>
      <c r="H31" s="0" t="n">
        <f aca="false">age_moves!D93*pop_moves!$G$4*fuel_usdata!S31</f>
        <v>557589422.014083</v>
      </c>
      <c r="I31" s="0" t="n">
        <f aca="false">age_moves!D93*pop_moves!$G$4*fuel_usdata!Q31</f>
        <v>314010885.028984</v>
      </c>
      <c r="J31" s="0" t="n">
        <f aca="false">age_moves!D93*pop_moves!$G$4*fuel_usdata!R31</f>
        <v>10271384.0897331</v>
      </c>
      <c r="K31" s="0" t="n">
        <f aca="false">age_moves!D124*pop_moves!$G$5*fuel_usdata!T31</f>
        <v>457988581564.13</v>
      </c>
      <c r="L31" s="0" t="n">
        <f aca="false">age_moves!D124*pop_moves!$G$5*fuel_usdata!S31</f>
        <v>368948650.315491</v>
      </c>
      <c r="M31" s="0" t="n">
        <f aca="false">age_moves!D124*pop_moves!$G$5*fuel_usdata!Q31</f>
        <v>207776345.177671</v>
      </c>
      <c r="N31" s="0" t="n">
        <f aca="false">age_moves!D124*pop_moves!$G$5*fuel_usdata!R31</f>
        <v>6796422.50581169</v>
      </c>
      <c r="O31" s="0" t="n">
        <f aca="false">age_moves!D155*pop_moves!$G$6*fuel_usdata!P31</f>
        <v>1762353.24981432</v>
      </c>
      <c r="P31" s="0" t="n">
        <f aca="false">age_moves!D155*pop_moves!$G$6*fuel_usdata!N31</f>
        <v>18241703.9149156</v>
      </c>
      <c r="Q31" s="0" t="n">
        <f aca="false">age_moves!D155*pop_moves!$G$6*fuel_usdata!M31</f>
        <v>451.769610308721</v>
      </c>
      <c r="R31" s="4" t="n">
        <f aca="false">age_moves!D186*pop_moves!$G$7*fuel_usdata!P31</f>
        <v>225061.145739613</v>
      </c>
      <c r="S31" s="8" t="n">
        <f aca="false">age_moves!D186*pop_moves!$G$7*fuel_usdata!N31</f>
        <v>2329554.97643066</v>
      </c>
      <c r="T31" s="8" t="n">
        <f aca="false">age_moves!D186*pop_moves!$G$7*fuel_usdata!P31</f>
        <v>225061.145739613</v>
      </c>
      <c r="U31" s="4" t="n">
        <f aca="false">age_moves!D217*pop_moves!$G$8*fuel_usdata!P31</f>
        <v>3858049.84022151</v>
      </c>
      <c r="V31" s="0" t="n">
        <f aca="false">age_moves!D217*pop_moves!$G$8*fuel_usdata!N31</f>
        <v>39933766.3330114</v>
      </c>
      <c r="W31" s="0" t="n">
        <f aca="false">age_moves!D217*pop_moves!$G$8*fuel_usdata!M31</f>
        <v>988.989961605104</v>
      </c>
      <c r="X31" s="4" t="n">
        <f aca="false">age_moves!D248*pop_moves!$G$9*fuel_usdata!P31</f>
        <v>197001163.924229</v>
      </c>
      <c r="Y31" s="4" t="n">
        <f aca="false">age_moves!D248*pop_moves!$G$9*fuel_usdata!N31</f>
        <v>2039112705.45685</v>
      </c>
      <c r="Z31" s="4" t="n">
        <f aca="false">age_moves!D248*pop_moves!$G$9*fuel_usdata!M31</f>
        <v>50500.1701933425</v>
      </c>
      <c r="AA31" s="4" t="n">
        <f aca="false">age_moves!D279*pop_moves!$G$10*fuel_usdata!P31</f>
        <v>316858873.967488</v>
      </c>
      <c r="AB31" s="0" t="n">
        <f aca="false">age_moves!D279*pop_moves!$G$10*fuel_usdata!N31</f>
        <v>3279731666.92743</v>
      </c>
      <c r="AC31" s="0" t="n">
        <f aca="false">age_moves!D279*pop_moves!$G$10*fuel_usdata!M31</f>
        <v>81225.0381870003</v>
      </c>
      <c r="AD31" s="4" t="n">
        <f aca="false">age_moves!D310*pop_moves!$G$11*fuel_usdata!P31</f>
        <v>316858818.888434</v>
      </c>
      <c r="AE31" s="0" t="n">
        <f aca="false">age_moves!D310*pop_moves!$G$11*fuel_usdata!N31</f>
        <v>3279731096.81709</v>
      </c>
      <c r="AF31" s="0" t="n">
        <f aca="false">age_moves!D310*pop_moves!$G$11*fuel_usdata!M31</f>
        <v>81225.0240677862</v>
      </c>
      <c r="AG31" s="4" t="n">
        <f aca="false">age_moves!D341*pop_moves!$G$12*fuel_usdata!P31</f>
        <v>344078081.302673</v>
      </c>
      <c r="AH31" s="0" t="n">
        <f aca="false">age_moves!D341*pop_moves!$G$12*fuel_usdata!N31</f>
        <v>3561471279.0395</v>
      </c>
      <c r="AI31" s="0" t="n">
        <f aca="false">age_moves!D341*pop_moves!$G$12*fuel_usdata!M31</f>
        <v>88202.5330178603</v>
      </c>
      <c r="AJ31" s="4" t="n">
        <f aca="false">age_moves!D372*pop_moves!$G$13*fuel_usdata!P31</f>
        <v>751572714.811419</v>
      </c>
      <c r="AK31" s="0" t="n">
        <f aca="false">age_moves!D372*pop_moves!$G$13*fuel_usdata!N31</f>
        <v>7779352371.92867</v>
      </c>
      <c r="AL31" s="0" t="n">
        <f aca="false">age_moves!D372*pop_moves!$G$13*fuel_usdata!M31</f>
        <v>192661.55211777</v>
      </c>
      <c r="AM31" s="4" t="n">
        <f aca="false">age_moves!D403*pop_moves!$G$14</f>
        <v>4373333461.70597</v>
      </c>
    </row>
    <row r="32" customFormat="false" ht="14.4" hidden="false" customHeight="false" outlineLevel="0" collapsed="false">
      <c r="A32" s="0" t="n">
        <f aca="false">A31-1</f>
        <v>1989</v>
      </c>
      <c r="B32" s="0" t="n">
        <f aca="false">age_moves!D32*pop_moves!$G$2*fuel_usdata!V32</f>
        <v>2141168020.54326</v>
      </c>
      <c r="C32" s="0" t="n">
        <f aca="false">age_moves!D63*pop_moves!$G$3*fuel_usdata!T32</f>
        <v>15373779226964.9</v>
      </c>
      <c r="D32" s="0" t="n">
        <f aca="false">age_moves!D63*pop_moves!$G$3*fuel_usdata!S32</f>
        <v>12384883214.0431</v>
      </c>
      <c r="E32" s="0" t="n">
        <f aca="false">age_moves!D63*pop_moves!$G$3*fuel_usdata!Q32</f>
        <v>6974644757.38219</v>
      </c>
      <c r="F32" s="0" t="n">
        <f aca="false">age_moves!D63*pop_moves!$G$3*fuel_usdata!R32</f>
        <v>228142585.521847</v>
      </c>
      <c r="G32" s="0" t="n">
        <f aca="false">age_moves!D94*pop_moves!$G$4*fuel_usdata!T32</f>
        <v>4575320693750.26</v>
      </c>
      <c r="H32" s="0" t="n">
        <f aca="false">age_moves!D94*pop_moves!$G$4*fuel_usdata!S32</f>
        <v>3685808910.24534</v>
      </c>
      <c r="I32" s="0" t="n">
        <f aca="false">age_moves!D94*pop_moves!$G$4*fuel_usdata!Q32</f>
        <v>2075692386.29606</v>
      </c>
      <c r="J32" s="0" t="n">
        <f aca="false">age_moves!D94*pop_moves!$G$4*fuel_usdata!R32</f>
        <v>67896479.925572</v>
      </c>
      <c r="K32" s="0" t="n">
        <f aca="false">age_moves!D125*pop_moves!$G$5*fuel_usdata!T32</f>
        <v>5301151813667.25</v>
      </c>
      <c r="L32" s="0" t="n">
        <f aca="false">age_moves!D125*pop_moves!$G$5*fuel_usdata!S32</f>
        <v>4270527444.35328</v>
      </c>
      <c r="M32" s="0" t="n">
        <f aca="false">age_moves!D125*pop_moves!$G$5*fuel_usdata!Q32</f>
        <v>2404981244.9779</v>
      </c>
      <c r="N32" s="0" t="n">
        <f aca="false">age_moves!D125*pop_moves!$G$5*fuel_usdata!R32</f>
        <v>78667610.8170342</v>
      </c>
      <c r="O32" s="0" t="n">
        <f aca="false">age_moves!D156*pop_moves!$G$6*fuel_usdata!P32</f>
        <v>5791814.69875559</v>
      </c>
      <c r="P32" s="0" t="n">
        <f aca="false">age_moves!D156*pop_moves!$G$6*fuel_usdata!N32</f>
        <v>59949711.4871194</v>
      </c>
      <c r="Q32" s="0" t="n">
        <f aca="false">age_moves!D156*pop_moves!$G$6*fuel_usdata!M32</f>
        <v>1484.699999681</v>
      </c>
      <c r="R32" s="4" t="n">
        <f aca="false">age_moves!D187*pop_moves!$G$7*fuel_usdata!P32</f>
        <v>243599.367406327</v>
      </c>
      <c r="S32" s="8" t="n">
        <f aca="false">age_moves!D187*pop_moves!$G$7*fuel_usdata!N32</f>
        <v>2521439.74799328</v>
      </c>
      <c r="T32" s="8" t="n">
        <f aca="false">age_moves!D187*pop_moves!$G$7*fuel_usdata!P32</f>
        <v>243599.367406327</v>
      </c>
      <c r="U32" s="4" t="n">
        <f aca="false">age_moves!D218*pop_moves!$G$8*fuel_usdata!P32</f>
        <v>6410700.30081931</v>
      </c>
      <c r="V32" s="0" t="n">
        <f aca="false">age_moves!D218*pop_moves!$G$8*fuel_usdata!N32</f>
        <v>66355650.7681575</v>
      </c>
      <c r="W32" s="0" t="n">
        <f aca="false">age_moves!D218*pop_moves!$G$8*fuel_usdata!M32</f>
        <v>1643.34793663658</v>
      </c>
      <c r="X32" s="4" t="n">
        <f aca="false">age_moves!D249*pop_moves!$G$9*fuel_usdata!P32</f>
        <v>232489865.312915</v>
      </c>
      <c r="Y32" s="4" t="n">
        <f aca="false">age_moves!D249*pop_moves!$G$9*fuel_usdata!N32</f>
        <v>2406447905.21063</v>
      </c>
      <c r="Z32" s="4" t="n">
        <f aca="false">age_moves!D249*pop_moves!$G$9*fuel_usdata!M32</f>
        <v>59597.5045662433</v>
      </c>
      <c r="AA32" s="4" t="n">
        <f aca="false">age_moves!D280*pop_moves!$G$10*fuel_usdata!P32</f>
        <v>2458384175.03622</v>
      </c>
      <c r="AB32" s="0" t="n">
        <f aca="false">age_moves!D280*pop_moves!$G$10*fuel_usdata!N32</f>
        <v>25446156288.3886</v>
      </c>
      <c r="AC32" s="0" t="n">
        <f aca="false">age_moves!D280*pop_moves!$G$10*fuel_usdata!M32</f>
        <v>630193.328642968</v>
      </c>
      <c r="AD32" s="4" t="n">
        <f aca="false">age_moves!D311*pop_moves!$G$11*fuel_usdata!P32</f>
        <v>2458384380.56315</v>
      </c>
      <c r="AE32" s="0" t="n">
        <f aca="false">age_moves!D311*pop_moves!$G$11*fuel_usdata!N32</f>
        <v>25446158415.7496</v>
      </c>
      <c r="AF32" s="0" t="n">
        <f aca="false">age_moves!D311*pop_moves!$G$11*fuel_usdata!M32</f>
        <v>630193.381328673</v>
      </c>
      <c r="AG32" s="4" t="n">
        <f aca="false">age_moves!D342*pop_moves!$G$12*fuel_usdata!P32</f>
        <v>538502276.859656</v>
      </c>
      <c r="AH32" s="0" t="n">
        <f aca="false">age_moves!D342*pop_moves!$G$12*fuel_usdata!N32</f>
        <v>5573910391.13</v>
      </c>
      <c r="AI32" s="0" t="n">
        <f aca="false">age_moves!D342*pop_moves!$G$12*fuel_usdata!M32</f>
        <v>138042.111473893</v>
      </c>
      <c r="AJ32" s="4" t="n">
        <f aca="false">age_moves!D373*pop_moves!$G$13*fuel_usdata!P32</f>
        <v>960771434.417178</v>
      </c>
      <c r="AK32" s="0" t="n">
        <f aca="false">age_moves!D373*pop_moves!$G$13*fuel_usdata!N32</f>
        <v>9944719106.90633</v>
      </c>
      <c r="AL32" s="0" t="n">
        <f aca="false">age_moves!D373*pop_moves!$G$13*fuel_usdata!M32</f>
        <v>246288.498953391</v>
      </c>
      <c r="AM32" s="4" t="n">
        <f aca="false">age_moves!D404*pop_moves!$G$14</f>
        <v>9996220052.61853</v>
      </c>
    </row>
  </sheetData>
  <autoFilter ref="A1:AM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"/>
  <sheetViews>
    <sheetView showFormulas="false" showGridLines="true" showRowColHeaders="true" showZeros="true" rightToLeft="false" tabSelected="false" showOutlineSymbols="true" defaultGridColor="true" view="normal" topLeftCell="AG1" colorId="64" zoomScale="140" zoomScaleNormal="140" zoomScalePageLayoutView="100" workbookViewId="0">
      <selection pane="topLeft" activeCell="AJ3" activeCellId="1" sqref="C26:E27 AJ3"/>
    </sheetView>
  </sheetViews>
  <sheetFormatPr defaultColWidth="11.6796875" defaultRowHeight="13.2" zeroHeight="false" outlineLevelRow="0" outlineLevelCol="0"/>
  <cols>
    <col collapsed="false" customWidth="true" hidden="false" outlineLevel="0" max="1" min="1" style="0" width="8"/>
    <col collapsed="false" customWidth="true" hidden="false" outlineLevel="0" max="17" min="2" style="0" width="17.67"/>
    <col collapsed="false" customWidth="true" hidden="false" outlineLevel="0" max="18" min="18" style="0" width="22.11"/>
    <col collapsed="false" customWidth="true" hidden="false" outlineLevel="0" max="19" min="19" style="0" width="19.33"/>
    <col collapsed="false" customWidth="true" hidden="false" outlineLevel="0" max="20" min="20" style="0" width="19.45"/>
    <col collapsed="false" customWidth="true" hidden="false" outlineLevel="0" max="21" min="21" style="0" width="19.33"/>
    <col collapsed="false" customWidth="true" hidden="false" outlineLevel="0" max="23" min="22" style="0" width="19.45"/>
    <col collapsed="false" customWidth="true" hidden="false" outlineLevel="0" max="24" min="24" style="0" width="22.78"/>
    <col collapsed="false" customWidth="true" hidden="false" outlineLevel="0" max="27" min="25" style="0" width="21.22"/>
    <col collapsed="false" customWidth="true" hidden="false" outlineLevel="0" max="29" min="28" style="0" width="21.33"/>
    <col collapsed="false" customWidth="true" hidden="false" outlineLevel="0" max="30" min="30" style="0" width="20.99"/>
    <col collapsed="false" customWidth="true" hidden="false" outlineLevel="0" max="32" min="31" style="0" width="21.1"/>
    <col collapsed="false" customWidth="true" hidden="false" outlineLevel="0" max="35" min="33" style="0" width="18.66"/>
    <col collapsed="false" customWidth="true" hidden="false" outlineLevel="0" max="36" min="36" style="0" width="21.22"/>
    <col collapsed="false" customWidth="true" hidden="false" outlineLevel="0" max="38" min="37" style="0" width="21.33"/>
    <col collapsed="false" customWidth="true" hidden="false" outlineLevel="0" max="39" min="39" style="0" width="20.99"/>
  </cols>
  <sheetData>
    <row r="1" customFormat="false" ht="13.2" hidden="false" customHeight="false" outlineLevel="0" collapsed="false">
      <c r="A1" s="6" t="s">
        <v>61</v>
      </c>
      <c r="B1" s="6" t="str">
        <f aca="false">metadata!C2</f>
        <v>MC_G</v>
      </c>
      <c r="C1" s="6" t="str">
        <f aca="false">metadata!C3</f>
        <v>PC_G</v>
      </c>
      <c r="D1" s="6" t="str">
        <f aca="false">metadata!C4</f>
        <v>PC_ELEC</v>
      </c>
      <c r="E1" s="6" t="str">
        <f aca="false">metadata!C5</f>
        <v>PC_E85</v>
      </c>
      <c r="F1" s="6" t="str">
        <f aca="false">metadata!C6</f>
        <v>PC_D</v>
      </c>
      <c r="G1" s="6" t="str">
        <f aca="false">metadata!C7</f>
        <v>PT_G</v>
      </c>
      <c r="H1" s="6" t="str">
        <f aca="false">metadata!C8</f>
        <v>PT_ELEC</v>
      </c>
      <c r="I1" s="6" t="str">
        <f aca="false">metadata!C9</f>
        <v>PT_E85</v>
      </c>
      <c r="J1" s="6" t="str">
        <f aca="false">metadata!C10</f>
        <v>PT_D</v>
      </c>
      <c r="K1" s="6" t="str">
        <f aca="false">metadata!C11</f>
        <v>LCT_G</v>
      </c>
      <c r="L1" s="6" t="str">
        <f aca="false">metadata!C12</f>
        <v>LCT_ELEC</v>
      </c>
      <c r="M1" s="6" t="str">
        <f aca="false">metadata!C13</f>
        <v>LCT_E85</v>
      </c>
      <c r="N1" s="6" t="str">
        <f aca="false">metadata!C14</f>
        <v>LCT_D</v>
      </c>
      <c r="O1" s="6" t="str">
        <f aca="false">metadata!C15</f>
        <v>BUS_INTERCITY_G</v>
      </c>
      <c r="P1" s="6" t="str">
        <f aca="false">metadata!C16</f>
        <v>BUS_INTERCITY_D</v>
      </c>
      <c r="Q1" s="6" t="str">
        <f aca="false">metadata!C17</f>
        <v>BUS_INTERCITY_CNG</v>
      </c>
      <c r="R1" s="6" t="str">
        <f aca="false">metadata!C18</f>
        <v>BUS_TRANSIT_G</v>
      </c>
      <c r="S1" s="6" t="str">
        <f aca="false">metadata!C19</f>
        <v>BUS_TRANSIT_D</v>
      </c>
      <c r="T1" s="6" t="str">
        <f aca="false">metadata!C20</f>
        <v>BUS_TRANSIT_CNG</v>
      </c>
      <c r="U1" s="6" t="str">
        <f aca="false">metadata!C21</f>
        <v>BUS_SCHOOL_G</v>
      </c>
      <c r="V1" s="6" t="str">
        <f aca="false">metadata!C22</f>
        <v>BUS_SCHOOL_D</v>
      </c>
      <c r="W1" s="6" t="str">
        <f aca="false">metadata!C23</f>
        <v>BUS_SCHOOL_CNG</v>
      </c>
      <c r="X1" s="6" t="str">
        <f aca="false">metadata!C24</f>
        <v>TRUCKS_REFUSE_G</v>
      </c>
      <c r="Y1" s="6" t="str">
        <f aca="false">metadata!C25</f>
        <v>TRUCKS_REFUSE_D</v>
      </c>
      <c r="Z1" s="6" t="str">
        <f aca="false">metadata!C26</f>
        <v>TRUCKS_REFUSE_CNG</v>
      </c>
      <c r="AA1" s="6" t="str">
        <f aca="false">metadata!C27</f>
        <v>TRUCKS_SU_SH_G</v>
      </c>
      <c r="AB1" s="6" t="str">
        <f aca="false">metadata!C28</f>
        <v>TRUCKS_SU_SH_D</v>
      </c>
      <c r="AC1" s="6" t="str">
        <f aca="false">metadata!C29</f>
        <v>TRUCKS_SU_SH_CNG</v>
      </c>
      <c r="AD1" s="6" t="str">
        <f aca="false">metadata!C30</f>
        <v>TRUCKS_SU_LH_G</v>
      </c>
      <c r="AE1" s="6" t="str">
        <f aca="false">metadata!C31</f>
        <v>TRUCKS_SU_LH_D</v>
      </c>
      <c r="AF1" s="6" t="str">
        <f aca="false">metadata!C32</f>
        <v>TRUCKS_SU_LH_CNG</v>
      </c>
      <c r="AG1" s="6" t="str">
        <f aca="false">metadata!C33</f>
        <v>TRUCKS_MH_G</v>
      </c>
      <c r="AH1" s="6" t="str">
        <f aca="false">metadata!C34</f>
        <v>TRUCKS_MH_D</v>
      </c>
      <c r="AI1" s="6" t="str">
        <f aca="false">metadata!C35</f>
        <v>TRUCKS_MH_CNG</v>
      </c>
      <c r="AJ1" s="6" t="str">
        <f aca="false">metadata!C36</f>
        <v>TRUCKS_CU_SH_G</v>
      </c>
      <c r="AK1" s="6" t="str">
        <f aca="false">metadata!C37</f>
        <v>TRUCKS_CU_SH_D</v>
      </c>
      <c r="AL1" s="6" t="str">
        <f aca="false">metadata!C38</f>
        <v>TRUCKS_CU_SH_CNG</v>
      </c>
      <c r="AM1" s="4" t="str">
        <f aca="false">metadata!C39</f>
        <v>TRUCKS_CU_LH_D</v>
      </c>
    </row>
    <row r="2" customFormat="false" ht="14.4" hidden="false" customHeight="false" outlineLevel="0" collapsed="false">
      <c r="A2" s="0" t="n">
        <v>2019</v>
      </c>
      <c r="B2" s="0" t="n">
        <f aca="false">age_moves!D2*pop_moves!$C$2*fuel_usdata!V2</f>
        <v>108.200856171038</v>
      </c>
      <c r="C2" s="0" t="n">
        <f aca="false">age_moves!D33*pop_moves!$C$3*fuel_usdata!T2</f>
        <v>8912.52773763192</v>
      </c>
      <c r="D2" s="0" t="n">
        <f aca="false">age_moves!D33*pop_moves!$C$3*fuel_usdata!S2</f>
        <v>440.249986460587</v>
      </c>
      <c r="E2" s="0" t="n">
        <f aca="false">age_moves!D33*pop_moves!$C$3*fuel_usdata!Q2</f>
        <v>6.03896569913954</v>
      </c>
      <c r="F2" s="0" t="n">
        <f aca="false">age_moves!D33*pop_moves!$C$3*fuel_usdata!R2</f>
        <v>269.922992764908</v>
      </c>
      <c r="G2" s="0" t="n">
        <f aca="false">age_moves!D64*pop_moves!$C$4*fuel_usdata!T2</f>
        <v>3550.92576234085</v>
      </c>
      <c r="H2" s="0" t="n">
        <f aca="false">age_moves!D64*pop_moves!$C$4*fuel_usdata!S2</f>
        <v>175.404224796105</v>
      </c>
      <c r="I2" s="0" t="n">
        <f aca="false">age_moves!D64*pop_moves!$C$4*fuel_usdata!Q2</f>
        <v>2.40604231596647</v>
      </c>
      <c r="J2" s="0" t="n">
        <f aca="false">age_moves!D64*pop_moves!$C$4*fuel_usdata!R2</f>
        <v>107.542611599403</v>
      </c>
      <c r="K2" s="0" t="n">
        <f aca="false">age_moves!D95*pop_moves!$C$5*fuel_usdata!T2</f>
        <v>3550.86961500815</v>
      </c>
      <c r="L2" s="0" t="n">
        <f aca="false">age_moves!D95*pop_moves!$C$5*fuel_usdata!S2</f>
        <v>175.401451299832</v>
      </c>
      <c r="M2" s="0" t="n">
        <f aca="false">age_moves!D95*pop_moves!$C$5*fuel_usdata!Q2</f>
        <v>2.40600427156131</v>
      </c>
      <c r="N2" s="0" t="n">
        <f aca="false">age_moves!D95*pop_moves!$C$5*fuel_usdata!R2</f>
        <v>107.540911132765</v>
      </c>
      <c r="O2" s="0" t="n">
        <f aca="false">age_moves!D126*pop_moves!$C$6*fuel_usdata!P2</f>
        <v>0.410070534754092</v>
      </c>
      <c r="P2" s="0" t="n">
        <f aca="false">age_moves!D126*pop_moves!$C$6*fuel_usdata!N2</f>
        <v>11.470712531701</v>
      </c>
      <c r="Q2" s="0" t="n">
        <f aca="false">age_moves!D126*pop_moves!$C$6*fuel_usdata!M2</f>
        <v>0.00033619228100356</v>
      </c>
      <c r="R2" s="4" t="n">
        <f aca="false">age_moves!D157*pop_moves!$C$7*fuel_usdata!P2</f>
        <v>2.12621572269997</v>
      </c>
      <c r="S2" s="8" t="n">
        <f aca="false">age_moves!D157*pop_moves!$C$7*fuel_usdata!N2</f>
        <v>59.4756444768694</v>
      </c>
      <c r="T2" s="8" t="n">
        <f aca="false">age_moves!D157*pop_moves!$C$7*fuel_usdata!M2</f>
        <v>0.00174315697700346</v>
      </c>
      <c r="U2" s="4" t="n">
        <f aca="false">age_moves!D188*pop_moves!$C$8*fuel_usdata!P2</f>
        <v>0.795536837422938</v>
      </c>
      <c r="V2" s="0" t="n">
        <f aca="false">age_moves!D188*pop_moves!$C$8*fuel_usdata!N2</f>
        <v>22.2531823114998</v>
      </c>
      <c r="W2" s="0" t="n">
        <f aca="false">age_moves!D188*pop_moves!$C$8*fuel_usdata!M2</f>
        <v>0.000652213025146906</v>
      </c>
      <c r="X2" s="4" t="n">
        <f aca="false">age_moves!D219*pop_moves!$C$9*fuel_usdata!P2</f>
        <v>3.40821931536736</v>
      </c>
      <c r="Y2" s="4" t="n">
        <f aca="false">age_moves!D219*pop_moves!$C$9*fuel_usdata!N2</f>
        <v>95.3365352987717</v>
      </c>
      <c r="Z2" s="4" t="n">
        <f aca="false">age_moves!D219*pop_moves!$C$9*fuel_usdata!M2</f>
        <v>0.00279419497058197</v>
      </c>
      <c r="AA2" s="4" t="n">
        <f aca="false">age_moves!D250*pop_moves!$C$10*fuel_usdata!P2</f>
        <v>7.95215759835559</v>
      </c>
      <c r="AB2" s="0" t="n">
        <f aca="false">age_moves!D250*pop_moves!$C$10*fuel_usdata!N2</f>
        <v>222.44200957335</v>
      </c>
      <c r="AC2" s="0" t="n">
        <f aca="false">age_moves!D250*pop_moves!$C$10*fuel_usdata!M2</f>
        <v>0.00651949792855551</v>
      </c>
      <c r="AD2" s="4" t="n">
        <f aca="false">age_moves!D281*pop_moves!$C$11*fuel_usdata!P2</f>
        <v>7.95215759835559</v>
      </c>
      <c r="AE2" s="0" t="n">
        <f aca="false">age_moves!D281*pop_moves!$C$11*fuel_usdata!N2</f>
        <v>222.44200957335</v>
      </c>
      <c r="AF2" s="0" t="n">
        <f aca="false">age_moves!D281*pop_moves!$C$11*fuel_usdata!M2</f>
        <v>0.00651949792855551</v>
      </c>
      <c r="AG2" s="4" t="n">
        <f aca="false">age_moves!D312*pop_moves!$C$12*fuel_usdata!P2</f>
        <v>3.40821931536736</v>
      </c>
      <c r="AH2" s="0" t="n">
        <f aca="false">age_moves!D312*pop_moves!$C$12*fuel_usdata!N2</f>
        <v>95.3365352987717</v>
      </c>
      <c r="AI2" s="0" t="n">
        <f aca="false">age_moves!D312*pop_moves!$C$12*fuel_usdata!M2</f>
        <v>0.00279419497058197</v>
      </c>
      <c r="AJ2" s="4" t="n">
        <f aca="false">age_moves!D343*pop_moves!$C$13*fuel_usdata!P2</f>
        <v>10.835818273006</v>
      </c>
      <c r="AK2" s="0" t="n">
        <f aca="false">age_moves!D343*pop_moves!$C$13*fuel_usdata!N2</f>
        <v>303.105309748578</v>
      </c>
      <c r="AL2" s="0" t="n">
        <f aca="false">age_moves!D343*pop_moves!$C$13*fuel_usdata!M2</f>
        <v>0.00888363867432342</v>
      </c>
      <c r="AM2" s="4" t="n">
        <f aca="false">age_moves!D374*pop_moves!$C$14</f>
        <v>314.054394414682</v>
      </c>
    </row>
    <row r="3" customFormat="false" ht="14.4" hidden="false" customHeight="false" outlineLevel="0" collapsed="false">
      <c r="A3" s="0" t="n">
        <f aca="false">A2-1</f>
        <v>2018</v>
      </c>
      <c r="B3" s="0" t="n">
        <f aca="false">age_moves!D3*pop_moves!$C$2*fuel_usdata!V3</f>
        <v>109.123723798026</v>
      </c>
      <c r="C3" s="0" t="n">
        <f aca="false">age_moves!D34*pop_moves!$C$3*fuel_usdata!T3</f>
        <v>8932.30224717548</v>
      </c>
      <c r="D3" s="0" t="n">
        <f aca="false">age_moves!D34*pop_moves!$C$3*fuel_usdata!S3</f>
        <v>441.226783146679</v>
      </c>
      <c r="E3" s="0" t="n">
        <f aca="false">age_moves!D34*pop_moves!$C$3*fuel_usdata!Q3</f>
        <v>6.05236454494023</v>
      </c>
      <c r="F3" s="0" t="n">
        <f aca="false">age_moves!D34*pop_moves!$C$3*fuel_usdata!R3</f>
        <v>270.521879517756</v>
      </c>
      <c r="G3" s="0" t="n">
        <f aca="false">age_moves!D65*pop_moves!$C$4*fuel_usdata!T3</f>
        <v>3494.6151752233</v>
      </c>
      <c r="H3" s="0" t="n">
        <f aca="false">age_moves!D65*pop_moves!$C$4*fuel_usdata!S3</f>
        <v>172.622664284219</v>
      </c>
      <c r="I3" s="0" t="n">
        <f aca="false">age_moves!D65*pop_moves!$C$4*fuel_usdata!Q3</f>
        <v>2.36788729259802</v>
      </c>
      <c r="J3" s="0" t="n">
        <f aca="false">age_moves!D65*pop_moves!$C$4*fuel_usdata!R3</f>
        <v>105.837200671486</v>
      </c>
      <c r="K3" s="0" t="n">
        <f aca="false">age_moves!D96*pop_moves!$C$5*fuel_usdata!T3</f>
        <v>3480.66848895188</v>
      </c>
      <c r="L3" s="0" t="n">
        <f aca="false">age_moves!D96*pop_moves!$C$5*fuel_usdata!S3</f>
        <v>171.933743180923</v>
      </c>
      <c r="M3" s="0" t="n">
        <f aca="false">age_moves!D96*pop_moves!$C$5*fuel_usdata!Q3</f>
        <v>2.35843727319958</v>
      </c>
      <c r="N3" s="0" t="n">
        <f aca="false">age_moves!D96*pop_moves!$C$5*fuel_usdata!R3</f>
        <v>105.414814182675</v>
      </c>
      <c r="O3" s="0" t="n">
        <f aca="false">age_moves!D127*pop_moves!$C$6*fuel_usdata!P3</f>
        <v>0.388354886558187</v>
      </c>
      <c r="P3" s="0" t="n">
        <f aca="false">age_moves!D127*pop_moves!$C$6*fuel_usdata!N3</f>
        <v>10.8632707947711</v>
      </c>
      <c r="Q3" s="0" t="n">
        <f aca="false">age_moves!D127*pop_moves!$C$6*fuel_usdata!M3</f>
        <v>0.000318388921138092</v>
      </c>
      <c r="R3" s="4" t="n">
        <f aca="false">age_moves!D158*pop_moves!$C$7*fuel_usdata!P3</f>
        <v>2.00539598242582</v>
      </c>
      <c r="S3" s="8" t="n">
        <f aca="false">age_moves!D158*pop_moves!$C$7*fuel_usdata!N3</f>
        <v>56.0960100203958</v>
      </c>
      <c r="T3" s="8" t="n">
        <f aca="false">age_moves!D158*pop_moves!$C$7*fuel_usdata!M3</f>
        <v>0.00164410410528864</v>
      </c>
      <c r="U3" s="4" t="n">
        <f aca="false">age_moves!D189*pop_moves!$C$8*fuel_usdata!P3</f>
        <v>0.751369794003744</v>
      </c>
      <c r="V3" s="0" t="n">
        <f aca="false">age_moves!D189*pop_moves!$C$8*fuel_usdata!N3</f>
        <v>21.0177181279039</v>
      </c>
      <c r="W3" s="0" t="n">
        <f aca="false">age_moves!D189*pop_moves!$C$8*fuel_usdata!M3</f>
        <v>0.000616003110476527</v>
      </c>
      <c r="X3" s="4" t="n">
        <f aca="false">age_moves!D220*pop_moves!$C$9*fuel_usdata!P3</f>
        <v>3.25319722399424</v>
      </c>
      <c r="Y3" s="4" t="n">
        <f aca="false">age_moves!D220*pop_moves!$C$9*fuel_usdata!N3</f>
        <v>91.0001743669369</v>
      </c>
      <c r="Z3" s="4" t="n">
        <f aca="false">age_moves!D220*pop_moves!$C$9*fuel_usdata!M3</f>
        <v>0.0026671016388557</v>
      </c>
      <c r="AA3" s="4" t="n">
        <f aca="false">age_moves!D251*pop_moves!$C$10*fuel_usdata!P3</f>
        <v>7.52822812923291</v>
      </c>
      <c r="AB3" s="0" t="n">
        <f aca="false">age_moves!D251*pop_moves!$C$10*fuel_usdata!N3</f>
        <v>210.583627510033</v>
      </c>
      <c r="AC3" s="0" t="n">
        <f aca="false">age_moves!D251*pop_moves!$C$10*fuel_usdata!M3</f>
        <v>0.00617194353698128</v>
      </c>
      <c r="AD3" s="4" t="n">
        <f aca="false">age_moves!D282*pop_moves!$C$11*fuel_usdata!P3</f>
        <v>7.5282149312326</v>
      </c>
      <c r="AE3" s="0" t="n">
        <f aca="false">age_moves!D282*pop_moves!$C$11*fuel_usdata!N3</f>
        <v>210.583258328502</v>
      </c>
      <c r="AF3" s="0" t="n">
        <f aca="false">age_moves!D282*pop_moves!$C$11*fuel_usdata!M3</f>
        <v>0.00617193271673097</v>
      </c>
      <c r="AG3" s="4" t="n">
        <f aca="false">age_moves!D313*pop_moves!$C$12*fuel_usdata!P3</f>
        <v>3.30667590729721</v>
      </c>
      <c r="AH3" s="0" t="n">
        <f aca="false">age_moves!D313*pop_moves!$C$12*fuel_usdata!N3</f>
        <v>92.4961087264007</v>
      </c>
      <c r="AI3" s="0" t="n">
        <f aca="false">age_moves!D313*pop_moves!$C$12*fuel_usdata!M3</f>
        <v>0.00271094560958984</v>
      </c>
      <c r="AJ3" s="4" t="n">
        <f aca="false">age_moves!D344*pop_moves!$C$13*fuel_usdata!P3</f>
        <v>10.2348383266207</v>
      </c>
      <c r="AK3" s="0" t="n">
        <f aca="false">age_moves!D344*pop_moves!$C$13*fuel_usdata!N3</f>
        <v>286.294376950306</v>
      </c>
      <c r="AL3" s="0" t="n">
        <f aca="false">age_moves!D344*pop_moves!$C$13*fuel_usdata!M3</f>
        <v>0.00839093119624573</v>
      </c>
      <c r="AM3" s="4" t="n">
        <f aca="false">age_moves!D375*pop_moves!$C$14</f>
        <v>295.740601794487</v>
      </c>
    </row>
    <row r="4" customFormat="false" ht="14.4" hidden="false" customHeight="false" outlineLevel="0" collapsed="false">
      <c r="A4" s="0" t="n">
        <f aca="false">A3-1</f>
        <v>2017</v>
      </c>
      <c r="B4" s="0" t="n">
        <f aca="false">age_moves!D4*pop_moves!$C$2*fuel_usdata!V4</f>
        <v>83.6106751074933</v>
      </c>
      <c r="C4" s="0" t="n">
        <f aca="false">age_moves!D35*pop_moves!$C$3*fuel_usdata!T4</f>
        <v>7841.40944518998</v>
      </c>
      <c r="D4" s="0" t="n">
        <f aca="false">age_moves!D35*pop_moves!$C$3*fuel_usdata!S4</f>
        <v>290.659179964644</v>
      </c>
      <c r="E4" s="0" t="n">
        <f aca="false">age_moves!D35*pop_moves!$C$3*fuel_usdata!Q4</f>
        <v>13.7323596977613</v>
      </c>
      <c r="F4" s="0" t="n">
        <f aca="false">age_moves!D35*pop_moves!$C$3*fuel_usdata!R4</f>
        <v>211.773189215775</v>
      </c>
      <c r="G4" s="0" t="n">
        <f aca="false">age_moves!D66*pop_moves!$C$4*fuel_usdata!T4</f>
        <v>4434.14507555584</v>
      </c>
      <c r="H4" s="0" t="n">
        <f aca="false">age_moves!D66*pop_moves!$C$4*fuel_usdata!S4</f>
        <v>164.36139198112</v>
      </c>
      <c r="I4" s="0" t="n">
        <f aca="false">age_moves!D66*pop_moves!$C$4*fuel_usdata!Q4</f>
        <v>7.76534825214891</v>
      </c>
      <c r="J4" s="0" t="n">
        <f aca="false">age_moves!D66*pop_moves!$C$4*fuel_usdata!R4</f>
        <v>119.753094218527</v>
      </c>
      <c r="K4" s="0" t="n">
        <f aca="false">age_moves!D97*pop_moves!$C$5*fuel_usdata!T4</f>
        <v>4399.01153640472</v>
      </c>
      <c r="L4" s="0" t="n">
        <f aca="false">age_moves!D97*pop_moves!$C$5*fuel_usdata!S4</f>
        <v>163.059089665407</v>
      </c>
      <c r="M4" s="0" t="n">
        <f aca="false">age_moves!D97*pop_moves!$C$5*fuel_usdata!Q4</f>
        <v>7.7038202321608</v>
      </c>
      <c r="N4" s="0" t="n">
        <f aca="false">age_moves!D97*pop_moves!$C$5*fuel_usdata!R4</f>
        <v>118.804241631951</v>
      </c>
      <c r="O4" s="0" t="n">
        <f aca="false">age_moves!D128*pop_moves!$C$6*fuel_usdata!P4</f>
        <v>0.544579394884612</v>
      </c>
      <c r="P4" s="0" t="n">
        <f aca="false">age_moves!D128*pop_moves!$C$6*fuel_usdata!N4</f>
        <v>14.9819673294638</v>
      </c>
      <c r="Q4" s="0" t="n">
        <f aca="false">age_moves!D128*pop_moves!$C$6*fuel_usdata!M4</f>
        <v>0.000652321095888934</v>
      </c>
      <c r="R4" s="4" t="n">
        <f aca="false">age_moves!D159*pop_moves!$C$7*fuel_usdata!P4</f>
        <v>3.24420285917437</v>
      </c>
      <c r="S4" s="8" t="n">
        <f aca="false">age_moves!D159*pop_moves!$C$7*fuel_usdata!N4</f>
        <v>89.2515245763238</v>
      </c>
      <c r="T4" s="8" t="n">
        <f aca="false">age_moves!D159*pop_moves!$C$7*fuel_usdata!M4</f>
        <v>0.00388604854363071</v>
      </c>
      <c r="U4" s="4" t="n">
        <f aca="false">age_moves!D190*pop_moves!$C$8*fuel_usdata!P4</f>
        <v>1.12227615435047</v>
      </c>
      <c r="V4" s="0" t="n">
        <f aca="false">age_moves!D190*pop_moves!$C$8*fuel_usdata!N4</f>
        <v>30.8750291271626</v>
      </c>
      <c r="W4" s="0" t="n">
        <f aca="false">age_moves!D190*pop_moves!$C$8*fuel_usdata!M4</f>
        <v>0.00134431162429682</v>
      </c>
      <c r="X4" s="4" t="n">
        <f aca="false">age_moves!D221*pop_moves!$C$9*fuel_usdata!P4</f>
        <v>1.74654029859796</v>
      </c>
      <c r="Y4" s="4" t="n">
        <f aca="false">age_moves!D221*pop_moves!$C$9*fuel_usdata!N4</f>
        <v>48.0492099755828</v>
      </c>
      <c r="Z4" s="4" t="n">
        <f aca="false">age_moves!D221*pop_moves!$C$9*fuel_usdata!M4</f>
        <v>0.00209208260962023</v>
      </c>
      <c r="AA4" s="4" t="n">
        <f aca="false">age_moves!D252*pop_moves!$C$10*fuel_usdata!P4</f>
        <v>8.2308243072825</v>
      </c>
      <c r="AB4" s="0" t="n">
        <f aca="false">age_moves!D252*pop_moves!$C$10*fuel_usdata!N4</f>
        <v>226.438866443691</v>
      </c>
      <c r="AC4" s="0" t="n">
        <f aca="false">age_moves!D252*pop_moves!$C$10*fuel_usdata!M4</f>
        <v>0.00985924253218108</v>
      </c>
      <c r="AD4" s="4" t="n">
        <f aca="false">age_moves!D283*pop_moves!$C$11*fuel_usdata!P4</f>
        <v>8.23081741485684</v>
      </c>
      <c r="AE4" s="0" t="n">
        <f aca="false">age_moves!D283*pop_moves!$C$11*fuel_usdata!N4</f>
        <v>226.438676825617</v>
      </c>
      <c r="AF4" s="0" t="n">
        <f aca="false">age_moves!D283*pop_moves!$C$11*fuel_usdata!M4</f>
        <v>0.00985923427613117</v>
      </c>
      <c r="AG4" s="4" t="n">
        <f aca="false">age_moves!D314*pop_moves!$C$12*fuel_usdata!P4</f>
        <v>0.948774053861531</v>
      </c>
      <c r="AH4" s="0" t="n">
        <f aca="false">age_moves!D314*pop_moves!$C$12*fuel_usdata!N4</f>
        <v>26.1017989507448</v>
      </c>
      <c r="AI4" s="0" t="n">
        <f aca="false">age_moves!D314*pop_moves!$C$12*fuel_usdata!M4</f>
        <v>0.00113648319488305</v>
      </c>
      <c r="AJ4" s="4" t="n">
        <f aca="false">age_moves!D345*pop_moves!$C$13*fuel_usdata!P4</f>
        <v>9.29611638637643</v>
      </c>
      <c r="AK4" s="0" t="n">
        <f aca="false">age_moves!D345*pop_moves!$C$13*fuel_usdata!N4</f>
        <v>255.74620211456</v>
      </c>
      <c r="AL4" s="0" t="n">
        <f aca="false">age_moves!D345*pop_moves!$C$13*fuel_usdata!M4</f>
        <v>0.0111352961306166</v>
      </c>
      <c r="AM4" s="4" t="n">
        <f aca="false">age_moves!D376*pop_moves!$C$14</f>
        <v>344.180935170599</v>
      </c>
    </row>
    <row r="5" customFormat="false" ht="14.4" hidden="false" customHeight="false" outlineLevel="0" collapsed="false">
      <c r="A5" s="0" t="n">
        <f aca="false">A4-1</f>
        <v>2016</v>
      </c>
      <c r="B5" s="0" t="n">
        <f aca="false">age_moves!D5*pop_moves!$C$2*fuel_usdata!V5</f>
        <v>78.6933687607005</v>
      </c>
      <c r="C5" s="0" t="n">
        <f aca="false">age_moves!D36*pop_moves!$C$3*fuel_usdata!T5</f>
        <v>9026.92191712586</v>
      </c>
      <c r="D5" s="0" t="n">
        <f aca="false">age_moves!D36*pop_moves!$C$3*fuel_usdata!S5</f>
        <v>159.559911533387</v>
      </c>
      <c r="E5" s="0" t="n">
        <f aca="false">age_moves!D36*pop_moves!$C$3*fuel_usdata!Q5</f>
        <v>26.2243278482663</v>
      </c>
      <c r="F5" s="0" t="n">
        <f aca="false">age_moves!D36*pop_moves!$C$3*fuel_usdata!R5</f>
        <v>161.586762080519</v>
      </c>
      <c r="G5" s="0" t="n">
        <f aca="false">age_moves!D67*pop_moves!$C$4*fuel_usdata!T5</f>
        <v>4332.25986261291</v>
      </c>
      <c r="H5" s="0" t="n">
        <f aca="false">age_moves!D67*pop_moves!$C$4*fuel_usdata!S5</f>
        <v>76.5770443972394</v>
      </c>
      <c r="I5" s="0" t="n">
        <f aca="false">age_moves!D67*pop_moves!$C$4*fuel_usdata!Q5</f>
        <v>12.5857522646235</v>
      </c>
      <c r="J5" s="0" t="n">
        <f aca="false">age_moves!D67*pop_moves!$C$4*fuel_usdata!R5</f>
        <v>77.549783870724</v>
      </c>
      <c r="K5" s="0" t="n">
        <f aca="false">age_moves!D98*pop_moves!$C$5*fuel_usdata!T5</f>
        <v>4283.46661056259</v>
      </c>
      <c r="L5" s="0" t="n">
        <f aca="false">age_moves!D98*pop_moves!$C$5*fuel_usdata!S5</f>
        <v>75.7145746592655</v>
      </c>
      <c r="M5" s="0" t="n">
        <f aca="false">age_moves!D98*pop_moves!$C$5*fuel_usdata!Q5</f>
        <v>12.4440018152125</v>
      </c>
      <c r="N5" s="0" t="n">
        <f aca="false">age_moves!D98*pop_moves!$C$5*fuel_usdata!R5</f>
        <v>76.6763583905245</v>
      </c>
      <c r="O5" s="0" t="n">
        <f aca="false">age_moves!D129*pop_moves!$C$6*fuel_usdata!P5</f>
        <v>0.737678295481051</v>
      </c>
      <c r="P5" s="0" t="n">
        <f aca="false">age_moves!D129*pop_moves!$C$6*fuel_usdata!N5</f>
        <v>14.168332153091</v>
      </c>
      <c r="Q5" s="0" t="n">
        <f aca="false">age_moves!D129*pop_moves!$C$6*fuel_usdata!M5</f>
        <v>0.000828502929081624</v>
      </c>
      <c r="R5" s="4" t="n">
        <f aca="false">age_moves!D160*pop_moves!$C$7*fuel_usdata!P5</f>
        <v>4.52518396581802</v>
      </c>
      <c r="S5" s="8" t="n">
        <f aca="false">age_moves!D160*pop_moves!$C$7*fuel_usdata!N5</f>
        <v>86.913644978183</v>
      </c>
      <c r="T5" s="8" t="n">
        <f aca="false">age_moves!D160*pop_moves!$C$7*fuel_usdata!M5</f>
        <v>0.00508233493282945</v>
      </c>
      <c r="U5" s="4" t="n">
        <f aca="false">age_moves!D191*pop_moves!$C$8*fuel_usdata!P5</f>
        <v>1.44411519537194</v>
      </c>
      <c r="V5" s="0" t="n">
        <f aca="false">age_moves!D191*pop_moves!$C$8*fuel_usdata!N5</f>
        <v>27.7366216149993</v>
      </c>
      <c r="W5" s="0" t="n">
        <f aca="false">age_moves!D191*pop_moves!$C$8*fuel_usdata!M5</f>
        <v>0.00162191795071958</v>
      </c>
      <c r="X5" s="4" t="n">
        <f aca="false">age_moves!D222*pop_moves!$C$9*fuel_usdata!P5</f>
        <v>2.55856915670845</v>
      </c>
      <c r="Y5" s="4" t="n">
        <f aca="false">age_moves!D222*pop_moves!$C$9*fuel_usdata!N5</f>
        <v>49.1415538059983</v>
      </c>
      <c r="Z5" s="4" t="n">
        <f aca="false">age_moves!D222*pop_moves!$C$9*fuel_usdata!M5</f>
        <v>0.00287358602466202</v>
      </c>
      <c r="AA5" s="4" t="n">
        <f aca="false">age_moves!D253*pop_moves!$C$10*fuel_usdata!P5</f>
        <v>10.924374957437</v>
      </c>
      <c r="AB5" s="0" t="n">
        <f aca="false">age_moves!D253*pop_moves!$C$10*fuel_usdata!N5</f>
        <v>209.820695430576</v>
      </c>
      <c r="AC5" s="0" t="n">
        <f aca="false">age_moves!D253*pop_moves!$C$10*fuel_usdata!M5</f>
        <v>0.0122694089090967</v>
      </c>
      <c r="AD5" s="4" t="n">
        <f aca="false">age_moves!D284*pop_moves!$C$11*fuel_usdata!P5</f>
        <v>10.9243669724308</v>
      </c>
      <c r="AE5" s="0" t="n">
        <f aca="false">age_moves!D284*pop_moves!$C$11*fuel_usdata!N5</f>
        <v>209.820542065322</v>
      </c>
      <c r="AF5" s="0" t="n">
        <f aca="false">age_moves!D284*pop_moves!$C$11*fuel_usdata!M5</f>
        <v>0.0122693999409584</v>
      </c>
      <c r="AG5" s="4" t="n">
        <f aca="false">age_moves!D315*pop_moves!$C$12*fuel_usdata!P5</f>
        <v>1.37324860427433</v>
      </c>
      <c r="AH5" s="0" t="n">
        <f aca="false">age_moves!D315*pop_moves!$C$12*fuel_usdata!N5</f>
        <v>26.3755114842295</v>
      </c>
      <c r="AI5" s="0" t="n">
        <f aca="false">age_moves!D315*pop_moves!$C$12*fuel_usdata!M5</f>
        <v>0.00154232610335457</v>
      </c>
      <c r="AJ5" s="4" t="n">
        <f aca="false">age_moves!D346*pop_moves!$C$13*fuel_usdata!P5</f>
        <v>13.1650626290784</v>
      </c>
      <c r="AK5" s="0" t="n">
        <f aca="false">age_moves!D346*pop_moves!$C$13*fuel_usdata!N5</f>
        <v>252.856809381102</v>
      </c>
      <c r="AL5" s="0" t="n">
        <f aca="false">age_moves!D346*pop_moves!$C$13*fuel_usdata!M5</f>
        <v>0.0147859751555001</v>
      </c>
      <c r="AM5" s="4" t="n">
        <f aca="false">age_moves!D377*pop_moves!$C$14</f>
        <v>348.103098535047</v>
      </c>
    </row>
    <row r="6" customFormat="false" ht="14.4" hidden="false" customHeight="false" outlineLevel="0" collapsed="false">
      <c r="A6" s="0" t="n">
        <f aca="false">A5-1</f>
        <v>2015</v>
      </c>
      <c r="B6" s="0" t="n">
        <f aca="false">age_moves!D6*pop_moves!$C$2*fuel_usdata!V6</f>
        <v>74.1736788714533</v>
      </c>
      <c r="C6" s="0" t="n">
        <f aca="false">age_moves!D37*pop_moves!$C$3*fuel_usdata!T6</f>
        <v>9918.73264044005</v>
      </c>
      <c r="D6" s="0" t="n">
        <f aca="false">age_moves!D37*pop_moves!$C$3*fuel_usdata!S6</f>
        <v>109.715118831062</v>
      </c>
      <c r="E6" s="0" t="n">
        <f aca="false">age_moves!D37*pop_moves!$C$3*fuel_usdata!Q6</f>
        <v>32.5956650133189</v>
      </c>
      <c r="F6" s="0" t="n">
        <f aca="false">age_moves!D37*pop_moves!$C$3*fuel_usdata!R6</f>
        <v>100.823858239955</v>
      </c>
      <c r="G6" s="0" t="n">
        <f aca="false">age_moves!D68*pop_moves!$C$4*fuel_usdata!T6</f>
        <v>4036.66075173228</v>
      </c>
      <c r="H6" s="0" t="n">
        <f aca="false">age_moves!D68*pop_moves!$C$4*fuel_usdata!S6</f>
        <v>44.6511394259483</v>
      </c>
      <c r="I6" s="0" t="n">
        <f aca="false">age_moves!D68*pop_moves!$C$4*fuel_usdata!Q6</f>
        <v>13.2655699478598</v>
      </c>
      <c r="J6" s="0" t="n">
        <f aca="false">age_moves!D68*pop_moves!$C$4*fuel_usdata!R6</f>
        <v>41.032632509529</v>
      </c>
      <c r="K6" s="0" t="n">
        <f aca="false">age_moves!D99*pop_moves!$C$5*fuel_usdata!T6</f>
        <v>3974.01005813679</v>
      </c>
      <c r="L6" s="0" t="n">
        <f aca="false">age_moves!D99*pop_moves!$C$5*fuel_usdata!S6</f>
        <v>43.9581347305044</v>
      </c>
      <c r="M6" s="0" t="n">
        <f aca="false">age_moves!D99*pop_moves!$C$5*fuel_usdata!Q6</f>
        <v>13.0596826540573</v>
      </c>
      <c r="N6" s="0" t="n">
        <f aca="false">age_moves!D99*pop_moves!$C$5*fuel_usdata!R6</f>
        <v>40.3957885821151</v>
      </c>
      <c r="O6" s="0" t="n">
        <f aca="false">age_moves!D130*pop_moves!$C$6*fuel_usdata!P6</f>
        <v>0.668246867751301</v>
      </c>
      <c r="P6" s="0" t="n">
        <f aca="false">age_moves!D130*pop_moves!$C$6*fuel_usdata!N6</f>
        <v>12.5708768738583</v>
      </c>
      <c r="Q6" s="0" t="n">
        <f aca="false">age_moves!D130*pop_moves!$C$6*fuel_usdata!M6</f>
        <v>0.00110362818786342</v>
      </c>
      <c r="R6" s="4" t="n">
        <f aca="false">age_moves!D161*pop_moves!$C$7*fuel_usdata!P6</f>
        <v>3.94673274370829</v>
      </c>
      <c r="S6" s="8" t="n">
        <f aca="false">age_moves!D161*pop_moves!$C$7*fuel_usdata!N6</f>
        <v>74.2448543636816</v>
      </c>
      <c r="T6" s="8" t="n">
        <f aca="false">age_moves!D161*pop_moves!$C$7*fuel_usdata!M6</f>
        <v>0.00651813830505084</v>
      </c>
      <c r="U6" s="4" t="n">
        <f aca="false">age_moves!D192*pop_moves!$C$8*fuel_usdata!P6</f>
        <v>1.44454636933564</v>
      </c>
      <c r="V6" s="0" t="n">
        <f aca="false">age_moves!D192*pop_moves!$C$8*fuel_usdata!N6</f>
        <v>27.174410272366</v>
      </c>
      <c r="W6" s="0" t="n">
        <f aca="false">age_moves!D192*pop_moves!$C$8*fuel_usdata!M6</f>
        <v>0.00238570828957166</v>
      </c>
      <c r="X6" s="4" t="n">
        <f aca="false">age_moves!D223*pop_moves!$C$9*fuel_usdata!P6</f>
        <v>3.17308197469178</v>
      </c>
      <c r="Y6" s="4" t="n">
        <f aca="false">age_moves!D223*pop_moves!$C$9*fuel_usdata!N6</f>
        <v>59.6911481960805</v>
      </c>
      <c r="Z6" s="4" t="n">
        <f aca="false">age_moves!D223*pop_moves!$C$9*fuel_usdata!M6</f>
        <v>0.00524043265845051</v>
      </c>
      <c r="AA6" s="4" t="n">
        <f aca="false">age_moves!D254*pop_moves!$C$10*fuel_usdata!P6</f>
        <v>10.9847350269112</v>
      </c>
      <c r="AB6" s="0" t="n">
        <f aca="false">age_moves!D254*pop_moves!$C$10*fuel_usdata!N6</f>
        <v>206.641823821689</v>
      </c>
      <c r="AC6" s="0" t="n">
        <f aca="false">age_moves!D254*pop_moves!$C$10*fuel_usdata!M6</f>
        <v>0.0181415937686395</v>
      </c>
      <c r="AD6" s="4" t="n">
        <f aca="false">age_moves!D285*pop_moves!$C$11*fuel_usdata!P6</f>
        <v>10.984723822755</v>
      </c>
      <c r="AE6" s="0" t="n">
        <f aca="false">age_moves!D285*pop_moves!$C$11*fuel_usdata!N6</f>
        <v>206.641613052173</v>
      </c>
      <c r="AF6" s="0" t="n">
        <f aca="false">age_moves!D285*pop_moves!$C$11*fuel_usdata!M6</f>
        <v>0.0181415752646656</v>
      </c>
      <c r="AG6" s="4" t="n">
        <f aca="false">age_moves!D316*pop_moves!$C$12*fuel_usdata!P6</f>
        <v>1.42817274908884</v>
      </c>
      <c r="AH6" s="0" t="n">
        <f aca="false">age_moves!D316*pop_moves!$C$12*fuel_usdata!N6</f>
        <v>26.86639421717</v>
      </c>
      <c r="AI6" s="0" t="n">
        <f aca="false">age_moves!D316*pop_moves!$C$12*fuel_usdata!M6</f>
        <v>0.00235866680278916</v>
      </c>
      <c r="AJ6" s="4" t="n">
        <f aca="false">age_moves!D347*pop_moves!$C$13*fuel_usdata!P6</f>
        <v>16.086708419765</v>
      </c>
      <c r="AK6" s="0" t="n">
        <f aca="false">age_moves!D347*pop_moves!$C$13*fuel_usdata!N6</f>
        <v>302.61874856372</v>
      </c>
      <c r="AL6" s="0" t="n">
        <f aca="false">age_moves!D347*pop_moves!$C$13*fuel_usdata!M6</f>
        <v>0.0265676439632782</v>
      </c>
      <c r="AM6" s="4" t="n">
        <f aca="false">age_moves!D378*pop_moves!$C$14</f>
        <v>450.891651376785</v>
      </c>
    </row>
    <row r="7" customFormat="false" ht="14.4" hidden="false" customHeight="false" outlineLevel="0" collapsed="false">
      <c r="A7" s="0" t="n">
        <f aca="false">A6-1</f>
        <v>2014</v>
      </c>
      <c r="B7" s="0" t="n">
        <f aca="false">age_moves!D7*pop_moves!$C$2*fuel_usdata!V7</f>
        <v>69.5563138518722</v>
      </c>
      <c r="C7" s="0" t="n">
        <f aca="false">age_moves!D38*pop_moves!$C$3*fuel_usdata!T7</f>
        <v>10102.5818443857</v>
      </c>
      <c r="D7" s="0" t="n">
        <f aca="false">age_moves!D38*pop_moves!$C$3*fuel_usdata!S7</f>
        <v>96.6359885166114</v>
      </c>
      <c r="E7" s="0" t="n">
        <f aca="false">age_moves!D38*pop_moves!$C$3*fuel_usdata!Q7</f>
        <v>35.0372195933847</v>
      </c>
      <c r="F7" s="0" t="n">
        <f aca="false">age_moves!D38*pop_moves!$C$3*fuel_usdata!R7</f>
        <v>53.4901552459006</v>
      </c>
      <c r="G7" s="0" t="n">
        <f aca="false">age_moves!D69*pop_moves!$C$4*fuel_usdata!T7</f>
        <v>3532.98573649526</v>
      </c>
      <c r="H7" s="0" t="n">
        <f aca="false">age_moves!D69*pop_moves!$C$4*fuel_usdata!S7</f>
        <v>33.7946847964455</v>
      </c>
      <c r="I7" s="0" t="n">
        <f aca="false">age_moves!D69*pop_moves!$C$4*fuel_usdata!Q7</f>
        <v>12.2529071257831</v>
      </c>
      <c r="J7" s="0" t="n">
        <f aca="false">age_moves!D69*pop_moves!$C$4*fuel_usdata!R7</f>
        <v>18.7061048786955</v>
      </c>
      <c r="K7" s="0" t="n">
        <f aca="false">age_moves!D100*pop_moves!$C$5*fuel_usdata!T7</f>
        <v>3460.95477416965</v>
      </c>
      <c r="L7" s="0" t="n">
        <f aca="false">age_moves!D100*pop_moves!$C$5*fuel_usdata!S7</f>
        <v>33.1056744666747</v>
      </c>
      <c r="M7" s="0" t="n">
        <f aca="false">age_moves!D100*pop_moves!$C$5*fuel_usdata!Q7</f>
        <v>12.0030932976548</v>
      </c>
      <c r="N7" s="0" t="n">
        <f aca="false">age_moves!D100*pop_moves!$C$5*fuel_usdata!R7</f>
        <v>18.3247224344197</v>
      </c>
      <c r="O7" s="0" t="n">
        <f aca="false">age_moves!D131*pop_moves!$C$6*fuel_usdata!P7</f>
        <v>0.656457027122563</v>
      </c>
      <c r="P7" s="0" t="n">
        <f aca="false">age_moves!D131*pop_moves!$C$6*fuel_usdata!N7</f>
        <v>11.7828225109571</v>
      </c>
      <c r="Q7" s="0" t="n">
        <f aca="false">age_moves!D131*pop_moves!$C$6*fuel_usdata!M7</f>
        <v>0.00120529814815946</v>
      </c>
      <c r="R7" s="4" t="n">
        <f aca="false">age_moves!D162*pop_moves!$C$7*fuel_usdata!P7</f>
        <v>4.18389363687528</v>
      </c>
      <c r="S7" s="8" t="n">
        <f aca="false">age_moves!D162*pop_moves!$C$7*fuel_usdata!N7</f>
        <v>75.0971870072164</v>
      </c>
      <c r="T7" s="8" t="n">
        <f aca="false">age_moves!D162*pop_moves!$C$7*fuel_usdata!M7</f>
        <v>0.00768190307098412</v>
      </c>
      <c r="U7" s="4" t="n">
        <f aca="false">age_moves!D193*pop_moves!$C$8*fuel_usdata!P7</f>
        <v>1.42997933120997</v>
      </c>
      <c r="V7" s="0" t="n">
        <f aca="false">age_moves!D193*pop_moves!$C$8*fuel_usdata!N7</f>
        <v>25.6668631118765</v>
      </c>
      <c r="W7" s="0" t="n">
        <f aca="false">age_moves!D193*pop_moves!$C$8*fuel_usdata!M7</f>
        <v>0.00262553582123797</v>
      </c>
      <c r="X7" s="4" t="n">
        <f aca="false">age_moves!D224*pop_moves!$C$9*fuel_usdata!P7</f>
        <v>2.94342602212532</v>
      </c>
      <c r="Y7" s="4" t="n">
        <f aca="false">age_moves!D224*pop_moves!$C$9*fuel_usdata!N7</f>
        <v>52.8318914413266</v>
      </c>
      <c r="Z7" s="4" t="n">
        <f aca="false">age_moves!D224*pop_moves!$C$9*fuel_usdata!M7</f>
        <v>0.00540432318816452</v>
      </c>
      <c r="AA7" s="4" t="n">
        <f aca="false">age_moves!D255*pop_moves!$C$10*fuel_usdata!P7</f>
        <v>10.5191751246836</v>
      </c>
      <c r="AB7" s="0" t="n">
        <f aca="false">age_moves!D255*pop_moves!$C$10*fuel_usdata!N7</f>
        <v>188.809881431403</v>
      </c>
      <c r="AC7" s="0" t="n">
        <f aca="false">age_moves!D255*pop_moves!$C$10*fuel_usdata!M7</f>
        <v>0.0193138953108945</v>
      </c>
      <c r="AD7" s="4" t="n">
        <f aca="false">age_moves!D286*pop_moves!$C$11*fuel_usdata!P7</f>
        <v>10.5191686953994</v>
      </c>
      <c r="AE7" s="0" t="n">
        <f aca="false">age_moves!D286*pop_moves!$C$11*fuel_usdata!N7</f>
        <v>188.809766031442</v>
      </c>
      <c r="AF7" s="0" t="n">
        <f aca="false">age_moves!D286*pop_moves!$C$11*fuel_usdata!M7</f>
        <v>0.019313883506307</v>
      </c>
      <c r="AG7" s="4" t="n">
        <f aca="false">age_moves!D317*pop_moves!$C$12*fuel_usdata!P7</f>
        <v>1.3908440699549</v>
      </c>
      <c r="AH7" s="0" t="n">
        <f aca="false">age_moves!D317*pop_moves!$C$12*fuel_usdata!N7</f>
        <v>24.9644198166777</v>
      </c>
      <c r="AI7" s="0" t="n">
        <f aca="false">age_moves!D317*pop_moves!$C$12*fuel_usdata!M7</f>
        <v>0.00255368091532703</v>
      </c>
      <c r="AJ7" s="4" t="n">
        <f aca="false">age_moves!D348*pop_moves!$C$13*fuel_usdata!P7</f>
        <v>15.0087847962535</v>
      </c>
      <c r="AK7" s="0" t="n">
        <f aca="false">age_moves!D348*pop_moves!$C$13*fuel_usdata!N7</f>
        <v>269.39440062752</v>
      </c>
      <c r="AL7" s="0" t="n">
        <f aca="false">age_moves!D348*pop_moves!$C$13*fuel_usdata!M7</f>
        <v>0.0275571130685309</v>
      </c>
      <c r="AM7" s="4" t="n">
        <f aca="false">age_moves!D379*pop_moves!$C$14</f>
        <v>395.161589681039</v>
      </c>
    </row>
    <row r="8" customFormat="false" ht="14.4" hidden="false" customHeight="false" outlineLevel="0" collapsed="false">
      <c r="A8" s="0" t="n">
        <f aca="false">A7-1</f>
        <v>2013</v>
      </c>
      <c r="B8" s="0" t="n">
        <f aca="false">age_moves!D8*pop_moves!$C$2*fuel_usdata!V8</f>
        <v>58.7558613178362</v>
      </c>
      <c r="C8" s="0" t="n">
        <f aca="false">age_moves!D39*pop_moves!$C$3*fuel_usdata!T8</f>
        <v>9389.15159001992</v>
      </c>
      <c r="D8" s="0" t="n">
        <f aca="false">age_moves!D39*pop_moves!$C$3*fuel_usdata!S8</f>
        <v>77.0253289645381</v>
      </c>
      <c r="E8" s="0" t="n">
        <f aca="false">age_moves!D39*pop_moves!$C$3*fuel_usdata!Q8</f>
        <v>34.5280672815568</v>
      </c>
      <c r="F8" s="0" t="n">
        <f aca="false">age_moves!D39*pop_moves!$C$3*fuel_usdata!R8</f>
        <v>21.6394278746374</v>
      </c>
      <c r="G8" s="0" t="n">
        <f aca="false">age_moves!D70*pop_moves!$C$4*fuel_usdata!T8</f>
        <v>2440.99124320791</v>
      </c>
      <c r="H8" s="0" t="n">
        <f aca="false">age_moves!D70*pop_moves!$C$4*fuel_usdata!S8</f>
        <v>20.02504184803</v>
      </c>
      <c r="I8" s="0" t="n">
        <f aca="false">age_moves!D70*pop_moves!$C$4*fuel_usdata!Q8</f>
        <v>8.97660550808029</v>
      </c>
      <c r="J8" s="0" t="n">
        <f aca="false">age_moves!D70*pop_moves!$C$4*fuel_usdata!R8</f>
        <v>5.62581756653767</v>
      </c>
      <c r="K8" s="0" t="n">
        <f aca="false">age_moves!D101*pop_moves!$C$5*fuel_usdata!T8</f>
        <v>6017.93545615162</v>
      </c>
      <c r="L8" s="0" t="n">
        <f aca="false">age_moves!D101*pop_moves!$C$5*fuel_usdata!S8</f>
        <v>49.3690461543025</v>
      </c>
      <c r="M8" s="0" t="n">
        <f aca="false">age_moves!D101*pop_moves!$C$5*fuel_usdata!Q8</f>
        <v>22.1306130094794</v>
      </c>
      <c r="N8" s="0" t="n">
        <f aca="false">age_moves!D101*pop_moves!$C$5*fuel_usdata!R8</f>
        <v>13.869696213664</v>
      </c>
      <c r="O8" s="0" t="n">
        <f aca="false">age_moves!D132*pop_moves!$C$6*fuel_usdata!P8</f>
        <v>0.443883178035872</v>
      </c>
      <c r="P8" s="0" t="n">
        <f aca="false">age_moves!D132*pop_moves!$C$6*fuel_usdata!N8</f>
        <v>7.39828866065646</v>
      </c>
      <c r="Q8" s="0" t="n">
        <f aca="false">age_moves!D132*pop_moves!$C$6*fuel_usdata!M8</f>
        <v>0.000815861741274118</v>
      </c>
      <c r="R8" s="4" t="n">
        <f aca="false">age_moves!D163*pop_moves!$C$7*fuel_usdata!P8</f>
        <v>3.35793356623545</v>
      </c>
      <c r="S8" s="8" t="n">
        <f aca="false">age_moves!D163*pop_moves!$C$7*fuel_usdata!N8</f>
        <v>55.9673424351075</v>
      </c>
      <c r="T8" s="8" t="n">
        <f aca="false">age_moves!D163*pop_moves!$C$7*fuel_usdata!M8</f>
        <v>0.00617191563454623</v>
      </c>
      <c r="U8" s="4" t="n">
        <f aca="false">age_moves!D194*pop_moves!$C$8*fuel_usdata!P8</f>
        <v>0.845687754153617</v>
      </c>
      <c r="V8" s="0" t="n">
        <f aca="false">age_moves!D194*pop_moves!$C$8*fuel_usdata!N8</f>
        <v>14.0952449464195</v>
      </c>
      <c r="W8" s="0" t="n">
        <f aca="false">age_moves!D194*pop_moves!$C$8*fuel_usdata!M8</f>
        <v>0.00155438258942584</v>
      </c>
      <c r="X8" s="4" t="n">
        <f aca="false">age_moves!D225*pop_moves!$C$9*fuel_usdata!P8</f>
        <v>2.76412233024834</v>
      </c>
      <c r="Y8" s="4" t="n">
        <f aca="false">age_moves!D225*pop_moves!$C$9*fuel_usdata!N8</f>
        <v>46.0701731996948</v>
      </c>
      <c r="Z8" s="4" t="n">
        <f aca="false">age_moves!D225*pop_moves!$C$9*fuel_usdata!M8</f>
        <v>0.00508048461631235</v>
      </c>
      <c r="AA8" s="4" t="n">
        <f aca="false">age_moves!D256*pop_moves!$C$10*fuel_usdata!P8</f>
        <v>6.48465885531244</v>
      </c>
      <c r="AB8" s="0" t="n">
        <f aca="false">age_moves!D256*pop_moves!$C$10*fuel_usdata!N8</f>
        <v>108.081090817112</v>
      </c>
      <c r="AC8" s="0" t="n">
        <f aca="false">age_moves!D256*pop_moves!$C$10*fuel_usdata!M8</f>
        <v>0.0119188681325434</v>
      </c>
      <c r="AD8" s="4" t="n">
        <f aca="false">age_moves!D287*pop_moves!$C$11*fuel_usdata!P8</f>
        <v>6.4846650152232</v>
      </c>
      <c r="AE8" s="0" t="n">
        <f aca="false">age_moves!D287*pop_moves!$C$11*fuel_usdata!N8</f>
        <v>108.081193485562</v>
      </c>
      <c r="AF8" s="0" t="n">
        <f aca="false">age_moves!D287*pop_moves!$C$11*fuel_usdata!M8</f>
        <v>0.0119188794545213</v>
      </c>
      <c r="AG8" s="4" t="n">
        <f aca="false">age_moves!D318*pop_moves!$C$12*fuel_usdata!P8</f>
        <v>1.81378547949037</v>
      </c>
      <c r="AH8" s="0" t="n">
        <f aca="false">age_moves!D318*pop_moves!$C$12*fuel_usdata!N8</f>
        <v>30.2307210765544</v>
      </c>
      <c r="AI8" s="0" t="n">
        <f aca="false">age_moves!D318*pop_moves!$C$12*fuel_usdata!M8</f>
        <v>0.00333375593583576</v>
      </c>
      <c r="AJ8" s="4" t="n">
        <f aca="false">age_moves!D349*pop_moves!$C$13*fuel_usdata!P8</f>
        <v>14.3565567872472</v>
      </c>
      <c r="AK8" s="0" t="n">
        <f aca="false">age_moves!D349*pop_moves!$C$13*fuel_usdata!N8</f>
        <v>239.283569508412</v>
      </c>
      <c r="AL8" s="0" t="n">
        <f aca="false">age_moves!D349*pop_moves!$C$13*fuel_usdata!M8</f>
        <v>0.0263874956266031</v>
      </c>
      <c r="AM8" s="4" t="n">
        <f aca="false">age_moves!D380*pop_moves!$C$14</f>
        <v>286.225977593585</v>
      </c>
    </row>
    <row r="9" customFormat="false" ht="14.4" hidden="false" customHeight="false" outlineLevel="0" collapsed="false">
      <c r="A9" s="0" t="n">
        <f aca="false">A8-1</f>
        <v>2012</v>
      </c>
      <c r="B9" s="0" t="n">
        <f aca="false">age_moves!D9*pop_moves!$C$2*fuel_usdata!V9</f>
        <v>61.3817736775175</v>
      </c>
      <c r="C9" s="0" t="n">
        <f aca="false">age_moves!D40*pop_moves!$C$3*fuel_usdata!T9</f>
        <v>8365.75899850212</v>
      </c>
      <c r="D9" s="0" t="n">
        <f aca="false">age_moves!D40*pop_moves!$C$3*fuel_usdata!S9</f>
        <v>64.3011263282881</v>
      </c>
      <c r="E9" s="0" t="n">
        <f aca="false">age_moves!D40*pop_moves!$C$3*fuel_usdata!Q9</f>
        <v>33.062879123357</v>
      </c>
      <c r="F9" s="0" t="n">
        <f aca="false">age_moves!D40*pop_moves!$C$3*fuel_usdata!R9</f>
        <v>9.34266418381996</v>
      </c>
      <c r="G9" s="0" t="n">
        <f aca="false">age_moves!D71*pop_moves!$C$4*fuel_usdata!T9</f>
        <v>2235.46193969781</v>
      </c>
      <c r="H9" s="0" t="n">
        <f aca="false">age_moves!D71*pop_moves!$C$4*fuel_usdata!S9</f>
        <v>17.1822688906441</v>
      </c>
      <c r="I9" s="0" t="n">
        <f aca="false">age_moves!D71*pop_moves!$C$4*fuel_usdata!Q9</f>
        <v>8.83491957039733</v>
      </c>
      <c r="J9" s="0" t="n">
        <f aca="false">age_moves!D71*pop_moves!$C$4*fuel_usdata!R9</f>
        <v>2.49650631844007</v>
      </c>
      <c r="K9" s="0" t="n">
        <f aca="false">age_moves!D102*pop_moves!$C$5*fuel_usdata!T9</f>
        <v>4147.2816923737</v>
      </c>
      <c r="L9" s="0" t="n">
        <f aca="false">age_moves!D102*pop_moves!$C$5*fuel_usdata!S9</f>
        <v>31.8769503243</v>
      </c>
      <c r="M9" s="0" t="n">
        <f aca="false">age_moves!D102*pop_moves!$C$5*fuel_usdata!Q9</f>
        <v>16.3907510735146</v>
      </c>
      <c r="N9" s="0" t="n">
        <f aca="false">age_moves!D102*pop_moves!$C$5*fuel_usdata!R9</f>
        <v>4.63157737803463</v>
      </c>
      <c r="O9" s="0" t="n">
        <f aca="false">age_moves!D133*pop_moves!$C$6*fuel_usdata!P9</f>
        <v>0.411384888784319</v>
      </c>
      <c r="P9" s="0" t="n">
        <f aca="false">age_moves!D133*pop_moves!$C$6*fuel_usdata!N9</f>
        <v>6.42965193165566</v>
      </c>
      <c r="Q9" s="0" t="n">
        <f aca="false">age_moves!D133*pop_moves!$C$6*fuel_usdata!M9</f>
        <v>0.000849091617717893</v>
      </c>
      <c r="R9" s="4" t="n">
        <f aca="false">age_moves!D164*pop_moves!$C$7*fuel_usdata!P9</f>
        <v>3.86572376177761</v>
      </c>
      <c r="S9" s="8" t="n">
        <f aca="false">age_moves!D164*pop_moves!$C$7*fuel_usdata!N9</f>
        <v>60.418500848707</v>
      </c>
      <c r="T9" s="8" t="n">
        <f aca="false">age_moves!D164*pop_moves!$C$7*fuel_usdata!M9</f>
        <v>0.00797879001398887</v>
      </c>
      <c r="U9" s="4" t="n">
        <f aca="false">age_moves!D195*pop_moves!$C$8*fuel_usdata!P9</f>
        <v>0.908309549133736</v>
      </c>
      <c r="V9" s="0" t="n">
        <f aca="false">age_moves!D195*pop_moves!$C$8*fuel_usdata!N9</f>
        <v>14.1962293860309</v>
      </c>
      <c r="W9" s="0" t="n">
        <f aca="false">age_moves!D195*pop_moves!$C$8*fuel_usdata!M9</f>
        <v>0.00187473591152474</v>
      </c>
      <c r="X9" s="4" t="n">
        <f aca="false">age_moves!D226*pop_moves!$C$9*fuel_usdata!P9</f>
        <v>2.93294554521564</v>
      </c>
      <c r="Y9" s="4" t="n">
        <f aca="false">age_moves!D226*pop_moves!$C$9*fuel_usdata!N9</f>
        <v>45.8398436703964</v>
      </c>
      <c r="Z9" s="4" t="n">
        <f aca="false">age_moves!D226*pop_moves!$C$9*fuel_usdata!M9</f>
        <v>0.00605355117691566</v>
      </c>
      <c r="AA9" s="4" t="n">
        <f aca="false">age_moves!D257*pop_moves!$C$10*fuel_usdata!P9</f>
        <v>9.21005184564276</v>
      </c>
      <c r="AB9" s="0" t="n">
        <f aca="false">age_moves!D257*pop_moves!$C$10*fuel_usdata!N9</f>
        <v>143.946530984594</v>
      </c>
      <c r="AC9" s="0" t="n">
        <f aca="false">age_moves!D257*pop_moves!$C$10*fuel_usdata!M9</f>
        <v>0.0190093949342472</v>
      </c>
      <c r="AD9" s="4" t="n">
        <f aca="false">age_moves!D288*pop_moves!$C$11*fuel_usdata!P9</f>
        <v>9.21006120220482</v>
      </c>
      <c r="AE9" s="0" t="n">
        <f aca="false">age_moves!D288*pop_moves!$C$11*fuel_usdata!N9</f>
        <v>143.946677220975</v>
      </c>
      <c r="AF9" s="0" t="n">
        <f aca="false">age_moves!D288*pop_moves!$C$11*fuel_usdata!M9</f>
        <v>0.0190094142460368</v>
      </c>
      <c r="AG9" s="4" t="n">
        <f aca="false">age_moves!D319*pop_moves!$C$12*fuel_usdata!P9</f>
        <v>0.999719586583911</v>
      </c>
      <c r="AH9" s="0" t="n">
        <f aca="false">age_moves!D319*pop_moves!$C$12*fuel_usdata!N9</f>
        <v>15.6249029710064</v>
      </c>
      <c r="AI9" s="0" t="n">
        <f aca="false">age_moves!D319*pop_moves!$C$12*fuel_usdata!M9</f>
        <v>0.00206340471947144</v>
      </c>
      <c r="AJ9" s="4" t="n">
        <f aca="false">age_moves!D350*pop_moves!$C$13*fuel_usdata!P9</f>
        <v>14.1956272501067</v>
      </c>
      <c r="AK9" s="0" t="n">
        <f aca="false">age_moves!D350*pop_moves!$C$13*fuel_usdata!N9</f>
        <v>221.867513022737</v>
      </c>
      <c r="AL9" s="0" t="n">
        <f aca="false">age_moves!D350*pop_moves!$C$13*fuel_usdata!M9</f>
        <v>0.0292995402478982</v>
      </c>
      <c r="AM9" s="4" t="n">
        <f aca="false">age_moves!D381*pop_moves!$C$14</f>
        <v>289.469870426825</v>
      </c>
    </row>
    <row r="10" customFormat="false" ht="14.4" hidden="false" customHeight="false" outlineLevel="0" collapsed="false">
      <c r="A10" s="0" t="n">
        <f aca="false">A9-1</f>
        <v>2011</v>
      </c>
      <c r="B10" s="0" t="n">
        <f aca="false">age_moves!D10*pop_moves!$C$2*fuel_usdata!V10</f>
        <v>42.3212087295966</v>
      </c>
      <c r="C10" s="0" t="n">
        <f aca="false">age_moves!D41*pop_moves!$C$3*fuel_usdata!T10</f>
        <v>6338.09429550323</v>
      </c>
      <c r="D10" s="0" t="n">
        <f aca="false">age_moves!D41*pop_moves!$C$3*fuel_usdata!S10</f>
        <v>40.2191504293786</v>
      </c>
      <c r="E10" s="0" t="n">
        <f aca="false">age_moves!D41*pop_moves!$C$3*fuel_usdata!Q10</f>
        <v>28.0514771474177</v>
      </c>
      <c r="F10" s="0" t="n">
        <f aca="false">age_moves!D41*pop_moves!$C$3*fuel_usdata!R10</f>
        <v>3.67366051968453</v>
      </c>
      <c r="G10" s="0" t="n">
        <f aca="false">age_moves!D72*pop_moves!$C$4*fuel_usdata!T10</f>
        <v>2322.52955523643</v>
      </c>
      <c r="H10" s="0" t="n">
        <f aca="false">age_moves!D72*pop_moves!$C$4*fuel_usdata!S10</f>
        <v>14.7378945789754</v>
      </c>
      <c r="I10" s="0" t="n">
        <f aca="false">age_moves!D72*pop_moves!$C$4*fuel_usdata!Q10</f>
        <v>10.2791756804786</v>
      </c>
      <c r="J10" s="0" t="n">
        <f aca="false">age_moves!D72*pop_moves!$C$4*fuel_usdata!R10</f>
        <v>1.34617516481665</v>
      </c>
      <c r="K10" s="0" t="n">
        <f aca="false">age_moves!D103*pop_moves!$C$5*fuel_usdata!T10</f>
        <v>3246.95641511636</v>
      </c>
      <c r="L10" s="0" t="n">
        <f aca="false">age_moves!D103*pop_moves!$C$5*fuel_usdata!S10</f>
        <v>20.6039579735902</v>
      </c>
      <c r="M10" s="0" t="n">
        <f aca="false">age_moves!D103*pop_moves!$C$5*fuel_usdata!Q10</f>
        <v>14.3705535813689</v>
      </c>
      <c r="N10" s="0" t="n">
        <f aca="false">age_moves!D103*pop_moves!$C$5*fuel_usdata!R10</f>
        <v>1.88198771353279</v>
      </c>
      <c r="O10" s="0" t="n">
        <f aca="false">age_moves!D134*pop_moves!$C$6*fuel_usdata!P10</f>
        <v>0.374546606144117</v>
      </c>
      <c r="P10" s="0" t="n">
        <f aca="false">age_moves!D134*pop_moves!$C$6*fuel_usdata!N10</f>
        <v>5.62671715363953</v>
      </c>
      <c r="Q10" s="0" t="n">
        <f aca="false">age_moves!D134*pop_moves!$C$6*fuel_usdata!M10</f>
        <v>0.000909695885975996</v>
      </c>
      <c r="R10" s="4" t="n">
        <f aca="false">age_moves!D165*pop_moves!$C$7*fuel_usdata!P10</f>
        <v>3.15684385549782</v>
      </c>
      <c r="S10" s="8" t="n">
        <f aca="false">age_moves!D165*pop_moves!$C$7*fuel_usdata!N10</f>
        <v>47.4244518084259</v>
      </c>
      <c r="T10" s="8" t="n">
        <f aca="false">age_moves!D165*pop_moves!$C$7*fuel_usdata!M10</f>
        <v>0.00766731782081609</v>
      </c>
      <c r="U10" s="4" t="n">
        <f aca="false">age_moves!D196*pop_moves!$C$8*fuel_usdata!P10</f>
        <v>0.951383053762972</v>
      </c>
      <c r="V10" s="0" t="n">
        <f aca="false">age_moves!D196*pop_moves!$C$8*fuel_usdata!N10</f>
        <v>14.2923824711692</v>
      </c>
      <c r="W10" s="0" t="n">
        <f aca="false">age_moves!D196*pop_moves!$C$8*fuel_usdata!M10</f>
        <v>0.00231071176670185</v>
      </c>
      <c r="X10" s="4" t="n">
        <f aca="false">age_moves!D227*pop_moves!$C$9*fuel_usdata!P10</f>
        <v>2.23939368297452</v>
      </c>
      <c r="Y10" s="4" t="n">
        <f aca="false">age_moves!D227*pop_moves!$C$9*fuel_usdata!N10</f>
        <v>33.6418342685406</v>
      </c>
      <c r="Z10" s="4" t="n">
        <f aca="false">age_moves!D227*pop_moves!$C$9*fuel_usdata!M10</f>
        <v>0.0054390219723382</v>
      </c>
      <c r="AA10" s="4" t="n">
        <f aca="false">age_moves!D258*pop_moves!$C$10*fuel_usdata!P10</f>
        <v>7.06473599420539</v>
      </c>
      <c r="AB10" s="0" t="n">
        <f aca="false">age_moves!D258*pop_moves!$C$10*fuel_usdata!N10</f>
        <v>106.131708450816</v>
      </c>
      <c r="AC10" s="0" t="n">
        <f aca="false">age_moves!D258*pop_moves!$C$10*fuel_usdata!M10</f>
        <v>0.0171587758746433</v>
      </c>
      <c r="AD10" s="4" t="n">
        <f aca="false">age_moves!D289*pop_moves!$C$11*fuel_usdata!P10</f>
        <v>7.06474465843577</v>
      </c>
      <c r="AE10" s="0" t="n">
        <f aca="false">age_moves!D289*pop_moves!$C$11*fuel_usdata!N10</f>
        <v>106.131838611317</v>
      </c>
      <c r="AF10" s="0" t="n">
        <f aca="false">age_moves!D289*pop_moves!$C$11*fuel_usdata!M10</f>
        <v>0.0171587969182587</v>
      </c>
      <c r="AG10" s="4" t="n">
        <f aca="false">age_moves!D320*pop_moves!$C$12*fuel_usdata!P10</f>
        <v>1.95415492841747</v>
      </c>
      <c r="AH10" s="0" t="n">
        <f aca="false">age_moves!D320*pop_moves!$C$12*fuel_usdata!N10</f>
        <v>29.3567659570916</v>
      </c>
      <c r="AI10" s="0" t="n">
        <f aca="false">age_moves!D320*pop_moves!$C$12*fuel_usdata!M10</f>
        <v>0.00474623630218419</v>
      </c>
      <c r="AJ10" s="4" t="n">
        <f aca="false">age_moves!D351*pop_moves!$C$13*fuel_usdata!P10</f>
        <v>7.42434659102108</v>
      </c>
      <c r="AK10" s="0" t="n">
        <f aca="false">age_moves!D351*pop_moves!$C$13*fuel_usdata!N10</f>
        <v>111.534045784918</v>
      </c>
      <c r="AL10" s="0" t="n">
        <f aca="false">age_moves!D351*pop_moves!$C$13*fuel_usdata!M10</f>
        <v>0.018032195297247</v>
      </c>
      <c r="AM10" s="4" t="n">
        <f aca="false">age_moves!D382*pop_moves!$C$14</f>
        <v>152.194738555641</v>
      </c>
    </row>
    <row r="11" customFormat="false" ht="14.4" hidden="false" customHeight="false" outlineLevel="0" collapsed="false">
      <c r="A11" s="0" t="n">
        <f aca="false">A10-1</f>
        <v>2010</v>
      </c>
      <c r="B11" s="0" t="n">
        <f aca="false">age_moves!D11*pop_moves!$C$2*fuel_usdata!V11</f>
        <v>32.6732872277126</v>
      </c>
      <c r="C11" s="0" t="n">
        <f aca="false">age_moves!D42*pop_moves!$C$3*fuel_usdata!T11</f>
        <v>6445.87678675545</v>
      </c>
      <c r="D11" s="0" t="n">
        <f aca="false">age_moves!D42*pop_moves!$C$3*fuel_usdata!S11</f>
        <v>36.1889373683018</v>
      </c>
      <c r="E11" s="0" t="n">
        <f aca="false">age_moves!D42*pop_moves!$C$3*fuel_usdata!Q11</f>
        <v>29.6121150645977</v>
      </c>
      <c r="F11" s="0" t="n">
        <f aca="false">age_moves!D42*pop_moves!$C$3*fuel_usdata!R11</f>
        <v>1.51015220950277</v>
      </c>
      <c r="G11" s="0" t="n">
        <f aca="false">age_moves!D73*pop_moves!$C$4*fuel_usdata!T11</f>
        <v>1865.37508580609</v>
      </c>
      <c r="H11" s="0" t="n">
        <f aca="false">age_moves!D73*pop_moves!$C$4*fuel_usdata!S11</f>
        <v>10.4727323189506</v>
      </c>
      <c r="I11" s="0" t="n">
        <f aca="false">age_moves!D73*pop_moves!$C$4*fuel_usdata!Q11</f>
        <v>8.56946285306328</v>
      </c>
      <c r="J11" s="0" t="n">
        <f aca="false">age_moves!D73*pop_moves!$C$4*fuel_usdata!R11</f>
        <v>0.437023604479946</v>
      </c>
      <c r="K11" s="0" t="n">
        <f aca="false">age_moves!D104*pop_moves!$C$5*fuel_usdata!T11</f>
        <v>2039.32532986395</v>
      </c>
      <c r="L11" s="0" t="n">
        <f aca="false">age_moves!D104*pop_moves!$C$5*fuel_usdata!S11</f>
        <v>11.4493371619636</v>
      </c>
      <c r="M11" s="0" t="n">
        <f aca="false">age_moves!D104*pop_moves!$C$5*fuel_usdata!Q11</f>
        <v>9.36858371946586</v>
      </c>
      <c r="N11" s="0" t="n">
        <f aca="false">age_moves!D104*pop_moves!$C$5*fuel_usdata!R11</f>
        <v>0.477776996779855</v>
      </c>
      <c r="O11" s="0" t="n">
        <f aca="false">age_moves!D135*pop_moves!$C$6*fuel_usdata!P11</f>
        <v>0.429877293579249</v>
      </c>
      <c r="P11" s="0" t="n">
        <f aca="false">age_moves!D135*pop_moves!$C$6*fuel_usdata!N11</f>
        <v>5.98211293925677</v>
      </c>
      <c r="Q11" s="0" t="n">
        <f aca="false">age_moves!D135*pop_moves!$C$6*fuel_usdata!M11</f>
        <v>0.000759106054933753</v>
      </c>
      <c r="R11" s="4" t="n">
        <f aca="false">age_moves!D166*pop_moves!$C$7*fuel_usdata!P11</f>
        <v>4.33415791745756</v>
      </c>
      <c r="S11" s="8" t="n">
        <f aca="false">age_moves!D166*pop_moves!$C$7*fuel_usdata!N11</f>
        <v>60.3135419015223</v>
      </c>
      <c r="T11" s="8" t="n">
        <f aca="false">age_moves!D166*pop_moves!$C$7*fuel_usdata!M11</f>
        <v>0.00765354571484144</v>
      </c>
      <c r="U11" s="4" t="n">
        <f aca="false">age_moves!D197*pop_moves!$C$8*fuel_usdata!P11</f>
        <v>0.925075225933863</v>
      </c>
      <c r="V11" s="0" t="n">
        <f aca="false">age_moves!D197*pop_moves!$C$8*fuel_usdata!N11</f>
        <v>12.8732188498917</v>
      </c>
      <c r="W11" s="0" t="n">
        <f aca="false">age_moves!D197*pop_moves!$C$8*fuel_usdata!M11</f>
        <v>0.00163355965938254</v>
      </c>
      <c r="X11" s="4" t="n">
        <f aca="false">age_moves!D228*pop_moves!$C$9*fuel_usdata!P11</f>
        <v>1.7529867980209</v>
      </c>
      <c r="Y11" s="4" t="n">
        <f aca="false">age_moves!D228*pop_moves!$C$9*fuel_usdata!N11</f>
        <v>24.3943217364978</v>
      </c>
      <c r="Z11" s="4" t="n">
        <f aca="false">age_moves!D228*pop_moves!$C$9*fuel_usdata!M11</f>
        <v>0.00309554124507691</v>
      </c>
      <c r="AA11" s="4" t="n">
        <f aca="false">age_moves!D259*pop_moves!$C$10*fuel_usdata!P11</f>
        <v>3.75345306559108</v>
      </c>
      <c r="AB11" s="0" t="n">
        <f aca="false">age_moves!D259*pop_moves!$C$10*fuel_usdata!N11</f>
        <v>52.232533529771</v>
      </c>
      <c r="AC11" s="0" t="n">
        <f aca="false">age_moves!D259*pop_moves!$C$10*fuel_usdata!M11</f>
        <v>0.00662809827724611</v>
      </c>
      <c r="AD11" s="4" t="n">
        <f aca="false">age_moves!D290*pop_moves!$C$11*fuel_usdata!P11</f>
        <v>3.75345455918086</v>
      </c>
      <c r="AE11" s="0" t="n">
        <f aca="false">age_moves!D290*pop_moves!$C$11*fuel_usdata!N11</f>
        <v>52.2325543143597</v>
      </c>
      <c r="AF11" s="0" t="n">
        <f aca="false">age_moves!D290*pop_moves!$C$11*fuel_usdata!M11</f>
        <v>0.00662810091472677</v>
      </c>
      <c r="AG11" s="4" t="n">
        <f aca="false">age_moves!D321*pop_moves!$C$12*fuel_usdata!P11</f>
        <v>0.353165750969784</v>
      </c>
      <c r="AH11" s="0" t="n">
        <f aca="false">age_moves!D321*pop_moves!$C$12*fuel_usdata!N11</f>
        <v>4.91460572617846</v>
      </c>
      <c r="AI11" s="0" t="n">
        <f aca="false">age_moves!D321*pop_moves!$C$12*fuel_usdata!M11</f>
        <v>0.00062364368614172</v>
      </c>
      <c r="AJ11" s="4" t="n">
        <f aca="false">age_moves!D352*pop_moves!$C$13*fuel_usdata!P11</f>
        <v>6.11251545303863</v>
      </c>
      <c r="AK11" s="0" t="n">
        <f aca="false">age_moves!D352*pop_moves!$C$13*fuel_usdata!N11</f>
        <v>85.0609193115902</v>
      </c>
      <c r="AL11" s="0" t="n">
        <f aca="false">age_moves!D352*pop_moves!$C$13*fuel_usdata!M11</f>
        <v>0.0107938883039012</v>
      </c>
      <c r="AM11" s="4" t="n">
        <f aca="false">age_moves!D383*pop_moves!$C$14</f>
        <v>123.951029739918</v>
      </c>
    </row>
    <row r="12" customFormat="false" ht="14.4" hidden="false" customHeight="false" outlineLevel="0" collapsed="false">
      <c r="A12" s="0" t="n">
        <f aca="false">A11-1</f>
        <v>2009</v>
      </c>
      <c r="B12" s="0" t="n">
        <f aca="false">age_moves!D12*pop_moves!$C$2*fuel_usdata!V12</f>
        <v>71.9830701228593</v>
      </c>
      <c r="C12" s="0" t="n">
        <f aca="false">age_moves!D43*pop_moves!$C$3*fuel_usdata!T12</f>
        <v>5744.39764725481</v>
      </c>
      <c r="D12" s="0" t="n">
        <f aca="false">age_moves!D43*pop_moves!$C$3*fuel_usdata!S12</f>
        <v>26.5097134565569</v>
      </c>
      <c r="E12" s="0" t="n">
        <f aca="false">age_moves!D43*pop_moves!$C$3*fuel_usdata!Q12</f>
        <v>26.9116803019937</v>
      </c>
      <c r="F12" s="0" t="n">
        <f aca="false">age_moves!D43*pop_moves!$C$3*fuel_usdata!R12</f>
        <v>0.43211435884456</v>
      </c>
      <c r="G12" s="0" t="n">
        <f aca="false">age_moves!D74*pop_moves!$C$4*fuel_usdata!T12</f>
        <v>1394.76237462228</v>
      </c>
      <c r="H12" s="0" t="n">
        <f aca="false">age_moves!D74*pop_moves!$C$4*fuel_usdata!S12</f>
        <v>6.43666284295161</v>
      </c>
      <c r="I12" s="0" t="n">
        <f aca="false">age_moves!D74*pop_moves!$C$4*fuel_usdata!Q12</f>
        <v>6.53426197627916</v>
      </c>
      <c r="J12" s="0" t="n">
        <f aca="false">age_moves!D74*pop_moves!$C$4*fuel_usdata!R12</f>
        <v>0.104919068327111</v>
      </c>
      <c r="K12" s="0" t="n">
        <f aca="false">age_moves!D105*pop_moves!$C$5*fuel_usdata!T12</f>
        <v>1499.89125419882</v>
      </c>
      <c r="L12" s="0" t="n">
        <f aca="false">age_moves!D105*pop_moves!$C$5*fuel_usdata!S12</f>
        <v>6.92182014659245</v>
      </c>
      <c r="M12" s="0" t="n">
        <f aca="false">age_moves!D105*pop_moves!$C$5*fuel_usdata!Q12</f>
        <v>7.02677572121857</v>
      </c>
      <c r="N12" s="0" t="n">
        <f aca="false">age_moves!D105*pop_moves!$C$5*fuel_usdata!R12</f>
        <v>0.112827242723076</v>
      </c>
      <c r="O12" s="0" t="n">
        <f aca="false">age_moves!D136*pop_moves!$C$6*fuel_usdata!P12</f>
        <v>0.526225298839522</v>
      </c>
      <c r="P12" s="0" t="n">
        <f aca="false">age_moves!D136*pop_moves!$C$6*fuel_usdata!N12</f>
        <v>6.64330348097396</v>
      </c>
      <c r="Q12" s="0" t="n">
        <f aca="false">age_moves!D136*pop_moves!$C$6*fuel_usdata!M12</f>
        <v>0.000742766489375443</v>
      </c>
      <c r="R12" s="4" t="n">
        <f aca="false">age_moves!D167*pop_moves!$C$7*fuel_usdata!P12</f>
        <v>4.55667163082773</v>
      </c>
      <c r="S12" s="8" t="n">
        <f aca="false">age_moves!D167*pop_moves!$C$7*fuel_usdata!N12</f>
        <v>57.5254602420108</v>
      </c>
      <c r="T12" s="8" t="n">
        <f aca="false">age_moves!D167*pop_moves!$C$7*fuel_usdata!M12</f>
        <v>0.00643173750469709</v>
      </c>
      <c r="U12" s="4" t="n">
        <f aca="false">age_moves!D198*pop_moves!$C$8*fuel_usdata!P12</f>
        <v>1.26426052812911</v>
      </c>
      <c r="V12" s="0" t="n">
        <f aca="false">age_moves!D198*pop_moves!$C$8*fuel_usdata!N12</f>
        <v>15.9605902374896</v>
      </c>
      <c r="W12" s="0" t="n">
        <f aca="false">age_moves!D198*pop_moves!$C$8*fuel_usdata!M12</f>
        <v>0.0017845024863025</v>
      </c>
      <c r="X12" s="4" t="n">
        <f aca="false">age_moves!D229*pop_moves!$C$9*fuel_usdata!P12</f>
        <v>3.49304457652467</v>
      </c>
      <c r="Y12" s="4" t="n">
        <f aca="false">age_moves!D229*pop_moves!$C$9*fuel_usdata!N12</f>
        <v>44.0977566939446</v>
      </c>
      <c r="Z12" s="4" t="n">
        <f aca="false">age_moves!D229*pop_moves!$C$9*fuel_usdata!M12</f>
        <v>0.00493042896846429</v>
      </c>
      <c r="AA12" s="4" t="n">
        <f aca="false">age_moves!D260*pop_moves!$C$10*fuel_usdata!P12</f>
        <v>5.34968923040196</v>
      </c>
      <c r="AB12" s="0" t="n">
        <f aca="false">age_moves!D260*pop_moves!$C$10*fuel_usdata!N12</f>
        <v>67.5368690270751</v>
      </c>
      <c r="AC12" s="0" t="n">
        <f aca="false">age_moves!D260*pop_moves!$C$10*fuel_usdata!M12</f>
        <v>0.00755108106295563</v>
      </c>
      <c r="AD12" s="4" t="n">
        <f aca="false">age_moves!D291*pop_moves!$C$11*fuel_usdata!P12</f>
        <v>5.34969262839111</v>
      </c>
      <c r="AE12" s="0" t="n">
        <f aca="false">age_moves!D291*pop_moves!$C$11*fuel_usdata!N12</f>
        <v>67.5369119248096</v>
      </c>
      <c r="AF12" s="0" t="n">
        <f aca="false">age_moves!D291*pop_moves!$C$11*fuel_usdata!M12</f>
        <v>0.00755108585921395</v>
      </c>
      <c r="AG12" s="4" t="n">
        <f aca="false">age_moves!D322*pop_moves!$C$12*fuel_usdata!P12</f>
        <v>0.68399585772188</v>
      </c>
      <c r="AH12" s="0" t="n">
        <f aca="false">age_moves!D322*pop_moves!$C$12*fuel_usdata!N12</f>
        <v>8.63506956544344</v>
      </c>
      <c r="AI12" s="0" t="n">
        <f aca="false">age_moves!D322*pop_moves!$C$12*fuel_usdata!M12</f>
        <v>0.000965459477352799</v>
      </c>
      <c r="AJ12" s="4" t="n">
        <f aca="false">age_moves!D353*pop_moves!$C$13*fuel_usdata!P12</f>
        <v>10.0303736042607</v>
      </c>
      <c r="AK12" s="0" t="n">
        <f aca="false">age_moves!D353*pop_moves!$C$13*fuel_usdata!N12</f>
        <v>126.627921591005</v>
      </c>
      <c r="AL12" s="0" t="n">
        <f aca="false">age_moves!D353*pop_moves!$C$13*fuel_usdata!M12</f>
        <v>0.0141578624319102</v>
      </c>
      <c r="AM12" s="4" t="n">
        <f aca="false">age_moves!D384*pop_moves!$C$14</f>
        <v>152.04120239823</v>
      </c>
    </row>
    <row r="13" customFormat="false" ht="14.4" hidden="false" customHeight="false" outlineLevel="0" collapsed="false">
      <c r="A13" s="0" t="n">
        <f aca="false">A12-1</f>
        <v>2008</v>
      </c>
      <c r="B13" s="0" t="n">
        <f aca="false">age_moves!D13*pop_moves!$C$2*fuel_usdata!V13</f>
        <v>88.7845839879162</v>
      </c>
      <c r="C13" s="0" t="n">
        <f aca="false">age_moves!D44*pop_moves!$C$3*fuel_usdata!T13</f>
        <v>7207.00338808547</v>
      </c>
      <c r="D13" s="0" t="n">
        <f aca="false">age_moves!D44*pop_moves!$C$3*fuel_usdata!S13</f>
        <v>26.3995699150008</v>
      </c>
      <c r="E13" s="0" t="n">
        <f aca="false">age_moves!D44*pop_moves!$C$3*fuel_usdata!Q13</f>
        <v>32.2602744361309</v>
      </c>
      <c r="F13" s="0" t="n">
        <f aca="false">age_moves!D44*pop_moves!$C$3*fuel_usdata!R13</f>
        <v>0.224396344277507</v>
      </c>
      <c r="G13" s="0" t="n">
        <f aca="false">age_moves!D75*pop_moves!$C$4*fuel_usdata!T13</f>
        <v>2365.2817778425</v>
      </c>
      <c r="H13" s="0" t="n">
        <f aca="false">age_moves!D75*pop_moves!$C$4*fuel_usdata!S13</f>
        <v>8.66413102650395</v>
      </c>
      <c r="I13" s="0" t="n">
        <f aca="false">age_moves!D75*pop_moves!$C$4*fuel_usdata!Q13</f>
        <v>10.5875681143878</v>
      </c>
      <c r="J13" s="0" t="n">
        <f aca="false">age_moves!D75*pop_moves!$C$4*fuel_usdata!R13</f>
        <v>0.0736451137252836</v>
      </c>
      <c r="K13" s="0" t="n">
        <f aca="false">age_moves!D106*pop_moves!$C$5*fuel_usdata!T13</f>
        <v>2719.94686115588</v>
      </c>
      <c r="L13" s="0" t="n">
        <f aca="false">age_moves!D106*pop_moves!$C$5*fuel_usdata!S13</f>
        <v>9.96328480223547</v>
      </c>
      <c r="M13" s="0" t="n">
        <f aca="false">age_moves!D106*pop_moves!$C$5*fuel_usdata!Q13</f>
        <v>12.1751340283317</v>
      </c>
      <c r="N13" s="0" t="n">
        <f aca="false">age_moves!D106*pop_moves!$C$5*fuel_usdata!R13</f>
        <v>0.0846879208190015</v>
      </c>
      <c r="O13" s="0" t="n">
        <f aca="false">age_moves!D137*pop_moves!$C$6*fuel_usdata!P13</f>
        <v>0.54841637681087</v>
      </c>
      <c r="P13" s="0" t="n">
        <f aca="false">age_moves!D137*pop_moves!$C$6*fuel_usdata!N13</f>
        <v>6.57755708071972</v>
      </c>
      <c r="Q13" s="0" t="n">
        <f aca="false">age_moves!D137*pop_moves!$C$6*fuel_usdata!M13</f>
        <v>0.000448622740528798</v>
      </c>
      <c r="R13" s="4" t="n">
        <f aca="false">age_moves!D168*pop_moves!$C$7*fuel_usdata!P13</f>
        <v>4.25502827637753</v>
      </c>
      <c r="S13" s="8" t="n">
        <f aca="false">age_moves!D168*pop_moves!$C$7*fuel_usdata!N13</f>
        <v>51.0336535365749</v>
      </c>
      <c r="T13" s="8" t="n">
        <f aca="false">age_moves!D168*pop_moves!$C$7*fuel_usdata!M13</f>
        <v>0.00348075390723485</v>
      </c>
      <c r="U13" s="4" t="n">
        <f aca="false">age_moves!D199*pop_moves!$C$8*fuel_usdata!P13</f>
        <v>1.31960986158943</v>
      </c>
      <c r="V13" s="0" t="n">
        <f aca="false">age_moves!D199*pop_moves!$C$8*fuel_usdata!N13</f>
        <v>15.827042291041</v>
      </c>
      <c r="W13" s="0" t="n">
        <f aca="false">age_moves!D199*pop_moves!$C$8*fuel_usdata!M13</f>
        <v>0.00107948452593209</v>
      </c>
      <c r="X13" s="4" t="n">
        <f aca="false">age_moves!D230*pop_moves!$C$9*fuel_usdata!P13</f>
        <v>3.06819871467996</v>
      </c>
      <c r="Y13" s="4" t="n">
        <f aca="false">age_moves!D230*pop_moves!$C$9*fuel_usdata!N13</f>
        <v>36.7991421010356</v>
      </c>
      <c r="Z13" s="4" t="n">
        <f aca="false">age_moves!D230*pop_moves!$C$9*fuel_usdata!M13</f>
        <v>0.00250988805963639</v>
      </c>
      <c r="AA13" s="4" t="n">
        <f aca="false">age_moves!D261*pop_moves!$C$10*fuel_usdata!P13</f>
        <v>11.8746024669029</v>
      </c>
      <c r="AB13" s="0" t="n">
        <f aca="false">age_moves!D261*pop_moves!$C$10*fuel_usdata!N13</f>
        <v>142.420757000561</v>
      </c>
      <c r="AC13" s="0" t="n">
        <f aca="false">age_moves!D261*pop_moves!$C$10*fuel_usdata!M13</f>
        <v>0.00971381768788638</v>
      </c>
      <c r="AD13" s="4" t="n">
        <f aca="false">age_moves!D292*pop_moves!$C$11*fuel_usdata!P13</f>
        <v>11.8746089499154</v>
      </c>
      <c r="AE13" s="0" t="n">
        <f aca="false">age_moves!D292*pop_moves!$C$11*fuel_usdata!N13</f>
        <v>142.420834756052</v>
      </c>
      <c r="AF13" s="0" t="n">
        <f aca="false">age_moves!D292*pop_moves!$C$11*fuel_usdata!M13</f>
        <v>0.00971382299120512</v>
      </c>
      <c r="AG13" s="4" t="n">
        <f aca="false">age_moves!D323*pop_moves!$C$12*fuel_usdata!P13</f>
        <v>2.7028534370013</v>
      </c>
      <c r="AH13" s="0" t="n">
        <f aca="false">age_moves!D323*pop_moves!$C$12*fuel_usdata!N13</f>
        <v>32.4172900635799</v>
      </c>
      <c r="AI13" s="0" t="n">
        <f aca="false">age_moves!D323*pop_moves!$C$12*fuel_usdata!M13</f>
        <v>0.00221102353508559</v>
      </c>
      <c r="AJ13" s="4" t="n">
        <f aca="false">age_moves!D354*pop_moves!$C$13*fuel_usdata!P13</f>
        <v>8.17889530415147</v>
      </c>
      <c r="AK13" s="0" t="n">
        <f aca="false">age_moves!D354*pop_moves!$C$13*fuel_usdata!N13</f>
        <v>98.0954489964831</v>
      </c>
      <c r="AL13" s="0" t="n">
        <f aca="false">age_moves!D354*pop_moves!$C$13*fuel_usdata!M13</f>
        <v>0.00669060695667726</v>
      </c>
      <c r="AM13" s="4" t="n">
        <f aca="false">age_moves!D385*pop_moves!$C$14</f>
        <v>94.4624671047911</v>
      </c>
    </row>
    <row r="14" customFormat="false" ht="14.4" hidden="false" customHeight="false" outlineLevel="0" collapsed="false">
      <c r="A14" s="0" t="n">
        <f aca="false">A13-1</f>
        <v>2007</v>
      </c>
      <c r="B14" s="0" t="n">
        <f aca="false">age_moves!D14*pop_moves!$C$2*fuel_usdata!V14</f>
        <v>109.385086488059</v>
      </c>
      <c r="C14" s="0" t="n">
        <f aca="false">age_moves!D45*pop_moves!$C$3*fuel_usdata!T14</f>
        <v>7802.65173276016</v>
      </c>
      <c r="D14" s="0" t="n">
        <f aca="false">age_moves!D45*pop_moves!$C$3*fuel_usdata!S14</f>
        <v>16.0802640044027</v>
      </c>
      <c r="E14" s="0" t="n">
        <f aca="false">age_moves!D45*pop_moves!$C$3*fuel_usdata!Q14</f>
        <v>3.76928683657077</v>
      </c>
      <c r="F14" s="0" t="n">
        <f aca="false">age_moves!D45*pop_moves!$C$3*fuel_usdata!R14</f>
        <v>0.0607949489769479</v>
      </c>
      <c r="G14" s="0" t="n">
        <f aca="false">age_moves!D76*pop_moves!$C$4*fuel_usdata!T14</f>
        <v>2500.14350317555</v>
      </c>
      <c r="H14" s="0" t="n">
        <f aca="false">age_moves!D76*pop_moves!$C$4*fuel_usdata!S14</f>
        <v>5.1524749478641</v>
      </c>
      <c r="I14" s="0" t="n">
        <f aca="false">age_moves!D76*pop_moves!$C$4*fuel_usdata!Q14</f>
        <v>1.20776350384716</v>
      </c>
      <c r="J14" s="0" t="n">
        <f aca="false">age_moves!D76*pop_moves!$C$4*fuel_usdata!R14</f>
        <v>0.0194800565136639</v>
      </c>
      <c r="K14" s="0" t="n">
        <f aca="false">age_moves!D107*pop_moves!$C$5*fuel_usdata!T14</f>
        <v>2390.97914051957</v>
      </c>
      <c r="L14" s="0" t="n">
        <f aca="false">age_moves!D107*pop_moves!$C$5*fuel_usdata!S14</f>
        <v>4.92750120412896</v>
      </c>
      <c r="M14" s="0" t="n">
        <f aca="false">age_moves!D107*pop_moves!$C$5*fuel_usdata!Q14</f>
        <v>1.15502863764081</v>
      </c>
      <c r="N14" s="0" t="n">
        <f aca="false">age_moves!D107*pop_moves!$C$5*fuel_usdata!R14</f>
        <v>0.018629494155497</v>
      </c>
      <c r="O14" s="0" t="n">
        <f aca="false">age_moves!D138*pop_moves!$C$6*fuel_usdata!P14</f>
        <v>0.606538327134057</v>
      </c>
      <c r="P14" s="0" t="n">
        <f aca="false">age_moves!D138*pop_moves!$C$6*fuel_usdata!N14</f>
        <v>6.65996803821993</v>
      </c>
      <c r="Q14" s="0" t="n">
        <f aca="false">age_moves!D138*pop_moves!$C$6*fuel_usdata!M14</f>
        <v>0.000209711583415699</v>
      </c>
      <c r="R14" s="4" t="n">
        <f aca="false">age_moves!D169*pop_moves!$C$7*fuel_usdata!P14</f>
        <v>3.16129703903107</v>
      </c>
      <c r="S14" s="8" t="n">
        <f aca="false">age_moves!D169*pop_moves!$C$7*fuel_usdata!N14</f>
        <v>34.7119650933663</v>
      </c>
      <c r="T14" s="8" t="n">
        <f aca="false">age_moves!D169*pop_moves!$C$7*fuel_usdata!M14</f>
        <v>0.00109302343816443</v>
      </c>
      <c r="U14" s="4" t="n">
        <f aca="false">age_moves!D200*pop_moves!$C$8*fuel_usdata!P14</f>
        <v>1.22992806015162</v>
      </c>
      <c r="V14" s="0" t="n">
        <f aca="false">age_moves!D200*pop_moves!$C$8*fuel_usdata!N14</f>
        <v>13.5049694363489</v>
      </c>
      <c r="W14" s="0" t="n">
        <f aca="false">age_moves!D200*pop_moves!$C$8*fuel_usdata!M14</f>
        <v>0.000425249566998573</v>
      </c>
      <c r="X14" s="4" t="n">
        <f aca="false">age_moves!D231*pop_moves!$C$9*fuel_usdata!P14</f>
        <v>9.51267860067975</v>
      </c>
      <c r="Y14" s="4" t="n">
        <f aca="false">age_moves!D231*pop_moves!$C$9*fuel_usdata!N14</f>
        <v>104.451990260433</v>
      </c>
      <c r="Z14" s="4" t="n">
        <f aca="false">age_moves!D231*pop_moves!$C$9*fuel_usdata!M14</f>
        <v>0.00328902363235535</v>
      </c>
      <c r="AA14" s="4" t="n">
        <f aca="false">age_moves!D262*pop_moves!$C$10*fuel_usdata!P14</f>
        <v>13.8472346274125</v>
      </c>
      <c r="AB14" s="0" t="n">
        <f aca="false">age_moves!D262*pop_moves!$C$10*fuel_usdata!N14</f>
        <v>152.046681818207</v>
      </c>
      <c r="AC14" s="0" t="n">
        <f aca="false">age_moves!D262*pop_moves!$C$10*fuel_usdata!M14</f>
        <v>0.00478770321632379</v>
      </c>
      <c r="AD14" s="4" t="n">
        <f aca="false">age_moves!D293*pop_moves!$C$11*fuel_usdata!P14</f>
        <v>13.8472381200036</v>
      </c>
      <c r="AE14" s="0" t="n">
        <f aca="false">age_moves!D293*pop_moves!$C$11*fuel_usdata!N14</f>
        <v>152.046720167878</v>
      </c>
      <c r="AF14" s="0" t="n">
        <f aca="false">age_moves!D293*pop_moves!$C$11*fuel_usdata!M14</f>
        <v>0.00478770442389268</v>
      </c>
      <c r="AG14" s="4" t="n">
        <f aca="false">age_moves!D324*pop_moves!$C$12*fuel_usdata!P14</f>
        <v>4.96423171497148</v>
      </c>
      <c r="AH14" s="0" t="n">
        <f aca="false">age_moves!D324*pop_moves!$C$12*fuel_usdata!N14</f>
        <v>54.5087145807367</v>
      </c>
      <c r="AI14" s="0" t="n">
        <f aca="false">age_moves!D324*pop_moves!$C$12*fuel_usdata!M14</f>
        <v>0.00171639094648508</v>
      </c>
      <c r="AJ14" s="4" t="n">
        <f aca="false">age_moves!D355*pop_moves!$C$13*fuel_usdata!P14</f>
        <v>30.9597672299299</v>
      </c>
      <c r="AK14" s="0" t="n">
        <f aca="false">age_moves!D355*pop_moves!$C$13*fuel_usdata!N14</f>
        <v>339.947289392793</v>
      </c>
      <c r="AL14" s="0" t="n">
        <f aca="false">age_moves!D355*pop_moves!$C$13*fuel_usdata!M14</f>
        <v>0.0107043883585201</v>
      </c>
      <c r="AM14" s="4" t="n">
        <f aca="false">age_moves!D386*pop_moves!$C$14</f>
        <v>359.253162604973</v>
      </c>
    </row>
    <row r="15" customFormat="false" ht="14.4" hidden="false" customHeight="false" outlineLevel="0" collapsed="false">
      <c r="A15" s="0" t="n">
        <f aca="false">A14-1</f>
        <v>2006</v>
      </c>
      <c r="B15" s="0" t="n">
        <f aca="false">age_moves!D15*pop_moves!$C$2*fuel_usdata!V15</f>
        <v>106.189172418463</v>
      </c>
      <c r="C15" s="0" t="n">
        <f aca="false">age_moves!D46*pop_moves!$C$3*fuel_usdata!T15</f>
        <v>7026.37161781221</v>
      </c>
      <c r="D15" s="0" t="n">
        <f aca="false">age_moves!D46*pop_moves!$C$3*fuel_usdata!S15</f>
        <v>5.6603383345353</v>
      </c>
      <c r="E15" s="0" t="n">
        <f aca="false">age_moves!D46*pop_moves!$C$3*fuel_usdata!Q15</f>
        <v>3.18766421997514</v>
      </c>
      <c r="F15" s="0" t="n">
        <f aca="false">age_moves!D46*pop_moves!$C$3*fuel_usdata!R15</f>
        <v>0.104269390373019</v>
      </c>
      <c r="G15" s="0" t="n">
        <f aca="false">age_moves!D77*pop_moves!$C$4*fuel_usdata!T15</f>
        <v>2499.09635249659</v>
      </c>
      <c r="H15" s="0" t="n">
        <f aca="false">age_moves!D77*pop_moves!$C$4*fuel_usdata!S15</f>
        <v>2.01323409224095</v>
      </c>
      <c r="I15" s="0" t="n">
        <f aca="false">age_moves!D77*pop_moves!$C$4*fuel_usdata!Q15</f>
        <v>1.13376867299885</v>
      </c>
      <c r="J15" s="0" t="n">
        <f aca="false">age_moves!D77*pop_moves!$C$4*fuel_usdata!R15</f>
        <v>0.0370858911728597</v>
      </c>
      <c r="K15" s="0" t="n">
        <f aca="false">age_moves!D108*pop_moves!$C$5*fuel_usdata!T15</f>
        <v>2407.57005690569</v>
      </c>
      <c r="L15" s="0" t="n">
        <f aca="false">age_moves!D108*pop_moves!$C$5*fuel_usdata!S15</f>
        <v>1.93950189762747</v>
      </c>
      <c r="M15" s="0" t="n">
        <f aca="false">age_moves!D108*pop_moves!$C$5*fuel_usdata!Q15</f>
        <v>1.092245805506</v>
      </c>
      <c r="N15" s="0" t="n">
        <f aca="false">age_moves!D108*pop_moves!$C$5*fuel_usdata!R15</f>
        <v>0.0357276665352429</v>
      </c>
      <c r="O15" s="0" t="n">
        <f aca="false">age_moves!D139*pop_moves!$C$6*fuel_usdata!P15</f>
        <v>0.778501833296954</v>
      </c>
      <c r="P15" s="0" t="n">
        <f aca="false">age_moves!D139*pop_moves!$C$6*fuel_usdata!N15</f>
        <v>8.05808934259819</v>
      </c>
      <c r="Q15" s="0" t="n">
        <f aca="false">age_moves!D139*pop_moves!$C$6*fuel_usdata!M15</f>
        <v>0.000199564684259665</v>
      </c>
      <c r="R15" s="4" t="n">
        <f aca="false">age_moves!D170*pop_moves!$C$7*fuel_usdata!P15</f>
        <v>2.83197986610542</v>
      </c>
      <c r="S15" s="8" t="n">
        <f aca="false">age_moves!D170*pop_moves!$C$7*fuel_usdata!N15</f>
        <v>29.3131574024336</v>
      </c>
      <c r="T15" s="8" t="n">
        <f aca="false">age_moves!D170*pop_moves!$C$7*fuel_usdata!M15</f>
        <v>0.000725962539375909</v>
      </c>
      <c r="U15" s="4" t="n">
        <f aca="false">age_moves!D201*pop_moves!$C$8*fuel_usdata!P15</f>
        <v>1.21562249731574</v>
      </c>
      <c r="V15" s="0" t="n">
        <f aca="false">age_moves!D201*pop_moves!$C$8*fuel_usdata!N15</f>
        <v>12.5826225081041</v>
      </c>
      <c r="W15" s="0" t="n">
        <f aca="false">age_moves!D201*pop_moves!$C$8*fuel_usdata!M15</f>
        <v>0.000311618174138872</v>
      </c>
      <c r="X15" s="4" t="n">
        <f aca="false">age_moves!D232*pop_moves!$C$9*fuel_usdata!P15</f>
        <v>8.11534406680298</v>
      </c>
      <c r="Y15" s="4" t="n">
        <f aca="false">age_moves!D232*pop_moves!$C$9*fuel_usdata!N15</f>
        <v>84.0000173914534</v>
      </c>
      <c r="Z15" s="4" t="n">
        <f aca="false">age_moves!D232*pop_moves!$C$9*fuel_usdata!M15</f>
        <v>0.00208032403660676</v>
      </c>
      <c r="AA15" s="4" t="n">
        <f aca="false">age_moves!D263*pop_moves!$C$10*fuel_usdata!P15</f>
        <v>16.4132703624571</v>
      </c>
      <c r="AB15" s="0" t="n">
        <f aca="false">age_moves!D263*pop_moves!$C$10*fuel_usdata!N15</f>
        <v>169.889900483316</v>
      </c>
      <c r="AC15" s="0" t="n">
        <f aca="false">age_moves!D263*pop_moves!$C$10*fuel_usdata!M15</f>
        <v>0.00420745202831508</v>
      </c>
      <c r="AD15" s="4" t="n">
        <f aca="false">age_moves!D294*pop_moves!$C$11*fuel_usdata!P15</f>
        <v>16.4132870612252</v>
      </c>
      <c r="AE15" s="0" t="n">
        <f aca="false">age_moves!D294*pop_moves!$C$11*fuel_usdata!N15</f>
        <v>169.890073328336</v>
      </c>
      <c r="AF15" s="0" t="n">
        <f aca="false">age_moves!D294*pop_moves!$C$11*fuel_usdata!M15</f>
        <v>0.00420745630895289</v>
      </c>
      <c r="AG15" s="4" t="n">
        <f aca="false">age_moves!D325*pop_moves!$C$12*fuel_usdata!P15</f>
        <v>7.03313625433077</v>
      </c>
      <c r="AH15" s="0" t="n">
        <f aca="false">age_moves!D325*pop_moves!$C$12*fuel_usdata!N15</f>
        <v>72.7983389018506</v>
      </c>
      <c r="AI15" s="0" t="n">
        <f aca="false">age_moves!D325*pop_moves!$C$12*fuel_usdata!M15</f>
        <v>0.00180290598675488</v>
      </c>
      <c r="AJ15" s="4" t="n">
        <f aca="false">age_moves!D356*pop_moves!$C$13*fuel_usdata!P15</f>
        <v>21.601889539685</v>
      </c>
      <c r="AK15" s="0" t="n">
        <f aca="false">age_moves!D356*pop_moves!$C$13*fuel_usdata!N15</f>
        <v>223.596077022109</v>
      </c>
      <c r="AL15" s="0" t="n">
        <f aca="false">age_moves!D356*pop_moves!$C$13*fuel_usdata!M15</f>
        <v>0.00553752615731478</v>
      </c>
      <c r="AM15" s="4" t="n">
        <f aca="false">age_moves!D387*pop_moves!$C$14</f>
        <v>260.505244742583</v>
      </c>
    </row>
    <row r="16" customFormat="false" ht="14.4" hidden="false" customHeight="false" outlineLevel="0" collapsed="false">
      <c r="A16" s="0" t="n">
        <f aca="false">A15-1</f>
        <v>2005</v>
      </c>
      <c r="B16" s="0" t="n">
        <f aca="false">age_moves!D16*pop_moves!$C$2*fuel_usdata!V16</f>
        <v>95.6815659693999</v>
      </c>
      <c r="C16" s="0" t="n">
        <f aca="false">age_moves!D47*pop_moves!$C$3*fuel_usdata!T16</f>
        <v>6364.03123819547</v>
      </c>
      <c r="D16" s="0" t="n">
        <f aca="false">age_moves!D47*pop_moves!$C$3*fuel_usdata!S16</f>
        <v>5.12676697720042</v>
      </c>
      <c r="E16" s="0" t="n">
        <f aca="false">age_moves!D47*pop_moves!$C$3*fuel_usdata!Q16</f>
        <v>2.88717929768655</v>
      </c>
      <c r="F16" s="0" t="n">
        <f aca="false">age_moves!D47*pop_moves!$C$3*fuel_usdata!R16</f>
        <v>0.0944404443168499</v>
      </c>
      <c r="G16" s="0" t="n">
        <f aca="false">age_moves!D78*pop_moves!$C$4*fuel_usdata!T16</f>
        <v>2597.37240416516</v>
      </c>
      <c r="H16" s="0" t="n">
        <f aca="false">age_moves!D78*pop_moves!$C$4*fuel_usdata!S16</f>
        <v>2.09240378790809</v>
      </c>
      <c r="I16" s="0" t="n">
        <f aca="false">age_moves!D78*pop_moves!$C$4*fuel_usdata!Q16</f>
        <v>1.17835371213771</v>
      </c>
      <c r="J16" s="0" t="n">
        <f aca="false">age_moves!D78*pop_moves!$C$4*fuel_usdata!R16</f>
        <v>0.0385442803035701</v>
      </c>
      <c r="K16" s="0" t="n">
        <f aca="false">age_moves!D109*pop_moves!$C$5*fuel_usdata!T16</f>
        <v>2005.52010422274</v>
      </c>
      <c r="L16" s="0" t="n">
        <f aca="false">age_moves!D109*pop_moves!$C$5*fuel_usdata!S16</f>
        <v>1.61561655774589</v>
      </c>
      <c r="M16" s="0" t="n">
        <f aca="false">age_moves!D109*pop_moves!$C$5*fuel_usdata!Q16</f>
        <v>0.909847219362158</v>
      </c>
      <c r="N16" s="0" t="n">
        <f aca="false">age_moves!D109*pop_moves!$C$5*fuel_usdata!R16</f>
        <v>0.0297613576426874</v>
      </c>
      <c r="O16" s="0" t="n">
        <f aca="false">age_moves!D140*pop_moves!$C$6*fuel_usdata!P16</f>
        <v>0.467325705111357</v>
      </c>
      <c r="P16" s="0" t="n">
        <f aca="false">age_moves!D140*pop_moves!$C$6*fuel_usdata!N16</f>
        <v>4.83717844045665</v>
      </c>
      <c r="Q16" s="0" t="n">
        <f aca="false">age_moves!D140*pop_moves!$C$6*fuel_usdata!M16</f>
        <v>0.000119796386852437</v>
      </c>
      <c r="R16" s="4" t="n">
        <f aca="false">age_moves!D171*pop_moves!$C$7*fuel_usdata!P16</f>
        <v>2.08587937982915</v>
      </c>
      <c r="S16" s="8" t="n">
        <f aca="false">age_moves!D171*pop_moves!$C$7*fuel_usdata!N16</f>
        <v>21.5904467807916</v>
      </c>
      <c r="T16" s="8" t="n">
        <f aca="false">age_moves!D171*pop_moves!$C$7*fuel_usdata!M16</f>
        <v>0.000534703763093861</v>
      </c>
      <c r="U16" s="4" t="n">
        <f aca="false">age_moves!D202*pop_moves!$C$8*fuel_usdata!P16</f>
        <v>1.04707932132594</v>
      </c>
      <c r="V16" s="0" t="n">
        <f aca="false">age_moves!D202*pop_moves!$C$8*fuel_usdata!N16</f>
        <v>10.8380717413328</v>
      </c>
      <c r="W16" s="0" t="n">
        <f aca="false">age_moves!D202*pop_moves!$C$8*fuel_usdata!M16</f>
        <v>0.000268413053403214</v>
      </c>
      <c r="X16" s="4" t="n">
        <f aca="false">age_moves!D233*pop_moves!$C$9*fuel_usdata!P16</f>
        <v>6.84171243982366</v>
      </c>
      <c r="Y16" s="4" t="n">
        <f aca="false">age_moves!D233*pop_moves!$C$9*fuel_usdata!N16</f>
        <v>70.8169560282012</v>
      </c>
      <c r="Z16" s="4" t="n">
        <f aca="false">age_moves!D233*pop_moves!$C$9*fuel_usdata!M16</f>
        <v>0.00175383553956003</v>
      </c>
      <c r="AA16" s="4" t="n">
        <f aca="false">age_moves!D264*pop_moves!$C$10*fuel_usdata!P16</f>
        <v>13.6563053990839</v>
      </c>
      <c r="AB16" s="0" t="n">
        <f aca="false">age_moves!D264*pop_moves!$C$10*fuel_usdata!N16</f>
        <v>141.353204692645</v>
      </c>
      <c r="AC16" s="0" t="n">
        <f aca="false">age_moves!D264*pop_moves!$C$10*fuel_usdata!M16</f>
        <v>0.00350071914870132</v>
      </c>
      <c r="AD16" s="4" t="n">
        <f aca="false">age_moves!D295*pop_moves!$C$11*fuel_usdata!P16</f>
        <v>13.6563083497334</v>
      </c>
      <c r="AE16" s="0" t="n">
        <f aca="false">age_moves!D295*pop_moves!$C$11*fuel_usdata!N16</f>
        <v>141.353235234124</v>
      </c>
      <c r="AF16" s="0" t="n">
        <f aca="false">age_moves!D295*pop_moves!$C$11*fuel_usdata!M16</f>
        <v>0.00350071990508419</v>
      </c>
      <c r="AG16" s="4" t="n">
        <f aca="false">age_moves!D326*pop_moves!$C$12*fuel_usdata!P16</f>
        <v>5.476321448704</v>
      </c>
      <c r="AH16" s="0" t="n">
        <f aca="false">age_moves!D326*pop_moves!$C$12*fuel_usdata!N16</f>
        <v>56.6841150720977</v>
      </c>
      <c r="AI16" s="0" t="n">
        <f aca="false">age_moves!D326*pop_moves!$C$12*fuel_usdata!M16</f>
        <v>0.00140382503171084</v>
      </c>
      <c r="AJ16" s="4" t="n">
        <f aca="false">age_moves!D357*pop_moves!$C$13*fuel_usdata!P16</f>
        <v>20.8508639921834</v>
      </c>
      <c r="AK16" s="0" t="n">
        <f aca="false">age_moves!D357*pop_moves!$C$13*fuel_usdata!N16</f>
        <v>215.822388250289</v>
      </c>
      <c r="AL16" s="0" t="n">
        <f aca="false">age_moves!D357*pop_moves!$C$13*fuel_usdata!M16</f>
        <v>0.00534500486854226</v>
      </c>
      <c r="AM16" s="4" t="n">
        <f aca="false">age_moves!D388*pop_moves!$C$14</f>
        <v>238.26733886026</v>
      </c>
    </row>
    <row r="17" customFormat="false" ht="14.4" hidden="false" customHeight="false" outlineLevel="0" collapsed="false">
      <c r="A17" s="0" t="n">
        <f aca="false">A16-1</f>
        <v>2004</v>
      </c>
      <c r="B17" s="0" t="n">
        <f aca="false">age_moves!D17*pop_moves!$C$2*fuel_usdata!V17</f>
        <v>77.8690465283898</v>
      </c>
      <c r="C17" s="0" t="n">
        <f aca="false">age_moves!D48*pop_moves!$C$3*fuel_usdata!T17</f>
        <v>5286.72005757293</v>
      </c>
      <c r="D17" s="0" t="n">
        <f aca="false">age_moves!D48*pop_moves!$C$3*fuel_usdata!S17</f>
        <v>4.25890144067761</v>
      </c>
      <c r="E17" s="0" t="n">
        <f aca="false">age_moves!D48*pop_moves!$C$3*fuel_usdata!Q17</f>
        <v>2.39843396922371</v>
      </c>
      <c r="F17" s="0" t="n">
        <f aca="false">age_moves!D48*pop_moves!$C$3*fuel_usdata!R17</f>
        <v>0.0784534475914297</v>
      </c>
      <c r="G17" s="0" t="n">
        <f aca="false">age_moves!D79*pop_moves!$C$4*fuel_usdata!T17</f>
        <v>2559.54309316303</v>
      </c>
      <c r="H17" s="0" t="n">
        <f aca="false">age_moves!D79*pop_moves!$C$4*fuel_usdata!S17</f>
        <v>2.06192906910847</v>
      </c>
      <c r="I17" s="0" t="n">
        <f aca="false">age_moves!D79*pop_moves!$C$4*fuel_usdata!Q17</f>
        <v>1.16119163365582</v>
      </c>
      <c r="J17" s="0" t="n">
        <f aca="false">age_moves!D79*pop_moves!$C$4*fuel_usdata!R17</f>
        <v>0.0379829039046297</v>
      </c>
      <c r="K17" s="0" t="n">
        <f aca="false">age_moves!D110*pop_moves!$C$5*fuel_usdata!T17</f>
        <v>1757.70732606471</v>
      </c>
      <c r="L17" s="0" t="n">
        <f aca="false">age_moves!D110*pop_moves!$C$5*fuel_usdata!S17</f>
        <v>1.41598234477035</v>
      </c>
      <c r="M17" s="0" t="n">
        <f aca="false">age_moves!D110*pop_moves!$C$5*fuel_usdata!Q17</f>
        <v>0.79742163626541</v>
      </c>
      <c r="N17" s="0" t="n">
        <f aca="false">age_moves!D110*pop_moves!$C$5*fuel_usdata!R17</f>
        <v>0.0260838852984013</v>
      </c>
      <c r="O17" s="0" t="n">
        <f aca="false">age_moves!D141*pop_moves!$C$6*fuel_usdata!P17</f>
        <v>0.453364879791128</v>
      </c>
      <c r="P17" s="0" t="n">
        <f aca="false">age_moves!D141*pop_moves!$C$6*fuel_usdata!N17</f>
        <v>4.69267322169514</v>
      </c>
      <c r="Q17" s="0" t="n">
        <f aca="false">age_moves!D141*pop_moves!$C$6*fuel_usdata!M17</f>
        <v>0.000116217605688574</v>
      </c>
      <c r="R17" s="4" t="n">
        <f aca="false">age_moves!D172*pop_moves!$C$7*fuel_usdata!P17</f>
        <v>2.17034684232823</v>
      </c>
      <c r="S17" s="8" t="n">
        <f aca="false">age_moves!D172*pop_moves!$C$7*fuel_usdata!N17</f>
        <v>22.4647496150927</v>
      </c>
      <c r="T17" s="8" t="n">
        <f aca="false">age_moves!D172*pop_moves!$C$7*fuel_usdata!M17</f>
        <v>0.000556356534818824</v>
      </c>
      <c r="U17" s="4" t="n">
        <f aca="false">age_moves!D203*pop_moves!$C$8*fuel_usdata!P17</f>
        <v>1.13935845957736</v>
      </c>
      <c r="V17" s="0" t="n">
        <f aca="false">age_moves!D203*pop_moves!$C$8*fuel_usdata!N17</f>
        <v>11.7932313937369</v>
      </c>
      <c r="W17" s="0" t="n">
        <f aca="false">age_moves!D203*pop_moves!$C$8*fuel_usdata!M17</f>
        <v>0.000292068305454334</v>
      </c>
      <c r="X17" s="4" t="n">
        <f aca="false">age_moves!D234*pop_moves!$C$9*fuel_usdata!P17</f>
        <v>5.77189579156197</v>
      </c>
      <c r="Y17" s="4" t="n">
        <f aca="false">age_moves!D234*pop_moves!$C$9*fuel_usdata!N17</f>
        <v>59.7435355644586</v>
      </c>
      <c r="Z17" s="4" t="n">
        <f aca="false">age_moves!D234*pop_moves!$C$9*fuel_usdata!M17</f>
        <v>0.00147959389683721</v>
      </c>
      <c r="AA17" s="4" t="n">
        <f aca="false">age_moves!D265*pop_moves!$C$10*fuel_usdata!P17</f>
        <v>10.4208241318629</v>
      </c>
      <c r="AB17" s="0" t="n">
        <f aca="false">age_moves!D265*pop_moves!$C$10*fuel_usdata!N17</f>
        <v>107.863499206461</v>
      </c>
      <c r="AC17" s="0" t="n">
        <f aca="false">age_moves!D265*pop_moves!$C$10*fuel_usdata!M17</f>
        <v>0.00267132123349472</v>
      </c>
      <c r="AD17" s="4" t="n">
        <f aca="false">age_moves!D296*pop_moves!$C$11*fuel_usdata!P17</f>
        <v>10.4208288321959</v>
      </c>
      <c r="AE17" s="0" t="n">
        <f aca="false">age_moves!D296*pop_moves!$C$11*fuel_usdata!N17</f>
        <v>107.863547858502</v>
      </c>
      <c r="AF17" s="0" t="n">
        <f aca="false">age_moves!D296*pop_moves!$C$11*fuel_usdata!M17</f>
        <v>0.00267132243839935</v>
      </c>
      <c r="AG17" s="4" t="n">
        <f aca="false">age_moves!D327*pop_moves!$C$12*fuel_usdata!P17</f>
        <v>8.50638972405347</v>
      </c>
      <c r="AH17" s="0" t="n">
        <f aca="false">age_moves!D327*pop_moves!$C$12*fuel_usdata!N17</f>
        <v>88.0476390005312</v>
      </c>
      <c r="AI17" s="0" t="n">
        <f aca="false">age_moves!D327*pop_moves!$C$12*fuel_usdata!M17</f>
        <v>0.00218056645066738</v>
      </c>
      <c r="AJ17" s="4" t="n">
        <f aca="false">age_moves!D358*pop_moves!$C$13*fuel_usdata!P17</f>
        <v>11.6748445083534</v>
      </c>
      <c r="AK17" s="0" t="n">
        <f aca="false">age_moves!D358*pop_moves!$C$13*fuel_usdata!N17</f>
        <v>120.843569129231</v>
      </c>
      <c r="AL17" s="0" t="n">
        <f aca="false">age_moves!D358*pop_moves!$C$13*fuel_usdata!M17</f>
        <v>0.00299278249381014</v>
      </c>
      <c r="AM17" s="4" t="n">
        <f aca="false">age_moves!D389*pop_moves!$C$14</f>
        <v>131.882065806143</v>
      </c>
    </row>
    <row r="18" customFormat="false" ht="14.4" hidden="false" customHeight="false" outlineLevel="0" collapsed="false">
      <c r="A18" s="0" t="n">
        <f aca="false">A17-1</f>
        <v>2003</v>
      </c>
      <c r="B18" s="0" t="n">
        <f aca="false">age_moves!D18*pop_moves!$C$2*fuel_usdata!V18</f>
        <v>83.6442376979338</v>
      </c>
      <c r="C18" s="0" t="n">
        <f aca="false">age_moves!D49*pop_moves!$C$3*fuel_usdata!T18</f>
        <v>4771.48577758012</v>
      </c>
      <c r="D18" s="0" t="n">
        <f aca="false">age_moves!D49*pop_moves!$C$3*fuel_usdata!S18</f>
        <v>3.84383652453842</v>
      </c>
      <c r="E18" s="0" t="n">
        <f aca="false">age_moves!D49*pop_moves!$C$3*fuel_usdata!Q18</f>
        <v>2.16468688487164</v>
      </c>
      <c r="F18" s="0" t="n">
        <f aca="false">age_moves!D49*pop_moves!$C$3*fuel_usdata!R18</f>
        <v>0.0708075149257078</v>
      </c>
      <c r="G18" s="0" t="n">
        <f aca="false">age_moves!D80*pop_moves!$C$4*fuel_usdata!T18</f>
        <v>2259.0251903666</v>
      </c>
      <c r="H18" s="0" t="n">
        <f aca="false">age_moves!D80*pop_moves!$C$4*fuel_usdata!S18</f>
        <v>1.81983640764141</v>
      </c>
      <c r="I18" s="0" t="n">
        <f aca="false">age_moves!D80*pop_moves!$C$4*fuel_usdata!Q18</f>
        <v>1.0248552400928</v>
      </c>
      <c r="J18" s="0" t="n">
        <f aca="false">age_moves!D80*pop_moves!$C$4*fuel_usdata!R18</f>
        <v>0.033523302246026</v>
      </c>
      <c r="K18" s="0" t="n">
        <f aca="false">age_moves!D111*pop_moves!$C$5*fuel_usdata!T18</f>
        <v>1498.24481975652</v>
      </c>
      <c r="L18" s="0" t="n">
        <f aca="false">age_moves!D111*pop_moves!$C$5*fuel_usdata!S18</f>
        <v>1.20696328760752</v>
      </c>
      <c r="M18" s="0" t="n">
        <f aca="false">age_moves!D111*pop_moves!$C$5*fuel_usdata!Q18</f>
        <v>0.679710904073707</v>
      </c>
      <c r="N18" s="0" t="n">
        <f aca="false">age_moves!D111*pop_moves!$C$5*fuel_usdata!R18</f>
        <v>0.0222335342454016</v>
      </c>
      <c r="O18" s="0" t="n">
        <f aca="false">age_moves!D142*pop_moves!$C$6*fuel_usdata!P18</f>
        <v>0.581324240711314</v>
      </c>
      <c r="P18" s="0" t="n">
        <f aca="false">age_moves!D142*pop_moves!$C$6*fuel_usdata!N18</f>
        <v>6.01715046556994</v>
      </c>
      <c r="Q18" s="0" t="n">
        <f aca="false">age_moves!D142*pop_moves!$C$6*fuel_usdata!M18</f>
        <v>0.000149019287544556</v>
      </c>
      <c r="R18" s="4" t="n">
        <f aca="false">age_moves!D173*pop_moves!$C$7*fuel_usdata!P18</f>
        <v>2.19072501056893</v>
      </c>
      <c r="S18" s="8" t="n">
        <f aca="false">age_moves!D173*pop_moves!$C$7*fuel_usdata!N18</f>
        <v>22.6756792408158</v>
      </c>
      <c r="T18" s="8" t="n">
        <f aca="false">age_moves!D173*pop_moves!$C$7*fuel_usdata!M18</f>
        <v>0.000561580366718516</v>
      </c>
      <c r="U18" s="4" t="n">
        <f aca="false">age_moves!D204*pop_moves!$C$8*fuel_usdata!P18</f>
        <v>0.828541782342265</v>
      </c>
      <c r="V18" s="0" t="n">
        <f aca="false">age_moves!D204*pop_moves!$C$8*fuel_usdata!N18</f>
        <v>8.57604108382725</v>
      </c>
      <c r="W18" s="0" t="n">
        <f aca="false">age_moves!D204*pop_moves!$C$8*fuel_usdata!M18</f>
        <v>0.000212392151331009</v>
      </c>
      <c r="X18" s="4" t="n">
        <f aca="false">age_moves!D235*pop_moves!$C$9*fuel_usdata!P18</f>
        <v>6.30555162618216</v>
      </c>
      <c r="Y18" s="4" t="n">
        <f aca="false">age_moves!D235*pop_moves!$C$9*fuel_usdata!N18</f>
        <v>65.2672815720393</v>
      </c>
      <c r="Z18" s="4" t="n">
        <f aca="false">age_moves!D235*pop_moves!$C$9*fuel_usdata!M18</f>
        <v>0.00161639364936738</v>
      </c>
      <c r="AA18" s="4" t="n">
        <f aca="false">age_moves!D266*pop_moves!$C$10*fuel_usdata!P18</f>
        <v>9.09636531160771</v>
      </c>
      <c r="AB18" s="0" t="n">
        <f aca="false">age_moves!D266*pop_moves!$C$10*fuel_usdata!N18</f>
        <v>94.1543375221396</v>
      </c>
      <c r="AC18" s="0" t="n">
        <f aca="false">age_moves!D266*pop_moves!$C$10*fuel_usdata!M18</f>
        <v>0.00233180346362669</v>
      </c>
      <c r="AD18" s="4" t="n">
        <f aca="false">age_moves!D297*pop_moves!$C$11*fuel_usdata!P18</f>
        <v>9.0963686312808</v>
      </c>
      <c r="AE18" s="0" t="n">
        <f aca="false">age_moves!D297*pop_moves!$C$11*fuel_usdata!N18</f>
        <v>94.1543718832948</v>
      </c>
      <c r="AF18" s="0" t="n">
        <f aca="false">age_moves!D297*pop_moves!$C$11*fuel_usdata!M18</f>
        <v>0.00233180431460672</v>
      </c>
      <c r="AG18" s="4" t="n">
        <f aca="false">age_moves!D328*pop_moves!$C$12*fuel_usdata!P18</f>
        <v>6.38266642955311</v>
      </c>
      <c r="AH18" s="0" t="n">
        <f aca="false">age_moves!D328*pop_moves!$C$12*fuel_usdata!N18</f>
        <v>66.065478761336</v>
      </c>
      <c r="AI18" s="0" t="n">
        <f aca="false">age_moves!D328*pop_moves!$C$12*fuel_usdata!M18</f>
        <v>0.00163616160716563</v>
      </c>
      <c r="AJ18" s="4" t="n">
        <f aca="false">age_moves!D359*pop_moves!$C$13*fuel_usdata!P18</f>
        <v>12.2293191816619</v>
      </c>
      <c r="AK18" s="0" t="n">
        <f aca="false">age_moves!D359*pop_moves!$C$13*fuel_usdata!N18</f>
        <v>126.582806038675</v>
      </c>
      <c r="AL18" s="0" t="n">
        <f aca="false">age_moves!D359*pop_moves!$C$13*fuel_usdata!M18</f>
        <v>0.00313491904169748</v>
      </c>
      <c r="AM18" s="4" t="n">
        <f aca="false">age_moves!D390*pop_moves!$C$14</f>
        <v>117.887850582673</v>
      </c>
    </row>
    <row r="19" customFormat="false" ht="14.4" hidden="false" customHeight="false" outlineLevel="0" collapsed="false">
      <c r="A19" s="0" t="n">
        <f aca="false">A18-1</f>
        <v>2002</v>
      </c>
      <c r="B19" s="0" t="n">
        <f aca="false">age_moves!D19*pop_moves!$C$2*fuel_usdata!V19</f>
        <v>67.278075928627</v>
      </c>
      <c r="C19" s="0" t="n">
        <f aca="false">age_moves!D50*pop_moves!$C$3*fuel_usdata!T19</f>
        <v>4006.76813944415</v>
      </c>
      <c r="D19" s="0" t="n">
        <f aca="false">age_moves!D50*pop_moves!$C$3*fuel_usdata!S19</f>
        <v>3.22779160154244</v>
      </c>
      <c r="E19" s="0" t="n">
        <f aca="false">age_moves!D50*pop_moves!$C$3*fuel_usdata!Q19</f>
        <v>1.8177563229739</v>
      </c>
      <c r="F19" s="0" t="n">
        <f aca="false">age_moves!D50*pop_moves!$C$3*fuel_usdata!R19</f>
        <v>0.0594593189757817</v>
      </c>
      <c r="G19" s="0" t="n">
        <f aca="false">age_moves!D81*pop_moves!$C$4*fuel_usdata!T19</f>
        <v>2106.39104131015</v>
      </c>
      <c r="H19" s="0" t="n">
        <f aca="false">age_moves!D81*pop_moves!$C$4*fuel_usdata!S19</f>
        <v>1.6968766537233</v>
      </c>
      <c r="I19" s="0" t="n">
        <f aca="false">age_moves!D81*pop_moves!$C$4*fuel_usdata!Q19</f>
        <v>0.955609483938912</v>
      </c>
      <c r="J19" s="0" t="n">
        <f aca="false">age_moves!D81*pop_moves!$C$4*fuel_usdata!R19</f>
        <v>0.0312582541475345</v>
      </c>
      <c r="K19" s="0" t="n">
        <f aca="false">age_moves!D112*pop_moves!$C$5*fuel_usdata!T19</f>
        <v>1278.44192007905</v>
      </c>
      <c r="L19" s="0" t="n">
        <f aca="false">age_moves!D112*pop_moves!$C$5*fuel_usdata!S19</f>
        <v>1.02989340762389</v>
      </c>
      <c r="M19" s="0" t="n">
        <f aca="false">age_moves!D112*pop_moves!$C$5*fuel_usdata!Q19</f>
        <v>0.57999260324082</v>
      </c>
      <c r="N19" s="0" t="n">
        <f aca="false">age_moves!D112*pop_moves!$C$5*fuel_usdata!R19</f>
        <v>0.0189717206667558</v>
      </c>
      <c r="O19" s="0" t="n">
        <f aca="false">age_moves!D143*pop_moves!$C$6*fuel_usdata!P19</f>
        <v>0.531075803028405</v>
      </c>
      <c r="P19" s="0" t="n">
        <f aca="false">age_moves!D143*pop_moves!$C$6*fuel_usdata!N19</f>
        <v>5.49704070749772</v>
      </c>
      <c r="Q19" s="0" t="n">
        <f aca="false">age_moves!D143*pop_moves!$C$6*fuel_usdata!M19</f>
        <v>0.000136138375552014</v>
      </c>
      <c r="R19" s="4" t="n">
        <f aca="false">age_moves!D174*pop_moves!$C$7*fuel_usdata!P19</f>
        <v>2.0115604549747</v>
      </c>
      <c r="S19" s="8" t="n">
        <f aca="false">age_moves!D174*pop_moves!$C$7*fuel_usdata!N19</f>
        <v>20.82118907232</v>
      </c>
      <c r="T19" s="8" t="n">
        <f aca="false">age_moves!D174*pop_moves!$C$7*fuel_usdata!M19</f>
        <v>0.000515652513451602</v>
      </c>
      <c r="U19" s="4" t="n">
        <f aca="false">age_moves!D205*pop_moves!$C$8*fuel_usdata!P19</f>
        <v>0.965931911257764</v>
      </c>
      <c r="V19" s="0" t="n">
        <f aca="false">age_moves!D205*pop_moves!$C$8*fuel_usdata!N19</f>
        <v>9.99813398873872</v>
      </c>
      <c r="W19" s="0" t="n">
        <f aca="false">age_moves!D205*pop_moves!$C$8*fuel_usdata!M19</f>
        <v>0.000247611358948414</v>
      </c>
      <c r="X19" s="4" t="n">
        <f aca="false">age_moves!D236*pop_moves!$C$9*fuel_usdata!P19</f>
        <v>5.65099931470446</v>
      </c>
      <c r="Y19" s="4" t="n">
        <f aca="false">age_moves!D236*pop_moves!$C$9*fuel_usdata!N19</f>
        <v>58.492164572052</v>
      </c>
      <c r="Z19" s="4" t="n">
        <f aca="false">age_moves!D236*pop_moves!$C$9*fuel_usdata!M19</f>
        <v>0.00144860274665585</v>
      </c>
      <c r="AA19" s="4" t="n">
        <f aca="false">age_moves!D267*pop_moves!$C$10*fuel_usdata!P19</f>
        <v>8.44628803420631</v>
      </c>
      <c r="AB19" s="0" t="n">
        <f aca="false">age_moves!D267*pop_moves!$C$10*fuel_usdata!N19</f>
        <v>87.4255405471744</v>
      </c>
      <c r="AC19" s="0" t="n">
        <f aca="false">age_moves!D267*pop_moves!$C$10*fuel_usdata!M19</f>
        <v>0.00216515971140895</v>
      </c>
      <c r="AD19" s="4" t="n">
        <f aca="false">age_moves!D298*pop_moves!$C$11*fuel_usdata!P19</f>
        <v>8.44628852178171</v>
      </c>
      <c r="AE19" s="0" t="n">
        <f aca="false">age_moves!D298*pop_moves!$C$11*fuel_usdata!N19</f>
        <v>87.4255455939526</v>
      </c>
      <c r="AF19" s="0" t="n">
        <f aca="false">age_moves!D298*pop_moves!$C$11*fuel_usdata!M19</f>
        <v>0.00216515983639623</v>
      </c>
      <c r="AG19" s="4" t="n">
        <f aca="false">age_moves!D329*pop_moves!$C$12*fuel_usdata!P19</f>
        <v>5.98520171108994</v>
      </c>
      <c r="AH19" s="0" t="n">
        <f aca="false">age_moves!D329*pop_moves!$C$12*fuel_usdata!N19</f>
        <v>61.9514149596582</v>
      </c>
      <c r="AI19" s="0" t="n">
        <f aca="false">age_moves!D329*pop_moves!$C$12*fuel_usdata!M19</f>
        <v>0.00153427370189437</v>
      </c>
      <c r="AJ19" s="4" t="n">
        <f aca="false">age_moves!D360*pop_moves!$C$13*fuel_usdata!P19</f>
        <v>9.33802780477017</v>
      </c>
      <c r="AK19" s="0" t="n">
        <f aca="false">age_moves!D360*pop_moves!$C$13*fuel_usdata!N19</f>
        <v>96.6557291404627</v>
      </c>
      <c r="AL19" s="0" t="n">
        <f aca="false">age_moves!D360*pop_moves!$C$13*fuel_usdata!M19</f>
        <v>0.00239375232114078</v>
      </c>
      <c r="AM19" s="4" t="n">
        <f aca="false">age_moves!D391*pop_moves!$C$14</f>
        <v>76.1877783089528</v>
      </c>
    </row>
    <row r="20" customFormat="false" ht="14.4" hidden="false" customHeight="false" outlineLevel="0" collapsed="false">
      <c r="A20" s="0" t="n">
        <f aca="false">A19-1</f>
        <v>2001</v>
      </c>
      <c r="B20" s="0" t="n">
        <f aca="false">age_moves!D20*pop_moves!$C$2*fuel_usdata!V20</f>
        <v>55.8805623423121</v>
      </c>
      <c r="C20" s="0" t="n">
        <f aca="false">age_moves!D51*pop_moves!$C$3*fuel_usdata!T20</f>
        <v>3302.56440569684</v>
      </c>
      <c r="D20" s="0" t="n">
        <f aca="false">age_moves!D51*pop_moves!$C$3*fuel_usdata!S20</f>
        <v>2.66049576148923</v>
      </c>
      <c r="E20" s="0" t="n">
        <f aca="false">age_moves!D51*pop_moves!$C$3*fuel_usdata!Q20</f>
        <v>1.49827919199657</v>
      </c>
      <c r="F20" s="0" t="n">
        <f aca="false">age_moves!D51*pop_moves!$C$3*fuel_usdata!R20</f>
        <v>0.0490091324484858</v>
      </c>
      <c r="G20" s="0" t="n">
        <f aca="false">age_moves!D82*pop_moves!$C$4*fuel_usdata!T20</f>
        <v>1784.1410019448</v>
      </c>
      <c r="H20" s="0" t="n">
        <f aca="false">age_moves!D82*pop_moves!$C$4*fuel_usdata!S20</f>
        <v>1.4372769128697</v>
      </c>
      <c r="I20" s="0" t="n">
        <f aca="false">age_moves!D82*pop_moves!$C$4*fuel_usdata!Q20</f>
        <v>0.809413840405565</v>
      </c>
      <c r="J20" s="0" t="n">
        <f aca="false">age_moves!D82*pop_moves!$C$4*fuel_usdata!R20</f>
        <v>0.026476153658126</v>
      </c>
      <c r="K20" s="0" t="n">
        <f aca="false">age_moves!D113*pop_moves!$C$5*fuel_usdata!T20</f>
        <v>1150.85561805777</v>
      </c>
      <c r="L20" s="0" t="n">
        <f aca="false">age_moves!D113*pop_moves!$C$5*fuel_usdata!S20</f>
        <v>0.92711181912067</v>
      </c>
      <c r="M20" s="0" t="n">
        <f aca="false">age_moves!D113*pop_moves!$C$5*fuel_usdata!Q20</f>
        <v>0.522110340241641</v>
      </c>
      <c r="N20" s="0" t="n">
        <f aca="false">age_moves!D113*pop_moves!$C$5*fuel_usdata!R20</f>
        <v>0.0170783756153808</v>
      </c>
      <c r="O20" s="0" t="n">
        <f aca="false">age_moves!D144*pop_moves!$C$6*fuel_usdata!P20</f>
        <v>0.597514969138107</v>
      </c>
      <c r="P20" s="0" t="n">
        <f aca="false">age_moves!D144*pop_moves!$C$6*fuel_usdata!N20</f>
        <v>6.18473688682771</v>
      </c>
      <c r="Q20" s="0" t="n">
        <f aca="false">age_moves!D144*pop_moves!$C$6*fuel_usdata!M20</f>
        <v>0.000153169692165626</v>
      </c>
      <c r="R20" s="4" t="n">
        <f aca="false">age_moves!D175*pop_moves!$C$7*fuel_usdata!P20</f>
        <v>1.80456625642217</v>
      </c>
      <c r="S20" s="8" t="n">
        <f aca="false">age_moves!D175*pop_moves!$C$7*fuel_usdata!N20</f>
        <v>18.6786408161753</v>
      </c>
      <c r="T20" s="8" t="n">
        <f aca="false">age_moves!D175*pop_moves!$C$7*fuel_usdata!M20</f>
        <v>0.00046259068352273</v>
      </c>
      <c r="U20" s="4" t="n">
        <f aca="false">age_moves!D206*pop_moves!$C$8*fuel_usdata!P20</f>
        <v>1.06026985363713</v>
      </c>
      <c r="V20" s="0" t="n">
        <f aca="false">age_moves!D206*pop_moves!$C$8*fuel_usdata!N20</f>
        <v>10.9746038383606</v>
      </c>
      <c r="W20" s="0" t="n">
        <f aca="false">age_moves!D206*pop_moves!$C$8*fuel_usdata!M20</f>
        <v>0.000271794374169991</v>
      </c>
      <c r="X20" s="4" t="n">
        <f aca="false">age_moves!D237*pop_moves!$C$9*fuel_usdata!P20</f>
        <v>5.94066820697843</v>
      </c>
      <c r="Y20" s="4" t="n">
        <f aca="false">age_moves!D237*pop_moves!$C$9*fuel_usdata!N20</f>
        <v>61.4904591346093</v>
      </c>
      <c r="Z20" s="4" t="n">
        <f aca="false">age_moves!D237*pop_moves!$C$9*fuel_usdata!M20</f>
        <v>0.00152285778184528</v>
      </c>
      <c r="AA20" s="4" t="n">
        <f aca="false">age_moves!D268*pop_moves!$C$10*fuel_usdata!P20</f>
        <v>9.88709566576349</v>
      </c>
      <c r="AB20" s="0" t="n">
        <f aca="false">age_moves!D268*pop_moves!$C$10*fuel_usdata!N20</f>
        <v>102.339001407525</v>
      </c>
      <c r="AC20" s="0" t="n">
        <f aca="false">age_moves!D268*pop_moves!$C$10*fuel_usdata!M20</f>
        <v>0.00253450286228236</v>
      </c>
      <c r="AD20" s="4" t="n">
        <f aca="false">age_moves!D299*pop_moves!$C$11*fuel_usdata!P20</f>
        <v>9.88710401741383</v>
      </c>
      <c r="AE20" s="0" t="n">
        <f aca="false">age_moves!D299*pop_moves!$C$11*fuel_usdata!N20</f>
        <v>102.339087853493</v>
      </c>
      <c r="AF20" s="0" t="n">
        <f aca="false">age_moves!D299*pop_moves!$C$11*fuel_usdata!M20</f>
        <v>0.00253450500318222</v>
      </c>
      <c r="AG20" s="4" t="n">
        <f aca="false">age_moves!D330*pop_moves!$C$12*fuel_usdata!P20</f>
        <v>3.90901837913521</v>
      </c>
      <c r="AH20" s="0" t="n">
        <f aca="false">age_moves!D330*pop_moves!$C$12*fuel_usdata!N20</f>
        <v>40.4613296895278</v>
      </c>
      <c r="AI20" s="0" t="n">
        <f aca="false">age_moves!D330*pop_moves!$C$12*fuel_usdata!M20</f>
        <v>0.00100205546760708</v>
      </c>
      <c r="AJ20" s="4" t="n">
        <f aca="false">age_moves!D361*pop_moves!$C$13*fuel_usdata!P20</f>
        <v>15.3480816277784</v>
      </c>
      <c r="AK20" s="0" t="n">
        <f aca="false">age_moves!D361*pop_moves!$C$13*fuel_usdata!N20</f>
        <v>158.864382464406</v>
      </c>
      <c r="AL20" s="0" t="n">
        <f aca="false">age_moves!D361*pop_moves!$C$13*fuel_usdata!M20</f>
        <v>0.0039343967259109</v>
      </c>
      <c r="AM20" s="4" t="n">
        <f aca="false">age_moves!D392*pop_moves!$C$14</f>
        <v>124.487387387758</v>
      </c>
    </row>
    <row r="21" customFormat="false" ht="14.4" hidden="false" customHeight="false" outlineLevel="0" collapsed="false">
      <c r="A21" s="0" t="n">
        <f aca="false">A20-1</f>
        <v>2000</v>
      </c>
      <c r="B21" s="0" t="n">
        <f aca="false">age_moves!D21*pop_moves!$C$2*fuel_usdata!V21</f>
        <v>44.3667940346733</v>
      </c>
      <c r="C21" s="0" t="n">
        <f aca="false">age_moves!D52*pop_moves!$C$3*fuel_usdata!T21</f>
        <v>3046.50214063307</v>
      </c>
      <c r="D21" s="0" t="n">
        <f aca="false">age_moves!D52*pop_moves!$C$3*fuel_usdata!S21</f>
        <v>2.45421588706669</v>
      </c>
      <c r="E21" s="0" t="n">
        <f aca="false">age_moves!D52*pop_moves!$C$3*fuel_usdata!Q21</f>
        <v>1.38211105219019</v>
      </c>
      <c r="F21" s="0" t="n">
        <f aca="false">age_moves!D52*pop_moves!$C$3*fuel_usdata!R21</f>
        <v>0.0452092400249127</v>
      </c>
      <c r="G21" s="0" t="n">
        <f aca="false">age_moves!D83*pop_moves!$C$4*fuel_usdata!T21</f>
        <v>1648.91687597404</v>
      </c>
      <c r="H21" s="0" t="n">
        <f aca="false">age_moves!D83*pop_moves!$C$4*fuel_usdata!S21</f>
        <v>1.32834240931369</v>
      </c>
      <c r="I21" s="0" t="n">
        <f aca="false">age_moves!D83*pop_moves!$C$4*fuel_usdata!Q21</f>
        <v>0.748066514718763</v>
      </c>
      <c r="J21" s="0" t="n">
        <f aca="false">age_moves!D83*pop_moves!$C$4*fuel_usdata!R21</f>
        <v>0.0244694654347259</v>
      </c>
      <c r="K21" s="0" t="n">
        <f aca="false">age_moves!D114*pop_moves!$C$5*fuel_usdata!T21</f>
        <v>1032.70405034484</v>
      </c>
      <c r="L21" s="0" t="n">
        <f aca="false">age_moves!D114*pop_moves!$C$5*fuel_usdata!S21</f>
        <v>0.831930709383236</v>
      </c>
      <c r="M21" s="0" t="n">
        <f aca="false">age_moves!D114*pop_moves!$C$5*fuel_usdata!Q21</f>
        <v>0.468508346863191</v>
      </c>
      <c r="N21" s="0" t="n">
        <f aca="false">age_moves!D114*pop_moves!$C$5*fuel_usdata!R21</f>
        <v>0.0153250393833754</v>
      </c>
      <c r="O21" s="0" t="n">
        <f aca="false">age_moves!D145*pop_moves!$C$6*fuel_usdata!P21</f>
        <v>0.688513039681015</v>
      </c>
      <c r="P21" s="0" t="n">
        <f aca="false">age_moves!D145*pop_moves!$C$6*fuel_usdata!N21</f>
        <v>7.1266365087379</v>
      </c>
      <c r="Q21" s="0" t="n">
        <f aca="false">age_moves!D145*pop_moves!$C$6*fuel_usdata!M21</f>
        <v>0.000176496549520896</v>
      </c>
      <c r="R21" s="4" t="n">
        <f aca="false">age_moves!D176*pop_moves!$C$7*fuel_usdata!P21</f>
        <v>1.20782974928696</v>
      </c>
      <c r="S21" s="8" t="n">
        <f aca="false">age_moves!D176*pop_moves!$C$7*fuel_usdata!N21</f>
        <v>12.5019616064151</v>
      </c>
      <c r="T21" s="8" t="n">
        <f aca="false">age_moves!D176*pop_moves!$C$7*fuel_usdata!M21</f>
        <v>0.000309620545831058</v>
      </c>
      <c r="U21" s="4" t="n">
        <f aca="false">age_moves!D207*pop_moves!$C$8*fuel_usdata!P21</f>
        <v>0.91512569967185</v>
      </c>
      <c r="V21" s="0" t="n">
        <f aca="false">age_moves!D207*pop_moves!$C$8*fuel_usdata!N21</f>
        <v>9.47225084420657</v>
      </c>
      <c r="W21" s="0" t="n">
        <f aca="false">age_moves!D207*pop_moves!$C$8*fuel_usdata!M21</f>
        <v>0.000234587464668508</v>
      </c>
      <c r="X21" s="4" t="n">
        <f aca="false">age_moves!D238*pop_moves!$C$9*fuel_usdata!P21</f>
        <v>7.14105277088884</v>
      </c>
      <c r="Y21" s="4" t="n">
        <f aca="false">age_moves!D238*pop_moves!$C$9*fuel_usdata!N21</f>
        <v>73.9153573785883</v>
      </c>
      <c r="Z21" s="4" t="n">
        <f aca="false">age_moves!D238*pop_moves!$C$9*fuel_usdata!M21</f>
        <v>0.00183056979515223</v>
      </c>
      <c r="AA21" s="4" t="n">
        <f aca="false">age_moves!D269*pop_moves!$C$10*fuel_usdata!P21</f>
        <v>10.4048377646814</v>
      </c>
      <c r="AB21" s="0" t="n">
        <f aca="false">age_moves!D269*pop_moves!$C$10*fuel_usdata!N21</f>
        <v>107.698028080379</v>
      </c>
      <c r="AC21" s="0" t="n">
        <f aca="false">age_moves!D269*pop_moves!$C$10*fuel_usdata!M21</f>
        <v>0.00266722321576041</v>
      </c>
      <c r="AD21" s="4" t="n">
        <f aca="false">age_moves!D300*pop_moves!$C$11*fuel_usdata!P21</f>
        <v>10.4048379154394</v>
      </c>
      <c r="AE21" s="0" t="n">
        <f aca="false">age_moves!D300*pop_moves!$C$11*fuel_usdata!N21</f>
        <v>107.69802964084</v>
      </c>
      <c r="AF21" s="0" t="n">
        <f aca="false">age_moves!D300*pop_moves!$C$11*fuel_usdata!M21</f>
        <v>0.00266722325440641</v>
      </c>
      <c r="AG21" s="4" t="n">
        <f aca="false">age_moves!D331*pop_moves!$C$12*fuel_usdata!P21</f>
        <v>7.25088407718201</v>
      </c>
      <c r="AH21" s="0" t="n">
        <f aca="false">age_moves!D331*pop_moves!$C$12*fuel_usdata!N21</f>
        <v>75.0521953934413</v>
      </c>
      <c r="AI21" s="0" t="n">
        <f aca="false">age_moves!D331*pop_moves!$C$12*fuel_usdata!M21</f>
        <v>0.00185872444941861</v>
      </c>
      <c r="AJ21" s="4" t="n">
        <f aca="false">age_moves!D362*pop_moves!$C$13*fuel_usdata!P21</f>
        <v>20.7875778530699</v>
      </c>
      <c r="AK21" s="0" t="n">
        <f aca="false">age_moves!D362*pop_moves!$C$13*fuel_usdata!N21</f>
        <v>215.167328311683</v>
      </c>
      <c r="AL21" s="0" t="n">
        <f aca="false">age_moves!D362*pop_moves!$C$13*fuel_usdata!M21</f>
        <v>0.00532878181314277</v>
      </c>
      <c r="AM21" s="4" t="n">
        <f aca="false">age_moves!D393*pop_moves!$C$14</f>
        <v>192.743002886952</v>
      </c>
    </row>
    <row r="22" customFormat="false" ht="14.4" hidden="false" customHeight="false" outlineLevel="0" collapsed="false">
      <c r="A22" s="0" t="n">
        <f aca="false">A21-1</f>
        <v>1999</v>
      </c>
      <c r="B22" s="0" t="n">
        <f aca="false">age_moves!D22*pop_moves!$C$2*fuel_usdata!V22</f>
        <v>33.3369722048592</v>
      </c>
      <c r="C22" s="0" t="n">
        <f aca="false">age_moves!D53*pop_moves!$C$3*fuel_usdata!T22</f>
        <v>2325.33427902658</v>
      </c>
      <c r="D22" s="0" t="n">
        <f aca="false">age_moves!D53*pop_moves!$C$3*fuel_usdata!S22</f>
        <v>1.87325400307839</v>
      </c>
      <c r="E22" s="0" t="n">
        <f aca="false">age_moves!D53*pop_moves!$C$3*fuel_usdata!Q22</f>
        <v>1.05493778068099</v>
      </c>
      <c r="F22" s="0" t="n">
        <f aca="false">age_moves!D53*pop_moves!$C$3*fuel_usdata!R22</f>
        <v>0.0345073105830231</v>
      </c>
      <c r="G22" s="0" t="n">
        <f aca="false">age_moves!D84*pop_moves!$C$4*fuel_usdata!T22</f>
        <v>1418.43481445332</v>
      </c>
      <c r="H22" s="0" t="n">
        <f aca="false">age_moves!D84*pop_moves!$C$4*fuel_usdata!S22</f>
        <v>1.14266955862911</v>
      </c>
      <c r="I22" s="0" t="n">
        <f aca="false">age_moves!D84*pop_moves!$C$4*fuel_usdata!Q22</f>
        <v>0.643503383017448</v>
      </c>
      <c r="J22" s="0" t="n">
        <f aca="false">age_moves!D84*pop_moves!$C$4*fuel_usdata!R22</f>
        <v>0.02104917608001</v>
      </c>
      <c r="K22" s="0" t="n">
        <f aca="false">age_moves!D115*pop_moves!$C$5*fuel_usdata!T22</f>
        <v>858.994320277238</v>
      </c>
      <c r="L22" s="0" t="n">
        <f aca="false">age_moves!D115*pop_moves!$C$5*fuel_usdata!S22</f>
        <v>0.69199278727123</v>
      </c>
      <c r="M22" s="0" t="n">
        <f aca="false">age_moves!D115*pop_moves!$C$5*fuel_usdata!Q22</f>
        <v>0.389701201252745</v>
      </c>
      <c r="N22" s="0" t="n">
        <f aca="false">age_moves!D115*pop_moves!$C$5*fuel_usdata!R22</f>
        <v>0.0127472355549963</v>
      </c>
      <c r="O22" s="0" t="n">
        <f aca="false">age_moves!D146*pop_moves!$C$6*fuel_usdata!P22</f>
        <v>0.397739458160426</v>
      </c>
      <c r="P22" s="0" t="n">
        <f aca="false">age_moves!D146*pop_moves!$C$6*fuel_usdata!N22</f>
        <v>4.11690756765472</v>
      </c>
      <c r="Q22" s="0" t="n">
        <f aca="false">age_moves!D146*pop_moves!$C$6*fuel_usdata!M22</f>
        <v>0.00010195833328901</v>
      </c>
      <c r="R22" s="4" t="n">
        <f aca="false">age_moves!D177*pop_moves!$C$7*fuel_usdata!P22</f>
        <v>0.752781481524242</v>
      </c>
      <c r="S22" s="8" t="n">
        <f aca="false">age_moves!D177*pop_moves!$C$7*fuel_usdata!N22</f>
        <v>7.79186403182424</v>
      </c>
      <c r="T22" s="8" t="n">
        <f aca="false">age_moves!D177*pop_moves!$C$7*fuel_usdata!M22</f>
        <v>0.000192971412849075</v>
      </c>
      <c r="U22" s="4" t="n">
        <f aca="false">age_moves!D208*pop_moves!$C$8*fuel_usdata!P22</f>
        <v>0.477871485234894</v>
      </c>
      <c r="V22" s="0" t="n">
        <f aca="false">age_moves!D208*pop_moves!$C$8*fuel_usdata!N22</f>
        <v>4.94633532973844</v>
      </c>
      <c r="W22" s="0" t="n">
        <f aca="false">age_moves!D208*pop_moves!$C$8*fuel_usdata!M22</f>
        <v>0.000122499739870519</v>
      </c>
      <c r="X22" s="4" t="n">
        <f aca="false">age_moves!D239*pop_moves!$C$9*fuel_usdata!P22</f>
        <v>5.75442188386977</v>
      </c>
      <c r="Y22" s="4" t="n">
        <f aca="false">age_moves!D239*pop_moves!$C$9*fuel_usdata!N22</f>
        <v>59.5626672564783</v>
      </c>
      <c r="Z22" s="4" t="n">
        <f aca="false">age_moves!D239*pop_moves!$C$9*fuel_usdata!M22</f>
        <v>0.00147511455623424</v>
      </c>
      <c r="AA22" s="4" t="n">
        <f aca="false">age_moves!D270*pop_moves!$C$10*fuel_usdata!P22</f>
        <v>9.22110619591022</v>
      </c>
      <c r="AB22" s="0" t="n">
        <f aca="false">age_moves!D270*pop_moves!$C$10*fuel_usdata!N22</f>
        <v>95.4455010716555</v>
      </c>
      <c r="AC22" s="0" t="n">
        <f aca="false">age_moves!D270*pop_moves!$C$10*fuel_usdata!M22</f>
        <v>0.00236378010661631</v>
      </c>
      <c r="AD22" s="4" t="n">
        <f aca="false">age_moves!D301*pop_moves!$C$11*fuel_usdata!P22</f>
        <v>9.22111312404694</v>
      </c>
      <c r="AE22" s="0" t="n">
        <f aca="false">age_moves!D301*pop_moves!$C$11*fuel_usdata!N22</f>
        <v>95.4455727831689</v>
      </c>
      <c r="AF22" s="0" t="n">
        <f aca="false">age_moves!D301*pop_moves!$C$11*fuel_usdata!M22</f>
        <v>0.00236378188260624</v>
      </c>
      <c r="AG22" s="4" t="n">
        <f aca="false">age_moves!D332*pop_moves!$C$12*fuel_usdata!P22</f>
        <v>11.1496171557107</v>
      </c>
      <c r="AH22" s="0" t="n">
        <f aca="false">age_moves!D332*pop_moves!$C$12*fuel_usdata!N22</f>
        <v>115.407064355893</v>
      </c>
      <c r="AI22" s="0" t="n">
        <f aca="false">age_moves!D332*pop_moves!$C$12*fuel_usdata!M22</f>
        <v>0.0028581433365062</v>
      </c>
      <c r="AJ22" s="4" t="n">
        <f aca="false">age_moves!D363*pop_moves!$C$13*fuel_usdata!P22</f>
        <v>15.9291733211761</v>
      </c>
      <c r="AK22" s="0" t="n">
        <f aca="false">age_moves!D363*pop_moves!$C$13*fuel_usdata!N22</f>
        <v>164.879125887437</v>
      </c>
      <c r="AL22" s="0" t="n">
        <f aca="false">age_moves!D363*pop_moves!$C$13*fuel_usdata!M22</f>
        <v>0.00408335640122433</v>
      </c>
      <c r="AM22" s="4" t="n">
        <f aca="false">age_moves!D394*pop_moves!$C$14</f>
        <v>155.141543924789</v>
      </c>
    </row>
    <row r="23" customFormat="false" ht="14.4" hidden="false" customHeight="false" outlineLevel="0" collapsed="false">
      <c r="A23" s="0" t="n">
        <f aca="false">A22-1</f>
        <v>1998</v>
      </c>
      <c r="B23" s="0" t="n">
        <f aca="false">age_moves!D23*pop_moves!$C$2*fuel_usdata!V23</f>
        <v>24.525609020666</v>
      </c>
      <c r="C23" s="0" t="n">
        <f aca="false">age_moves!D54*pop_moves!$C$3*fuel_usdata!T23</f>
        <v>1855.09506024458</v>
      </c>
      <c r="D23" s="0" t="n">
        <f aca="false">age_moves!D54*pop_moves!$C$3*fuel_usdata!S23</f>
        <v>1.49443642535078</v>
      </c>
      <c r="E23" s="0" t="n">
        <f aca="false">age_moves!D54*pop_moves!$C$3*fuel_usdata!Q23</f>
        <v>0.841603671118599</v>
      </c>
      <c r="F23" s="0" t="n">
        <f aca="false">age_moves!D54*pop_moves!$C$3*fuel_usdata!R23</f>
        <v>0.0275290920459355</v>
      </c>
      <c r="G23" s="0" t="n">
        <f aca="false">age_moves!D85*pop_moves!$C$4*fuel_usdata!T23</f>
        <v>1099.32933728387</v>
      </c>
      <c r="H23" s="0" t="n">
        <f aca="false">age_moves!D85*pop_moves!$C$4*fuel_usdata!S23</f>
        <v>0.88560302935481</v>
      </c>
      <c r="I23" s="0" t="n">
        <f aca="false">age_moves!D85*pop_moves!$C$4*fuel_usdata!Q23</f>
        <v>0.498734337584025</v>
      </c>
      <c r="J23" s="0" t="n">
        <f aca="false">age_moves!D85*pop_moves!$C$4*fuel_usdata!R23</f>
        <v>0.0163137400144307</v>
      </c>
      <c r="K23" s="0" t="n">
        <f aca="false">age_moves!D116*pop_moves!$C$5*fuel_usdata!T23</f>
        <v>604.711719668338</v>
      </c>
      <c r="L23" s="0" t="n">
        <f aca="false">age_moves!D116*pop_moves!$C$5*fuel_usdata!S23</f>
        <v>0.487146583523179</v>
      </c>
      <c r="M23" s="0" t="n">
        <f aca="false">age_moves!D116*pop_moves!$C$5*fuel_usdata!Q23</f>
        <v>0.274340444405159</v>
      </c>
      <c r="N23" s="0" t="n">
        <f aca="false">age_moves!D116*pop_moves!$C$5*fuel_usdata!R23</f>
        <v>0.00897375285437436</v>
      </c>
      <c r="O23" s="0" t="n">
        <f aca="false">age_moves!D147*pop_moves!$C$6*fuel_usdata!P23</f>
        <v>0.315704513752457</v>
      </c>
      <c r="P23" s="0" t="n">
        <f aca="false">age_moves!D147*pop_moves!$C$6*fuel_usdata!N23</f>
        <v>3.26778315589198</v>
      </c>
      <c r="Q23" s="0" t="n">
        <f aca="false">age_moves!D147*pop_moves!$C$6*fuel_usdata!M23</f>
        <v>8.09291242636392E-005</v>
      </c>
      <c r="R23" s="4" t="n">
        <f aca="false">age_moves!D178*pop_moves!$C$7*fuel_usdata!P23</f>
        <v>0.392329309709987</v>
      </c>
      <c r="S23" s="8" t="n">
        <f aca="false">age_moves!D178*pop_moves!$C$7*fuel_usdata!N23</f>
        <v>4.06090839372121</v>
      </c>
      <c r="T23" s="8" t="n">
        <f aca="false">age_moves!D178*pop_moves!$C$7*fuel_usdata!M23</f>
        <v>0.000100571471343242</v>
      </c>
      <c r="U23" s="4" t="n">
        <f aca="false">age_moves!D209*pop_moves!$C$8*fuel_usdata!P23</f>
        <v>0.439547398474753</v>
      </c>
      <c r="V23" s="0" t="n">
        <f aca="false">age_moves!D209*pop_moves!$C$8*fuel_usdata!N23</f>
        <v>4.54965172299746</v>
      </c>
      <c r="W23" s="0" t="n">
        <f aca="false">age_moves!D209*pop_moves!$C$8*fuel_usdata!M23</f>
        <v>0.000112675569975584</v>
      </c>
      <c r="X23" s="4" t="n">
        <f aca="false">age_moves!D240*pop_moves!$C$9*fuel_usdata!P23</f>
        <v>3.57258179085206</v>
      </c>
      <c r="Y23" s="4" t="n">
        <f aca="false">age_moves!D240*pop_moves!$C$9*fuel_usdata!N23</f>
        <v>36.9789537071575</v>
      </c>
      <c r="Z23" s="4" t="n">
        <f aca="false">age_moves!D240*pop_moves!$C$9*fuel_usdata!M23</f>
        <v>0.000915811789503218</v>
      </c>
      <c r="AA23" s="4" t="n">
        <f aca="false">age_moves!D271*pop_moves!$C$10*fuel_usdata!P23</f>
        <v>4.9244649661392</v>
      </c>
      <c r="AB23" s="0" t="n">
        <f aca="false">age_moves!D271*pop_moves!$C$10*fuel_usdata!N23</f>
        <v>50.9719784391414</v>
      </c>
      <c r="AC23" s="0" t="n">
        <f aca="false">age_moves!D271*pop_moves!$C$10*fuel_usdata!M23</f>
        <v>0.00126235964269141</v>
      </c>
      <c r="AD23" s="4" t="n">
        <f aca="false">age_moves!D302*pop_moves!$C$11*fuel_usdata!P23</f>
        <v>4.92446450359258</v>
      </c>
      <c r="AE23" s="0" t="n">
        <f aca="false">age_moves!D302*pop_moves!$C$11*fuel_usdata!N23</f>
        <v>50.9719736514301</v>
      </c>
      <c r="AF23" s="0" t="n">
        <f aca="false">age_moves!D302*pop_moves!$C$11*fuel_usdata!M23</f>
        <v>0.00126235952412012</v>
      </c>
      <c r="AG23" s="4" t="n">
        <f aca="false">age_moves!D333*pop_moves!$C$12*fuel_usdata!P23</f>
        <v>5.00705400638871</v>
      </c>
      <c r="AH23" s="0" t="n">
        <f aca="false">age_moves!D333*pop_moves!$C$12*fuel_usdata!N23</f>
        <v>51.8268381666151</v>
      </c>
      <c r="AI23" s="0" t="n">
        <f aca="false">age_moves!D333*pop_moves!$C$12*fuel_usdata!M23</f>
        <v>0.00128353089115322</v>
      </c>
      <c r="AJ23" s="4" t="n">
        <f aca="false">age_moves!D364*pop_moves!$C$13*fuel_usdata!P23</f>
        <v>11.7421870137374</v>
      </c>
      <c r="AK23" s="0" t="n">
        <f aca="false">age_moves!D364*pop_moves!$C$13*fuel_usdata!N23</f>
        <v>121.540615560889</v>
      </c>
      <c r="AL23" s="0" t="n">
        <f aca="false">age_moves!D364*pop_moves!$C$13*fuel_usdata!M23</f>
        <v>0.0030100453765028</v>
      </c>
      <c r="AM23" s="4" t="n">
        <f aca="false">age_moves!D395*pop_moves!$C$14</f>
        <v>113.655313561149</v>
      </c>
    </row>
    <row r="24" customFormat="false" ht="14.4" hidden="false" customHeight="false" outlineLevel="0" collapsed="false">
      <c r="A24" s="0" t="n">
        <f aca="false">A23-1</f>
        <v>1997</v>
      </c>
      <c r="B24" s="0" t="n">
        <f aca="false">age_moves!D24*pop_moves!$C$2*fuel_usdata!V24</f>
        <v>19.8563891457106</v>
      </c>
      <c r="C24" s="0" t="n">
        <f aca="false">age_moves!D55*pop_moves!$C$3*fuel_usdata!T24</f>
        <v>1541.60214269107</v>
      </c>
      <c r="D24" s="0" t="n">
        <f aca="false">age_moves!D55*pop_moves!$C$3*fuel_usdata!S24</f>
        <v>1.24189128892004</v>
      </c>
      <c r="E24" s="0" t="n">
        <f aca="false">age_moves!D55*pop_moves!$C$3*fuel_usdata!Q24</f>
        <v>0.699380883760234</v>
      </c>
      <c r="F24" s="0" t="n">
        <f aca="false">age_moves!D55*pop_moves!$C$3*fuel_usdata!R24</f>
        <v>0.0228769447958955</v>
      </c>
      <c r="G24" s="0" t="n">
        <f aca="false">age_moves!D86*pop_moves!$C$4*fuel_usdata!T24</f>
        <v>981.772045140453</v>
      </c>
      <c r="H24" s="0" t="n">
        <f aca="false">age_moves!D86*pop_moves!$C$4*fuel_usdata!S24</f>
        <v>0.790900658996733</v>
      </c>
      <c r="I24" s="0" t="n">
        <f aca="false">age_moves!D86*pop_moves!$C$4*fuel_usdata!Q24</f>
        <v>0.445401950066581</v>
      </c>
      <c r="J24" s="0" t="n">
        <f aca="false">age_moves!D86*pop_moves!$C$4*fuel_usdata!R24</f>
        <v>0.0145692226657293</v>
      </c>
      <c r="K24" s="0" t="n">
        <f aca="false">age_moves!D117*pop_moves!$C$5*fuel_usdata!T24</f>
        <v>577.566327299038</v>
      </c>
      <c r="L24" s="0" t="n">
        <f aca="false">age_moves!D117*pop_moves!$C$5*fuel_usdata!S24</f>
        <v>0.465278667422011</v>
      </c>
      <c r="M24" s="0" t="n">
        <f aca="false">age_moves!D117*pop_moves!$C$5*fuel_usdata!Q24</f>
        <v>0.262025354811343</v>
      </c>
      <c r="N24" s="0" t="n">
        <f aca="false">age_moves!D117*pop_moves!$C$5*fuel_usdata!R24</f>
        <v>0.00857092282093178</v>
      </c>
      <c r="O24" s="0" t="n">
        <f aca="false">age_moves!D148*pop_moves!$C$6*fuel_usdata!P24</f>
        <v>0.279667962150565</v>
      </c>
      <c r="P24" s="0" t="n">
        <f aca="false">age_moves!D148*pop_moves!$C$6*fuel_usdata!N24</f>
        <v>2.89477728745695</v>
      </c>
      <c r="Q24" s="0" t="n">
        <f aca="false">age_moves!D148*pop_moves!$C$6*fuel_usdata!M24</f>
        <v>7.1691351486943E-005</v>
      </c>
      <c r="R24" s="4" t="n">
        <f aca="false">age_moves!D179*pop_moves!$C$7*fuel_usdata!P24</f>
        <v>0.169617613403141</v>
      </c>
      <c r="S24" s="8" t="n">
        <f aca="false">age_moves!D179*pop_moves!$C$7*fuel_usdata!N24</f>
        <v>1.75567201568738</v>
      </c>
      <c r="T24" s="8" t="n">
        <f aca="false">age_moves!D179*pop_moves!$C$7*fuel_usdata!M24</f>
        <v>4.34805468862191E-005</v>
      </c>
      <c r="U24" s="4" t="n">
        <f aca="false">age_moves!D210*pop_moves!$C$8*fuel_usdata!P24</f>
        <v>0.375350806335754</v>
      </c>
      <c r="V24" s="0" t="n">
        <f aca="false">age_moves!D210*pop_moves!$C$8*fuel_usdata!N24</f>
        <v>3.88516789929775</v>
      </c>
      <c r="W24" s="0" t="n">
        <f aca="false">age_moves!D210*pop_moves!$C$8*fuel_usdata!M24</f>
        <v>9.62191249258535E-005</v>
      </c>
      <c r="X24" s="4" t="n">
        <f aca="false">age_moves!D241*pop_moves!$C$9*fuel_usdata!P24</f>
        <v>2.30999192319285</v>
      </c>
      <c r="Y24" s="4" t="n">
        <f aca="false">age_moves!D241*pop_moves!$C$9*fuel_usdata!N24</f>
        <v>23.9101829971773</v>
      </c>
      <c r="Z24" s="4" t="n">
        <f aca="false">age_moves!D241*pop_moves!$C$9*fuel_usdata!M24</f>
        <v>0.000592153787027133</v>
      </c>
      <c r="AA24" s="4" t="n">
        <f aca="false">age_moves!D272*pop_moves!$C$10*fuel_usdata!P24</f>
        <v>5.48455779029732</v>
      </c>
      <c r="AB24" s="0" t="n">
        <f aca="false">age_moves!D272*pop_moves!$C$10*fuel_usdata!N24</f>
        <v>56.7693675064228</v>
      </c>
      <c r="AC24" s="0" t="n">
        <f aca="false">age_moves!D272*pop_moves!$C$10*fuel_usdata!M24</f>
        <v>0.00140593637280116</v>
      </c>
      <c r="AD24" s="4" t="n">
        <f aca="false">age_moves!D303*pop_moves!$C$11*fuel_usdata!P24</f>
        <v>5.48455854312767</v>
      </c>
      <c r="AE24" s="0" t="n">
        <f aca="false">age_moves!D303*pop_moves!$C$11*fuel_usdata!N24</f>
        <v>56.7693752987927</v>
      </c>
      <c r="AF24" s="0" t="n">
        <f aca="false">age_moves!D303*pop_moves!$C$11*fuel_usdata!M24</f>
        <v>0.0014059365657851</v>
      </c>
      <c r="AG24" s="4" t="n">
        <f aca="false">age_moves!D334*pop_moves!$C$12*fuel_usdata!P24</f>
        <v>8.33466254908015</v>
      </c>
      <c r="AH24" s="0" t="n">
        <f aca="false">age_moves!D334*pop_moves!$C$12*fuel_usdata!N24</f>
        <v>86.2701314092818</v>
      </c>
      <c r="AI24" s="0" t="n">
        <f aca="false">age_moves!D334*pop_moves!$C$12*fuel_usdata!M24</f>
        <v>0.00213654512921819</v>
      </c>
      <c r="AJ24" s="4" t="n">
        <f aca="false">age_moves!D365*pop_moves!$C$13*fuel_usdata!P24</f>
        <v>10.8622370651977</v>
      </c>
      <c r="AK24" s="0" t="n">
        <f aca="false">age_moves!D365*pop_moves!$C$13*fuel_usdata!N24</f>
        <v>112.432460641948</v>
      </c>
      <c r="AL24" s="0" t="n">
        <f aca="false">age_moves!D365*pop_moves!$C$13*fuel_usdata!M24</f>
        <v>0.00278447502312168</v>
      </c>
      <c r="AM24" s="4" t="n">
        <f aca="false">age_moves!D396*pop_moves!$C$14</f>
        <v>80.1620167658681</v>
      </c>
    </row>
    <row r="25" customFormat="false" ht="14.4" hidden="false" customHeight="false" outlineLevel="0" collapsed="false">
      <c r="A25" s="0" t="n">
        <f aca="false">A24-1</f>
        <v>1996</v>
      </c>
      <c r="B25" s="0" t="n">
        <f aca="false">age_moves!D25*pop_moves!$C$2*fuel_usdata!V25</f>
        <v>17.9316701874204</v>
      </c>
      <c r="C25" s="0" t="n">
        <f aca="false">age_moves!D56*pop_moves!$C$3*fuel_usdata!T25</f>
        <v>1137.72563371557</v>
      </c>
      <c r="D25" s="0" t="n">
        <f aca="false">age_moves!D56*pop_moves!$C$3*fuel_usdata!S25</f>
        <v>0.916534503011224</v>
      </c>
      <c r="E25" s="0" t="n">
        <f aca="false">age_moves!D56*pop_moves!$C$3*fuel_usdata!Q25</f>
        <v>0.516153641169479</v>
      </c>
      <c r="F25" s="0" t="n">
        <f aca="false">age_moves!D56*pop_moves!$C$3*fuel_usdata!R25</f>
        <v>0.0168835303186278</v>
      </c>
      <c r="G25" s="0" t="n">
        <f aca="false">age_moves!D87*pop_moves!$C$4*fuel_usdata!T25</f>
        <v>691.478637143616</v>
      </c>
      <c r="H25" s="0" t="n">
        <f aca="false">age_moves!D87*pop_moves!$C$4*fuel_usdata!S25</f>
        <v>0.557044695360836</v>
      </c>
      <c r="I25" s="0" t="n">
        <f aca="false">age_moves!D87*pop_moves!$C$4*fuel_usdata!Q25</f>
        <v>0.313704117913734</v>
      </c>
      <c r="J25" s="0" t="n">
        <f aca="false">age_moves!D87*pop_moves!$C$4*fuel_usdata!R25</f>
        <v>0.0102613496513838</v>
      </c>
      <c r="K25" s="0" t="n">
        <f aca="false">age_moves!D118*pop_moves!$C$5*fuel_usdata!T25</f>
        <v>392.884283128575</v>
      </c>
      <c r="L25" s="0" t="n">
        <f aca="false">age_moves!D118*pop_moves!$C$5*fuel_usdata!S25</f>
        <v>0.316501615597942</v>
      </c>
      <c r="M25" s="0" t="n">
        <f aca="false">age_moves!D118*pop_moves!$C$5*fuel_usdata!Q25</f>
        <v>0.178240383520946</v>
      </c>
      <c r="N25" s="0" t="n">
        <f aca="false">age_moves!D118*pop_moves!$C$5*fuel_usdata!R25</f>
        <v>0.00583029291890946</v>
      </c>
      <c r="O25" s="0" t="n">
        <f aca="false">age_moves!D149*pop_moves!$C$6*fuel_usdata!P25</f>
        <v>0.210872325165467</v>
      </c>
      <c r="P25" s="0" t="n">
        <f aca="false">age_moves!D149*pop_moves!$C$6*fuel_usdata!N25</f>
        <v>2.18268983242919</v>
      </c>
      <c r="Q25" s="0" t="n">
        <f aca="false">age_moves!D149*pop_moves!$C$6*fuel_usdata!M25</f>
        <v>5.40559664612835E-005</v>
      </c>
      <c r="R25" s="4" t="n">
        <f aca="false">age_moves!D180*pop_moves!$C$7*fuel_usdata!P25</f>
        <v>0.219680644145786</v>
      </c>
      <c r="S25" s="8" t="n">
        <f aca="false">age_moves!D180*pop_moves!$C$7*fuel_usdata!N25</f>
        <v>2.27386267013584</v>
      </c>
      <c r="T25" s="8" t="n">
        <f aca="false">age_moves!D180*pop_moves!$C$7*fuel_usdata!M25</f>
        <v>5.6313930824349E-005</v>
      </c>
      <c r="U25" s="4" t="n">
        <f aca="false">age_moves!D211*pop_moves!$C$8*fuel_usdata!P25</f>
        <v>0.314545563102407</v>
      </c>
      <c r="V25" s="0" t="n">
        <f aca="false">age_moves!D211*pop_moves!$C$8*fuel_usdata!N25</f>
        <v>3.25578713034351</v>
      </c>
      <c r="W25" s="0" t="n">
        <f aca="false">age_moves!D211*pop_moves!$C$8*fuel_usdata!M25</f>
        <v>8.06320336073846E-005</v>
      </c>
      <c r="X25" s="4" t="n">
        <f aca="false">age_moves!D242*pop_moves!$C$9*fuel_usdata!P25</f>
        <v>2.88670845507804</v>
      </c>
      <c r="Y25" s="4" t="n">
        <f aca="false">age_moves!D242*pop_moves!$C$9*fuel_usdata!N25</f>
        <v>29.8796401526001</v>
      </c>
      <c r="Z25" s="4" t="n">
        <f aca="false">age_moves!D242*pop_moves!$C$9*fuel_usdata!M25</f>
        <v>0.0007399919136319</v>
      </c>
      <c r="AA25" s="4" t="n">
        <f aca="false">age_moves!D273*pop_moves!$C$10*fuel_usdata!P25</f>
        <v>4.13188240699729</v>
      </c>
      <c r="AB25" s="0" t="n">
        <f aca="false">age_moves!D273*pop_moves!$C$10*fuel_usdata!N25</f>
        <v>42.7681428156555</v>
      </c>
      <c r="AC25" s="0" t="n">
        <f aca="false">age_moves!D273*pop_moves!$C$10*fuel_usdata!M25</f>
        <v>0.00105918544142458</v>
      </c>
      <c r="AD25" s="4" t="n">
        <f aca="false">age_moves!D304*pop_moves!$C$11*fuel_usdata!P25</f>
        <v>4.13188264214814</v>
      </c>
      <c r="AE25" s="0" t="n">
        <f aca="false">age_moves!D304*pop_moves!$C$11*fuel_usdata!N25</f>
        <v>42.7681452496466</v>
      </c>
      <c r="AF25" s="0" t="n">
        <f aca="false">age_moves!D304*pop_moves!$C$11*fuel_usdata!M25</f>
        <v>0.00105918550170421</v>
      </c>
      <c r="AG25" s="4" t="n">
        <f aca="false">age_moves!D335*pop_moves!$C$12*fuel_usdata!P25</f>
        <v>4.33816817250012</v>
      </c>
      <c r="AH25" s="0" t="n">
        <f aca="false">age_moves!D335*pop_moves!$C$12*fuel_usdata!N25</f>
        <v>44.9033582479537</v>
      </c>
      <c r="AI25" s="0" t="n">
        <f aca="false">age_moves!D335*pop_moves!$C$12*fuel_usdata!M25</f>
        <v>0.00111206566841839</v>
      </c>
      <c r="AJ25" s="4" t="n">
        <f aca="false">age_moves!D366*pop_moves!$C$13*fuel_usdata!P25</f>
        <v>11.639667437966</v>
      </c>
      <c r="AK25" s="0" t="n">
        <f aca="false">age_moves!D366*pop_moves!$C$13*fuel_usdata!N25</f>
        <v>120.479459548664</v>
      </c>
      <c r="AL25" s="0" t="n">
        <f aca="false">age_moves!D366*pop_moves!$C$13*fuel_usdata!M25</f>
        <v>0.00298376504433889</v>
      </c>
      <c r="AM25" s="4" t="n">
        <f aca="false">age_moves!D397*pop_moves!$C$14</f>
        <v>84.7808989184819</v>
      </c>
    </row>
    <row r="26" customFormat="false" ht="14.4" hidden="false" customHeight="false" outlineLevel="0" collapsed="false">
      <c r="A26" s="0" t="n">
        <f aca="false">A25-1</f>
        <v>1995</v>
      </c>
      <c r="B26" s="0" t="n">
        <f aca="false">age_moves!D26*pop_moves!$C$2*fuel_usdata!V26</f>
        <v>14.7464563102911</v>
      </c>
      <c r="C26" s="0" t="n">
        <f aca="false">age_moves!D57*pop_moves!$C$3*fuel_usdata!T26</f>
        <v>1051.49906480808</v>
      </c>
      <c r="D26" s="0" t="n">
        <f aca="false">age_moves!D57*pop_moves!$C$3*fuel_usdata!S26</f>
        <v>0.84707168777879</v>
      </c>
      <c r="E26" s="0" t="n">
        <f aca="false">age_moves!D57*pop_moves!$C$3*fuel_usdata!Q26</f>
        <v>0.477035108380687</v>
      </c>
      <c r="F26" s="0" t="n">
        <f aca="false">age_moves!D57*pop_moves!$C$3*fuel_usdata!R26</f>
        <v>0.0156039521432935</v>
      </c>
      <c r="G26" s="0" t="n">
        <f aca="false">age_moves!D88*pop_moves!$C$4*fuel_usdata!T26</f>
        <v>658.255483221795</v>
      </c>
      <c r="H26" s="0" t="n">
        <f aca="false">age_moves!D88*pop_moves!$C$4*fuel_usdata!S26</f>
        <v>0.530280626796469</v>
      </c>
      <c r="I26" s="0" t="n">
        <f aca="false">age_moves!D88*pop_moves!$C$4*fuel_usdata!Q26</f>
        <v>0.298631721406433</v>
      </c>
      <c r="J26" s="0" t="n">
        <f aca="false">age_moves!D88*pop_moves!$C$4*fuel_usdata!R26</f>
        <v>0.00976832733572443</v>
      </c>
      <c r="K26" s="0" t="n">
        <f aca="false">age_moves!D119*pop_moves!$C$5*fuel_usdata!T26</f>
        <v>393.036201932081</v>
      </c>
      <c r="L26" s="0" t="n">
        <f aca="false">age_moves!D119*pop_moves!$C$5*fuel_usdata!S26</f>
        <v>0.316623999080342</v>
      </c>
      <c r="M26" s="0" t="n">
        <f aca="false">age_moves!D119*pop_moves!$C$5*fuel_usdata!Q26</f>
        <v>0.178309304745245</v>
      </c>
      <c r="N26" s="0" t="n">
        <f aca="false">age_moves!D119*pop_moves!$C$5*fuel_usdata!R26</f>
        <v>0.00583254735147998</v>
      </c>
      <c r="O26" s="0" t="n">
        <f aca="false">age_moves!D150*pop_moves!$C$6*fuel_usdata!P26</f>
        <v>0.206763853129378</v>
      </c>
      <c r="P26" s="0" t="n">
        <f aca="false">age_moves!D150*pop_moves!$C$6*fuel_usdata!N26</f>
        <v>2.14016400485578</v>
      </c>
      <c r="Q26" s="0" t="n">
        <f aca="false">age_moves!D150*pop_moves!$C$6*fuel_usdata!M26</f>
        <v>5.30027821403174E-005</v>
      </c>
      <c r="R26" s="4" t="n">
        <f aca="false">age_moves!D181*pop_moves!$C$7*fuel_usdata!P26</f>
        <v>0.0383863991144889</v>
      </c>
      <c r="S26" s="8" t="n">
        <f aca="false">age_moves!D181*pop_moves!$C$7*fuel_usdata!N26</f>
        <v>0.39732858726255</v>
      </c>
      <c r="T26" s="8" t="n">
        <f aca="false">age_moves!D181*pop_moves!$C$7*fuel_usdata!M26</f>
        <v>9.84014332593923E-006</v>
      </c>
      <c r="U26" s="4" t="n">
        <f aca="false">age_moves!D212*pop_moves!$C$8*fuel_usdata!P26</f>
        <v>0.337467863690066</v>
      </c>
      <c r="V26" s="0" t="n">
        <f aca="false">age_moves!D212*pop_moves!$C$8*fuel_usdata!N26</f>
        <v>3.49305047151125</v>
      </c>
      <c r="W26" s="0" t="n">
        <f aca="false">age_moves!D212*pop_moves!$C$8*fuel_usdata!M26</f>
        <v>8.65080399102963E-005</v>
      </c>
      <c r="X26" s="4" t="n">
        <f aca="false">age_moves!D243*pop_moves!$C$9*fuel_usdata!P26</f>
        <v>3.19852014744349</v>
      </c>
      <c r="Y26" s="4" t="n">
        <f aca="false">age_moves!D243*pop_moves!$C$9*fuel_usdata!N26</f>
        <v>33.1071296300579</v>
      </c>
      <c r="Z26" s="4" t="n">
        <f aca="false">age_moves!D243*pop_moves!$C$9*fuel_usdata!M26</f>
        <v>0.000819923134438218</v>
      </c>
      <c r="AA26" s="4" t="n">
        <f aca="false">age_moves!D274*pop_moves!$C$10*fuel_usdata!P26</f>
        <v>5.04918137050634</v>
      </c>
      <c r="AB26" s="0" t="n">
        <f aca="false">age_moves!D274*pop_moves!$C$10*fuel_usdata!N26</f>
        <v>52.2628886026049</v>
      </c>
      <c r="AC26" s="0" t="n">
        <f aca="false">age_moves!D274*pop_moves!$C$10*fuel_usdata!M26</f>
        <v>0.00129433001038358</v>
      </c>
      <c r="AD26" s="4" t="n">
        <f aca="false">age_moves!D305*pop_moves!$C$11*fuel_usdata!P26</f>
        <v>5.04917999535261</v>
      </c>
      <c r="AE26" s="0" t="n">
        <f aca="false">age_moves!D305*pop_moves!$C$11*fuel_usdata!N26</f>
        <v>52.2628743687122</v>
      </c>
      <c r="AF26" s="0" t="n">
        <f aca="false">age_moves!D305*pop_moves!$C$11*fuel_usdata!M26</f>
        <v>0.00129432965787045</v>
      </c>
      <c r="AG26" s="4" t="n">
        <f aca="false">age_moves!D336*pop_moves!$C$12*fuel_usdata!P26</f>
        <v>4.73761343469421</v>
      </c>
      <c r="AH26" s="0" t="n">
        <f aca="false">age_moves!D336*pop_moves!$C$12*fuel_usdata!N26</f>
        <v>49.0379221918896</v>
      </c>
      <c r="AI26" s="0" t="n">
        <f aca="false">age_moves!D336*pop_moves!$C$12*fuel_usdata!M26</f>
        <v>0.00121446127523564</v>
      </c>
      <c r="AJ26" s="4" t="n">
        <f aca="false">age_moves!D367*pop_moves!$C$13*fuel_usdata!P26</f>
        <v>15.280183896666</v>
      </c>
      <c r="AK26" s="0" t="n">
        <f aca="false">age_moves!D367*pop_moves!$C$13*fuel_usdata!N26</f>
        <v>158.161589021844</v>
      </c>
      <c r="AL26" s="0" t="n">
        <f aca="false">age_moves!D367*pop_moves!$C$13*fuel_usdata!M26</f>
        <v>0.00391699151414151</v>
      </c>
      <c r="AM26" s="4" t="n">
        <f aca="false">age_moves!D398*pop_moves!$C$14</f>
        <v>77.1432223205088</v>
      </c>
    </row>
    <row r="27" customFormat="false" ht="14.4" hidden="false" customHeight="false" outlineLevel="0" collapsed="false">
      <c r="A27" s="0" t="n">
        <f aca="false">A26-1</f>
        <v>1994</v>
      </c>
      <c r="B27" s="0" t="n">
        <f aca="false">age_moves!D27*pop_moves!$C$2*fuel_usdata!V27</f>
        <v>12.2203984287113</v>
      </c>
      <c r="C27" s="0" t="n">
        <f aca="false">age_moves!D58*pop_moves!$C$3*fuel_usdata!T27</f>
        <v>764.605439900563</v>
      </c>
      <c r="D27" s="0" t="n">
        <f aca="false">age_moves!D58*pop_moves!$C$3*fuel_usdata!S27</f>
        <v>0.615954537800401</v>
      </c>
      <c r="E27" s="0" t="n">
        <f aca="false">age_moves!D58*pop_moves!$C$3*fuel_usdata!Q27</f>
        <v>0.346879660761279</v>
      </c>
      <c r="F27" s="0" t="n">
        <f aca="false">age_moves!D58*pop_moves!$C$3*fuel_usdata!R27</f>
        <v>0.0113465309594811</v>
      </c>
      <c r="G27" s="0" t="n">
        <f aca="false">age_moves!D89*pop_moves!$C$4*fuel_usdata!T27</f>
        <v>554.424639681118</v>
      </c>
      <c r="H27" s="0" t="n">
        <f aca="false">age_moves!D89*pop_moves!$C$4*fuel_usdata!S27</f>
        <v>0.446636075103454</v>
      </c>
      <c r="I27" s="0" t="n">
        <f aca="false">age_moves!D89*pop_moves!$C$4*fuel_usdata!Q27</f>
        <v>0.251526631768787</v>
      </c>
      <c r="J27" s="0" t="n">
        <f aca="false">age_moves!D89*pop_moves!$C$4*fuel_usdata!R27</f>
        <v>0.00822750664664257</v>
      </c>
      <c r="K27" s="0" t="n">
        <f aca="false">age_moves!D120*pop_moves!$C$5*fuel_usdata!T27</f>
        <v>318.375119463398</v>
      </c>
      <c r="L27" s="0" t="n">
        <f aca="false">age_moves!D120*pop_moves!$C$5*fuel_usdata!S27</f>
        <v>0.2564781641911</v>
      </c>
      <c r="M27" s="0" t="n">
        <f aca="false">age_moves!D120*pop_moves!$C$5*fuel_usdata!Q27</f>
        <v>0.14443770299183</v>
      </c>
      <c r="N27" s="0" t="n">
        <f aca="false">age_moves!D120*pop_moves!$C$5*fuel_usdata!R27</f>
        <v>0.004724597761415</v>
      </c>
      <c r="O27" s="0" t="n">
        <f aca="false">age_moves!D151*pop_moves!$C$6*fuel_usdata!P27</f>
        <v>0.154956515164343</v>
      </c>
      <c r="P27" s="0" t="n">
        <f aca="false">age_moves!D151*pop_moves!$C$6*fuel_usdata!N27</f>
        <v>1.60391843667715</v>
      </c>
      <c r="Q27" s="0" t="n">
        <f aca="false">age_moves!D151*pop_moves!$C$6*fuel_usdata!M27</f>
        <v>3.97222545922438E-005</v>
      </c>
      <c r="R27" s="4" t="n">
        <f aca="false">age_moves!D182*pop_moves!$C$7*fuel_usdata!P27</f>
        <v>0.0684191751095403</v>
      </c>
      <c r="S27" s="8" t="n">
        <f aca="false">age_moves!D182*pop_moves!$C$7*fuel_usdata!N27</f>
        <v>0.70819078671231</v>
      </c>
      <c r="T27" s="8" t="n">
        <f aca="false">age_moves!D182*pop_moves!$C$7*fuel_usdata!M27</f>
        <v>1.75388810842195E-005</v>
      </c>
      <c r="U27" s="4" t="n">
        <f aca="false">age_moves!D213*pop_moves!$C$8*fuel_usdata!P27</f>
        <v>0.167186337123554</v>
      </c>
      <c r="V27" s="0" t="n">
        <f aca="false">age_moves!D213*pop_moves!$C$8*fuel_usdata!N27</f>
        <v>1.73050644684796</v>
      </c>
      <c r="W27" s="0" t="n">
        <f aca="false">age_moves!D213*pop_moves!$C$8*fuel_usdata!M27</f>
        <v>4.28573025182142E-005</v>
      </c>
      <c r="X27" s="4" t="n">
        <f aca="false">age_moves!D244*pop_moves!$C$9*fuel_usdata!P27</f>
        <v>1.96863756171683</v>
      </c>
      <c r="Y27" s="4" t="n">
        <f aca="false">age_moves!D244*pop_moves!$C$9*fuel_usdata!N27</f>
        <v>20.3769043013389</v>
      </c>
      <c r="Z27" s="4" t="n">
        <f aca="false">age_moves!D244*pop_moves!$C$9*fuel_usdata!M27</f>
        <v>0.00050464946468004</v>
      </c>
      <c r="AA27" s="4" t="n">
        <f aca="false">age_moves!D275*pop_moves!$C$10*fuel_usdata!P27</f>
        <v>3.40921134604218</v>
      </c>
      <c r="AB27" s="0" t="n">
        <f aca="false">age_moves!D275*pop_moves!$C$10*fuel_usdata!N27</f>
        <v>35.2879446640024</v>
      </c>
      <c r="AC27" s="0" t="n">
        <f aca="false">age_moves!D275*pop_moves!$C$10*fuel_usdata!M27</f>
        <v>0.000873932670095407</v>
      </c>
      <c r="AD27" s="4" t="n">
        <f aca="false">age_moves!D306*pop_moves!$C$11*fuel_usdata!P27</f>
        <v>3.40921142188762</v>
      </c>
      <c r="AE27" s="0" t="n">
        <f aca="false">age_moves!D306*pop_moves!$C$11*fuel_usdata!N27</f>
        <v>35.2879454490607</v>
      </c>
      <c r="AF27" s="0" t="n">
        <f aca="false">age_moves!D306*pop_moves!$C$11*fuel_usdata!M27</f>
        <v>0.000873932689537971</v>
      </c>
      <c r="AG27" s="4" t="n">
        <f aca="false">age_moves!D337*pop_moves!$C$12*fuel_usdata!P27</f>
        <v>4.95684916611011</v>
      </c>
      <c r="AH27" s="0" t="n">
        <f aca="false">age_moves!D337*pop_moves!$C$12*fuel_usdata!N27</f>
        <v>51.3071796750191</v>
      </c>
      <c r="AI27" s="0" t="n">
        <f aca="false">age_moves!D337*pop_moves!$C$12*fuel_usdata!M27</f>
        <v>0.00127066115511667</v>
      </c>
      <c r="AJ27" s="4" t="n">
        <f aca="false">age_moves!D368*pop_moves!$C$13*fuel_usdata!P27</f>
        <v>10.6169989076824</v>
      </c>
      <c r="AK27" s="0" t="n">
        <f aca="false">age_moves!D368*pop_moves!$C$13*fuel_usdata!N27</f>
        <v>109.894058163044</v>
      </c>
      <c r="AL27" s="0" t="n">
        <f aca="false">age_moves!D368*pop_moves!$C$13*fuel_usdata!M27</f>
        <v>0.0027216095636202</v>
      </c>
      <c r="AM27" s="4" t="n">
        <f aca="false">age_moves!D399*pop_moves!$C$14</f>
        <v>65.3155164609675</v>
      </c>
    </row>
    <row r="28" customFormat="false" ht="14.4" hidden="false" customHeight="false" outlineLevel="0" collapsed="false">
      <c r="A28" s="0" t="n">
        <f aca="false">A27-1</f>
        <v>1993</v>
      </c>
      <c r="B28" s="0" t="n">
        <f aca="false">age_moves!D28*pop_moves!$C$2*fuel_usdata!V28</f>
        <v>10.8458208073628</v>
      </c>
      <c r="C28" s="0" t="n">
        <f aca="false">age_moves!D59*pop_moves!$C$3*fuel_usdata!T28</f>
        <v>598.044106891506</v>
      </c>
      <c r="D28" s="0" t="n">
        <f aca="false">age_moves!D59*pop_moves!$C$3*fuel_usdata!S28</f>
        <v>0.481775255865977</v>
      </c>
      <c r="E28" s="0" t="n">
        <f aca="false">age_moves!D59*pop_moves!$C$3*fuel_usdata!Q28</f>
        <v>0.271315538829787</v>
      </c>
      <c r="F28" s="0" t="n">
        <f aca="false">age_moves!D59*pop_moves!$C$3*fuel_usdata!R28</f>
        <v>0.00887480734489958</v>
      </c>
      <c r="G28" s="0" t="n">
        <f aca="false">age_moves!D90*pop_moves!$C$4*fuel_usdata!T28</f>
        <v>382.923590180737</v>
      </c>
      <c r="H28" s="0" t="n">
        <f aca="false">age_moves!D90*pop_moves!$C$4*fuel_usdata!S28</f>
        <v>0.308477432534773</v>
      </c>
      <c r="I28" s="0" t="n">
        <f aca="false">age_moves!D90*pop_moves!$C$4*fuel_usdata!Q28</f>
        <v>0.173721501480109</v>
      </c>
      <c r="J28" s="0" t="n">
        <f aca="false">age_moves!D90*pop_moves!$C$4*fuel_usdata!R28</f>
        <v>0.0056824790203774</v>
      </c>
      <c r="K28" s="0" t="n">
        <f aca="false">age_moves!D121*pop_moves!$C$5*fuel_usdata!T28</f>
        <v>222.94636768547</v>
      </c>
      <c r="L28" s="0" t="n">
        <f aca="false">age_moves!D121*pop_moves!$C$5*fuel_usdata!S28</f>
        <v>0.179602210101777</v>
      </c>
      <c r="M28" s="0" t="n">
        <f aca="false">age_moves!D121*pop_moves!$C$5*fuel_usdata!Q28</f>
        <v>0.101144402531</v>
      </c>
      <c r="N28" s="0" t="n">
        <f aca="false">age_moves!D121*pop_moves!$C$5*fuel_usdata!R28</f>
        <v>0.00330846176503273</v>
      </c>
      <c r="O28" s="0" t="n">
        <f aca="false">age_moves!D152*pop_moves!$C$6*fuel_usdata!P28</f>
        <v>0.132849606675206</v>
      </c>
      <c r="P28" s="0" t="n">
        <f aca="false">age_moves!D152*pop_moves!$C$6*fuel_usdata!N28</f>
        <v>1.37509502730933</v>
      </c>
      <c r="Q28" s="0" t="n">
        <f aca="false">age_moves!D152*pop_moves!$C$6*fuel_usdata!M28</f>
        <v>3.40552695911834E-005</v>
      </c>
      <c r="R28" s="4" t="n">
        <f aca="false">age_moves!D183*pop_moves!$C$7*fuel_usdata!P28</f>
        <v>0.00941144564608798</v>
      </c>
      <c r="S28" s="8" t="n">
        <f aca="false">age_moves!D183*pop_moves!$C$7*fuel_usdata!N28</f>
        <v>0.0974156599452164</v>
      </c>
      <c r="T28" s="8" t="n">
        <f aca="false">age_moves!D183*pop_moves!$C$7*fuel_usdata!M28</f>
        <v>2.41257258295001E-006</v>
      </c>
      <c r="U28" s="4" t="n">
        <f aca="false">age_moves!D214*pop_moves!$C$8*fuel_usdata!P28</f>
        <v>0.190431516287812</v>
      </c>
      <c r="V28" s="0" t="n">
        <f aca="false">age_moves!D214*pop_moves!$C$8*fuel_usdata!N28</f>
        <v>1.9711118282085</v>
      </c>
      <c r="W28" s="0" t="n">
        <f aca="false">age_moves!D214*pop_moves!$C$8*fuel_usdata!M28</f>
        <v>4.88160769771371E-005</v>
      </c>
      <c r="X28" s="4" t="n">
        <f aca="false">age_moves!D245*pop_moves!$C$9*fuel_usdata!P28</f>
        <v>1.5012775377316</v>
      </c>
      <c r="Y28" s="4" t="n">
        <f aca="false">age_moves!D245*pop_moves!$C$9*fuel_usdata!N28</f>
        <v>15.5393706342918</v>
      </c>
      <c r="Z28" s="4" t="n">
        <f aca="false">age_moves!D245*pop_moves!$C$9*fuel_usdata!M28</f>
        <v>0.00038484428037211</v>
      </c>
      <c r="AA28" s="4" t="n">
        <f aca="false">age_moves!D276*pop_moves!$C$10*fuel_usdata!P28</f>
        <v>2.6750684314351</v>
      </c>
      <c r="AB28" s="0" t="n">
        <f aca="false">age_moves!D276*pop_moves!$C$10*fuel_usdata!N28</f>
        <v>27.689004053823</v>
      </c>
      <c r="AC28" s="0" t="n">
        <f aca="false">age_moves!D276*pop_moves!$C$10*fuel_usdata!M28</f>
        <v>0.000685739151867496</v>
      </c>
      <c r="AD28" s="4" t="n">
        <f aca="false">age_moves!D307*pop_moves!$C$11*fuel_usdata!P28</f>
        <v>2.67506828201548</v>
      </c>
      <c r="AE28" s="0" t="n">
        <f aca="false">age_moves!D307*pop_moves!$C$11*fuel_usdata!N28</f>
        <v>27.6890025072157</v>
      </c>
      <c r="AF28" s="0" t="n">
        <f aca="false">age_moves!D307*pop_moves!$C$11*fuel_usdata!M28</f>
        <v>0.000685739113564594</v>
      </c>
      <c r="AG28" s="4" t="n">
        <f aca="false">age_moves!D338*pop_moves!$C$12*fuel_usdata!P28</f>
        <v>2.91405511448988</v>
      </c>
      <c r="AH28" s="0" t="n">
        <f aca="false">age_moves!D338*pop_moves!$C$12*fuel_usdata!N28</f>
        <v>30.1626989911759</v>
      </c>
      <c r="AI28" s="0" t="n">
        <f aca="false">age_moves!D338*pop_moves!$C$12*fuel_usdata!M28</f>
        <v>0.00074700208010507</v>
      </c>
      <c r="AJ28" s="4" t="n">
        <f aca="false">age_moves!D369*pop_moves!$C$13*fuel_usdata!P28</f>
        <v>7.79844070270532</v>
      </c>
      <c r="AK28" s="0" t="n">
        <f aca="false">age_moves!D369*pop_moves!$C$13*fuel_usdata!N28</f>
        <v>80.7198252176544</v>
      </c>
      <c r="AL28" s="0" t="n">
        <f aca="false">age_moves!D369*pop_moves!$C$13*fuel_usdata!M28</f>
        <v>0.00199908759361839</v>
      </c>
      <c r="AM28" s="4" t="n">
        <f aca="false">age_moves!D400*pop_moves!$C$14</f>
        <v>50.8426220194208</v>
      </c>
    </row>
    <row r="29" customFormat="false" ht="14.4" hidden="false" customHeight="false" outlineLevel="0" collapsed="false">
      <c r="A29" s="0" t="n">
        <f aca="false">A28-1</f>
        <v>1992</v>
      </c>
      <c r="B29" s="0" t="n">
        <f aca="false">age_moves!D29*pop_moves!$C$2*fuel_usdata!V29</f>
        <v>7.8690173069841</v>
      </c>
      <c r="C29" s="0" t="n">
        <f aca="false">age_moves!D60*pop_moves!$C$3*fuel_usdata!T29</f>
        <v>480.03064477079</v>
      </c>
      <c r="D29" s="0" t="n">
        <f aca="false">age_moves!D60*pop_moves!$C$3*fuel_usdata!S29</f>
        <v>0.386705401897577</v>
      </c>
      <c r="E29" s="0" t="n">
        <f aca="false">age_moves!D60*pop_moves!$C$3*fuel_usdata!Q29</f>
        <v>0.217776200016004</v>
      </c>
      <c r="F29" s="0" t="n">
        <f aca="false">age_moves!D60*pop_moves!$C$3*fuel_usdata!R29</f>
        <v>0.00712352056127115</v>
      </c>
      <c r="G29" s="0" t="n">
        <f aca="false">age_moves!D91*pop_moves!$C$4*fuel_usdata!T29</f>
        <v>280.723540905413</v>
      </c>
      <c r="H29" s="0" t="n">
        <f aca="false">age_moves!D91*pop_moves!$C$4*fuel_usdata!S29</f>
        <v>0.226146623951006</v>
      </c>
      <c r="I29" s="0" t="n">
        <f aca="false">age_moves!D91*pop_moves!$C$4*fuel_usdata!Q29</f>
        <v>0.127356256646093</v>
      </c>
      <c r="J29" s="0" t="n">
        <f aca="false">age_moves!D91*pop_moves!$C$4*fuel_usdata!R29</f>
        <v>0.00416585886225537</v>
      </c>
      <c r="K29" s="0" t="n">
        <f aca="false">age_moves!D122*pop_moves!$C$5*fuel_usdata!T29</f>
        <v>174.862745793689</v>
      </c>
      <c r="L29" s="0" t="n">
        <f aca="false">age_moves!D122*pop_moves!$C$5*fuel_usdata!S29</f>
        <v>0.140866774081372</v>
      </c>
      <c r="M29" s="0" t="n">
        <f aca="false">age_moves!D122*pop_moves!$C$5*fuel_usdata!Q29</f>
        <v>0.079330235930036</v>
      </c>
      <c r="N29" s="0" t="n">
        <f aca="false">age_moves!D122*pop_moves!$C$5*fuel_usdata!R29</f>
        <v>0.0025949142593937</v>
      </c>
      <c r="O29" s="0" t="n">
        <f aca="false">age_moves!D153*pop_moves!$C$6*fuel_usdata!P29</f>
        <v>0.0796036276562331</v>
      </c>
      <c r="P29" s="0" t="n">
        <f aca="false">age_moves!D153*pop_moves!$C$6*fuel_usdata!N29</f>
        <v>0.823958424005622</v>
      </c>
      <c r="Q29" s="0" t="n">
        <f aca="false">age_moves!D153*pop_moves!$C$6*fuel_usdata!M29</f>
        <v>2.04059542825514E-005</v>
      </c>
      <c r="R29" s="4" t="n">
        <f aca="false">age_moves!D184*pop_moves!$C$7*fuel_usdata!P29</f>
        <v>0.0134520774490282</v>
      </c>
      <c r="S29" s="8" t="n">
        <f aca="false">age_moves!D184*pop_moves!$C$7*fuel_usdata!N29</f>
        <v>0.139239289223962</v>
      </c>
      <c r="T29" s="8" t="n">
        <f aca="false">age_moves!D184*pop_moves!$C$7*fuel_usdata!M29</f>
        <v>3.44836643143506E-006</v>
      </c>
      <c r="U29" s="4" t="n">
        <f aca="false">age_moves!D215*pop_moves!$C$8*fuel_usdata!P29</f>
        <v>0.167006593608356</v>
      </c>
      <c r="V29" s="0" t="n">
        <f aca="false">age_moves!D215*pop_moves!$C$8*fuel_usdata!N29</f>
        <v>1.72864596400481</v>
      </c>
      <c r="W29" s="0" t="n">
        <f aca="false">age_moves!D215*pop_moves!$C$8*fuel_usdata!M29</f>
        <v>4.28112262518217E-005</v>
      </c>
      <c r="X29" s="4" t="n">
        <f aca="false">age_moves!D246*pop_moves!$C$9*fuel_usdata!P29</f>
        <v>1.17315892983219</v>
      </c>
      <c r="Y29" s="4" t="n">
        <f aca="false">age_moves!D246*pop_moves!$C$9*fuel_usdata!N29</f>
        <v>12.1430921101617</v>
      </c>
      <c r="Z29" s="4" t="n">
        <f aca="false">age_moves!D246*pop_moves!$C$9*fuel_usdata!M29</f>
        <v>0.000300732871015686</v>
      </c>
      <c r="AA29" s="4" t="n">
        <f aca="false">age_moves!D277*pop_moves!$C$10*fuel_usdata!P29</f>
        <v>2.10081936677341</v>
      </c>
      <c r="AB29" s="0" t="n">
        <f aca="false">age_moves!D277*pop_moves!$C$10*fuel_usdata!N29</f>
        <v>21.7450870711866</v>
      </c>
      <c r="AC29" s="0" t="n">
        <f aca="false">age_moves!D277*pop_moves!$C$10*fuel_usdata!M29</f>
        <v>0.000538533546981135</v>
      </c>
      <c r="AD29" s="4" t="n">
        <f aca="false">age_moves!D308*pop_moves!$C$11*fuel_usdata!P29</f>
        <v>2.10081854115133</v>
      </c>
      <c r="AE29" s="0" t="n">
        <f aca="false">age_moves!D308*pop_moves!$C$11*fuel_usdata!N29</f>
        <v>21.7450785253667</v>
      </c>
      <c r="AF29" s="0" t="n">
        <f aca="false">age_moves!D308*pop_moves!$C$11*fuel_usdata!M29</f>
        <v>0.000538533335337434</v>
      </c>
      <c r="AG29" s="4" t="n">
        <f aca="false">age_moves!D339*pop_moves!$C$12*fuel_usdata!P29</f>
        <v>2.81226993708922</v>
      </c>
      <c r="AH29" s="0" t="n">
        <f aca="false">age_moves!D339*pop_moves!$C$12*fuel_usdata!N29</f>
        <v>29.1091445637275</v>
      </c>
      <c r="AI29" s="0" t="n">
        <f aca="false">age_moves!D339*pop_moves!$C$12*fuel_usdata!M29</f>
        <v>0.000720910006944173</v>
      </c>
      <c r="AJ29" s="4" t="n">
        <f aca="false">age_moves!D370*pop_moves!$C$13*fuel_usdata!P29</f>
        <v>5.3225023413384</v>
      </c>
      <c r="AK29" s="0" t="n">
        <f aca="false">age_moves!D370*pop_moves!$C$13*fuel_usdata!N29</f>
        <v>55.0919696759828</v>
      </c>
      <c r="AL29" s="0" t="n">
        <f aca="false">age_moves!D370*pop_moves!$C$13*fuel_usdata!M29</f>
        <v>0.00136439434538282</v>
      </c>
      <c r="AM29" s="4" t="n">
        <f aca="false">age_moves!D401*pop_moves!$C$14</f>
        <v>34.1111235593381</v>
      </c>
    </row>
    <row r="30" customFormat="false" ht="14.4" hidden="false" customHeight="false" outlineLevel="0" collapsed="false">
      <c r="A30" s="0" t="n">
        <f aca="false">A29-1</f>
        <v>1991</v>
      </c>
      <c r="B30" s="0" t="n">
        <f aca="false">age_moves!D30*pop_moves!$C$2*fuel_usdata!V30</f>
        <v>6.43920835005991</v>
      </c>
      <c r="C30" s="0" t="n">
        <f aca="false">age_moves!D61*pop_moves!$C$3*fuel_usdata!T30</f>
        <v>396.342505194745</v>
      </c>
      <c r="D30" s="0" t="n">
        <f aca="false">age_moves!D61*pop_moves!$C$3*fuel_usdata!S30</f>
        <v>0.319287506808259</v>
      </c>
      <c r="E30" s="0" t="n">
        <f aca="false">age_moves!D61*pop_moves!$C$3*fuel_usdata!Q30</f>
        <v>0.179809280149914</v>
      </c>
      <c r="F30" s="0" t="n">
        <f aca="false">age_moves!D61*pop_moves!$C$3*fuel_usdata!R30</f>
        <v>0.00588161196752055</v>
      </c>
      <c r="G30" s="0" t="n">
        <f aca="false">age_moves!D92*pop_moves!$C$4*fuel_usdata!T30</f>
        <v>236.192087689003</v>
      </c>
      <c r="H30" s="0" t="n">
        <f aca="false">age_moves!D92*pop_moves!$C$4*fuel_usdata!S30</f>
        <v>0.190272761103442</v>
      </c>
      <c r="I30" s="0" t="n">
        <f aca="false">age_moves!D92*pop_moves!$C$4*fuel_usdata!Q30</f>
        <v>0.10715360756878</v>
      </c>
      <c r="J30" s="0" t="n">
        <f aca="false">age_moves!D92*pop_moves!$C$4*fuel_usdata!R30</f>
        <v>0.00350502454664235</v>
      </c>
      <c r="K30" s="0" t="n">
        <f aca="false">age_moves!D123*pop_moves!$C$5*fuel_usdata!T30</f>
        <v>152.667521549599</v>
      </c>
      <c r="L30" s="0" t="n">
        <f aca="false">age_moves!D123*pop_moves!$C$5*fuel_usdata!S30</f>
        <v>0.122986638292092</v>
      </c>
      <c r="M30" s="0" t="n">
        <f aca="false">age_moves!D123*pop_moves!$C$5*fuel_usdata!Q30</f>
        <v>0.0692608963013359</v>
      </c>
      <c r="N30" s="0" t="n">
        <f aca="false">age_moves!D123*pop_moves!$C$5*fuel_usdata!R30</f>
        <v>0.00226554333695958</v>
      </c>
      <c r="O30" s="0" t="n">
        <f aca="false">age_moves!D154*pop_moves!$C$6*fuel_usdata!P30</f>
        <v>0.0683901985794229</v>
      </c>
      <c r="P30" s="0" t="n">
        <f aca="false">age_moves!D154*pop_moves!$C$6*fuel_usdata!N30</f>
        <v>0.70789085746547</v>
      </c>
      <c r="Q30" s="0" t="n">
        <f aca="false">age_moves!D154*pop_moves!$C$6*fuel_usdata!M30</f>
        <v>1.75314531093112E-005</v>
      </c>
      <c r="R30" s="4" t="n">
        <f aca="false">age_moves!D185*pop_moves!$C$7*fuel_usdata!P30</f>
        <v>0.0104797198852148</v>
      </c>
      <c r="S30" s="8" t="n">
        <f aca="false">age_moves!D185*pop_moves!$C$7*fuel_usdata!N30</f>
        <v>0.108473115294839</v>
      </c>
      <c r="T30" s="8" t="n">
        <f aca="false">age_moves!D185*pop_moves!$C$7*fuel_usdata!M30</f>
        <v>2.68641883753264E-006</v>
      </c>
      <c r="U30" s="4" t="n">
        <f aca="false">age_moves!D216*pop_moves!$C$8*fuel_usdata!P30</f>
        <v>0.206980231299633</v>
      </c>
      <c r="V30" s="0" t="n">
        <f aca="false">age_moves!D216*pop_moves!$C$8*fuel_usdata!N30</f>
        <v>2.14240368439555</v>
      </c>
      <c r="W30" s="0" t="n">
        <f aca="false">age_moves!D216*pop_moves!$C$8*fuel_usdata!M30</f>
        <v>5.30582495000341E-005</v>
      </c>
      <c r="X30" s="4" t="n">
        <f aca="false">age_moves!D247*pop_moves!$C$9*fuel_usdata!P30</f>
        <v>1.45640449337044</v>
      </c>
      <c r="Y30" s="4" t="n">
        <f aca="false">age_moves!D247*pop_moves!$C$9*fuel_usdata!N30</f>
        <v>15.0749003079918</v>
      </c>
      <c r="Z30" s="4" t="n">
        <f aca="false">age_moves!D247*pop_moves!$C$9*fuel_usdata!M30</f>
        <v>0.000373341321038308</v>
      </c>
      <c r="AA30" s="4" t="n">
        <f aca="false">age_moves!D278*pop_moves!$C$10*fuel_usdata!P30</f>
        <v>2.23011652235577</v>
      </c>
      <c r="AB30" s="0" t="n">
        <f aca="false">age_moves!D278*pop_moves!$C$10*fuel_usdata!N30</f>
        <v>23.0834115129084</v>
      </c>
      <c r="AC30" s="0" t="n">
        <f aca="false">age_moves!D278*pop_moves!$C$10*fuel_usdata!M30</f>
        <v>0.000571678165177076</v>
      </c>
      <c r="AD30" s="4" t="n">
        <f aca="false">age_moves!D309*pop_moves!$C$11*fuel_usdata!P30</f>
        <v>2.23011630347977</v>
      </c>
      <c r="AE30" s="0" t="n">
        <f aca="false">age_moves!D309*pop_moves!$C$11*fuel_usdata!N30</f>
        <v>23.0834092473743</v>
      </c>
      <c r="AF30" s="0" t="n">
        <f aca="false">age_moves!D309*pop_moves!$C$11*fuel_usdata!M30</f>
        <v>0.000571678109069409</v>
      </c>
      <c r="AG30" s="4" t="n">
        <f aca="false">age_moves!D340*pop_moves!$C$12*fuel_usdata!P30</f>
        <v>1.86219990883437</v>
      </c>
      <c r="AH30" s="0" t="n">
        <f aca="false">age_moves!D340*pop_moves!$C$12*fuel_usdata!N30</f>
        <v>19.2751931946212</v>
      </c>
      <c r="AI30" s="0" t="n">
        <f aca="false">age_moves!D340*pop_moves!$C$12*fuel_usdata!M30</f>
        <v>0.000477364754892174</v>
      </c>
      <c r="AJ30" s="4" t="n">
        <f aca="false">age_moves!D371*pop_moves!$C$13*fuel_usdata!P30</f>
        <v>5.16711481578482</v>
      </c>
      <c r="AK30" s="0" t="n">
        <f aca="false">age_moves!D371*pop_moves!$C$13*fuel_usdata!N30</f>
        <v>53.4835899521571</v>
      </c>
      <c r="AL30" s="0" t="n">
        <f aca="false">age_moves!D371*pop_moves!$C$13*fuel_usdata!M30</f>
        <v>0.0013245616036362</v>
      </c>
      <c r="AM30" s="4" t="n">
        <f aca="false">age_moves!D402*pop_moves!$C$14</f>
        <v>30.3096071577606</v>
      </c>
    </row>
    <row r="31" customFormat="false" ht="14.4" hidden="false" customHeight="false" outlineLevel="0" collapsed="false">
      <c r="A31" s="0" t="n">
        <f aca="false">A30-1</f>
        <v>1990</v>
      </c>
      <c r="B31" s="0" t="n">
        <f aca="false">age_moves!D31*pop_moves!$C$2*fuel_usdata!V31</f>
        <v>6.67771670181536</v>
      </c>
      <c r="C31" s="0" t="n">
        <f aca="false">age_moves!D62*pop_moves!$C$3*fuel_usdata!T31</f>
        <v>320.580723186961</v>
      </c>
      <c r="D31" s="0" t="n">
        <f aca="false">age_moves!D62*pop_moves!$C$3*fuel_usdata!S31</f>
        <v>0.258254965075874</v>
      </c>
      <c r="E31" s="0" t="n">
        <f aca="false">age_moves!D62*pop_moves!$C$3*fuel_usdata!Q31</f>
        <v>0.145438322437466</v>
      </c>
      <c r="F31" s="0" t="n">
        <f aca="false">age_moves!D62*pop_moves!$C$3*fuel_usdata!R31</f>
        <v>0.00475732830402925</v>
      </c>
      <c r="G31" s="0" t="n">
        <f aca="false">age_moves!D93*pop_moves!$C$4*fuel_usdata!T31</f>
        <v>211.927781789085</v>
      </c>
      <c r="H31" s="0" t="n">
        <f aca="false">age_moves!D93*pop_moves!$C$4*fuel_usdata!S31</f>
        <v>0.170725804535129</v>
      </c>
      <c r="I31" s="0" t="n">
        <f aca="false">age_moves!D93*pop_moves!$C$4*fuel_usdata!Q31</f>
        <v>0.096145584659257</v>
      </c>
      <c r="J31" s="0" t="n">
        <f aca="false">age_moves!D93*pop_moves!$C$4*fuel_usdata!R31</f>
        <v>0.00314494903091028</v>
      </c>
      <c r="K31" s="0" t="n">
        <f aca="false">age_moves!D124*pop_moves!$C$5*fuel_usdata!T31</f>
        <v>140.229469872303</v>
      </c>
      <c r="L31" s="0" t="n">
        <f aca="false">age_moves!D124*pop_moves!$C$5*fuel_usdata!S31</f>
        <v>0.112966732635885</v>
      </c>
      <c r="M31" s="0" t="n">
        <f aca="false">age_moves!D124*pop_moves!$C$5*fuel_usdata!Q31</f>
        <v>0.0636181073265245</v>
      </c>
      <c r="N31" s="0" t="n">
        <f aca="false">age_moves!D124*pop_moves!$C$5*fuel_usdata!R31</f>
        <v>0.00208096612750314</v>
      </c>
      <c r="O31" s="0" t="n">
        <f aca="false">age_moves!D155*pop_moves!$C$6*fuel_usdata!P31</f>
        <v>0.094545711994358</v>
      </c>
      <c r="P31" s="0" t="n">
        <f aca="false">age_moves!D155*pop_moves!$C$6*fuel_usdata!N31</f>
        <v>0.978620424031151</v>
      </c>
      <c r="Q31" s="0" t="n">
        <f aca="false">age_moves!D155*pop_moves!$C$6*fuel_usdata!M31</f>
        <v>2.42362758252648E-005</v>
      </c>
      <c r="R31" s="4" t="n">
        <f aca="false">age_moves!D186*pop_moves!$C$7*fuel_usdata!P31</f>
        <v>0.0120739507067948</v>
      </c>
      <c r="S31" s="8" t="n">
        <f aca="false">age_moves!D186*pop_moves!$C$7*fuel_usdata!N31</f>
        <v>0.124974623504023</v>
      </c>
      <c r="T31" s="8" t="n">
        <f aca="false">age_moves!D186*pop_moves!$C$7*fuel_usdata!M31</f>
        <v>3.09509118349007E-006</v>
      </c>
      <c r="U31" s="4" t="n">
        <f aca="false">age_moves!D217*pop_moves!$C$8*fuel_usdata!P31</f>
        <v>0.206974435512229</v>
      </c>
      <c r="V31" s="0" t="n">
        <f aca="false">age_moves!D217*pop_moves!$C$8*fuel_usdata!N31</f>
        <v>2.14234369356352</v>
      </c>
      <c r="W31" s="0" t="n">
        <f aca="false">age_moves!D217*pop_moves!$C$8*fuel_usdata!M31</f>
        <v>5.30567637816533E-005</v>
      </c>
      <c r="X31" s="4" t="n">
        <f aca="false">age_moves!D248*pop_moves!$C$9*fuel_usdata!P31</f>
        <v>1.60644733737721</v>
      </c>
      <c r="Y31" s="4" t="n">
        <f aca="false">age_moves!D248*pop_moves!$C$9*fuel_usdata!N31</f>
        <v>16.6279584904032</v>
      </c>
      <c r="Z31" s="4" t="n">
        <f aca="false">age_moves!D248*pop_moves!$C$9*fuel_usdata!M31</f>
        <v>0.000411803982921613</v>
      </c>
      <c r="AA31" s="4" t="n">
        <f aca="false">age_moves!D279*pop_moves!$C$10*fuel_usdata!P31</f>
        <v>2.58382785294199</v>
      </c>
      <c r="AB31" s="0" t="n">
        <f aca="false">age_moves!D279*pop_moves!$C$10*fuel_usdata!N31</f>
        <v>26.7445942891675</v>
      </c>
      <c r="AC31" s="0" t="n">
        <f aca="false">age_moves!D279*pop_moves!$C$10*fuel_usdata!M31</f>
        <v>0.000662350128926425</v>
      </c>
      <c r="AD31" s="4" t="n">
        <f aca="false">age_moves!D310*pop_moves!$C$11*fuel_usdata!P31</f>
        <v>2.58382740379946</v>
      </c>
      <c r="AE31" s="0" t="n">
        <f aca="false">age_moves!D310*pop_moves!$C$11*fuel_usdata!N31</f>
        <v>26.7445896401989</v>
      </c>
      <c r="AF31" s="0" t="n">
        <f aca="false">age_moves!D310*pop_moves!$C$11*fuel_usdata!M31</f>
        <v>0.000662350013791197</v>
      </c>
      <c r="AG31" s="4" t="n">
        <f aca="false">age_moves!D341*pop_moves!$C$12*fuel_usdata!P31</f>
        <v>2.80578706515224</v>
      </c>
      <c r="AH31" s="0" t="n">
        <f aca="false">age_moves!D341*pop_moves!$C$12*fuel_usdata!N31</f>
        <v>29.042041881331</v>
      </c>
      <c r="AI31" s="0" t="n">
        <f aca="false">age_moves!D341*pop_moves!$C$12*fuel_usdata!M31</f>
        <v>0.000719248158203599</v>
      </c>
      <c r="AJ31" s="4" t="n">
        <f aca="false">age_moves!D372*pop_moves!$C$13*fuel_usdata!P31</f>
        <v>5.90223879755612</v>
      </c>
      <c r="AK31" s="0" t="n">
        <f aca="false">age_moves!D372*pop_moves!$C$13*fuel_usdata!N31</f>
        <v>61.0926853577681</v>
      </c>
      <c r="AL31" s="0" t="n">
        <f aca="false">age_moves!D372*pop_moves!$C$13*fuel_usdata!M31</f>
        <v>0.00151300661306232</v>
      </c>
      <c r="AM31" s="4" t="n">
        <f aca="false">age_moves!D403*pop_moves!$C$14</f>
        <v>34.344592244555</v>
      </c>
    </row>
    <row r="32" customFormat="false" ht="14.4" hidden="false" customHeight="false" outlineLevel="0" collapsed="false">
      <c r="A32" s="0" t="n">
        <f aca="false">A31-1</f>
        <v>1989</v>
      </c>
      <c r="B32" s="0" t="n">
        <f aca="false">age_moves!D32*pop_moves!$C$2*fuel_usdata!V32</f>
        <v>104.972086065221</v>
      </c>
      <c r="C32" s="0" t="n">
        <f aca="false">age_moves!D63*pop_moves!$C$3*fuel_usdata!T32</f>
        <v>4707.22851554157</v>
      </c>
      <c r="D32" s="0" t="n">
        <f aca="false">age_moves!D63*pop_moves!$C$3*fuel_usdata!S32</f>
        <v>3.79207184948664</v>
      </c>
      <c r="E32" s="0" t="n">
        <f aca="false">age_moves!D63*pop_moves!$C$3*fuel_usdata!Q32</f>
        <v>2.13553519944774</v>
      </c>
      <c r="F32" s="0" t="n">
        <f aca="false">age_moves!D63*pop_moves!$C$3*fuel_usdata!R32</f>
        <v>0.0698539551221224</v>
      </c>
      <c r="G32" s="0" t="n">
        <f aca="false">age_moves!D94*pop_moves!$C$4*fuel_usdata!T32</f>
        <v>1400.89692452417</v>
      </c>
      <c r="H32" s="0" t="n">
        <f aca="false">age_moves!D94*pop_moves!$C$4*fuel_usdata!S32</f>
        <v>1.12854130067857</v>
      </c>
      <c r="I32" s="0" t="n">
        <f aca="false">age_moves!D94*pop_moves!$C$4*fuel_usdata!Q32</f>
        <v>0.635546943013719</v>
      </c>
      <c r="J32" s="0" t="n">
        <f aca="false">age_moves!D94*pop_moves!$C$4*fuel_usdata!R32</f>
        <v>0.0207889186967104</v>
      </c>
      <c r="K32" s="0" t="n">
        <f aca="false">age_moves!D125*pop_moves!$C$5*fuel_usdata!T32</f>
        <v>1623.13590003568</v>
      </c>
      <c r="L32" s="0" t="n">
        <f aca="false">age_moves!D125*pop_moves!$C$5*fuel_usdata!S32</f>
        <v>1.30757364638124</v>
      </c>
      <c r="M32" s="0" t="n">
        <f aca="false">age_moves!D125*pop_moves!$C$5*fuel_usdata!Q32</f>
        <v>0.736370421909437</v>
      </c>
      <c r="N32" s="0" t="n">
        <f aca="false">age_moves!D125*pop_moves!$C$5*fuel_usdata!R32</f>
        <v>0.0240868829596545</v>
      </c>
      <c r="O32" s="0" t="n">
        <f aca="false">age_moves!D156*pop_moves!$C$6*fuel_usdata!P32</f>
        <v>0.310715938754577</v>
      </c>
      <c r="P32" s="0" t="n">
        <f aca="false">age_moves!D156*pop_moves!$C$6*fuel_usdata!N32</f>
        <v>3.21614758959546</v>
      </c>
      <c r="Q32" s="0" t="n">
        <f aca="false">age_moves!D156*pop_moves!$C$6*fuel_usdata!M32</f>
        <v>7.96503303651824E-005</v>
      </c>
      <c r="R32" s="4" t="n">
        <f aca="false">age_moves!D187*pop_moves!$C$7*fuel_usdata!P32</f>
        <v>0.0130684785443741</v>
      </c>
      <c r="S32" s="8" t="n">
        <f aca="false">age_moves!D187*pop_moves!$C$7*fuel_usdata!N32</f>
        <v>0.135268747199244</v>
      </c>
      <c r="T32" s="8" t="n">
        <f aca="false">age_moves!D187*pop_moves!$C$7*fuel_usdata!M32</f>
        <v>3.35003295164678E-006</v>
      </c>
      <c r="U32" s="4" t="n">
        <f aca="false">age_moves!D218*pop_moves!$C$8*fuel_usdata!P32</f>
        <v>0.343917557043269</v>
      </c>
      <c r="V32" s="0" t="n">
        <f aca="false">age_moves!D218*pop_moves!$C$8*fuel_usdata!N32</f>
        <v>3.55980973019195</v>
      </c>
      <c r="W32" s="0" t="n">
        <f aca="false">age_moves!D218*pop_moves!$C$8*fuel_usdata!M32</f>
        <v>8.81613835025042E-005</v>
      </c>
      <c r="X32" s="4" t="n">
        <f aca="false">age_moves!D249*pop_moves!$C$9*fuel_usdata!P32</f>
        <v>1.89584019535422</v>
      </c>
      <c r="Y32" s="4" t="n">
        <f aca="false">age_moves!D249*pop_moves!$C$9*fuel_usdata!N32</f>
        <v>19.6233958868866</v>
      </c>
      <c r="Z32" s="4" t="n">
        <f aca="false">age_moves!D249*pop_moves!$C$9*fuel_usdata!M32</f>
        <v>0.000485988258229741</v>
      </c>
      <c r="AA32" s="4" t="n">
        <f aca="false">age_moves!D280*pop_moves!$C$10*fuel_usdata!P32</f>
        <v>20.0469105540725</v>
      </c>
      <c r="AB32" s="0" t="n">
        <f aca="false">age_moves!D280*pop_moves!$C$10*fuel_usdata!N32</f>
        <v>207.500855333468</v>
      </c>
      <c r="AC32" s="0" t="n">
        <f aca="false">age_moves!D280*pop_moves!$C$10*fuel_usdata!M32</f>
        <v>0.00513891580468407</v>
      </c>
      <c r="AD32" s="4" t="n">
        <f aca="false">age_moves!D311*pop_moves!$C$11*fuel_usdata!P32</f>
        <v>20.0469122300433</v>
      </c>
      <c r="AE32" s="0" t="n">
        <f aca="false">age_moves!D311*pop_moves!$C$11*fuel_usdata!N32</f>
        <v>207.500872681047</v>
      </c>
      <c r="AF32" s="0" t="n">
        <f aca="false">age_moves!D311*pop_moves!$C$11*fuel_usdata!M32</f>
        <v>0.00513891623431001</v>
      </c>
      <c r="AG32" s="4" t="n">
        <f aca="false">age_moves!D342*pop_moves!$C$12*fuel_usdata!P32</f>
        <v>4.39122049636969</v>
      </c>
      <c r="AH32" s="0" t="n">
        <f aca="false">age_moves!D342*pop_moves!$C$12*fuel_usdata!N32</f>
        <v>45.4524903723612</v>
      </c>
      <c r="AI32" s="0" t="n">
        <f aca="false">age_moves!D342*pop_moves!$C$12*fuel_usdata!M32</f>
        <v>0.00112566534128933</v>
      </c>
      <c r="AJ32" s="4" t="n">
        <f aca="false">age_moves!D373*pop_moves!$C$13*fuel_usdata!P32</f>
        <v>7.54511482927314</v>
      </c>
      <c r="AK32" s="0" t="n">
        <f aca="false">age_moves!D373*pop_moves!$C$13*fuel_usdata!N32</f>
        <v>78.0977086938393</v>
      </c>
      <c r="AL32" s="0" t="n">
        <f aca="false">age_moves!D373*pop_moves!$C$13*fuel_usdata!M32</f>
        <v>0.00193414889240532</v>
      </c>
      <c r="AM32" s="4" t="n">
        <f aca="false">age_moves!D404*pop_moves!$C$14</f>
        <v>78.5021550952359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C26:E27 A2"/>
    </sheetView>
  </sheetViews>
  <sheetFormatPr defaultColWidth="11.6796875" defaultRowHeight="13.2" zeroHeight="false" outlineLevelRow="0" outlineLevelCol="0"/>
  <cols>
    <col collapsed="false" customWidth="true" hidden="false" outlineLevel="0" max="1" min="1" style="0" width="13.78"/>
    <col collapsed="false" customWidth="true" hidden="false" outlineLevel="0" max="24" min="2" style="0" width="18.22"/>
    <col collapsed="false" customWidth="true" hidden="false" outlineLevel="0" max="27" min="25" style="0" width="16.67"/>
    <col collapsed="false" customWidth="true" hidden="false" outlineLevel="0" max="29" min="28" style="0" width="19.66"/>
    <col collapsed="false" customWidth="true" hidden="false" outlineLevel="0" max="38" min="30" style="0" width="20.78"/>
    <col collapsed="false" customWidth="true" hidden="false" outlineLevel="0" max="39" min="39" style="0" width="17.67"/>
  </cols>
  <sheetData>
    <row r="1" customFormat="false" ht="13.2" hidden="false" customHeight="false" outlineLevel="0" collapsed="false">
      <c r="A1" s="10" t="s">
        <v>62</v>
      </c>
      <c r="B1" s="10" t="str">
        <f aca="false">vmt_age!B1</f>
        <v>MC_G</v>
      </c>
      <c r="C1" s="10" t="str">
        <f aca="false">vmt_age!C1</f>
        <v>PC_G</v>
      </c>
      <c r="D1" s="10" t="str">
        <f aca="false">vmt_age!D1</f>
        <v>PC_ELEC</v>
      </c>
      <c r="E1" s="10" t="str">
        <f aca="false">vmt_age!E1</f>
        <v>PC_E85</v>
      </c>
      <c r="F1" s="10" t="str">
        <f aca="false">vmt_age!F1</f>
        <v>PC_D</v>
      </c>
      <c r="G1" s="10" t="str">
        <f aca="false">vmt_age!G1</f>
        <v>PT_G</v>
      </c>
      <c r="H1" s="10" t="str">
        <f aca="false">vmt_age!H1</f>
        <v>PT_ELEC</v>
      </c>
      <c r="I1" s="10" t="str">
        <f aca="false">vmt_age!I1</f>
        <v>PT_E85</v>
      </c>
      <c r="J1" s="10" t="str">
        <f aca="false">vmt_age!J1</f>
        <v>PT_D</v>
      </c>
      <c r="K1" s="10" t="str">
        <f aca="false">vmt_age!K1</f>
        <v>LCT_G</v>
      </c>
      <c r="L1" s="10" t="str">
        <f aca="false">vmt_age!L1</f>
        <v>LCT_ELEC</v>
      </c>
      <c r="M1" s="10" t="str">
        <f aca="false">vmt_age!M1</f>
        <v>LCT_E85</v>
      </c>
      <c r="N1" s="10" t="str">
        <f aca="false">vmt_age!N1</f>
        <v>LCT_D</v>
      </c>
      <c r="O1" s="10" t="str">
        <f aca="false">vmt_age!O1</f>
        <v>BUS_INTERCITY_G</v>
      </c>
      <c r="P1" s="10" t="str">
        <f aca="false">vmt_age!P1</f>
        <v>BUS_INTERCITY_D</v>
      </c>
      <c r="Q1" s="10" t="str">
        <f aca="false">vmt_age!Q1</f>
        <v>BUS_INTERCITY_CNG</v>
      </c>
      <c r="R1" s="10" t="str">
        <f aca="false">vmt_age!R1</f>
        <v>BUS_TRANSIT_G</v>
      </c>
      <c r="S1" s="10" t="str">
        <f aca="false">vmt_age!S1</f>
        <v>BUS_TRANSIT_D</v>
      </c>
      <c r="T1" s="10" t="str">
        <f aca="false">vmt_age!T1</f>
        <v>BUS_TRANSIT_CNG</v>
      </c>
      <c r="U1" s="10" t="str">
        <f aca="false">vmt_age!U1</f>
        <v>BUS_SCHOOL_G</v>
      </c>
      <c r="V1" s="10" t="str">
        <f aca="false">vmt_age!V1</f>
        <v>BUS_SCHOOL_D</v>
      </c>
      <c r="W1" s="10" t="str">
        <f aca="false">vmt_age!W1</f>
        <v>BUS_SCHOOL_CNG</v>
      </c>
      <c r="X1" s="10" t="str">
        <f aca="false">vmt_age!X1</f>
        <v>TRUCKS_REFUSE_G</v>
      </c>
      <c r="Y1" s="10" t="str">
        <f aca="false">vmt_age!Y1</f>
        <v>TRUCKS_REFUSE_D</v>
      </c>
      <c r="Z1" s="10" t="str">
        <f aca="false">vmt_age!Z1</f>
        <v>TRUCKS_REFUSE_CNG</v>
      </c>
      <c r="AA1" s="10" t="str">
        <f aca="false">vmt_age!AA1</f>
        <v>TRUCKS_SU_SH_G</v>
      </c>
      <c r="AB1" s="10" t="str">
        <f aca="false">vmt_age!AB1</f>
        <v>TRUCKS_SU_SH_D</v>
      </c>
      <c r="AC1" s="10" t="str">
        <f aca="false">vmt_age!AC1</f>
        <v>TRUCKS_SU_SH_CNG</v>
      </c>
      <c r="AD1" s="10" t="str">
        <f aca="false">vmt_age!AD1</f>
        <v>TRUCKS_SU_LH_G</v>
      </c>
      <c r="AE1" s="10" t="str">
        <f aca="false">vmt_age!AE1</f>
        <v>TRUCKS_SU_LH_D</v>
      </c>
      <c r="AF1" s="10" t="str">
        <f aca="false">vmt_age!AF1</f>
        <v>TRUCKS_SU_LH_CNG</v>
      </c>
      <c r="AG1" s="10" t="str">
        <f aca="false">vmt_age!AG1</f>
        <v>TRUCKS_MH_G</v>
      </c>
      <c r="AH1" s="10" t="str">
        <f aca="false">vmt_age!AH1</f>
        <v>TRUCKS_MH_D</v>
      </c>
      <c r="AI1" s="10" t="str">
        <f aca="false">vmt_age!AI1</f>
        <v>TRUCKS_MH_CNG</v>
      </c>
      <c r="AJ1" s="10" t="str">
        <f aca="false">vmt_age!AJ1</f>
        <v>TRUCKS_CU_SH_G</v>
      </c>
      <c r="AK1" s="10" t="str">
        <f aca="false">vmt_age!AK1</f>
        <v>TRUCKS_CU_SH_D</v>
      </c>
      <c r="AL1" s="10" t="str">
        <f aca="false">vmt_age!AL1</f>
        <v>TRUCKS_CU_SH_CNG</v>
      </c>
      <c r="AM1" s="10" t="str">
        <f aca="false">vmt_age!AM1</f>
        <v>TRUCKS_CU_LH_D</v>
      </c>
    </row>
    <row r="2" customFormat="false" ht="13.2" hidden="false" customHeight="false" outlineLevel="0" collapsed="false">
      <c r="A2" s="11" t="n">
        <v>43532</v>
      </c>
      <c r="B2" s="12" t="n">
        <v>0.119397167727686</v>
      </c>
      <c r="C2" s="12" t="n">
        <v>0.119397167727686</v>
      </c>
      <c r="D2" s="12" t="n">
        <v>0.119397167727686</v>
      </c>
      <c r="E2" s="12" t="n">
        <v>0.119397167727686</v>
      </c>
      <c r="F2" s="12" t="n">
        <v>0.119397167727686</v>
      </c>
      <c r="G2" s="12" t="n">
        <v>0.119397167727686</v>
      </c>
      <c r="H2" s="12" t="n">
        <v>0.119397167727686</v>
      </c>
      <c r="I2" s="12" t="n">
        <v>0.119397167727686</v>
      </c>
      <c r="J2" s="12" t="n">
        <v>0.119397167727686</v>
      </c>
      <c r="K2" s="12" t="n">
        <v>0.119397167727686</v>
      </c>
      <c r="L2" s="12" t="n">
        <v>0.119397167727686</v>
      </c>
      <c r="M2" s="12" t="n">
        <v>0.119397167727686</v>
      </c>
      <c r="N2" s="0" t="n">
        <v>0.0735594605639559</v>
      </c>
      <c r="O2" s="0" t="n">
        <v>0.0735594605639559</v>
      </c>
      <c r="P2" s="0" t="n">
        <v>0.0735594605639559</v>
      </c>
      <c r="Q2" s="0" t="n">
        <v>0.0735594605639559</v>
      </c>
      <c r="R2" s="0" t="n">
        <v>0.0735594605639559</v>
      </c>
      <c r="S2" s="0" t="n">
        <v>0.0735594605639559</v>
      </c>
      <c r="T2" s="0" t="n">
        <v>0.0735594605639559</v>
      </c>
      <c r="U2" s="0" t="n">
        <v>0.0735594605639559</v>
      </c>
      <c r="V2" s="0" t="n">
        <v>0.0735594605639559</v>
      </c>
      <c r="W2" s="0" t="n">
        <v>0.0735594605639559</v>
      </c>
      <c r="X2" s="0" t="n">
        <v>0.0735594605639559</v>
      </c>
      <c r="Y2" s="0" t="n">
        <f aca="false">X2</f>
        <v>0.0735594605639559</v>
      </c>
      <c r="Z2" s="0" t="n">
        <f aca="false">Y2</f>
        <v>0.0735594605639559</v>
      </c>
      <c r="AA2" s="13" t="n">
        <v>0.75</v>
      </c>
      <c r="AB2" s="13" t="n">
        <v>0.75</v>
      </c>
      <c r="AC2" s="13" t="n">
        <v>0.75</v>
      </c>
      <c r="AD2" s="13" t="n">
        <v>0.75</v>
      </c>
      <c r="AE2" s="13" t="n">
        <v>0.75</v>
      </c>
      <c r="AF2" s="13" t="n">
        <v>0.75</v>
      </c>
      <c r="AG2" s="13" t="n">
        <v>0.75</v>
      </c>
      <c r="AH2" s="13" t="n">
        <v>0.75</v>
      </c>
      <c r="AI2" s="13" t="n">
        <v>0.75</v>
      </c>
      <c r="AJ2" s="13" t="n">
        <v>0.75</v>
      </c>
      <c r="AK2" s="13" t="n">
        <v>0.75</v>
      </c>
      <c r="AL2" s="13" t="n">
        <v>0.75</v>
      </c>
      <c r="AM2" s="13" t="n">
        <v>0.75</v>
      </c>
    </row>
    <row r="3" customFormat="false" ht="13.2" hidden="false" customHeight="false" outlineLevel="0" collapsed="false">
      <c r="A3" s="11" t="n">
        <f aca="false">A2+1/24</f>
        <v>43532.0416666667</v>
      </c>
      <c r="B3" s="12" t="n">
        <v>0.0613659001342514</v>
      </c>
      <c r="C3" s="12" t="n">
        <v>0.0613659001342514</v>
      </c>
      <c r="D3" s="12" t="n">
        <v>0.0613659001342514</v>
      </c>
      <c r="E3" s="12" t="n">
        <v>0.0613659001342514</v>
      </c>
      <c r="F3" s="12" t="n">
        <v>0.0613659001342514</v>
      </c>
      <c r="G3" s="12" t="n">
        <v>0.0613659001342514</v>
      </c>
      <c r="H3" s="12" t="n">
        <v>0.0613659001342514</v>
      </c>
      <c r="I3" s="12" t="n">
        <v>0.0613659001342514</v>
      </c>
      <c r="J3" s="12" t="n">
        <v>0.0613659001342514</v>
      </c>
      <c r="K3" s="12" t="n">
        <v>0.0613659001342514</v>
      </c>
      <c r="L3" s="12" t="n">
        <v>0.0613659001342514</v>
      </c>
      <c r="M3" s="12" t="n">
        <v>0.0613659001342514</v>
      </c>
      <c r="N3" s="0" t="n">
        <v>0.0735594605639559</v>
      </c>
      <c r="O3" s="0" t="n">
        <v>0.0735594605639559</v>
      </c>
      <c r="P3" s="0" t="n">
        <v>0.0735594605639559</v>
      </c>
      <c r="Q3" s="0" t="n">
        <v>0.0735594605639559</v>
      </c>
      <c r="R3" s="0" t="n">
        <v>0.0735594605639559</v>
      </c>
      <c r="S3" s="0" t="n">
        <v>0.0735594605639559</v>
      </c>
      <c r="T3" s="0" t="n">
        <v>0.0735594605639559</v>
      </c>
      <c r="U3" s="0" t="n">
        <v>0.0735594605639559</v>
      </c>
      <c r="V3" s="0" t="n">
        <v>0.0735594605639559</v>
      </c>
      <c r="W3" s="0" t="n">
        <v>0.0735594605639559</v>
      </c>
      <c r="X3" s="0" t="n">
        <v>0.0735594605639559</v>
      </c>
      <c r="Y3" s="0" t="n">
        <f aca="false">X3</f>
        <v>0.0735594605639559</v>
      </c>
      <c r="Z3" s="0" t="n">
        <f aca="false">Y3</f>
        <v>0.0735594605639559</v>
      </c>
      <c r="AA3" s="13" t="n">
        <v>0.375</v>
      </c>
      <c r="AB3" s="13" t="n">
        <v>0.375</v>
      </c>
      <c r="AC3" s="13" t="n">
        <v>0.375</v>
      </c>
      <c r="AD3" s="13" t="n">
        <v>0.375</v>
      </c>
      <c r="AE3" s="13" t="n">
        <v>0.375</v>
      </c>
      <c r="AF3" s="13" t="n">
        <v>0.375</v>
      </c>
      <c r="AG3" s="13" t="n">
        <v>0.375</v>
      </c>
      <c r="AH3" s="13" t="n">
        <v>0.375</v>
      </c>
      <c r="AI3" s="13" t="n">
        <v>0.375</v>
      </c>
      <c r="AJ3" s="13" t="n">
        <v>0.375</v>
      </c>
      <c r="AK3" s="13" t="n">
        <v>0.375</v>
      </c>
      <c r="AL3" s="13" t="n">
        <v>0.375</v>
      </c>
      <c r="AM3" s="13" t="n">
        <v>0.375</v>
      </c>
    </row>
    <row r="4" customFormat="false" ht="13.2" hidden="false" customHeight="false" outlineLevel="0" collapsed="false">
      <c r="A4" s="11" t="n">
        <f aca="false">A3+1/24</f>
        <v>43532.0833333333</v>
      </c>
      <c r="B4" s="12" t="n">
        <v>0.0403620458187173</v>
      </c>
      <c r="C4" s="12" t="n">
        <v>0.0403620458187173</v>
      </c>
      <c r="D4" s="12" t="n">
        <v>0.0403620458187173</v>
      </c>
      <c r="E4" s="12" t="n">
        <v>0.0403620458187173</v>
      </c>
      <c r="F4" s="12" t="n">
        <v>0.0403620458187173</v>
      </c>
      <c r="G4" s="12" t="n">
        <v>0.0403620458187173</v>
      </c>
      <c r="H4" s="12" t="n">
        <v>0.0403620458187173</v>
      </c>
      <c r="I4" s="12" t="n">
        <v>0.0403620458187173</v>
      </c>
      <c r="J4" s="12" t="n">
        <v>0.0403620458187173</v>
      </c>
      <c r="K4" s="12" t="n">
        <v>0.0403620458187173</v>
      </c>
      <c r="L4" s="12" t="n">
        <v>0.0403620458187173</v>
      </c>
      <c r="M4" s="12" t="n">
        <v>0.0403620458187173</v>
      </c>
      <c r="N4" s="0" t="n">
        <v>0.0706988148753576</v>
      </c>
      <c r="O4" s="0" t="n">
        <v>0.0706988148753576</v>
      </c>
      <c r="P4" s="0" t="n">
        <v>0.0706988148753576</v>
      </c>
      <c r="Q4" s="0" t="n">
        <v>0.0706988148753576</v>
      </c>
      <c r="R4" s="0" t="n">
        <v>0.0706988148753576</v>
      </c>
      <c r="S4" s="0" t="n">
        <v>0.0706988148753576</v>
      </c>
      <c r="T4" s="0" t="n">
        <v>0.0706988148753576</v>
      </c>
      <c r="U4" s="0" t="n">
        <v>0.0706988148753576</v>
      </c>
      <c r="V4" s="0" t="n">
        <v>0.0706988148753576</v>
      </c>
      <c r="W4" s="0" t="n">
        <v>0.0706988148753576</v>
      </c>
      <c r="X4" s="0" t="n">
        <v>0.0706988148753576</v>
      </c>
      <c r="Y4" s="0" t="n">
        <f aca="false">X4</f>
        <v>0.0706988148753576</v>
      </c>
      <c r="Z4" s="0" t="n">
        <f aca="false">Y4</f>
        <v>0.0706988148753576</v>
      </c>
      <c r="AA4" s="13" t="n">
        <v>0.125</v>
      </c>
      <c r="AB4" s="13" t="n">
        <v>0.125</v>
      </c>
      <c r="AC4" s="13" t="n">
        <v>0.125</v>
      </c>
      <c r="AD4" s="13" t="n">
        <v>0.125</v>
      </c>
      <c r="AE4" s="13" t="n">
        <v>0.125</v>
      </c>
      <c r="AF4" s="13" t="n">
        <v>0.125</v>
      </c>
      <c r="AG4" s="13" t="n">
        <v>0.125</v>
      </c>
      <c r="AH4" s="13" t="n">
        <v>0.125</v>
      </c>
      <c r="AI4" s="13" t="n">
        <v>0.125</v>
      </c>
      <c r="AJ4" s="13" t="n">
        <v>0.125</v>
      </c>
      <c r="AK4" s="13" t="n">
        <v>0.125</v>
      </c>
      <c r="AL4" s="13" t="n">
        <v>0.125</v>
      </c>
      <c r="AM4" s="13" t="n">
        <v>0.125</v>
      </c>
    </row>
    <row r="5" customFormat="false" ht="13.2" hidden="false" customHeight="false" outlineLevel="0" collapsed="false">
      <c r="A5" s="11" t="n">
        <f aca="false">A4+1/24</f>
        <v>43532.125</v>
      </c>
      <c r="B5" s="12" t="n">
        <v>0.0471179247325798</v>
      </c>
      <c r="C5" s="12" t="n">
        <v>0.0471179247325798</v>
      </c>
      <c r="D5" s="12" t="n">
        <v>0.0471179247325798</v>
      </c>
      <c r="E5" s="12" t="n">
        <v>0.0471179247325798</v>
      </c>
      <c r="F5" s="12" t="n">
        <v>0.0471179247325798</v>
      </c>
      <c r="G5" s="12" t="n">
        <v>0.0471179247325798</v>
      </c>
      <c r="H5" s="12" t="n">
        <v>0.0471179247325798</v>
      </c>
      <c r="I5" s="12" t="n">
        <v>0.0471179247325798</v>
      </c>
      <c r="J5" s="12" t="n">
        <v>0.0471179247325798</v>
      </c>
      <c r="K5" s="12" t="n">
        <v>0.0471179247325798</v>
      </c>
      <c r="L5" s="12" t="n">
        <v>0.0471179247325798</v>
      </c>
      <c r="M5" s="12" t="n">
        <v>0.0471179247325798</v>
      </c>
      <c r="N5" s="0" t="n">
        <v>0.110339190845934</v>
      </c>
      <c r="O5" s="0" t="n">
        <v>0.110339190845934</v>
      </c>
      <c r="P5" s="0" t="n">
        <v>0.110339190845934</v>
      </c>
      <c r="Q5" s="0" t="n">
        <v>0.110339190845934</v>
      </c>
      <c r="R5" s="0" t="n">
        <v>0.110339190845934</v>
      </c>
      <c r="S5" s="0" t="n">
        <v>0.110339190845934</v>
      </c>
      <c r="T5" s="0" t="n">
        <v>0.110339190845934</v>
      </c>
      <c r="U5" s="0" t="n">
        <v>0.110339190845934</v>
      </c>
      <c r="V5" s="0" t="n">
        <v>0.110339190845934</v>
      </c>
      <c r="W5" s="0" t="n">
        <v>0.110339190845934</v>
      </c>
      <c r="X5" s="0" t="n">
        <v>0.110339190845934</v>
      </c>
      <c r="Y5" s="0" t="n">
        <f aca="false">X5</f>
        <v>0.110339190845934</v>
      </c>
      <c r="Z5" s="0" t="n">
        <f aca="false">Y5</f>
        <v>0.110339190845934</v>
      </c>
      <c r="AA5" s="13" t="n">
        <v>0.375</v>
      </c>
      <c r="AB5" s="13" t="n">
        <v>0.375</v>
      </c>
      <c r="AC5" s="13" t="n">
        <v>0.375</v>
      </c>
      <c r="AD5" s="13" t="n">
        <v>0.375</v>
      </c>
      <c r="AE5" s="13" t="n">
        <v>0.375</v>
      </c>
      <c r="AF5" s="13" t="n">
        <v>0.375</v>
      </c>
      <c r="AG5" s="13" t="n">
        <v>0.375</v>
      </c>
      <c r="AH5" s="13" t="n">
        <v>0.375</v>
      </c>
      <c r="AI5" s="13" t="n">
        <v>0.375</v>
      </c>
      <c r="AJ5" s="13" t="n">
        <v>0.375</v>
      </c>
      <c r="AK5" s="13" t="n">
        <v>0.375</v>
      </c>
      <c r="AL5" s="13" t="n">
        <v>0.375</v>
      </c>
      <c r="AM5" s="13" t="n">
        <v>0.375</v>
      </c>
    </row>
    <row r="6" customFormat="false" ht="13.2" hidden="false" customHeight="false" outlineLevel="0" collapsed="false">
      <c r="A6" s="11" t="n">
        <f aca="false">A5+1/24</f>
        <v>43532.1666666667</v>
      </c>
      <c r="B6" s="12" t="n">
        <v>0.118747563985969</v>
      </c>
      <c r="C6" s="12" t="n">
        <v>0.118747563985969</v>
      </c>
      <c r="D6" s="12" t="n">
        <v>0.118747563985969</v>
      </c>
      <c r="E6" s="12" t="n">
        <v>0.118747563985969</v>
      </c>
      <c r="F6" s="12" t="n">
        <v>0.118747563985969</v>
      </c>
      <c r="G6" s="12" t="n">
        <v>0.118747563985969</v>
      </c>
      <c r="H6" s="12" t="n">
        <v>0.118747563985969</v>
      </c>
      <c r="I6" s="12" t="n">
        <v>0.118747563985969</v>
      </c>
      <c r="J6" s="12" t="n">
        <v>0.118747563985969</v>
      </c>
      <c r="K6" s="12" t="n">
        <v>0.118747563985969</v>
      </c>
      <c r="L6" s="12" t="n">
        <v>0.118747563985969</v>
      </c>
      <c r="M6" s="12" t="n">
        <v>0.118747563985969</v>
      </c>
      <c r="N6" s="0" t="n">
        <v>0.198610543522681</v>
      </c>
      <c r="O6" s="0" t="n">
        <v>0.198610543522681</v>
      </c>
      <c r="P6" s="0" t="n">
        <v>0.198610543522681</v>
      </c>
      <c r="Q6" s="0" t="n">
        <v>0.198610543522681</v>
      </c>
      <c r="R6" s="0" t="n">
        <v>0.198610543522681</v>
      </c>
      <c r="S6" s="0" t="n">
        <v>0.198610543522681</v>
      </c>
      <c r="T6" s="0" t="n">
        <v>0.198610543522681</v>
      </c>
      <c r="U6" s="0" t="n">
        <v>0.198610543522681</v>
      </c>
      <c r="V6" s="0" t="n">
        <v>0.198610543522681</v>
      </c>
      <c r="W6" s="0" t="n">
        <v>0.198610543522681</v>
      </c>
      <c r="X6" s="0" t="n">
        <v>0.198610543522681</v>
      </c>
      <c r="Y6" s="0" t="n">
        <f aca="false">X6</f>
        <v>0.198610543522681</v>
      </c>
      <c r="Z6" s="0" t="n">
        <f aca="false">Y6</f>
        <v>0.198610543522681</v>
      </c>
      <c r="AA6" s="13" t="n">
        <v>0.75</v>
      </c>
      <c r="AB6" s="13" t="n">
        <v>0.75</v>
      </c>
      <c r="AC6" s="13" t="n">
        <v>0.75</v>
      </c>
      <c r="AD6" s="13" t="n">
        <v>0.75</v>
      </c>
      <c r="AE6" s="13" t="n">
        <v>0.75</v>
      </c>
      <c r="AF6" s="13" t="n">
        <v>0.75</v>
      </c>
      <c r="AG6" s="13" t="n">
        <v>0.75</v>
      </c>
      <c r="AH6" s="13" t="n">
        <v>0.75</v>
      </c>
      <c r="AI6" s="13" t="n">
        <v>0.75</v>
      </c>
      <c r="AJ6" s="13" t="n">
        <v>0.75</v>
      </c>
      <c r="AK6" s="13" t="n">
        <v>0.75</v>
      </c>
      <c r="AL6" s="13" t="n">
        <v>0.75</v>
      </c>
      <c r="AM6" s="13" t="n">
        <v>0.75</v>
      </c>
    </row>
    <row r="7" customFormat="false" ht="13.2" hidden="false" customHeight="false" outlineLevel="0" collapsed="false">
      <c r="A7" s="11" t="n">
        <f aca="false">A6+1/24</f>
        <v>43532.2083333333</v>
      </c>
      <c r="B7" s="12" t="n">
        <v>0.427482568966264</v>
      </c>
      <c r="C7" s="12" t="n">
        <v>0.427482568966264</v>
      </c>
      <c r="D7" s="12" t="n">
        <v>0.427482568966264</v>
      </c>
      <c r="E7" s="12" t="n">
        <v>0.427482568966264</v>
      </c>
      <c r="F7" s="12" t="n">
        <v>0.427482568966264</v>
      </c>
      <c r="G7" s="12" t="n">
        <v>0.427482568966264</v>
      </c>
      <c r="H7" s="12" t="n">
        <v>0.427482568966264</v>
      </c>
      <c r="I7" s="12" t="n">
        <v>0.427482568966264</v>
      </c>
      <c r="J7" s="12" t="n">
        <v>0.427482568966264</v>
      </c>
      <c r="K7" s="12" t="n">
        <v>0.427482568966264</v>
      </c>
      <c r="L7" s="12" t="n">
        <v>0.427482568966264</v>
      </c>
      <c r="M7" s="12" t="n">
        <v>0.427482568966264</v>
      </c>
      <c r="N7" s="0" t="n">
        <v>0.457703310175725</v>
      </c>
      <c r="O7" s="0" t="n">
        <v>0.457703310175725</v>
      </c>
      <c r="P7" s="0" t="n">
        <v>0.457703310175725</v>
      </c>
      <c r="Q7" s="0" t="n">
        <v>0.457703310175725</v>
      </c>
      <c r="R7" s="0" t="n">
        <v>0.457703310175725</v>
      </c>
      <c r="S7" s="0" t="n">
        <v>0.457703310175725</v>
      </c>
      <c r="T7" s="0" t="n">
        <v>0.457703310175725</v>
      </c>
      <c r="U7" s="0" t="n">
        <v>0.457703310175725</v>
      </c>
      <c r="V7" s="0" t="n">
        <v>0.457703310175725</v>
      </c>
      <c r="W7" s="0" t="n">
        <v>0.457703310175725</v>
      </c>
      <c r="X7" s="0" t="n">
        <v>0.457703310175725</v>
      </c>
      <c r="Y7" s="0" t="n">
        <f aca="false">X7</f>
        <v>0.457703310175725</v>
      </c>
      <c r="Z7" s="0" t="n">
        <f aca="false">Y7</f>
        <v>0.457703310175725</v>
      </c>
      <c r="AA7" s="13" t="n">
        <v>2</v>
      </c>
      <c r="AB7" s="13" t="n">
        <v>2</v>
      </c>
      <c r="AC7" s="13" t="n">
        <v>2</v>
      </c>
      <c r="AD7" s="13" t="n">
        <v>2</v>
      </c>
      <c r="AE7" s="13" t="n">
        <v>2</v>
      </c>
      <c r="AF7" s="13" t="n">
        <v>2</v>
      </c>
      <c r="AG7" s="13" t="n">
        <v>2</v>
      </c>
      <c r="AH7" s="13" t="n">
        <v>2</v>
      </c>
      <c r="AI7" s="13" t="n">
        <v>2</v>
      </c>
      <c r="AJ7" s="13" t="n">
        <v>2</v>
      </c>
      <c r="AK7" s="13" t="n">
        <v>2</v>
      </c>
      <c r="AL7" s="13" t="n">
        <v>2</v>
      </c>
      <c r="AM7" s="13" t="n">
        <v>2</v>
      </c>
    </row>
    <row r="8" customFormat="false" ht="13.2" hidden="false" customHeight="false" outlineLevel="0" collapsed="false">
      <c r="A8" s="11" t="n">
        <f aca="false">A7+1/24</f>
        <v>43532.25</v>
      </c>
      <c r="B8" s="12" t="n">
        <v>0.874280022519596</v>
      </c>
      <c r="C8" s="12" t="n">
        <v>0.874280022519596</v>
      </c>
      <c r="D8" s="12" t="n">
        <v>0.874280022519596</v>
      </c>
      <c r="E8" s="12" t="n">
        <v>0.874280022519596</v>
      </c>
      <c r="F8" s="12" t="n">
        <v>0.874280022519596</v>
      </c>
      <c r="G8" s="12" t="n">
        <v>0.874280022519596</v>
      </c>
      <c r="H8" s="12" t="n">
        <v>0.874280022519596</v>
      </c>
      <c r="I8" s="12" t="n">
        <v>0.874280022519596</v>
      </c>
      <c r="J8" s="12" t="n">
        <v>0.874280022519596</v>
      </c>
      <c r="K8" s="12" t="n">
        <v>0.874280022519596</v>
      </c>
      <c r="L8" s="12" t="n">
        <v>0.874280022519596</v>
      </c>
      <c r="M8" s="12" t="n">
        <v>0.874280022519596</v>
      </c>
      <c r="N8" s="0" t="n">
        <v>0.847568451164691</v>
      </c>
      <c r="O8" s="0" t="n">
        <v>0.847568451164691</v>
      </c>
      <c r="P8" s="0" t="n">
        <v>0.847568451164691</v>
      </c>
      <c r="Q8" s="0" t="n">
        <v>0.847568451164691</v>
      </c>
      <c r="R8" s="0" t="n">
        <v>0.847568451164691</v>
      </c>
      <c r="S8" s="0" t="n">
        <v>0.847568451164691</v>
      </c>
      <c r="T8" s="0" t="n">
        <v>0.847568451164691</v>
      </c>
      <c r="U8" s="0" t="n">
        <v>0.847568451164691</v>
      </c>
      <c r="V8" s="0" t="n">
        <v>0.847568451164691</v>
      </c>
      <c r="W8" s="0" t="n">
        <v>0.847568451164691</v>
      </c>
      <c r="X8" s="0" t="n">
        <v>0.847568451164691</v>
      </c>
      <c r="Y8" s="0" t="n">
        <f aca="false">X8</f>
        <v>0.847568451164691</v>
      </c>
      <c r="Z8" s="0" t="n">
        <f aca="false">Y8</f>
        <v>0.847568451164691</v>
      </c>
      <c r="AA8" s="13" t="n">
        <v>1.5</v>
      </c>
      <c r="AB8" s="13" t="n">
        <v>1.5</v>
      </c>
      <c r="AC8" s="13" t="n">
        <v>1.5</v>
      </c>
      <c r="AD8" s="13" t="n">
        <v>1.5</v>
      </c>
      <c r="AE8" s="13" t="n">
        <v>1.5</v>
      </c>
      <c r="AF8" s="13" t="n">
        <v>1.5</v>
      </c>
      <c r="AG8" s="13" t="n">
        <v>1.5</v>
      </c>
      <c r="AH8" s="13" t="n">
        <v>1.5</v>
      </c>
      <c r="AI8" s="13" t="n">
        <v>1.5</v>
      </c>
      <c r="AJ8" s="13" t="n">
        <v>1.5</v>
      </c>
      <c r="AK8" s="13" t="n">
        <v>1.5</v>
      </c>
      <c r="AL8" s="13" t="n">
        <v>1.5</v>
      </c>
      <c r="AM8" s="13" t="n">
        <v>1.5</v>
      </c>
    </row>
    <row r="9" customFormat="false" ht="13.2" hidden="false" customHeight="false" outlineLevel="0" collapsed="false">
      <c r="A9" s="11" t="n">
        <f aca="false">A8+1/24</f>
        <v>43532.2916666667</v>
      </c>
      <c r="B9" s="12" t="n">
        <v>1.01719284569746</v>
      </c>
      <c r="C9" s="12" t="n">
        <v>1.01719284569746</v>
      </c>
      <c r="D9" s="12" t="n">
        <v>1.01719284569746</v>
      </c>
      <c r="E9" s="12" t="n">
        <v>1.01719284569746</v>
      </c>
      <c r="F9" s="12" t="n">
        <v>1.01719284569746</v>
      </c>
      <c r="G9" s="12" t="n">
        <v>1.01719284569746</v>
      </c>
      <c r="H9" s="12" t="n">
        <v>1.01719284569746</v>
      </c>
      <c r="I9" s="12" t="n">
        <v>1.01719284569746</v>
      </c>
      <c r="J9" s="12" t="n">
        <v>1.01719284569746</v>
      </c>
      <c r="K9" s="12" t="n">
        <v>1.01719284569746</v>
      </c>
      <c r="L9" s="12" t="n">
        <v>1.01719284569746</v>
      </c>
      <c r="M9" s="12" t="n">
        <v>1.01719284569746</v>
      </c>
      <c r="N9" s="0" t="n">
        <v>0.929301185124642</v>
      </c>
      <c r="O9" s="0" t="n">
        <v>0.929301185124642</v>
      </c>
      <c r="P9" s="0" t="n">
        <v>0.929301185124642</v>
      </c>
      <c r="Q9" s="0" t="n">
        <v>0.929301185124642</v>
      </c>
      <c r="R9" s="0" t="n">
        <v>0.929301185124642</v>
      </c>
      <c r="S9" s="0" t="n">
        <v>0.929301185124642</v>
      </c>
      <c r="T9" s="0" t="n">
        <v>0.929301185124642</v>
      </c>
      <c r="U9" s="0" t="n">
        <v>0.929301185124642</v>
      </c>
      <c r="V9" s="0" t="n">
        <v>0.929301185124642</v>
      </c>
      <c r="W9" s="0" t="n">
        <v>0.929301185124642</v>
      </c>
      <c r="X9" s="0" t="n">
        <v>0.929301185124642</v>
      </c>
      <c r="Y9" s="0" t="n">
        <f aca="false">X9</f>
        <v>0.929301185124642</v>
      </c>
      <c r="Z9" s="0" t="n">
        <f aca="false">Y9</f>
        <v>0.929301185124642</v>
      </c>
      <c r="AA9" s="13" t="n">
        <v>2.375</v>
      </c>
      <c r="AB9" s="13" t="n">
        <v>2.375</v>
      </c>
      <c r="AC9" s="13" t="n">
        <v>2.375</v>
      </c>
      <c r="AD9" s="13" t="n">
        <v>2.375</v>
      </c>
      <c r="AE9" s="13" t="n">
        <v>2.375</v>
      </c>
      <c r="AF9" s="13" t="n">
        <v>2.375</v>
      </c>
      <c r="AG9" s="13" t="n">
        <v>2.375</v>
      </c>
      <c r="AH9" s="13" t="n">
        <v>2.375</v>
      </c>
      <c r="AI9" s="13" t="n">
        <v>2.375</v>
      </c>
      <c r="AJ9" s="13" t="n">
        <v>2.375</v>
      </c>
      <c r="AK9" s="13" t="n">
        <v>2.375</v>
      </c>
      <c r="AL9" s="13" t="n">
        <v>2.375</v>
      </c>
      <c r="AM9" s="13" t="n">
        <v>2.375</v>
      </c>
    </row>
    <row r="10" customFormat="false" ht="13.2" hidden="false" customHeight="false" outlineLevel="0" collapsed="false">
      <c r="A10" s="11" t="n">
        <f aca="false">A9+1/24</f>
        <v>43532.3333333333</v>
      </c>
      <c r="B10" s="14" t="n">
        <v>1</v>
      </c>
      <c r="C10" s="14" t="n">
        <v>1</v>
      </c>
      <c r="D10" s="14" t="n">
        <v>1</v>
      </c>
      <c r="E10" s="14" t="n">
        <v>1</v>
      </c>
      <c r="F10" s="14" t="n">
        <v>1</v>
      </c>
      <c r="G10" s="14" t="n">
        <v>1</v>
      </c>
      <c r="H10" s="14" t="n">
        <v>1</v>
      </c>
      <c r="I10" s="14" t="n">
        <v>1</v>
      </c>
      <c r="J10" s="14" t="n">
        <v>1</v>
      </c>
      <c r="K10" s="14" t="n">
        <v>1</v>
      </c>
      <c r="L10" s="14" t="n">
        <v>1</v>
      </c>
      <c r="M10" s="14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0" t="n">
        <f aca="false">X10</f>
        <v>1</v>
      </c>
      <c r="Z10" s="0" t="n">
        <f aca="false">Y10</f>
        <v>1</v>
      </c>
      <c r="AA10" s="15" t="n">
        <v>1</v>
      </c>
      <c r="AB10" s="15" t="n">
        <v>1</v>
      </c>
      <c r="AC10" s="15" t="n">
        <v>1</v>
      </c>
      <c r="AD10" s="15" t="n">
        <v>1</v>
      </c>
      <c r="AE10" s="15" t="n">
        <v>1</v>
      </c>
      <c r="AF10" s="15" t="n">
        <v>1</v>
      </c>
      <c r="AG10" s="15" t="n">
        <v>1</v>
      </c>
      <c r="AH10" s="15" t="n">
        <v>1</v>
      </c>
      <c r="AI10" s="15" t="n">
        <v>1</v>
      </c>
      <c r="AJ10" s="15" t="n">
        <v>1</v>
      </c>
      <c r="AK10" s="15" t="n">
        <v>1</v>
      </c>
      <c r="AL10" s="15" t="n">
        <v>1</v>
      </c>
      <c r="AM10" s="15" t="n">
        <v>1</v>
      </c>
    </row>
    <row r="11" customFormat="false" ht="13.2" hidden="false" customHeight="false" outlineLevel="0" collapsed="false">
      <c r="A11" s="11" t="n">
        <f aca="false">A10+1/24</f>
        <v>43532.375</v>
      </c>
      <c r="B11" s="12" t="n">
        <v>0.828504612186566</v>
      </c>
      <c r="C11" s="12" t="n">
        <v>0.828504612186566</v>
      </c>
      <c r="D11" s="12" t="n">
        <v>0.828504612186566</v>
      </c>
      <c r="E11" s="12" t="n">
        <v>0.828504612186566</v>
      </c>
      <c r="F11" s="12" t="n">
        <v>0.828504612186566</v>
      </c>
      <c r="G11" s="12" t="n">
        <v>0.828504612186566</v>
      </c>
      <c r="H11" s="12" t="n">
        <v>0.828504612186566</v>
      </c>
      <c r="I11" s="12" t="n">
        <v>0.828504612186566</v>
      </c>
      <c r="J11" s="12" t="n">
        <v>0.828504612186566</v>
      </c>
      <c r="K11" s="12" t="n">
        <v>0.828504612186566</v>
      </c>
      <c r="L11" s="12" t="n">
        <v>0.828504612186566</v>
      </c>
      <c r="M11" s="12" t="n">
        <v>0.828504612186566</v>
      </c>
      <c r="N11" s="0" t="n">
        <v>1.15038823048631</v>
      </c>
      <c r="O11" s="0" t="n">
        <v>1.15038823048631</v>
      </c>
      <c r="P11" s="0" t="n">
        <v>1.15038823048631</v>
      </c>
      <c r="Q11" s="0" t="n">
        <v>1.15038823048631</v>
      </c>
      <c r="R11" s="0" t="n">
        <v>1.15038823048631</v>
      </c>
      <c r="S11" s="0" t="n">
        <v>1.15038823048631</v>
      </c>
      <c r="T11" s="0" t="n">
        <v>1.15038823048631</v>
      </c>
      <c r="U11" s="0" t="n">
        <v>1.15038823048631</v>
      </c>
      <c r="V11" s="0" t="n">
        <v>1.15038823048631</v>
      </c>
      <c r="W11" s="0" t="n">
        <v>1.15038823048631</v>
      </c>
      <c r="X11" s="0" t="n">
        <v>1.15038823048631</v>
      </c>
      <c r="Y11" s="0" t="n">
        <f aca="false">X11</f>
        <v>1.15038823048631</v>
      </c>
      <c r="Z11" s="0" t="n">
        <f aca="false">Y11</f>
        <v>1.15038823048631</v>
      </c>
      <c r="AA11" s="13" t="n">
        <v>0.5</v>
      </c>
      <c r="AB11" s="13" t="n">
        <v>0.5</v>
      </c>
      <c r="AC11" s="13" t="n">
        <v>0.5</v>
      </c>
      <c r="AD11" s="13" t="n">
        <v>0.5</v>
      </c>
      <c r="AE11" s="13" t="n">
        <v>0.5</v>
      </c>
      <c r="AF11" s="13" t="n">
        <v>0.5</v>
      </c>
      <c r="AG11" s="13" t="n">
        <v>0.5</v>
      </c>
      <c r="AH11" s="13" t="n">
        <v>0.5</v>
      </c>
      <c r="AI11" s="13" t="n">
        <v>0.5</v>
      </c>
      <c r="AJ11" s="13" t="n">
        <v>0.5</v>
      </c>
      <c r="AK11" s="13" t="n">
        <v>0.5</v>
      </c>
      <c r="AL11" s="13" t="n">
        <v>0.5</v>
      </c>
      <c r="AM11" s="13" t="n">
        <v>0.5</v>
      </c>
    </row>
    <row r="12" customFormat="false" ht="13.2" hidden="false" customHeight="false" outlineLevel="0" collapsed="false">
      <c r="A12" s="11" t="n">
        <f aca="false">A11+1/24</f>
        <v>43532.4166666667</v>
      </c>
      <c r="B12" s="12" t="n">
        <v>0.840284093369711</v>
      </c>
      <c r="C12" s="12" t="n">
        <v>0.840284093369711</v>
      </c>
      <c r="D12" s="12" t="n">
        <v>0.840284093369711</v>
      </c>
      <c r="E12" s="12" t="n">
        <v>0.840284093369711</v>
      </c>
      <c r="F12" s="12" t="n">
        <v>0.840284093369711</v>
      </c>
      <c r="G12" s="12" t="n">
        <v>0.840284093369711</v>
      </c>
      <c r="H12" s="12" t="n">
        <v>0.840284093369711</v>
      </c>
      <c r="I12" s="12" t="n">
        <v>0.840284093369711</v>
      </c>
      <c r="J12" s="12" t="n">
        <v>0.840284093369711</v>
      </c>
      <c r="K12" s="12" t="n">
        <v>0.840284093369711</v>
      </c>
      <c r="L12" s="12" t="n">
        <v>0.840284093369711</v>
      </c>
      <c r="M12" s="12" t="n">
        <v>0.840284093369711</v>
      </c>
      <c r="N12" s="0" t="n">
        <v>1.13158970167552</v>
      </c>
      <c r="O12" s="0" t="n">
        <v>1.13158970167552</v>
      </c>
      <c r="P12" s="0" t="n">
        <v>1.13158970167552</v>
      </c>
      <c r="Q12" s="0" t="n">
        <v>1.13158970167552</v>
      </c>
      <c r="R12" s="0" t="n">
        <v>1.13158970167552</v>
      </c>
      <c r="S12" s="0" t="n">
        <v>1.13158970167552</v>
      </c>
      <c r="T12" s="0" t="n">
        <v>1.13158970167552</v>
      </c>
      <c r="U12" s="0" t="n">
        <v>1.13158970167552</v>
      </c>
      <c r="V12" s="0" t="n">
        <v>1.13158970167552</v>
      </c>
      <c r="W12" s="0" t="n">
        <v>1.13158970167552</v>
      </c>
      <c r="X12" s="0" t="n">
        <v>1.13158970167552</v>
      </c>
      <c r="Y12" s="0" t="n">
        <f aca="false">X12</f>
        <v>1.13158970167552</v>
      </c>
      <c r="Z12" s="0" t="n">
        <f aca="false">Y12</f>
        <v>1.13158970167552</v>
      </c>
      <c r="AA12" s="13" t="n">
        <v>0.375</v>
      </c>
      <c r="AB12" s="13" t="n">
        <v>0.375</v>
      </c>
      <c r="AC12" s="13" t="n">
        <v>0.375</v>
      </c>
      <c r="AD12" s="13" t="n">
        <v>0.375</v>
      </c>
      <c r="AE12" s="13" t="n">
        <v>0.375</v>
      </c>
      <c r="AF12" s="13" t="n">
        <v>0.375</v>
      </c>
      <c r="AG12" s="13" t="n">
        <v>0.375</v>
      </c>
      <c r="AH12" s="13" t="n">
        <v>0.375</v>
      </c>
      <c r="AI12" s="13" t="n">
        <v>0.375</v>
      </c>
      <c r="AJ12" s="13" t="n">
        <v>0.375</v>
      </c>
      <c r="AK12" s="13" t="n">
        <v>0.375</v>
      </c>
      <c r="AL12" s="13" t="n">
        <v>0.375</v>
      </c>
      <c r="AM12" s="13" t="n">
        <v>0.375</v>
      </c>
    </row>
    <row r="13" customFormat="false" ht="13.2" hidden="false" customHeight="false" outlineLevel="0" collapsed="false">
      <c r="A13" s="11" t="n">
        <f aca="false">A12+1/24</f>
        <v>43532.4583333333</v>
      </c>
      <c r="B13" s="12" t="n">
        <v>0.812740894720887</v>
      </c>
      <c r="C13" s="12" t="n">
        <v>0.812740894720887</v>
      </c>
      <c r="D13" s="12" t="n">
        <v>0.812740894720887</v>
      </c>
      <c r="E13" s="12" t="n">
        <v>0.812740894720887</v>
      </c>
      <c r="F13" s="12" t="n">
        <v>0.812740894720887</v>
      </c>
      <c r="G13" s="12" t="n">
        <v>0.812740894720887</v>
      </c>
      <c r="H13" s="12" t="n">
        <v>0.812740894720887</v>
      </c>
      <c r="I13" s="12" t="n">
        <v>0.812740894720887</v>
      </c>
      <c r="J13" s="12" t="n">
        <v>0.812740894720887</v>
      </c>
      <c r="K13" s="12" t="n">
        <v>0.812740894720887</v>
      </c>
      <c r="L13" s="12" t="n">
        <v>0.812740894720887</v>
      </c>
      <c r="M13" s="12" t="n">
        <v>0.812740894720887</v>
      </c>
      <c r="N13" s="0" t="n">
        <v>1.12750306497752</v>
      </c>
      <c r="O13" s="0" t="n">
        <v>1.12750306497752</v>
      </c>
      <c r="P13" s="0" t="n">
        <v>1.12750306497752</v>
      </c>
      <c r="Q13" s="0" t="n">
        <v>1.12750306497752</v>
      </c>
      <c r="R13" s="0" t="n">
        <v>1.12750306497752</v>
      </c>
      <c r="S13" s="0" t="n">
        <v>1.12750306497752</v>
      </c>
      <c r="T13" s="0" t="n">
        <v>1.12750306497752</v>
      </c>
      <c r="U13" s="0" t="n">
        <v>1.12750306497752</v>
      </c>
      <c r="V13" s="0" t="n">
        <v>1.12750306497752</v>
      </c>
      <c r="W13" s="0" t="n">
        <v>1.12750306497752</v>
      </c>
      <c r="X13" s="0" t="n">
        <v>1.12750306497752</v>
      </c>
      <c r="Y13" s="0" t="n">
        <f aca="false">X13</f>
        <v>1.12750306497752</v>
      </c>
      <c r="Z13" s="0" t="n">
        <f aca="false">Y13</f>
        <v>1.12750306497752</v>
      </c>
      <c r="AA13" s="13" t="n">
        <v>0.625</v>
      </c>
      <c r="AB13" s="13" t="n">
        <v>0.625</v>
      </c>
      <c r="AC13" s="13" t="n">
        <v>0.625</v>
      </c>
      <c r="AD13" s="13" t="n">
        <v>0.625</v>
      </c>
      <c r="AE13" s="13" t="n">
        <v>0.625</v>
      </c>
      <c r="AF13" s="13" t="n">
        <v>0.625</v>
      </c>
      <c r="AG13" s="13" t="n">
        <v>0.625</v>
      </c>
      <c r="AH13" s="13" t="n">
        <v>0.625</v>
      </c>
      <c r="AI13" s="13" t="n">
        <v>0.625</v>
      </c>
      <c r="AJ13" s="13" t="n">
        <v>0.625</v>
      </c>
      <c r="AK13" s="13" t="n">
        <v>0.625</v>
      </c>
      <c r="AL13" s="13" t="n">
        <v>0.625</v>
      </c>
      <c r="AM13" s="13" t="n">
        <v>0.625</v>
      </c>
    </row>
    <row r="14" customFormat="false" ht="13.2" hidden="false" customHeight="false" outlineLevel="0" collapsed="false">
      <c r="A14" s="11" t="n">
        <f aca="false">A13+1/24</f>
        <v>43532.5</v>
      </c>
      <c r="B14" s="12" t="n">
        <v>0.773937897882292</v>
      </c>
      <c r="C14" s="12" t="n">
        <v>0.773937897882292</v>
      </c>
      <c r="D14" s="12" t="n">
        <v>0.773937897882292</v>
      </c>
      <c r="E14" s="12" t="n">
        <v>0.773937897882292</v>
      </c>
      <c r="F14" s="12" t="n">
        <v>0.773937897882292</v>
      </c>
      <c r="G14" s="12" t="n">
        <v>0.773937897882292</v>
      </c>
      <c r="H14" s="12" t="n">
        <v>0.773937897882292</v>
      </c>
      <c r="I14" s="12" t="n">
        <v>0.773937897882292</v>
      </c>
      <c r="J14" s="12" t="n">
        <v>0.773937897882292</v>
      </c>
      <c r="K14" s="12" t="n">
        <v>0.773937897882292</v>
      </c>
      <c r="L14" s="12" t="n">
        <v>0.773937897882292</v>
      </c>
      <c r="M14" s="12" t="n">
        <v>0.773937897882292</v>
      </c>
      <c r="N14" s="0" t="n">
        <v>1.04413567633837</v>
      </c>
      <c r="O14" s="0" t="n">
        <v>1.04413567633837</v>
      </c>
      <c r="P14" s="0" t="n">
        <v>1.04413567633837</v>
      </c>
      <c r="Q14" s="0" t="n">
        <v>1.04413567633837</v>
      </c>
      <c r="R14" s="0" t="n">
        <v>1.04413567633837</v>
      </c>
      <c r="S14" s="0" t="n">
        <v>1.04413567633837</v>
      </c>
      <c r="T14" s="0" t="n">
        <v>1.04413567633837</v>
      </c>
      <c r="U14" s="0" t="n">
        <v>1.04413567633837</v>
      </c>
      <c r="V14" s="0" t="n">
        <v>1.04413567633837</v>
      </c>
      <c r="W14" s="0" t="n">
        <v>1.04413567633837</v>
      </c>
      <c r="X14" s="0" t="n">
        <v>1.04413567633837</v>
      </c>
      <c r="Y14" s="0" t="n">
        <f aca="false">X14</f>
        <v>1.04413567633837</v>
      </c>
      <c r="Z14" s="0" t="n">
        <f aca="false">Y14</f>
        <v>1.04413567633837</v>
      </c>
      <c r="AA14" s="13" t="n">
        <v>0.875</v>
      </c>
      <c r="AB14" s="13" t="n">
        <v>0.875</v>
      </c>
      <c r="AC14" s="13" t="n">
        <v>0.875</v>
      </c>
      <c r="AD14" s="13" t="n">
        <v>0.875</v>
      </c>
      <c r="AE14" s="13" t="n">
        <v>0.875</v>
      </c>
      <c r="AF14" s="13" t="n">
        <v>0.875</v>
      </c>
      <c r="AG14" s="13" t="n">
        <v>0.875</v>
      </c>
      <c r="AH14" s="13" t="n">
        <v>0.875</v>
      </c>
      <c r="AI14" s="13" t="n">
        <v>0.875</v>
      </c>
      <c r="AJ14" s="13" t="n">
        <v>0.875</v>
      </c>
      <c r="AK14" s="13" t="n">
        <v>0.875</v>
      </c>
      <c r="AL14" s="13" t="n">
        <v>0.875</v>
      </c>
      <c r="AM14" s="13" t="n">
        <v>0.875</v>
      </c>
    </row>
    <row r="15" customFormat="false" ht="13.2" hidden="false" customHeight="false" outlineLevel="0" collapsed="false">
      <c r="A15" s="11" t="n">
        <f aca="false">A14+1/24</f>
        <v>43532.5416666666</v>
      </c>
      <c r="B15" s="12" t="n">
        <v>0.776449699016933</v>
      </c>
      <c r="C15" s="12" t="n">
        <v>0.776449699016933</v>
      </c>
      <c r="D15" s="12" t="n">
        <v>0.776449699016933</v>
      </c>
      <c r="E15" s="12" t="n">
        <v>0.776449699016933</v>
      </c>
      <c r="F15" s="12" t="n">
        <v>0.776449699016933</v>
      </c>
      <c r="G15" s="12" t="n">
        <v>0.776449699016933</v>
      </c>
      <c r="H15" s="12" t="n">
        <v>0.776449699016933</v>
      </c>
      <c r="I15" s="12" t="n">
        <v>0.776449699016933</v>
      </c>
      <c r="J15" s="12" t="n">
        <v>0.776449699016933</v>
      </c>
      <c r="K15" s="12" t="n">
        <v>0.776449699016933</v>
      </c>
      <c r="L15" s="12" t="n">
        <v>0.776449699016933</v>
      </c>
      <c r="M15" s="12" t="n">
        <v>0.776449699016933</v>
      </c>
      <c r="N15" s="0" t="n">
        <v>1.002043318349</v>
      </c>
      <c r="O15" s="0" t="n">
        <v>1.002043318349</v>
      </c>
      <c r="P15" s="0" t="n">
        <v>1.002043318349</v>
      </c>
      <c r="Q15" s="0" t="n">
        <v>1.002043318349</v>
      </c>
      <c r="R15" s="0" t="n">
        <v>1.002043318349</v>
      </c>
      <c r="S15" s="0" t="n">
        <v>1.002043318349</v>
      </c>
      <c r="T15" s="0" t="n">
        <v>1.002043318349</v>
      </c>
      <c r="U15" s="0" t="n">
        <v>1.002043318349</v>
      </c>
      <c r="V15" s="0" t="n">
        <v>1.002043318349</v>
      </c>
      <c r="W15" s="0" t="n">
        <v>1.002043318349</v>
      </c>
      <c r="X15" s="0" t="n">
        <v>1.002043318349</v>
      </c>
      <c r="Y15" s="0" t="n">
        <f aca="false">X15</f>
        <v>1.002043318349</v>
      </c>
      <c r="Z15" s="0" t="n">
        <f aca="false">Y15</f>
        <v>1.002043318349</v>
      </c>
      <c r="AA15" s="13" t="n">
        <v>0.625</v>
      </c>
      <c r="AB15" s="13" t="n">
        <v>0.625</v>
      </c>
      <c r="AC15" s="13" t="n">
        <v>0.625</v>
      </c>
      <c r="AD15" s="13" t="n">
        <v>0.625</v>
      </c>
      <c r="AE15" s="13" t="n">
        <v>0.625</v>
      </c>
      <c r="AF15" s="13" t="n">
        <v>0.625</v>
      </c>
      <c r="AG15" s="13" t="n">
        <v>0.625</v>
      </c>
      <c r="AH15" s="13" t="n">
        <v>0.625</v>
      </c>
      <c r="AI15" s="13" t="n">
        <v>0.625</v>
      </c>
      <c r="AJ15" s="13" t="n">
        <v>0.625</v>
      </c>
      <c r="AK15" s="13" t="n">
        <v>0.625</v>
      </c>
      <c r="AL15" s="13" t="n">
        <v>0.625</v>
      </c>
      <c r="AM15" s="13" t="n">
        <v>0.625</v>
      </c>
    </row>
    <row r="16" customFormat="false" ht="13.2" hidden="false" customHeight="false" outlineLevel="0" collapsed="false">
      <c r="A16" s="11" t="n">
        <f aca="false">A15+1/24</f>
        <v>43532.5833333333</v>
      </c>
      <c r="B16" s="12" t="n">
        <v>0.770473344593132</v>
      </c>
      <c r="C16" s="12" t="n">
        <v>0.770473344593132</v>
      </c>
      <c r="D16" s="12" t="n">
        <v>0.770473344593132</v>
      </c>
      <c r="E16" s="12" t="n">
        <v>0.770473344593132</v>
      </c>
      <c r="F16" s="12" t="n">
        <v>0.770473344593132</v>
      </c>
      <c r="G16" s="12" t="n">
        <v>0.770473344593132</v>
      </c>
      <c r="H16" s="12" t="n">
        <v>0.770473344593132</v>
      </c>
      <c r="I16" s="12" t="n">
        <v>0.770473344593132</v>
      </c>
      <c r="J16" s="12" t="n">
        <v>0.770473344593132</v>
      </c>
      <c r="K16" s="12" t="n">
        <v>0.770473344593132</v>
      </c>
      <c r="L16" s="12" t="n">
        <v>0.770473344593132</v>
      </c>
      <c r="M16" s="12" t="n">
        <v>0.770473344593132</v>
      </c>
      <c r="N16" s="0" t="n">
        <v>1.09358398038414</v>
      </c>
      <c r="O16" s="0" t="n">
        <v>1.09358398038414</v>
      </c>
      <c r="P16" s="0" t="n">
        <v>1.09358398038414</v>
      </c>
      <c r="Q16" s="0" t="n">
        <v>1.09358398038414</v>
      </c>
      <c r="R16" s="0" t="n">
        <v>1.09358398038414</v>
      </c>
      <c r="S16" s="0" t="n">
        <v>1.09358398038414</v>
      </c>
      <c r="T16" s="0" t="n">
        <v>1.09358398038414</v>
      </c>
      <c r="U16" s="0" t="n">
        <v>1.09358398038414</v>
      </c>
      <c r="V16" s="0" t="n">
        <v>1.09358398038414</v>
      </c>
      <c r="W16" s="0" t="n">
        <v>1.09358398038414</v>
      </c>
      <c r="X16" s="0" t="n">
        <v>1.09358398038414</v>
      </c>
      <c r="Y16" s="0" t="n">
        <f aca="false">X16</f>
        <v>1.09358398038414</v>
      </c>
      <c r="Z16" s="0" t="n">
        <f aca="false">Y16</f>
        <v>1.09358398038414</v>
      </c>
      <c r="AA16" s="13" t="n">
        <v>1</v>
      </c>
      <c r="AB16" s="13" t="n">
        <v>1</v>
      </c>
      <c r="AC16" s="13" t="n">
        <v>1</v>
      </c>
      <c r="AD16" s="13" t="n">
        <v>1</v>
      </c>
      <c r="AE16" s="13" t="n">
        <v>1</v>
      </c>
      <c r="AF16" s="13" t="n">
        <v>1</v>
      </c>
      <c r="AG16" s="13" t="n">
        <v>1</v>
      </c>
      <c r="AH16" s="13" t="n">
        <v>1</v>
      </c>
      <c r="AI16" s="13" t="n">
        <v>1</v>
      </c>
      <c r="AJ16" s="13" t="n">
        <v>1</v>
      </c>
      <c r="AK16" s="13" t="n">
        <v>1</v>
      </c>
      <c r="AL16" s="13" t="n">
        <v>1</v>
      </c>
      <c r="AM16" s="13" t="n">
        <v>1</v>
      </c>
    </row>
    <row r="17" customFormat="false" ht="13.2" hidden="false" customHeight="false" outlineLevel="0" collapsed="false">
      <c r="A17" s="11" t="n">
        <f aca="false">A16+1/24</f>
        <v>43532.625</v>
      </c>
      <c r="B17" s="12" t="n">
        <v>0.772985145727773</v>
      </c>
      <c r="C17" s="12" t="n">
        <v>0.772985145727773</v>
      </c>
      <c r="D17" s="12" t="n">
        <v>0.772985145727773</v>
      </c>
      <c r="E17" s="12" t="n">
        <v>0.772985145727773</v>
      </c>
      <c r="F17" s="12" t="n">
        <v>0.772985145727773</v>
      </c>
      <c r="G17" s="12" t="n">
        <v>0.772985145727773</v>
      </c>
      <c r="H17" s="12" t="n">
        <v>0.772985145727773</v>
      </c>
      <c r="I17" s="12" t="n">
        <v>0.772985145727773</v>
      </c>
      <c r="J17" s="12" t="n">
        <v>0.772985145727773</v>
      </c>
      <c r="K17" s="12" t="n">
        <v>0.772985145727773</v>
      </c>
      <c r="L17" s="12" t="n">
        <v>0.772985145727773</v>
      </c>
      <c r="M17" s="12" t="n">
        <v>0.772985145727773</v>
      </c>
      <c r="N17" s="0" t="n">
        <v>1.24029423784226</v>
      </c>
      <c r="O17" s="0" t="n">
        <v>1.24029423784226</v>
      </c>
      <c r="P17" s="0" t="n">
        <v>1.24029423784226</v>
      </c>
      <c r="Q17" s="0" t="n">
        <v>1.24029423784226</v>
      </c>
      <c r="R17" s="0" t="n">
        <v>1.24029423784226</v>
      </c>
      <c r="S17" s="0" t="n">
        <v>1.24029423784226</v>
      </c>
      <c r="T17" s="0" t="n">
        <v>1.24029423784226</v>
      </c>
      <c r="U17" s="0" t="n">
        <v>1.24029423784226</v>
      </c>
      <c r="V17" s="0" t="n">
        <v>1.24029423784226</v>
      </c>
      <c r="W17" s="0" t="n">
        <v>1.24029423784226</v>
      </c>
      <c r="X17" s="0" t="n">
        <v>1.24029423784226</v>
      </c>
      <c r="Y17" s="0" t="n">
        <f aca="false">X17</f>
        <v>1.24029423784226</v>
      </c>
      <c r="Z17" s="0" t="n">
        <f aca="false">Y17</f>
        <v>1.24029423784226</v>
      </c>
      <c r="AA17" s="13" t="n">
        <v>3.5</v>
      </c>
      <c r="AB17" s="13" t="n">
        <v>3.5</v>
      </c>
      <c r="AC17" s="13" t="n">
        <v>3.5</v>
      </c>
      <c r="AD17" s="13" t="n">
        <v>3.5</v>
      </c>
      <c r="AE17" s="13" t="n">
        <v>3.5</v>
      </c>
      <c r="AF17" s="13" t="n">
        <v>3.5</v>
      </c>
      <c r="AG17" s="13" t="n">
        <v>3.5</v>
      </c>
      <c r="AH17" s="13" t="n">
        <v>3.5</v>
      </c>
      <c r="AI17" s="13" t="n">
        <v>3.5</v>
      </c>
      <c r="AJ17" s="13" t="n">
        <v>3.5</v>
      </c>
      <c r="AK17" s="13" t="n">
        <v>3.5</v>
      </c>
      <c r="AL17" s="13" t="n">
        <v>3.5</v>
      </c>
      <c r="AM17" s="13" t="n">
        <v>3.5</v>
      </c>
    </row>
    <row r="18" customFormat="false" ht="13.2" hidden="false" customHeight="false" outlineLevel="0" collapsed="false">
      <c r="A18" s="11" t="n">
        <f aca="false">A17+1/24</f>
        <v>43532.6666666666</v>
      </c>
      <c r="B18" s="12" t="n">
        <v>0.91672080031181</v>
      </c>
      <c r="C18" s="12" t="n">
        <v>0.91672080031181</v>
      </c>
      <c r="D18" s="12" t="n">
        <v>0.91672080031181</v>
      </c>
      <c r="E18" s="12" t="n">
        <v>0.91672080031181</v>
      </c>
      <c r="F18" s="12" t="n">
        <v>0.91672080031181</v>
      </c>
      <c r="G18" s="12" t="n">
        <v>0.91672080031181</v>
      </c>
      <c r="H18" s="12" t="n">
        <v>0.91672080031181</v>
      </c>
      <c r="I18" s="12" t="n">
        <v>0.91672080031181</v>
      </c>
      <c r="J18" s="12" t="n">
        <v>0.91672080031181</v>
      </c>
      <c r="K18" s="12" t="n">
        <v>0.91672080031181</v>
      </c>
      <c r="L18" s="12" t="n">
        <v>0.91672080031181</v>
      </c>
      <c r="M18" s="12" t="n">
        <v>0.91672080031181</v>
      </c>
      <c r="N18" s="0" t="n">
        <v>1.20678381691868</v>
      </c>
      <c r="O18" s="0" t="n">
        <v>1.20678381691868</v>
      </c>
      <c r="P18" s="0" t="n">
        <v>1.20678381691868</v>
      </c>
      <c r="Q18" s="0" t="n">
        <v>1.20678381691868</v>
      </c>
      <c r="R18" s="0" t="n">
        <v>1.20678381691868</v>
      </c>
      <c r="S18" s="0" t="n">
        <v>1.20678381691868</v>
      </c>
      <c r="T18" s="0" t="n">
        <v>1.20678381691868</v>
      </c>
      <c r="U18" s="0" t="n">
        <v>1.20678381691868</v>
      </c>
      <c r="V18" s="0" t="n">
        <v>1.20678381691868</v>
      </c>
      <c r="W18" s="0" t="n">
        <v>1.20678381691868</v>
      </c>
      <c r="X18" s="0" t="n">
        <v>1.20678381691868</v>
      </c>
      <c r="Y18" s="0" t="n">
        <f aca="false">X18</f>
        <v>1.20678381691868</v>
      </c>
      <c r="Z18" s="0" t="n">
        <f aca="false">Y18</f>
        <v>1.20678381691868</v>
      </c>
      <c r="AA18" s="13" t="n">
        <v>2.875</v>
      </c>
      <c r="AB18" s="13" t="n">
        <v>2.875</v>
      </c>
      <c r="AC18" s="13" t="n">
        <v>2.875</v>
      </c>
      <c r="AD18" s="13" t="n">
        <v>2.875</v>
      </c>
      <c r="AE18" s="13" t="n">
        <v>2.875</v>
      </c>
      <c r="AF18" s="13" t="n">
        <v>2.875</v>
      </c>
      <c r="AG18" s="13" t="n">
        <v>2.875</v>
      </c>
      <c r="AH18" s="13" t="n">
        <v>2.875</v>
      </c>
      <c r="AI18" s="13" t="n">
        <v>2.875</v>
      </c>
      <c r="AJ18" s="13" t="n">
        <v>2.875</v>
      </c>
      <c r="AK18" s="13" t="n">
        <v>2.875</v>
      </c>
      <c r="AL18" s="13" t="n">
        <v>2.875</v>
      </c>
      <c r="AM18" s="13" t="n">
        <v>2.875</v>
      </c>
    </row>
    <row r="19" customFormat="false" ht="13.2" hidden="false" customHeight="false" outlineLevel="0" collapsed="false">
      <c r="A19" s="11" t="n">
        <f aca="false">A18+1/24</f>
        <v>43532.7083333333</v>
      </c>
      <c r="B19" s="12" t="n">
        <v>1.01896842925815</v>
      </c>
      <c r="C19" s="12" t="n">
        <v>1.01896842925815</v>
      </c>
      <c r="D19" s="12" t="n">
        <v>1.01896842925815</v>
      </c>
      <c r="E19" s="12" t="n">
        <v>1.01896842925815</v>
      </c>
      <c r="F19" s="12" t="n">
        <v>1.01896842925815</v>
      </c>
      <c r="G19" s="12" t="n">
        <v>1.01896842925815</v>
      </c>
      <c r="H19" s="12" t="n">
        <v>1.01896842925815</v>
      </c>
      <c r="I19" s="12" t="n">
        <v>1.01896842925815</v>
      </c>
      <c r="J19" s="12" t="n">
        <v>1.01896842925815</v>
      </c>
      <c r="K19" s="12" t="n">
        <v>1.01896842925815</v>
      </c>
      <c r="L19" s="12" t="n">
        <v>1.01896842925815</v>
      </c>
      <c r="M19" s="12" t="n">
        <v>1.01896842925815</v>
      </c>
      <c r="N19" s="0" t="n">
        <v>1.29464650592562</v>
      </c>
      <c r="O19" s="0" t="n">
        <v>1.29464650592562</v>
      </c>
      <c r="P19" s="0" t="n">
        <v>1.29464650592562</v>
      </c>
      <c r="Q19" s="0" t="n">
        <v>1.29464650592562</v>
      </c>
      <c r="R19" s="0" t="n">
        <v>1.29464650592562</v>
      </c>
      <c r="S19" s="0" t="n">
        <v>1.29464650592562</v>
      </c>
      <c r="T19" s="0" t="n">
        <v>1.29464650592562</v>
      </c>
      <c r="U19" s="0" t="n">
        <v>1.29464650592562</v>
      </c>
      <c r="V19" s="0" t="n">
        <v>1.29464650592562</v>
      </c>
      <c r="W19" s="0" t="n">
        <v>1.29464650592562</v>
      </c>
      <c r="X19" s="0" t="n">
        <v>1.29464650592562</v>
      </c>
      <c r="Y19" s="0" t="n">
        <f aca="false">X19</f>
        <v>1.29464650592562</v>
      </c>
      <c r="Z19" s="0" t="n">
        <f aca="false">Y19</f>
        <v>1.29464650592562</v>
      </c>
      <c r="AA19" s="13" t="n">
        <v>3.25</v>
      </c>
      <c r="AB19" s="13" t="n">
        <v>3.25</v>
      </c>
      <c r="AC19" s="13" t="n">
        <v>3.25</v>
      </c>
      <c r="AD19" s="13" t="n">
        <v>3.25</v>
      </c>
      <c r="AE19" s="13" t="n">
        <v>3.25</v>
      </c>
      <c r="AF19" s="13" t="n">
        <v>3.25</v>
      </c>
      <c r="AG19" s="13" t="n">
        <v>3.25</v>
      </c>
      <c r="AH19" s="13" t="n">
        <v>3.25</v>
      </c>
      <c r="AI19" s="13" t="n">
        <v>3.25</v>
      </c>
      <c r="AJ19" s="13" t="n">
        <v>3.25</v>
      </c>
      <c r="AK19" s="13" t="n">
        <v>3.25</v>
      </c>
      <c r="AL19" s="13" t="n">
        <v>3.25</v>
      </c>
      <c r="AM19" s="13" t="n">
        <v>3.25</v>
      </c>
    </row>
    <row r="20" customFormat="false" ht="13.2" hidden="false" customHeight="false" outlineLevel="0" collapsed="false">
      <c r="A20" s="11" t="n">
        <f aca="false">A19+1/24</f>
        <v>43532.75</v>
      </c>
      <c r="B20" s="12" t="n">
        <v>0.97336624658958</v>
      </c>
      <c r="C20" s="12" t="n">
        <v>0.97336624658958</v>
      </c>
      <c r="D20" s="12" t="n">
        <v>0.97336624658958</v>
      </c>
      <c r="E20" s="12" t="n">
        <v>0.97336624658958</v>
      </c>
      <c r="F20" s="12" t="n">
        <v>0.97336624658958</v>
      </c>
      <c r="G20" s="12" t="n">
        <v>0.97336624658958</v>
      </c>
      <c r="H20" s="12" t="n">
        <v>0.97336624658958</v>
      </c>
      <c r="I20" s="12" t="n">
        <v>0.97336624658958</v>
      </c>
      <c r="J20" s="12" t="n">
        <v>0.97336624658958</v>
      </c>
      <c r="K20" s="12" t="n">
        <v>0.97336624658958</v>
      </c>
      <c r="L20" s="12" t="n">
        <v>0.97336624658958</v>
      </c>
      <c r="M20" s="12" t="n">
        <v>0.97336624658958</v>
      </c>
      <c r="N20" s="0" t="n">
        <v>0.998774008990601</v>
      </c>
      <c r="O20" s="0" t="n">
        <v>0.998774008990601</v>
      </c>
      <c r="P20" s="0" t="n">
        <v>0.998774008990601</v>
      </c>
      <c r="Q20" s="0" t="n">
        <v>0.998774008990601</v>
      </c>
      <c r="R20" s="0" t="n">
        <v>0.998774008990601</v>
      </c>
      <c r="S20" s="0" t="n">
        <v>0.998774008990601</v>
      </c>
      <c r="T20" s="0" t="n">
        <v>0.998774008990601</v>
      </c>
      <c r="U20" s="0" t="n">
        <v>0.998774008990601</v>
      </c>
      <c r="V20" s="0" t="n">
        <v>0.998774008990601</v>
      </c>
      <c r="W20" s="0" t="n">
        <v>0.998774008990601</v>
      </c>
      <c r="X20" s="0" t="n">
        <v>0.998774008990601</v>
      </c>
      <c r="Y20" s="0" t="n">
        <f aca="false">X20</f>
        <v>0.998774008990601</v>
      </c>
      <c r="Z20" s="0" t="n">
        <f aca="false">Y20</f>
        <v>0.998774008990601</v>
      </c>
      <c r="AA20" s="13" t="n">
        <v>1.75</v>
      </c>
      <c r="AB20" s="13" t="n">
        <v>1.75</v>
      </c>
      <c r="AC20" s="13" t="n">
        <v>1.75</v>
      </c>
      <c r="AD20" s="13" t="n">
        <v>1.75</v>
      </c>
      <c r="AE20" s="13" t="n">
        <v>1.75</v>
      </c>
      <c r="AF20" s="13" t="n">
        <v>1.75</v>
      </c>
      <c r="AG20" s="13" t="n">
        <v>1.75</v>
      </c>
      <c r="AH20" s="13" t="n">
        <v>1.75</v>
      </c>
      <c r="AI20" s="13" t="n">
        <v>1.75</v>
      </c>
      <c r="AJ20" s="13" t="n">
        <v>1.75</v>
      </c>
      <c r="AK20" s="13" t="n">
        <v>1.75</v>
      </c>
      <c r="AL20" s="13" t="n">
        <v>1.75</v>
      </c>
      <c r="AM20" s="13" t="n">
        <v>1.75</v>
      </c>
    </row>
    <row r="21" customFormat="false" ht="13.2" hidden="false" customHeight="false" outlineLevel="0" collapsed="false">
      <c r="A21" s="11" t="n">
        <f aca="false">A20+1/24</f>
        <v>43532.7916666666</v>
      </c>
      <c r="B21" s="12" t="n">
        <v>0.895673639080161</v>
      </c>
      <c r="C21" s="12" t="n">
        <v>0.895673639080161</v>
      </c>
      <c r="D21" s="12" t="n">
        <v>0.895673639080161</v>
      </c>
      <c r="E21" s="12" t="n">
        <v>0.895673639080161</v>
      </c>
      <c r="F21" s="12" t="n">
        <v>0.895673639080161</v>
      </c>
      <c r="G21" s="12" t="n">
        <v>0.895673639080161</v>
      </c>
      <c r="H21" s="12" t="n">
        <v>0.895673639080161</v>
      </c>
      <c r="I21" s="12" t="n">
        <v>0.895673639080161</v>
      </c>
      <c r="J21" s="12" t="n">
        <v>0.895673639080161</v>
      </c>
      <c r="K21" s="12" t="n">
        <v>0.895673639080161</v>
      </c>
      <c r="L21" s="12" t="n">
        <v>0.895673639080161</v>
      </c>
      <c r="M21" s="12" t="n">
        <v>0.895673639080161</v>
      </c>
      <c r="N21" s="0" t="n">
        <v>0.829995913363302</v>
      </c>
      <c r="O21" s="0" t="n">
        <v>0.829995913363302</v>
      </c>
      <c r="P21" s="0" t="n">
        <v>0.829995913363302</v>
      </c>
      <c r="Q21" s="0" t="n">
        <v>0.829995913363302</v>
      </c>
      <c r="R21" s="0" t="n">
        <v>0.829995913363302</v>
      </c>
      <c r="S21" s="0" t="n">
        <v>0.829995913363302</v>
      </c>
      <c r="T21" s="0" t="n">
        <v>0.829995913363302</v>
      </c>
      <c r="U21" s="0" t="n">
        <v>0.829995913363302</v>
      </c>
      <c r="V21" s="0" t="n">
        <v>0.829995913363302</v>
      </c>
      <c r="W21" s="0" t="n">
        <v>0.829995913363302</v>
      </c>
      <c r="X21" s="0" t="n">
        <v>0.829995913363302</v>
      </c>
      <c r="Y21" s="0" t="n">
        <f aca="false">X21</f>
        <v>0.829995913363302</v>
      </c>
      <c r="Z21" s="0" t="n">
        <f aca="false">Y21</f>
        <v>0.829995913363302</v>
      </c>
      <c r="AA21" s="13" t="n">
        <v>1.75</v>
      </c>
      <c r="AB21" s="13" t="n">
        <v>1.75</v>
      </c>
      <c r="AC21" s="13" t="n">
        <v>1.75</v>
      </c>
      <c r="AD21" s="13" t="n">
        <v>1.75</v>
      </c>
      <c r="AE21" s="13" t="n">
        <v>1.75</v>
      </c>
      <c r="AF21" s="13" t="n">
        <v>1.75</v>
      </c>
      <c r="AG21" s="13" t="n">
        <v>1.75</v>
      </c>
      <c r="AH21" s="13" t="n">
        <v>1.75</v>
      </c>
      <c r="AI21" s="13" t="n">
        <v>1.75</v>
      </c>
      <c r="AJ21" s="13" t="n">
        <v>1.75</v>
      </c>
      <c r="AK21" s="13" t="n">
        <v>1.75</v>
      </c>
      <c r="AL21" s="13" t="n">
        <v>1.75</v>
      </c>
      <c r="AM21" s="13" t="n">
        <v>1.75</v>
      </c>
    </row>
    <row r="22" customFormat="false" ht="13.2" hidden="false" customHeight="false" outlineLevel="0" collapsed="false">
      <c r="A22" s="11" t="n">
        <f aca="false">A21+1/24</f>
        <v>43532.8333333333</v>
      </c>
      <c r="B22" s="12" t="n">
        <v>0.641072279242995</v>
      </c>
      <c r="C22" s="12" t="n">
        <v>0.641072279242995</v>
      </c>
      <c r="D22" s="12" t="n">
        <v>0.641072279242995</v>
      </c>
      <c r="E22" s="12" t="n">
        <v>0.641072279242995</v>
      </c>
      <c r="F22" s="12" t="n">
        <v>0.641072279242995</v>
      </c>
      <c r="G22" s="12" t="n">
        <v>0.641072279242995</v>
      </c>
      <c r="H22" s="12" t="n">
        <v>0.641072279242995</v>
      </c>
      <c r="I22" s="12" t="n">
        <v>0.641072279242995</v>
      </c>
      <c r="J22" s="12" t="n">
        <v>0.641072279242995</v>
      </c>
      <c r="K22" s="12" t="n">
        <v>0.641072279242995</v>
      </c>
      <c r="L22" s="12" t="n">
        <v>0.641072279242995</v>
      </c>
      <c r="M22" s="12" t="n">
        <v>0.641072279242995</v>
      </c>
      <c r="N22" s="0" t="n">
        <v>0.510829587249694</v>
      </c>
      <c r="O22" s="0" t="n">
        <v>0.510829587249694</v>
      </c>
      <c r="P22" s="0" t="n">
        <v>0.510829587249694</v>
      </c>
      <c r="Q22" s="0" t="n">
        <v>0.510829587249694</v>
      </c>
      <c r="R22" s="0" t="n">
        <v>0.510829587249694</v>
      </c>
      <c r="S22" s="0" t="n">
        <v>0.510829587249694</v>
      </c>
      <c r="T22" s="0" t="n">
        <v>0.510829587249694</v>
      </c>
      <c r="U22" s="0" t="n">
        <v>0.510829587249694</v>
      </c>
      <c r="V22" s="0" t="n">
        <v>0.510829587249694</v>
      </c>
      <c r="W22" s="0" t="n">
        <v>0.510829587249694</v>
      </c>
      <c r="X22" s="0" t="n">
        <v>0.510829587249694</v>
      </c>
      <c r="Y22" s="0" t="n">
        <f aca="false">X22</f>
        <v>0.510829587249694</v>
      </c>
      <c r="Z22" s="0" t="n">
        <f aca="false">Y22</f>
        <v>0.510829587249694</v>
      </c>
      <c r="AA22" s="13" t="n">
        <v>1.25</v>
      </c>
      <c r="AB22" s="13" t="n">
        <v>1.25</v>
      </c>
      <c r="AC22" s="13" t="n">
        <v>1.25</v>
      </c>
      <c r="AD22" s="13" t="n">
        <v>1.25</v>
      </c>
      <c r="AE22" s="13" t="n">
        <v>1.25</v>
      </c>
      <c r="AF22" s="13" t="n">
        <v>1.25</v>
      </c>
      <c r="AG22" s="13" t="n">
        <v>1.25</v>
      </c>
      <c r="AH22" s="13" t="n">
        <v>1.25</v>
      </c>
      <c r="AI22" s="13" t="n">
        <v>1.25</v>
      </c>
      <c r="AJ22" s="13" t="n">
        <v>1.25</v>
      </c>
      <c r="AK22" s="13" t="n">
        <v>1.25</v>
      </c>
      <c r="AL22" s="13" t="n">
        <v>1.25</v>
      </c>
      <c r="AM22" s="13" t="n">
        <v>1.25</v>
      </c>
    </row>
    <row r="23" customFormat="false" ht="13.2" hidden="false" customHeight="false" outlineLevel="0" collapsed="false">
      <c r="A23" s="11" t="n">
        <f aca="false">A22+1/24</f>
        <v>43532.875</v>
      </c>
      <c r="B23" s="12" t="n">
        <v>0.396561430860508</v>
      </c>
      <c r="C23" s="12" t="n">
        <v>0.396561430860508</v>
      </c>
      <c r="D23" s="12" t="n">
        <v>0.396561430860508</v>
      </c>
      <c r="E23" s="12" t="n">
        <v>0.396561430860508</v>
      </c>
      <c r="F23" s="12" t="n">
        <v>0.396561430860508</v>
      </c>
      <c r="G23" s="12" t="n">
        <v>0.396561430860508</v>
      </c>
      <c r="H23" s="12" t="n">
        <v>0.396561430860508</v>
      </c>
      <c r="I23" s="12" t="n">
        <v>0.396561430860508</v>
      </c>
      <c r="J23" s="12" t="n">
        <v>0.396561430860508</v>
      </c>
      <c r="K23" s="12" t="n">
        <v>0.396561430860508</v>
      </c>
      <c r="L23" s="12" t="n">
        <v>0.396561430860508</v>
      </c>
      <c r="M23" s="12" t="n">
        <v>0.396561430860508</v>
      </c>
      <c r="N23" s="0" t="n">
        <v>0.29914180629342</v>
      </c>
      <c r="O23" s="0" t="n">
        <v>0.29914180629342</v>
      </c>
      <c r="P23" s="0" t="n">
        <v>0.29914180629342</v>
      </c>
      <c r="Q23" s="0" t="n">
        <v>0.29914180629342</v>
      </c>
      <c r="R23" s="0" t="n">
        <v>0.29914180629342</v>
      </c>
      <c r="S23" s="0" t="n">
        <v>0.29914180629342</v>
      </c>
      <c r="T23" s="0" t="n">
        <v>0.29914180629342</v>
      </c>
      <c r="U23" s="0" t="n">
        <v>0.29914180629342</v>
      </c>
      <c r="V23" s="0" t="n">
        <v>0.29914180629342</v>
      </c>
      <c r="W23" s="0" t="n">
        <v>0.29914180629342</v>
      </c>
      <c r="X23" s="0" t="n">
        <v>0.29914180629342</v>
      </c>
      <c r="Y23" s="0" t="n">
        <f aca="false">X23</f>
        <v>0.29914180629342</v>
      </c>
      <c r="Z23" s="0" t="n">
        <f aca="false">Y23</f>
        <v>0.29914180629342</v>
      </c>
      <c r="AA23" s="13" t="n">
        <v>1.625</v>
      </c>
      <c r="AB23" s="13" t="n">
        <v>1.625</v>
      </c>
      <c r="AC23" s="13" t="n">
        <v>1.625</v>
      </c>
      <c r="AD23" s="13" t="n">
        <v>1.625</v>
      </c>
      <c r="AE23" s="13" t="n">
        <v>1.625</v>
      </c>
      <c r="AF23" s="13" t="n">
        <v>1.625</v>
      </c>
      <c r="AG23" s="13" t="n">
        <v>1.625</v>
      </c>
      <c r="AH23" s="13" t="n">
        <v>1.625</v>
      </c>
      <c r="AI23" s="13" t="n">
        <v>1.625</v>
      </c>
      <c r="AJ23" s="13" t="n">
        <v>1.625</v>
      </c>
      <c r="AK23" s="13" t="n">
        <v>1.625</v>
      </c>
      <c r="AL23" s="13" t="n">
        <v>1.625</v>
      </c>
      <c r="AM23" s="13" t="n">
        <v>1.625</v>
      </c>
    </row>
    <row r="24" customFormat="false" ht="13.2" hidden="false" customHeight="false" outlineLevel="0" collapsed="false">
      <c r="A24" s="11" t="n">
        <f aca="false">A23+1/24</f>
        <v>43532.9166666666</v>
      </c>
      <c r="B24" s="12" t="n">
        <v>0.292971287514616</v>
      </c>
      <c r="C24" s="12" t="n">
        <v>0.292971287514616</v>
      </c>
      <c r="D24" s="12" t="n">
        <v>0.292971287514616</v>
      </c>
      <c r="E24" s="12" t="n">
        <v>0.292971287514616</v>
      </c>
      <c r="F24" s="12" t="n">
        <v>0.292971287514616</v>
      </c>
      <c r="G24" s="12" t="n">
        <v>0.292971287514616</v>
      </c>
      <c r="H24" s="12" t="n">
        <v>0.292971287514616</v>
      </c>
      <c r="I24" s="12" t="n">
        <v>0.292971287514616</v>
      </c>
      <c r="J24" s="12" t="n">
        <v>0.292971287514616</v>
      </c>
      <c r="K24" s="12" t="n">
        <v>0.292971287514616</v>
      </c>
      <c r="L24" s="12" t="n">
        <v>0.292971287514616</v>
      </c>
      <c r="M24" s="12" t="n">
        <v>0.292971287514616</v>
      </c>
      <c r="N24" s="0" t="n">
        <v>0.206783816918676</v>
      </c>
      <c r="O24" s="0" t="n">
        <v>0.206783816918676</v>
      </c>
      <c r="P24" s="0" t="n">
        <v>0.206783816918676</v>
      </c>
      <c r="Q24" s="0" t="n">
        <v>0.206783816918676</v>
      </c>
      <c r="R24" s="0" t="n">
        <v>0.206783816918676</v>
      </c>
      <c r="S24" s="0" t="n">
        <v>0.206783816918676</v>
      </c>
      <c r="T24" s="0" t="n">
        <v>0.206783816918676</v>
      </c>
      <c r="U24" s="0" t="n">
        <v>0.206783816918676</v>
      </c>
      <c r="V24" s="0" t="n">
        <v>0.206783816918676</v>
      </c>
      <c r="W24" s="0" t="n">
        <v>0.206783816918676</v>
      </c>
      <c r="X24" s="0" t="n">
        <v>0.206783816918676</v>
      </c>
      <c r="Y24" s="0" t="n">
        <f aca="false">X24</f>
        <v>0.206783816918676</v>
      </c>
      <c r="Z24" s="0" t="n">
        <f aca="false">Y24</f>
        <v>0.206783816918676</v>
      </c>
      <c r="AA24" s="13" t="n">
        <v>2.5</v>
      </c>
      <c r="AB24" s="13" t="n">
        <v>2.5</v>
      </c>
      <c r="AC24" s="13" t="n">
        <v>2.5</v>
      </c>
      <c r="AD24" s="13" t="n">
        <v>2.5</v>
      </c>
      <c r="AE24" s="13" t="n">
        <v>2.5</v>
      </c>
      <c r="AF24" s="13" t="n">
        <v>2.5</v>
      </c>
      <c r="AG24" s="13" t="n">
        <v>2.5</v>
      </c>
      <c r="AH24" s="13" t="n">
        <v>2.5</v>
      </c>
      <c r="AI24" s="13" t="n">
        <v>2.5</v>
      </c>
      <c r="AJ24" s="13" t="n">
        <v>2.5</v>
      </c>
      <c r="AK24" s="13" t="n">
        <v>2.5</v>
      </c>
      <c r="AL24" s="13" t="n">
        <v>2.5</v>
      </c>
      <c r="AM24" s="13" t="n">
        <v>2.5</v>
      </c>
    </row>
    <row r="25" customFormat="false" ht="13.2" hidden="false" customHeight="false" outlineLevel="0" collapsed="false">
      <c r="A25" s="11" t="n">
        <f aca="false">A24+1/24</f>
        <v>43532.9583333333</v>
      </c>
      <c r="B25" s="12" t="n">
        <v>0.173227664458014</v>
      </c>
      <c r="C25" s="12" t="n">
        <v>0.173227664458014</v>
      </c>
      <c r="D25" s="12" t="n">
        <v>0.173227664458014</v>
      </c>
      <c r="E25" s="12" t="n">
        <v>0.173227664458014</v>
      </c>
      <c r="F25" s="12" t="n">
        <v>0.173227664458014</v>
      </c>
      <c r="G25" s="12" t="n">
        <v>0.173227664458014</v>
      </c>
      <c r="H25" s="12" t="n">
        <v>0.173227664458014</v>
      </c>
      <c r="I25" s="12" t="n">
        <v>0.173227664458014</v>
      </c>
      <c r="J25" s="12" t="n">
        <v>0.173227664458014</v>
      </c>
      <c r="K25" s="12" t="n">
        <v>0.173227664458014</v>
      </c>
      <c r="L25" s="12" t="n">
        <v>0.173227664458014</v>
      </c>
      <c r="M25" s="12" t="n">
        <v>0.173227664458014</v>
      </c>
      <c r="N25" s="0" t="n">
        <v>0.151614221495709</v>
      </c>
      <c r="O25" s="0" t="n">
        <v>0.151614221495709</v>
      </c>
      <c r="P25" s="0" t="n">
        <v>0.151614221495709</v>
      </c>
      <c r="Q25" s="0" t="n">
        <v>0.151614221495709</v>
      </c>
      <c r="R25" s="0" t="n">
        <v>0.151614221495709</v>
      </c>
      <c r="S25" s="0" t="n">
        <v>0.151614221495709</v>
      </c>
      <c r="T25" s="0" t="n">
        <v>0.151614221495709</v>
      </c>
      <c r="U25" s="0" t="n">
        <v>0.151614221495709</v>
      </c>
      <c r="V25" s="0" t="n">
        <v>0.151614221495709</v>
      </c>
      <c r="W25" s="0" t="n">
        <v>0.151614221495709</v>
      </c>
      <c r="X25" s="0" t="n">
        <v>0.151614221495709</v>
      </c>
      <c r="Y25" s="0" t="n">
        <f aca="false">X25</f>
        <v>0.151614221495709</v>
      </c>
      <c r="Z25" s="0" t="n">
        <f aca="false">Y25</f>
        <v>0.151614221495709</v>
      </c>
      <c r="AA25" s="13" t="n">
        <v>1.875</v>
      </c>
      <c r="AB25" s="13" t="n">
        <v>1.875</v>
      </c>
      <c r="AC25" s="13" t="n">
        <v>1.875</v>
      </c>
      <c r="AD25" s="13" t="n">
        <v>1.875</v>
      </c>
      <c r="AE25" s="13" t="n">
        <v>1.875</v>
      </c>
      <c r="AF25" s="13" t="n">
        <v>1.875</v>
      </c>
      <c r="AG25" s="13" t="n">
        <v>1.875</v>
      </c>
      <c r="AH25" s="13" t="n">
        <v>1.875</v>
      </c>
      <c r="AI25" s="13" t="n">
        <v>1.875</v>
      </c>
      <c r="AJ25" s="13" t="n">
        <v>1.875</v>
      </c>
      <c r="AK25" s="13" t="n">
        <v>1.875</v>
      </c>
      <c r="AL25" s="13" t="n">
        <v>1.875</v>
      </c>
      <c r="AM25" s="13" t="n">
        <v>1.875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38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906" activePane="bottomLeft" state="frozen"/>
      <selection pane="topLeft" activeCell="A1" activeCellId="0" sqref="A1"/>
      <selection pane="bottomLeft" activeCell="H895" activeCellId="1" sqref="C26:E27 H895"/>
    </sheetView>
  </sheetViews>
  <sheetFormatPr defaultColWidth="11.90234375"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45"/>
    <col collapsed="false" customWidth="true" hidden="false" outlineLevel="0" max="3" min="3" style="0" width="18.11"/>
    <col collapsed="false" customWidth="true" hidden="false" outlineLevel="0" max="8" min="8" style="0" width="14.01"/>
    <col collapsed="false" customWidth="true" hidden="false" outlineLevel="0" max="1024" min="1016" style="0" width="11.56"/>
  </cols>
  <sheetData>
    <row r="1" customFormat="false" ht="14.4" hidden="false" customHeight="false" outlineLevel="0" collapsed="false">
      <c r="A1" s="16" t="s">
        <v>4</v>
      </c>
      <c r="B1" s="10" t="s">
        <v>63</v>
      </c>
      <c r="C1" s="10" t="s">
        <v>64</v>
      </c>
      <c r="D1" s="16" t="s">
        <v>65</v>
      </c>
      <c r="E1" s="16" t="s">
        <v>66</v>
      </c>
      <c r="F1" s="16" t="s">
        <v>67</v>
      </c>
      <c r="G1" s="16" t="s">
        <v>67</v>
      </c>
      <c r="H1" s="16" t="s">
        <v>68</v>
      </c>
      <c r="I1" s="16" t="s">
        <v>69</v>
      </c>
      <c r="J1" s="16" t="s">
        <v>61</v>
      </c>
      <c r="K1" s="16" t="s">
        <v>70</v>
      </c>
      <c r="L1" s="1" t="s">
        <v>71</v>
      </c>
      <c r="M1" s="16" t="s">
        <v>72</v>
      </c>
    </row>
    <row r="2" customFormat="false" ht="14.4" hidden="true" customHeight="false" outlineLevel="0" collapsed="false">
      <c r="A2" s="0" t="str">
        <f aca="false">IF(M2="GASOLINE","G",IF(M2="PROPANE","CNG",IF(M2="DIESEL","D", "OUTRO")))</f>
        <v>G</v>
      </c>
      <c r="B2" s="0" t="n">
        <v>0.75425</v>
      </c>
      <c r="C2" s="0" t="n">
        <f aca="false">3.78541*F2</f>
        <v>521070771.484</v>
      </c>
      <c r="D2" s="16" t="s">
        <v>73</v>
      </c>
      <c r="E2" s="0" t="s">
        <v>74</v>
      </c>
      <c r="F2" s="0" t="n">
        <f aca="false">G2*H2*1000</f>
        <v>137652400</v>
      </c>
      <c r="G2" s="0" t="n">
        <f aca="false">_xlfn.DAYS(I3,I2)</f>
        <v>31</v>
      </c>
      <c r="H2" s="0" t="n">
        <v>4440.4</v>
      </c>
      <c r="I2" s="17" t="n">
        <v>30331</v>
      </c>
      <c r="J2" s="17" t="str">
        <f aca="false">TEXT(I2,"aaaa")</f>
        <v>1983</v>
      </c>
      <c r="K2" s="0" t="n">
        <v>1</v>
      </c>
      <c r="L2" s="0" t="s">
        <v>75</v>
      </c>
      <c r="M2" s="0" t="s">
        <v>76</v>
      </c>
    </row>
    <row r="3" customFormat="false" ht="14.4" hidden="true" customHeight="false" outlineLevel="0" collapsed="false">
      <c r="A3" s="0" t="str">
        <f aca="false">IF(M3="GASOLINE","G",IF(M3="PROPANE","CNG",IF(M3="DIESEL","D", "OUTRO")))</f>
        <v>G</v>
      </c>
      <c r="C3" s="0" t="n">
        <f aca="false">3.78541*F3</f>
        <v>459557858.984</v>
      </c>
      <c r="D3" s="16" t="s">
        <v>73</v>
      </c>
      <c r="E3" s="0" t="s">
        <v>74</v>
      </c>
      <c r="F3" s="0" t="n">
        <f aca="false">G3*H3*1000</f>
        <v>121402400</v>
      </c>
      <c r="G3" s="0" t="n">
        <v>28</v>
      </c>
      <c r="H3" s="18" t="n">
        <v>4335.8</v>
      </c>
      <c r="I3" s="17" t="n">
        <v>30362</v>
      </c>
      <c r="J3" s="17" t="str">
        <f aca="false">TEXT(I3,"aaaa")</f>
        <v>1983</v>
      </c>
      <c r="K3" s="0" t="n">
        <v>2</v>
      </c>
      <c r="L3" s="0" t="s">
        <v>77</v>
      </c>
      <c r="M3" s="0" t="s">
        <v>76</v>
      </c>
    </row>
    <row r="4" customFormat="false" ht="14.4" hidden="true" customHeight="false" outlineLevel="0" collapsed="false">
      <c r="A4" s="0" t="str">
        <f aca="false">IF(M4="GASOLINE","G",IF(M4="PROPANE","CNG",IF(M4="DIESEL","D", "OUTRO")))</f>
        <v>G</v>
      </c>
      <c r="C4" s="0" t="n">
        <f aca="false">3.78541*F4</f>
        <v>594225333.898</v>
      </c>
      <c r="D4" s="16" t="s">
        <v>73</v>
      </c>
      <c r="E4" s="0" t="s">
        <v>74</v>
      </c>
      <c r="F4" s="0" t="n">
        <f aca="false">G4*H4*1000</f>
        <v>156977800</v>
      </c>
      <c r="G4" s="0" t="n">
        <v>31</v>
      </c>
      <c r="H4" s="18" t="n">
        <v>5063.8</v>
      </c>
      <c r="I4" s="17" t="n">
        <v>30390</v>
      </c>
      <c r="J4" s="17" t="str">
        <f aca="false">TEXT(I4,"aaaa")</f>
        <v>1983</v>
      </c>
      <c r="K4" s="0" t="n">
        <v>3</v>
      </c>
      <c r="L4" s="0" t="s">
        <v>78</v>
      </c>
      <c r="M4" s="0" t="s">
        <v>76</v>
      </c>
    </row>
    <row r="5" customFormat="false" ht="14.4" hidden="true" customHeight="false" outlineLevel="0" collapsed="false">
      <c r="A5" s="0" t="str">
        <f aca="false">IF(M5="GASOLINE","G",IF(M5="PROPANE","CNG",IF(M5="DIESEL","D", "OUTRO")))</f>
        <v>G</v>
      </c>
      <c r="C5" s="0" t="n">
        <f aca="false">3.78541*F5</f>
        <v>564381918.54</v>
      </c>
      <c r="D5" s="16" t="s">
        <v>73</v>
      </c>
      <c r="E5" s="0" t="s">
        <v>74</v>
      </c>
      <c r="F5" s="0" t="n">
        <f aca="false">G5*H5*1000</f>
        <v>149094000</v>
      </c>
      <c r="G5" s="0" t="n">
        <v>30</v>
      </c>
      <c r="H5" s="18" t="n">
        <v>4969.8</v>
      </c>
      <c r="I5" s="17" t="n">
        <v>30421</v>
      </c>
      <c r="J5" s="17" t="str">
        <f aca="false">TEXT(I5,"aaaa")</f>
        <v>1983</v>
      </c>
      <c r="K5" s="0" t="n">
        <v>4</v>
      </c>
      <c r="L5" s="0" t="s">
        <v>79</v>
      </c>
      <c r="M5" s="0" t="s">
        <v>76</v>
      </c>
    </row>
    <row r="6" customFormat="false" ht="14.4" hidden="true" customHeight="false" outlineLevel="0" collapsed="false">
      <c r="A6" s="0" t="str">
        <f aca="false">IF(M6="GASOLINE","G",IF(M6="PROPANE","CNG",IF(M6="DIESEL","D", "OUTRO")))</f>
        <v>G</v>
      </c>
      <c r="C6" s="0" t="n">
        <f aca="false">3.78541*F6</f>
        <v>576904811.902</v>
      </c>
      <c r="D6" s="16" t="s">
        <v>73</v>
      </c>
      <c r="E6" s="0" t="s">
        <v>74</v>
      </c>
      <c r="F6" s="0" t="n">
        <f aca="false">G6*H6*1000</f>
        <v>152402200</v>
      </c>
      <c r="G6" s="0" t="n">
        <v>31</v>
      </c>
      <c r="H6" s="18" t="n">
        <v>4916.2</v>
      </c>
      <c r="I6" s="17" t="n">
        <v>30451</v>
      </c>
      <c r="J6" s="17" t="str">
        <f aca="false">TEXT(I6,"aaaa")</f>
        <v>1983</v>
      </c>
      <c r="K6" s="0" t="n">
        <v>5</v>
      </c>
      <c r="L6" s="0" t="s">
        <v>80</v>
      </c>
      <c r="M6" s="0" t="s">
        <v>76</v>
      </c>
    </row>
    <row r="7" customFormat="false" ht="14.4" hidden="true" customHeight="false" outlineLevel="0" collapsed="false">
      <c r="A7" s="0" t="str">
        <f aca="false">IF(M7="GASOLINE","G",IF(M7="PROPANE","CNG",IF(M7="DIESEL","D", "OUTRO")))</f>
        <v>G</v>
      </c>
      <c r="C7" s="0" t="n">
        <f aca="false">3.78541*F7</f>
        <v>588184576.62</v>
      </c>
      <c r="D7" s="16" t="s">
        <v>73</v>
      </c>
      <c r="E7" s="0" t="s">
        <v>74</v>
      </c>
      <c r="F7" s="0" t="n">
        <f aca="false">G7*H7*1000</f>
        <v>155382000</v>
      </c>
      <c r="G7" s="0" t="n">
        <v>30</v>
      </c>
      <c r="H7" s="18" t="n">
        <v>5179.4</v>
      </c>
      <c r="I7" s="17" t="n">
        <v>30482</v>
      </c>
      <c r="J7" s="17" t="str">
        <f aca="false">TEXT(I7,"aaaa")</f>
        <v>1983</v>
      </c>
      <c r="K7" s="0" t="n">
        <v>6</v>
      </c>
      <c r="L7" s="0" t="s">
        <v>81</v>
      </c>
      <c r="M7" s="0" t="s">
        <v>76</v>
      </c>
    </row>
    <row r="8" customFormat="false" ht="14.4" hidden="true" customHeight="false" outlineLevel="0" collapsed="false">
      <c r="A8" s="0" t="str">
        <f aca="false">IF(M8="GASOLINE","G",IF(M8="PROPANE","CNG",IF(M8="DIESEL","D", "OUTRO")))</f>
        <v>G</v>
      </c>
      <c r="C8" s="0" t="n">
        <f aca="false">3.78541*F8</f>
        <v>586233954.847</v>
      </c>
      <c r="D8" s="16" t="s">
        <v>73</v>
      </c>
      <c r="E8" s="0" t="s">
        <v>74</v>
      </c>
      <c r="F8" s="0" t="n">
        <f aca="false">G8*H8*1000</f>
        <v>154866700</v>
      </c>
      <c r="G8" s="0" t="n">
        <v>31</v>
      </c>
      <c r="H8" s="18" t="n">
        <v>4995.7</v>
      </c>
      <c r="I8" s="17" t="n">
        <v>30512</v>
      </c>
      <c r="J8" s="17" t="str">
        <f aca="false">TEXT(I8,"aaaa")</f>
        <v>1983</v>
      </c>
      <c r="K8" s="0" t="n">
        <v>7</v>
      </c>
      <c r="L8" s="0" t="s">
        <v>82</v>
      </c>
      <c r="M8" s="0" t="s">
        <v>76</v>
      </c>
    </row>
    <row r="9" customFormat="false" ht="14.4" hidden="true" customHeight="false" outlineLevel="0" collapsed="false">
      <c r="A9" s="0" t="str">
        <f aca="false">IF(M9="GASOLINE","G",IF(M9="PROPANE","CNG",IF(M9="DIESEL","D", "OUTRO")))</f>
        <v>G</v>
      </c>
      <c r="C9" s="0" t="n">
        <f aca="false">3.78541*F9</f>
        <v>592805426.607</v>
      </c>
      <c r="D9" s="16" t="s">
        <v>73</v>
      </c>
      <c r="E9" s="0" t="s">
        <v>74</v>
      </c>
      <c r="F9" s="0" t="n">
        <f aca="false">G9*H9*1000</f>
        <v>156602700</v>
      </c>
      <c r="G9" s="0" t="n">
        <v>31</v>
      </c>
      <c r="H9" s="18" t="n">
        <v>5051.7</v>
      </c>
      <c r="I9" s="17" t="n">
        <v>30543</v>
      </c>
      <c r="J9" s="17" t="str">
        <f aca="false">TEXT(I9,"aaaa")</f>
        <v>1983</v>
      </c>
      <c r="K9" s="0" t="n">
        <v>8</v>
      </c>
      <c r="L9" s="0" t="s">
        <v>83</v>
      </c>
      <c r="M9" s="0" t="s">
        <v>76</v>
      </c>
    </row>
    <row r="10" customFormat="false" ht="14.4" hidden="true" customHeight="false" outlineLevel="0" collapsed="false">
      <c r="A10" s="0" t="str">
        <f aca="false">IF(M10="GASOLINE","G",IF(M10="PROPANE","CNG",IF(M10="DIESEL","D", "OUTRO")))</f>
        <v>G</v>
      </c>
      <c r="C10" s="0" t="n">
        <f aca="false">3.78541*F10</f>
        <v>567493525.56</v>
      </c>
      <c r="D10" s="16" t="s">
        <v>73</v>
      </c>
      <c r="E10" s="0" t="s">
        <v>74</v>
      </c>
      <c r="F10" s="0" t="n">
        <f aca="false">G10*H10*1000</f>
        <v>149916000</v>
      </c>
      <c r="G10" s="0" t="n">
        <v>30</v>
      </c>
      <c r="H10" s="18" t="n">
        <v>4997.2</v>
      </c>
      <c r="I10" s="17" t="n">
        <v>30574</v>
      </c>
      <c r="J10" s="17" t="str">
        <f aca="false">TEXT(I10,"aaaa")</f>
        <v>1983</v>
      </c>
      <c r="K10" s="0" t="n">
        <v>9</v>
      </c>
      <c r="L10" s="0" t="s">
        <v>84</v>
      </c>
      <c r="M10" s="0" t="s">
        <v>76</v>
      </c>
    </row>
    <row r="11" customFormat="false" ht="14.4" hidden="true" customHeight="false" outlineLevel="0" collapsed="false">
      <c r="A11" s="0" t="str">
        <f aca="false">IF(M11="GASOLINE","G",IF(M11="PROPANE","CNG",IF(M11="DIESEL","D", "OUTRO")))</f>
        <v>G</v>
      </c>
      <c r="C11" s="0" t="n">
        <f aca="false">3.78541*F11</f>
        <v>562224613.381</v>
      </c>
      <c r="D11" s="16" t="s">
        <v>73</v>
      </c>
      <c r="E11" s="0" t="s">
        <v>74</v>
      </c>
      <c r="F11" s="0" t="n">
        <f aca="false">G11*H11*1000</f>
        <v>148524100</v>
      </c>
      <c r="G11" s="0" t="n">
        <v>31</v>
      </c>
      <c r="H11" s="18" t="n">
        <v>4791.1</v>
      </c>
      <c r="I11" s="17" t="n">
        <v>30604</v>
      </c>
      <c r="J11" s="17" t="str">
        <f aca="false">TEXT(I11,"aaaa")</f>
        <v>1983</v>
      </c>
      <c r="K11" s="0" t="n">
        <v>10</v>
      </c>
      <c r="L11" s="0" t="s">
        <v>85</v>
      </c>
      <c r="M11" s="0" t="s">
        <v>76</v>
      </c>
    </row>
    <row r="12" customFormat="false" ht="14.4" hidden="true" customHeight="false" outlineLevel="0" collapsed="false">
      <c r="A12" s="0" t="str">
        <f aca="false">IF(M12="GASOLINE","G",IF(M12="PROPANE","CNG",IF(M12="DIESEL","D", "OUTRO")))</f>
        <v>G</v>
      </c>
      <c r="C12" s="0" t="n">
        <f aca="false">3.78541*F12</f>
        <v>558874146.99</v>
      </c>
      <c r="D12" s="16" t="s">
        <v>73</v>
      </c>
      <c r="E12" s="0" t="s">
        <v>74</v>
      </c>
      <c r="F12" s="0" t="n">
        <f aca="false">G12*H12*1000</f>
        <v>147639000</v>
      </c>
      <c r="G12" s="0" t="n">
        <v>30</v>
      </c>
      <c r="H12" s="18" t="n">
        <v>4921.3</v>
      </c>
      <c r="I12" s="17" t="n">
        <v>30635</v>
      </c>
      <c r="J12" s="17" t="str">
        <f aca="false">TEXT(I12,"aaaa")</f>
        <v>1983</v>
      </c>
      <c r="K12" s="0" t="n">
        <v>11</v>
      </c>
      <c r="L12" s="0" t="s">
        <v>86</v>
      </c>
      <c r="M12" s="0" t="s">
        <v>76</v>
      </c>
    </row>
    <row r="13" customFormat="false" ht="14.4" hidden="true" customHeight="false" outlineLevel="0" collapsed="false">
      <c r="A13" s="0" t="str">
        <f aca="false">IF(M13="GASOLINE","G",IF(M13="PROPANE","CNG",IF(M13="DIESEL","D", "OUTRO")))</f>
        <v>G</v>
      </c>
      <c r="C13" s="0" t="n">
        <f aca="false">3.78541*F13</f>
        <v>594589111.799</v>
      </c>
      <c r="D13" s="16" t="s">
        <v>73</v>
      </c>
      <c r="E13" s="0" t="s">
        <v>74</v>
      </c>
      <c r="F13" s="0" t="n">
        <f aca="false">G13*H13*1000</f>
        <v>157073900</v>
      </c>
      <c r="G13" s="0" t="n">
        <v>31</v>
      </c>
      <c r="H13" s="18" t="n">
        <v>5066.9</v>
      </c>
      <c r="I13" s="17" t="n">
        <v>30665</v>
      </c>
      <c r="J13" s="17" t="str">
        <f aca="false">TEXT(I13,"aaaa")</f>
        <v>1983</v>
      </c>
      <c r="K13" s="0" t="n">
        <v>12</v>
      </c>
      <c r="L13" s="0" t="s">
        <v>87</v>
      </c>
      <c r="M13" s="0" t="s">
        <v>76</v>
      </c>
    </row>
    <row r="14" customFormat="false" ht="14.4" hidden="true" customHeight="false" outlineLevel="0" collapsed="false">
      <c r="A14" s="0" t="str">
        <f aca="false">IF(M14="GASOLINE","G",IF(M14="PROPANE","CNG",IF(M14="DIESEL","D", "OUTRO")))</f>
        <v>G</v>
      </c>
      <c r="C14" s="0" t="n">
        <f aca="false">3.78541*F14</f>
        <v>520519237.247</v>
      </c>
      <c r="D14" s="16" t="s">
        <v>73</v>
      </c>
      <c r="E14" s="0" t="s">
        <v>74</v>
      </c>
      <c r="F14" s="0" t="n">
        <f aca="false">G14*H14*1000</f>
        <v>137506700</v>
      </c>
      <c r="G14" s="0" t="n">
        <v>31</v>
      </c>
      <c r="H14" s="18" t="n">
        <v>4435.7</v>
      </c>
      <c r="I14" s="17" t="n">
        <v>30696</v>
      </c>
      <c r="J14" s="17" t="str">
        <f aca="false">TEXT(I14,"aaaa")</f>
        <v>1984</v>
      </c>
      <c r="K14" s="0" t="n">
        <v>1</v>
      </c>
      <c r="L14" s="0" t="s">
        <v>75</v>
      </c>
      <c r="M14" s="0" t="s">
        <v>76</v>
      </c>
    </row>
    <row r="15" customFormat="false" ht="14.4" hidden="true" customHeight="false" outlineLevel="0" collapsed="false">
      <c r="A15" s="0" t="str">
        <f aca="false">IF(M15="GASOLINE","G",IF(M15="PROPANE","CNG",IF(M15="DIESEL","D", "OUTRO")))</f>
        <v>G</v>
      </c>
      <c r="C15" s="0" t="n">
        <f aca="false">3.78541*F15</f>
        <v>513569224.487</v>
      </c>
      <c r="D15" s="16" t="s">
        <v>73</v>
      </c>
      <c r="E15" s="0" t="s">
        <v>74</v>
      </c>
      <c r="F15" s="0" t="n">
        <f aca="false">G15*H15*1000</f>
        <v>135670700</v>
      </c>
      <c r="G15" s="0" t="n">
        <v>29</v>
      </c>
      <c r="H15" s="18" t="n">
        <v>4678.3</v>
      </c>
      <c r="I15" s="17" t="n">
        <v>30727</v>
      </c>
      <c r="J15" s="17" t="str">
        <f aca="false">TEXT(I15,"aaaa")</f>
        <v>1984</v>
      </c>
      <c r="K15" s="0" t="n">
        <v>2</v>
      </c>
      <c r="L15" s="0" t="s">
        <v>77</v>
      </c>
      <c r="M15" s="0" t="s">
        <v>76</v>
      </c>
    </row>
    <row r="16" customFormat="false" ht="14.4" hidden="true" customHeight="false" outlineLevel="0" collapsed="false">
      <c r="A16" s="0" t="str">
        <f aca="false">IF(M16="GASOLINE","G",IF(M16="PROPANE","CNG",IF(M16="DIESEL","D", "OUTRO")))</f>
        <v>G</v>
      </c>
      <c r="C16" s="0" t="n">
        <f aca="false">3.78541*F16</f>
        <v>594061047.104</v>
      </c>
      <c r="D16" s="16" t="s">
        <v>73</v>
      </c>
      <c r="E16" s="0" t="s">
        <v>74</v>
      </c>
      <c r="F16" s="0" t="n">
        <f aca="false">G16*H16*1000</f>
        <v>156934400</v>
      </c>
      <c r="G16" s="0" t="n">
        <v>31</v>
      </c>
      <c r="H16" s="18" t="n">
        <v>5062.4</v>
      </c>
      <c r="I16" s="17" t="n">
        <v>30756</v>
      </c>
      <c r="J16" s="17" t="str">
        <f aca="false">TEXT(I16,"aaaa")</f>
        <v>1984</v>
      </c>
      <c r="K16" s="0" t="n">
        <v>3</v>
      </c>
      <c r="L16" s="0" t="s">
        <v>78</v>
      </c>
      <c r="M16" s="0" t="s">
        <v>76</v>
      </c>
    </row>
    <row r="17" customFormat="false" ht="14.4" hidden="true" customHeight="false" outlineLevel="0" collapsed="false">
      <c r="A17" s="0" t="str">
        <f aca="false">IF(M17="GASOLINE","G",IF(M17="PROPANE","CNG",IF(M17="DIESEL","D", "OUTRO")))</f>
        <v>G</v>
      </c>
      <c r="C17" s="0" t="n">
        <f aca="false">3.78541*F17</f>
        <v>555580840.29</v>
      </c>
      <c r="D17" s="16" t="s">
        <v>73</v>
      </c>
      <c r="E17" s="0" t="s">
        <v>74</v>
      </c>
      <c r="F17" s="0" t="n">
        <f aca="false">G17*H17*1000</f>
        <v>146769000</v>
      </c>
      <c r="G17" s="0" t="n">
        <v>30</v>
      </c>
      <c r="H17" s="18" t="n">
        <v>4892.3</v>
      </c>
      <c r="I17" s="17" t="n">
        <v>30787</v>
      </c>
      <c r="J17" s="17" t="str">
        <f aca="false">TEXT(I17,"aaaa")</f>
        <v>1984</v>
      </c>
      <c r="K17" s="0" t="n">
        <v>4</v>
      </c>
      <c r="L17" s="0" t="s">
        <v>79</v>
      </c>
      <c r="M17" s="0" t="s">
        <v>76</v>
      </c>
    </row>
    <row r="18" customFormat="false" ht="14.4" hidden="true" customHeight="false" outlineLevel="0" collapsed="false">
      <c r="A18" s="0" t="str">
        <f aca="false">IF(M18="GASOLINE","G",IF(M18="PROPANE","CNG",IF(M18="DIESEL","D", "OUTRO")))</f>
        <v>G</v>
      </c>
      <c r="C18" s="0" t="n">
        <f aca="false">3.78541*F18</f>
        <v>593486043.325</v>
      </c>
      <c r="D18" s="16" t="s">
        <v>73</v>
      </c>
      <c r="E18" s="0" t="s">
        <v>74</v>
      </c>
      <c r="F18" s="0" t="n">
        <f aca="false">G18*H18*1000</f>
        <v>156782500</v>
      </c>
      <c r="G18" s="0" t="n">
        <v>31</v>
      </c>
      <c r="H18" s="18" t="n">
        <v>5057.5</v>
      </c>
      <c r="I18" s="17" t="n">
        <v>30817</v>
      </c>
      <c r="J18" s="17" t="str">
        <f aca="false">TEXT(I18,"aaaa")</f>
        <v>1984</v>
      </c>
      <c r="K18" s="0" t="n">
        <v>5</v>
      </c>
      <c r="L18" s="0" t="s">
        <v>80</v>
      </c>
      <c r="M18" s="0" t="s">
        <v>76</v>
      </c>
    </row>
    <row r="19" customFormat="false" ht="14.4" hidden="true" customHeight="false" outlineLevel="0" collapsed="false">
      <c r="A19" s="0" t="str">
        <f aca="false">IF(M19="GASOLINE","G",IF(M19="PROPANE","CNG",IF(M19="DIESEL","D", "OUTRO")))</f>
        <v>G</v>
      </c>
      <c r="C19" s="0" t="n">
        <f aca="false">3.78541*F19</f>
        <v>569140178.91</v>
      </c>
      <c r="D19" s="16" t="s">
        <v>73</v>
      </c>
      <c r="E19" s="0" t="s">
        <v>74</v>
      </c>
      <c r="F19" s="0" t="n">
        <f aca="false">G19*H19*1000</f>
        <v>150351000</v>
      </c>
      <c r="G19" s="0" t="n">
        <v>30</v>
      </c>
      <c r="H19" s="18" t="n">
        <v>5011.7</v>
      </c>
      <c r="I19" s="17" t="n">
        <v>30848</v>
      </c>
      <c r="J19" s="17" t="str">
        <f aca="false">TEXT(I19,"aaaa")</f>
        <v>1984</v>
      </c>
      <c r="K19" s="0" t="n">
        <v>6</v>
      </c>
      <c r="L19" s="0" t="s">
        <v>81</v>
      </c>
      <c r="M19" s="0" t="s">
        <v>76</v>
      </c>
    </row>
    <row r="20" customFormat="false" ht="14.4" hidden="true" customHeight="false" outlineLevel="0" collapsed="false">
      <c r="A20" s="0" t="str">
        <f aca="false">IF(M20="GASOLINE","G",IF(M20="PROPANE","CNG",IF(M20="DIESEL","D", "OUTRO")))</f>
        <v>G</v>
      </c>
      <c r="C20" s="0" t="n">
        <f aca="false">3.78541*F20</f>
        <v>563198599.374</v>
      </c>
      <c r="D20" s="16" t="s">
        <v>73</v>
      </c>
      <c r="E20" s="0" t="s">
        <v>74</v>
      </c>
      <c r="F20" s="0" t="n">
        <f aca="false">G20*H20*1000</f>
        <v>148781400</v>
      </c>
      <c r="G20" s="0" t="n">
        <v>31</v>
      </c>
      <c r="H20" s="18" t="n">
        <v>4799.4</v>
      </c>
      <c r="I20" s="17" t="n">
        <v>30878</v>
      </c>
      <c r="J20" s="17" t="str">
        <f aca="false">TEXT(I20,"aaaa")</f>
        <v>1984</v>
      </c>
      <c r="K20" s="0" t="n">
        <v>7</v>
      </c>
      <c r="L20" s="0" t="s">
        <v>82</v>
      </c>
      <c r="M20" s="0" t="s">
        <v>76</v>
      </c>
    </row>
    <row r="21" customFormat="false" ht="14.4" hidden="true" customHeight="false" outlineLevel="0" collapsed="false">
      <c r="A21" s="0" t="str">
        <f aca="false">IF(M21="GASOLINE","G",IF(M21="PROPANE","CNG",IF(M21="DIESEL","D", "OUTRO")))</f>
        <v>G</v>
      </c>
      <c r="C21" s="0" t="n">
        <f aca="false">3.78541*F21</f>
        <v>594812072.448</v>
      </c>
      <c r="D21" s="16" t="s">
        <v>73</v>
      </c>
      <c r="E21" s="0" t="s">
        <v>74</v>
      </c>
      <c r="F21" s="0" t="n">
        <f aca="false">G21*H21*1000</f>
        <v>157132800</v>
      </c>
      <c r="G21" s="0" t="n">
        <v>31</v>
      </c>
      <c r="H21" s="18" t="n">
        <v>5068.8</v>
      </c>
      <c r="I21" s="17" t="n">
        <v>30909</v>
      </c>
      <c r="J21" s="17" t="str">
        <f aca="false">TEXT(I21,"aaaa")</f>
        <v>1984</v>
      </c>
      <c r="K21" s="0" t="n">
        <v>8</v>
      </c>
      <c r="L21" s="0" t="s">
        <v>83</v>
      </c>
      <c r="M21" s="0" t="s">
        <v>76</v>
      </c>
    </row>
    <row r="22" customFormat="false" ht="14.4" hidden="true" customHeight="false" outlineLevel="0" collapsed="false">
      <c r="A22" s="0" t="str">
        <f aca="false">IF(M22="GASOLINE","G",IF(M22="PROPANE","CNG",IF(M22="DIESEL","D", "OUTRO")))</f>
        <v>G</v>
      </c>
      <c r="C22" s="0" t="n">
        <f aca="false">3.78541*F22</f>
        <v>539704830.75</v>
      </c>
      <c r="D22" s="16" t="s">
        <v>73</v>
      </c>
      <c r="E22" s="0" t="s">
        <v>74</v>
      </c>
      <c r="F22" s="0" t="n">
        <f aca="false">G22*H22*1000</f>
        <v>142575000</v>
      </c>
      <c r="G22" s="0" t="n">
        <v>30</v>
      </c>
      <c r="H22" s="18" t="n">
        <v>4752.5</v>
      </c>
      <c r="I22" s="17" t="n">
        <v>30940</v>
      </c>
      <c r="J22" s="17" t="str">
        <f aca="false">TEXT(I22,"aaaa")</f>
        <v>1984</v>
      </c>
      <c r="K22" s="0" t="n">
        <v>9</v>
      </c>
      <c r="L22" s="0" t="s">
        <v>84</v>
      </c>
      <c r="M22" s="0" t="s">
        <v>76</v>
      </c>
    </row>
    <row r="23" customFormat="false" ht="14.4" hidden="true" customHeight="false" outlineLevel="0" collapsed="false">
      <c r="A23" s="0" t="str">
        <f aca="false">IF(M23="GASOLINE","G",IF(M23="PROPANE","CNG",IF(M23="DIESEL","D", "OUTRO")))</f>
        <v>G</v>
      </c>
      <c r="C23" s="0" t="n">
        <f aca="false">3.78541*F23</f>
        <v>591408988.858</v>
      </c>
      <c r="D23" s="16" t="s">
        <v>73</v>
      </c>
      <c r="E23" s="0" t="s">
        <v>74</v>
      </c>
      <c r="F23" s="0" t="n">
        <f aca="false">G23*H23*1000</f>
        <v>156233800</v>
      </c>
      <c r="G23" s="0" t="n">
        <v>31</v>
      </c>
      <c r="H23" s="18" t="n">
        <v>5039.8</v>
      </c>
      <c r="I23" s="17" t="n">
        <v>30970</v>
      </c>
      <c r="J23" s="17" t="str">
        <f aca="false">TEXT(I23,"aaaa")</f>
        <v>1984</v>
      </c>
      <c r="K23" s="0" t="n">
        <v>10</v>
      </c>
      <c r="L23" s="0" t="s">
        <v>85</v>
      </c>
      <c r="M23" s="0" t="s">
        <v>76</v>
      </c>
    </row>
    <row r="24" customFormat="false" ht="14.4" hidden="true" customHeight="false" outlineLevel="0" collapsed="false">
      <c r="A24" s="0" t="str">
        <f aca="false">IF(M24="GASOLINE","G",IF(M24="PROPANE","CNG",IF(M24="DIESEL","D", "OUTRO")))</f>
        <v>G</v>
      </c>
      <c r="C24" s="0" t="n">
        <f aca="false">3.78541*F24</f>
        <v>566244340.26</v>
      </c>
      <c r="D24" s="16" t="s">
        <v>73</v>
      </c>
      <c r="E24" s="0" t="s">
        <v>74</v>
      </c>
      <c r="F24" s="0" t="n">
        <f aca="false">G24*H24*1000</f>
        <v>149586000</v>
      </c>
      <c r="G24" s="0" t="n">
        <v>30</v>
      </c>
      <c r="H24" s="18" t="n">
        <v>4986.2</v>
      </c>
      <c r="I24" s="17" t="n">
        <v>31001</v>
      </c>
      <c r="J24" s="17" t="str">
        <f aca="false">TEXT(I24,"aaaa")</f>
        <v>1984</v>
      </c>
      <c r="K24" s="0" t="n">
        <v>11</v>
      </c>
      <c r="L24" s="0" t="s">
        <v>86</v>
      </c>
      <c r="M24" s="0" t="s">
        <v>76</v>
      </c>
    </row>
    <row r="25" customFormat="false" ht="14.4" hidden="true" customHeight="false" outlineLevel="0" collapsed="false">
      <c r="A25" s="0" t="str">
        <f aca="false">IF(M25="GASOLINE","G",IF(M25="PROPANE","CNG",IF(M25="DIESEL","D", "OUTRO")))</f>
        <v>G</v>
      </c>
      <c r="C25" s="0" t="n">
        <f aca="false">3.78541*F25</f>
        <v>558117443.531</v>
      </c>
      <c r="D25" s="16" t="s">
        <v>73</v>
      </c>
      <c r="E25" s="0" t="s">
        <v>74</v>
      </c>
      <c r="F25" s="0" t="n">
        <f aca="false">G25*H25*1000</f>
        <v>147439100</v>
      </c>
      <c r="G25" s="0" t="n">
        <v>31</v>
      </c>
      <c r="H25" s="18" t="n">
        <v>4756.1</v>
      </c>
      <c r="I25" s="17" t="n">
        <v>31031</v>
      </c>
      <c r="J25" s="17" t="str">
        <f aca="false">TEXT(I25,"aaaa")</f>
        <v>1984</v>
      </c>
      <c r="K25" s="0" t="n">
        <v>12</v>
      </c>
      <c r="L25" s="0" t="s">
        <v>87</v>
      </c>
      <c r="M25" s="0" t="s">
        <v>76</v>
      </c>
    </row>
    <row r="26" customFormat="false" ht="14.4" hidden="true" customHeight="false" outlineLevel="0" collapsed="false">
      <c r="A26" s="0" t="str">
        <f aca="false">IF(M26="GASOLINE","G",IF(M26="PROPANE","CNG",IF(M26="DIESEL","D", "OUTRO")))</f>
        <v>G</v>
      </c>
      <c r="C26" s="0" t="n">
        <f aca="false">3.78541*F26</f>
        <v>538766806.152</v>
      </c>
      <c r="D26" s="16" t="s">
        <v>73</v>
      </c>
      <c r="E26" s="0" t="s">
        <v>74</v>
      </c>
      <c r="F26" s="0" t="n">
        <f aca="false">G26*H26*1000</f>
        <v>142327200</v>
      </c>
      <c r="G26" s="0" t="n">
        <v>31</v>
      </c>
      <c r="H26" s="18" t="n">
        <v>4591.2</v>
      </c>
      <c r="I26" s="17" t="n">
        <v>31062</v>
      </c>
      <c r="J26" s="17" t="str">
        <f aca="false">TEXT(I26,"aaaa")</f>
        <v>1985</v>
      </c>
      <c r="K26" s="0" t="n">
        <v>1</v>
      </c>
      <c r="L26" s="0" t="s">
        <v>75</v>
      </c>
      <c r="M26" s="0" t="s">
        <v>76</v>
      </c>
    </row>
    <row r="27" customFormat="false" ht="14.4" hidden="true" customHeight="false" outlineLevel="0" collapsed="false">
      <c r="A27" s="0" t="str">
        <f aca="false">IF(M27="GASOLINE","G",IF(M27="PROPANE","CNG",IF(M27="DIESEL","D", "OUTRO")))</f>
        <v>G</v>
      </c>
      <c r="C27" s="0" t="n">
        <f aca="false">3.78541*F27</f>
        <v>521796056.04</v>
      </c>
      <c r="D27" s="16" t="s">
        <v>73</v>
      </c>
      <c r="E27" s="0" t="s">
        <v>74</v>
      </c>
      <c r="F27" s="0" t="n">
        <f aca="false">G27*H27*1000</f>
        <v>137844000</v>
      </c>
      <c r="G27" s="0" t="n">
        <v>28</v>
      </c>
      <c r="H27" s="18" t="n">
        <v>4923</v>
      </c>
      <c r="I27" s="17" t="n">
        <v>31093</v>
      </c>
      <c r="J27" s="17" t="str">
        <f aca="false">TEXT(I27,"aaaa")</f>
        <v>1985</v>
      </c>
      <c r="K27" s="0" t="n">
        <v>2</v>
      </c>
      <c r="L27" s="0" t="s">
        <v>77</v>
      </c>
      <c r="M27" s="0" t="s">
        <v>76</v>
      </c>
    </row>
    <row r="28" customFormat="false" ht="14.4" hidden="true" customHeight="false" outlineLevel="0" collapsed="false">
      <c r="A28" s="0" t="str">
        <f aca="false">IF(M28="GASOLINE","G",IF(M28="PROPANE","CNG",IF(M28="DIESEL","D", "OUTRO")))</f>
        <v>G</v>
      </c>
      <c r="C28" s="0" t="n">
        <f aca="false">3.78541*F28</f>
        <v>583276792.555</v>
      </c>
      <c r="D28" s="16" t="s">
        <v>73</v>
      </c>
      <c r="E28" s="0" t="s">
        <v>74</v>
      </c>
      <c r="F28" s="0" t="n">
        <f aca="false">G28*H28*1000</f>
        <v>154085500</v>
      </c>
      <c r="G28" s="0" t="n">
        <v>31</v>
      </c>
      <c r="H28" s="18" t="n">
        <v>4970.5</v>
      </c>
      <c r="I28" s="17" t="n">
        <v>31121</v>
      </c>
      <c r="J28" s="17" t="str">
        <f aca="false">TEXT(I28,"aaaa")</f>
        <v>1985</v>
      </c>
      <c r="K28" s="0" t="n">
        <v>3</v>
      </c>
      <c r="L28" s="0" t="s">
        <v>78</v>
      </c>
      <c r="M28" s="0" t="s">
        <v>76</v>
      </c>
    </row>
    <row r="29" customFormat="false" ht="14.4" hidden="true" customHeight="false" outlineLevel="0" collapsed="false">
      <c r="A29" s="0" t="str">
        <f aca="false">IF(M29="GASOLINE","G",IF(M29="PROPANE","CNG",IF(M29="DIESEL","D", "OUTRO")))</f>
        <v>G</v>
      </c>
      <c r="C29" s="0" t="n">
        <f aca="false">3.78541*F29</f>
        <v>589070362.56</v>
      </c>
      <c r="D29" s="16" t="s">
        <v>73</v>
      </c>
      <c r="E29" s="0" t="s">
        <v>74</v>
      </c>
      <c r="F29" s="0" t="n">
        <f aca="false">G29*H29*1000</f>
        <v>155616000</v>
      </c>
      <c r="G29" s="0" t="n">
        <v>30</v>
      </c>
      <c r="H29" s="18" t="n">
        <v>5187.2</v>
      </c>
      <c r="I29" s="17" t="n">
        <v>31152</v>
      </c>
      <c r="J29" s="17" t="str">
        <f aca="false">TEXT(I29,"aaaa")</f>
        <v>1985</v>
      </c>
      <c r="K29" s="0" t="n">
        <v>4</v>
      </c>
      <c r="L29" s="0" t="s">
        <v>79</v>
      </c>
      <c r="M29" s="0" t="s">
        <v>76</v>
      </c>
    </row>
    <row r="30" customFormat="false" ht="14.4" hidden="true" customHeight="false" outlineLevel="0" collapsed="false">
      <c r="A30" s="0" t="str">
        <f aca="false">IF(M30="GASOLINE","G",IF(M30="PROPANE","CNG",IF(M30="DIESEL","D", "OUTRO")))</f>
        <v>G</v>
      </c>
      <c r="C30" s="0" t="n">
        <f aca="false">3.78541*F30</f>
        <v>597464130.694</v>
      </c>
      <c r="D30" s="16" t="s">
        <v>73</v>
      </c>
      <c r="E30" s="0" t="s">
        <v>74</v>
      </c>
      <c r="F30" s="0" t="n">
        <f aca="false">G30*H30*1000</f>
        <v>157833400</v>
      </c>
      <c r="G30" s="0" t="n">
        <v>31</v>
      </c>
      <c r="H30" s="18" t="n">
        <v>5091.4</v>
      </c>
      <c r="I30" s="17" t="n">
        <v>31182</v>
      </c>
      <c r="J30" s="17" t="str">
        <f aca="false">TEXT(I30,"aaaa")</f>
        <v>1985</v>
      </c>
      <c r="K30" s="0" t="n">
        <v>5</v>
      </c>
      <c r="L30" s="0" t="s">
        <v>80</v>
      </c>
      <c r="M30" s="0" t="s">
        <v>76</v>
      </c>
    </row>
    <row r="31" customFormat="false" ht="14.4" hidden="true" customHeight="false" outlineLevel="0" collapsed="false">
      <c r="A31" s="0" t="str">
        <f aca="false">IF(M31="GASOLINE","G",IF(M31="PROPANE","CNG",IF(M31="DIESEL","D", "OUTRO")))</f>
        <v>G</v>
      </c>
      <c r="C31" s="0" t="n">
        <f aca="false">3.78541*F31</f>
        <v>572569760.37</v>
      </c>
      <c r="D31" s="16" t="s">
        <v>73</v>
      </c>
      <c r="E31" s="0" t="s">
        <v>74</v>
      </c>
      <c r="F31" s="0" t="n">
        <f aca="false">G31*H31*1000</f>
        <v>151257000</v>
      </c>
      <c r="G31" s="0" t="n">
        <v>30</v>
      </c>
      <c r="H31" s="18" t="n">
        <v>5041.9</v>
      </c>
      <c r="I31" s="17" t="n">
        <v>31213</v>
      </c>
      <c r="J31" s="17" t="str">
        <f aca="false">TEXT(I31,"aaaa")</f>
        <v>1985</v>
      </c>
      <c r="K31" s="0" t="n">
        <v>6</v>
      </c>
      <c r="L31" s="0" t="s">
        <v>81</v>
      </c>
      <c r="M31" s="0" t="s">
        <v>76</v>
      </c>
    </row>
    <row r="32" customFormat="false" ht="14.4" hidden="true" customHeight="false" outlineLevel="0" collapsed="false">
      <c r="A32" s="0" t="str">
        <f aca="false">IF(M32="GASOLINE","G",IF(M32="PROPANE","CNG",IF(M32="DIESEL","D", "OUTRO")))</f>
        <v>G</v>
      </c>
      <c r="C32" s="0" t="n">
        <f aca="false">3.78541*F32</f>
        <v>603354985.736</v>
      </c>
      <c r="D32" s="16" t="s">
        <v>73</v>
      </c>
      <c r="E32" s="0" t="s">
        <v>74</v>
      </c>
      <c r="F32" s="0" t="n">
        <f aca="false">G32*H32*1000</f>
        <v>159389600</v>
      </c>
      <c r="G32" s="0" t="n">
        <v>31</v>
      </c>
      <c r="H32" s="18" t="n">
        <v>5141.6</v>
      </c>
      <c r="I32" s="17" t="n">
        <v>31243</v>
      </c>
      <c r="J32" s="17" t="str">
        <f aca="false">TEXT(I32,"aaaa")</f>
        <v>1985</v>
      </c>
      <c r="K32" s="0" t="n">
        <v>7</v>
      </c>
      <c r="L32" s="0" t="s">
        <v>82</v>
      </c>
      <c r="M32" s="0" t="s">
        <v>76</v>
      </c>
    </row>
    <row r="33" customFormat="false" ht="14.4" hidden="true" customHeight="false" outlineLevel="0" collapsed="false">
      <c r="A33" s="0" t="str">
        <f aca="false">IF(M33="GASOLINE","G",IF(M33="PROPANE","CNG",IF(M33="DIESEL","D", "OUTRO")))</f>
        <v>G</v>
      </c>
      <c r="C33" s="0" t="n">
        <f aca="false">3.78541*F33</f>
        <v>629101073.31</v>
      </c>
      <c r="D33" s="16" t="s">
        <v>73</v>
      </c>
      <c r="E33" s="0" t="s">
        <v>74</v>
      </c>
      <c r="F33" s="0" t="n">
        <f aca="false">G33*H33*1000</f>
        <v>166191000</v>
      </c>
      <c r="G33" s="0" t="n">
        <v>31</v>
      </c>
      <c r="H33" s="18" t="n">
        <v>5361</v>
      </c>
      <c r="I33" s="17" t="n">
        <v>31274</v>
      </c>
      <c r="J33" s="17" t="str">
        <f aca="false">TEXT(I33,"aaaa")</f>
        <v>1985</v>
      </c>
      <c r="K33" s="0" t="n">
        <v>8</v>
      </c>
      <c r="L33" s="0" t="s">
        <v>83</v>
      </c>
      <c r="M33" s="0" t="s">
        <v>76</v>
      </c>
    </row>
    <row r="34" customFormat="false" ht="14.4" hidden="true" customHeight="false" outlineLevel="0" collapsed="false">
      <c r="A34" s="0" t="str">
        <f aca="false">IF(M34="GASOLINE","G",IF(M34="PROPANE","CNG",IF(M34="DIESEL","D", "OUTRO")))</f>
        <v>G</v>
      </c>
      <c r="C34" s="0" t="n">
        <f aca="false">3.78541*F34</f>
        <v>560043838.68</v>
      </c>
      <c r="D34" s="16" t="s">
        <v>73</v>
      </c>
      <c r="E34" s="0" t="s">
        <v>74</v>
      </c>
      <c r="F34" s="0" t="n">
        <f aca="false">G34*H34*1000</f>
        <v>147948000</v>
      </c>
      <c r="G34" s="0" t="n">
        <v>30</v>
      </c>
      <c r="H34" s="18" t="n">
        <v>4931.6</v>
      </c>
      <c r="I34" s="17" t="n">
        <v>31305</v>
      </c>
      <c r="J34" s="17" t="str">
        <f aca="false">TEXT(I34,"aaaa")</f>
        <v>1985</v>
      </c>
      <c r="K34" s="0" t="n">
        <v>9</v>
      </c>
      <c r="L34" s="0" t="s">
        <v>84</v>
      </c>
      <c r="M34" s="0" t="s">
        <v>76</v>
      </c>
    </row>
    <row r="35" customFormat="false" ht="14.4" hidden="true" customHeight="false" outlineLevel="0" collapsed="false">
      <c r="A35" s="0" t="str">
        <f aca="false">IF(M35="GASOLINE","G",IF(M35="PROPANE","CNG",IF(M35="DIESEL","D", "OUTRO")))</f>
        <v>G</v>
      </c>
      <c r="C35" s="0" t="n">
        <f aca="false">3.78541*F35</f>
        <v>590611024.43</v>
      </c>
      <c r="D35" s="16" t="s">
        <v>73</v>
      </c>
      <c r="E35" s="0" t="s">
        <v>74</v>
      </c>
      <c r="F35" s="0" t="n">
        <f aca="false">G35*H35*1000</f>
        <v>156023000</v>
      </c>
      <c r="G35" s="0" t="n">
        <v>31</v>
      </c>
      <c r="H35" s="18" t="n">
        <v>5033</v>
      </c>
      <c r="I35" s="17" t="n">
        <v>31335</v>
      </c>
      <c r="J35" s="17" t="str">
        <f aca="false">TEXT(I35,"aaaa")</f>
        <v>1985</v>
      </c>
      <c r="K35" s="0" t="n">
        <v>10</v>
      </c>
      <c r="L35" s="0" t="s">
        <v>85</v>
      </c>
      <c r="M35" s="0" t="s">
        <v>76</v>
      </c>
    </row>
    <row r="36" customFormat="false" ht="14.4" hidden="true" customHeight="false" outlineLevel="0" collapsed="false">
      <c r="A36" s="0" t="str">
        <f aca="false">IF(M36="GASOLINE","G",IF(M36="PROPANE","CNG",IF(M36="DIESEL","D", "OUTRO")))</f>
        <v>G</v>
      </c>
      <c r="C36" s="0" t="n">
        <f aca="false">3.78541*F36</f>
        <v>564756674.13</v>
      </c>
      <c r="D36" s="16" t="s">
        <v>73</v>
      </c>
      <c r="E36" s="0" t="s">
        <v>74</v>
      </c>
      <c r="F36" s="0" t="n">
        <f aca="false">G36*H36*1000</f>
        <v>149193000</v>
      </c>
      <c r="G36" s="0" t="n">
        <v>30</v>
      </c>
      <c r="H36" s="18" t="n">
        <v>4973.1</v>
      </c>
      <c r="I36" s="17" t="n">
        <v>31366</v>
      </c>
      <c r="J36" s="17" t="str">
        <f aca="false">TEXT(I36,"aaaa")</f>
        <v>1985</v>
      </c>
      <c r="K36" s="0" t="n">
        <v>11</v>
      </c>
      <c r="L36" s="0" t="s">
        <v>86</v>
      </c>
      <c r="M36" s="0" t="s">
        <v>76</v>
      </c>
    </row>
    <row r="37" customFormat="false" ht="14.4" hidden="true" customHeight="false" outlineLevel="0" collapsed="false">
      <c r="A37" s="0" t="str">
        <f aca="false">IF(M37="GASOLINE","G",IF(M37="PROPANE","CNG",IF(M37="DIESEL","D", "OUTRO")))</f>
        <v>G</v>
      </c>
      <c r="C37" s="0" t="n">
        <f aca="false">3.78541*F37</f>
        <v>610841769.634</v>
      </c>
      <c r="D37" s="16" t="s">
        <v>73</v>
      </c>
      <c r="E37" s="0" t="s">
        <v>74</v>
      </c>
      <c r="F37" s="0" t="n">
        <f aca="false">G37*H37*1000</f>
        <v>161367400</v>
      </c>
      <c r="G37" s="0" t="n">
        <v>31</v>
      </c>
      <c r="H37" s="18" t="n">
        <v>5205.4</v>
      </c>
      <c r="I37" s="17" t="n">
        <v>31396</v>
      </c>
      <c r="J37" s="17" t="str">
        <f aca="false">TEXT(I37,"aaaa")</f>
        <v>1985</v>
      </c>
      <c r="K37" s="0" t="n">
        <v>12</v>
      </c>
      <c r="L37" s="0" t="s">
        <v>87</v>
      </c>
      <c r="M37" s="0" t="s">
        <v>76</v>
      </c>
    </row>
    <row r="38" customFormat="false" ht="14.4" hidden="true" customHeight="false" outlineLevel="0" collapsed="false">
      <c r="A38" s="0" t="str">
        <f aca="false">IF(M38="GASOLINE","G",IF(M38="PROPANE","CNG",IF(M38="DIESEL","D", "OUTRO")))</f>
        <v>G</v>
      </c>
      <c r="C38" s="0" t="n">
        <f aca="false">3.78541*F38</f>
        <v>557483765.897</v>
      </c>
      <c r="D38" s="16" t="s">
        <v>73</v>
      </c>
      <c r="E38" s="0" t="s">
        <v>74</v>
      </c>
      <c r="F38" s="0" t="n">
        <f aca="false">G38*H38*1000</f>
        <v>147271700</v>
      </c>
      <c r="G38" s="0" t="n">
        <v>31</v>
      </c>
      <c r="H38" s="18" t="n">
        <v>4750.7</v>
      </c>
      <c r="I38" s="17" t="n">
        <v>31427</v>
      </c>
      <c r="J38" s="17" t="str">
        <f aca="false">TEXT(I38,"aaaa")</f>
        <v>1986</v>
      </c>
      <c r="K38" s="0" t="n">
        <v>1</v>
      </c>
      <c r="L38" s="0" t="s">
        <v>75</v>
      </c>
      <c r="M38" s="0" t="s">
        <v>76</v>
      </c>
    </row>
    <row r="39" customFormat="false" ht="14.4" hidden="true" customHeight="false" outlineLevel="0" collapsed="false">
      <c r="A39" s="0" t="str">
        <f aca="false">IF(M39="GASOLINE","G",IF(M39="PROPANE","CNG",IF(M39="DIESEL","D", "OUTRO")))</f>
        <v>G</v>
      </c>
      <c r="C39" s="0" t="n">
        <f aca="false">3.78541*F39</f>
        <v>490931337.064</v>
      </c>
      <c r="D39" s="16" t="s">
        <v>73</v>
      </c>
      <c r="E39" s="0" t="s">
        <v>74</v>
      </c>
      <c r="F39" s="0" t="n">
        <f aca="false">G39*H39*1000</f>
        <v>129690400</v>
      </c>
      <c r="G39" s="0" t="n">
        <v>28</v>
      </c>
      <c r="H39" s="18" t="n">
        <v>4631.8</v>
      </c>
      <c r="I39" s="17" t="n">
        <v>31458</v>
      </c>
      <c r="J39" s="17" t="str">
        <f aca="false">TEXT(I39,"aaaa")</f>
        <v>1986</v>
      </c>
      <c r="K39" s="0" t="n">
        <v>2</v>
      </c>
      <c r="L39" s="0" t="s">
        <v>77</v>
      </c>
      <c r="M39" s="0" t="s">
        <v>76</v>
      </c>
    </row>
    <row r="40" customFormat="false" ht="14.4" hidden="true" customHeight="false" outlineLevel="0" collapsed="false">
      <c r="A40" s="0" t="str">
        <f aca="false">IF(M40="GASOLINE","G",IF(M40="PROPANE","CNG",IF(M40="DIESEL","D", "OUTRO")))</f>
        <v>G</v>
      </c>
      <c r="C40" s="0" t="n">
        <f aca="false">3.78541*F40</f>
        <v>585964055.114</v>
      </c>
      <c r="D40" s="16" t="s">
        <v>73</v>
      </c>
      <c r="E40" s="0" t="s">
        <v>74</v>
      </c>
      <c r="F40" s="0" t="n">
        <f aca="false">G40*H40*1000</f>
        <v>154795400</v>
      </c>
      <c r="G40" s="0" t="n">
        <v>31</v>
      </c>
      <c r="H40" s="18" t="n">
        <v>4993.4</v>
      </c>
      <c r="I40" s="17" t="n">
        <v>31486</v>
      </c>
      <c r="J40" s="17" t="str">
        <f aca="false">TEXT(I40,"aaaa")</f>
        <v>1986</v>
      </c>
      <c r="K40" s="0" t="n">
        <v>3</v>
      </c>
      <c r="L40" s="0" t="s">
        <v>78</v>
      </c>
      <c r="M40" s="0" t="s">
        <v>76</v>
      </c>
    </row>
    <row r="41" customFormat="false" ht="14.4" hidden="true" customHeight="false" outlineLevel="0" collapsed="false">
      <c r="A41" s="0" t="str">
        <f aca="false">IF(M41="GASOLINE","G",IF(M41="PROPANE","CNG",IF(M41="DIESEL","D", "OUTRO")))</f>
        <v>G</v>
      </c>
      <c r="C41" s="0" t="n">
        <f aca="false">3.78541*F41</f>
        <v>593601498.33</v>
      </c>
      <c r="D41" s="16" t="s">
        <v>73</v>
      </c>
      <c r="E41" s="0" t="s">
        <v>74</v>
      </c>
      <c r="F41" s="0" t="n">
        <f aca="false">G41*H41*1000</f>
        <v>156813000</v>
      </c>
      <c r="G41" s="0" t="n">
        <v>30</v>
      </c>
      <c r="H41" s="18" t="n">
        <v>5227.1</v>
      </c>
      <c r="I41" s="17" t="n">
        <v>31517</v>
      </c>
      <c r="J41" s="17" t="str">
        <f aca="false">TEXT(I41,"aaaa")</f>
        <v>1986</v>
      </c>
      <c r="K41" s="0" t="n">
        <v>4</v>
      </c>
      <c r="L41" s="0" t="s">
        <v>79</v>
      </c>
      <c r="M41" s="0" t="s">
        <v>76</v>
      </c>
    </row>
    <row r="42" customFormat="false" ht="14.4" hidden="true" customHeight="false" outlineLevel="0" collapsed="false">
      <c r="A42" s="0" t="str">
        <f aca="false">IF(M42="GASOLINE","G",IF(M42="PROPANE","CNG",IF(M42="DIESEL","D", "OUTRO")))</f>
        <v>G</v>
      </c>
      <c r="C42" s="0" t="n">
        <f aca="false">3.78541*F42</f>
        <v>624489308.307</v>
      </c>
      <c r="D42" s="16" t="s">
        <v>73</v>
      </c>
      <c r="E42" s="0" t="s">
        <v>74</v>
      </c>
      <c r="F42" s="0" t="n">
        <f aca="false">G42*H42*1000</f>
        <v>164972700</v>
      </c>
      <c r="G42" s="0" t="n">
        <v>31</v>
      </c>
      <c r="H42" s="18" t="n">
        <v>5321.7</v>
      </c>
      <c r="I42" s="17" t="n">
        <v>31547</v>
      </c>
      <c r="J42" s="17" t="str">
        <f aca="false">TEXT(I42,"aaaa")</f>
        <v>1986</v>
      </c>
      <c r="K42" s="0" t="n">
        <v>5</v>
      </c>
      <c r="L42" s="0" t="s">
        <v>80</v>
      </c>
      <c r="M42" s="0" t="s">
        <v>76</v>
      </c>
    </row>
    <row r="43" customFormat="false" ht="14.4" hidden="true" customHeight="false" outlineLevel="0" collapsed="false">
      <c r="A43" s="0" t="str">
        <f aca="false">IF(M43="GASOLINE","G",IF(M43="PROPANE","CNG",IF(M43="DIESEL","D", "OUTRO")))</f>
        <v>G</v>
      </c>
      <c r="C43" s="0" t="n">
        <f aca="false">3.78541*F43</f>
        <v>615723434.37</v>
      </c>
      <c r="D43" s="16" t="s">
        <v>73</v>
      </c>
      <c r="E43" s="0" t="s">
        <v>74</v>
      </c>
      <c r="F43" s="0" t="n">
        <f aca="false">G43*H43*1000</f>
        <v>162657000</v>
      </c>
      <c r="G43" s="0" t="n">
        <v>30</v>
      </c>
      <c r="H43" s="18" t="n">
        <v>5421.9</v>
      </c>
      <c r="I43" s="17" t="n">
        <v>31578</v>
      </c>
      <c r="J43" s="17" t="str">
        <f aca="false">TEXT(I43,"aaaa")</f>
        <v>1986</v>
      </c>
      <c r="K43" s="0" t="n">
        <v>6</v>
      </c>
      <c r="L43" s="0" t="s">
        <v>81</v>
      </c>
      <c r="M43" s="0" t="s">
        <v>76</v>
      </c>
    </row>
    <row r="44" customFormat="false" ht="14.4" hidden="true" customHeight="false" outlineLevel="0" collapsed="false">
      <c r="A44" s="0" t="str">
        <f aca="false">IF(M44="GASOLINE","G",IF(M44="PROPANE","CNG",IF(M44="DIESEL","D", "OUTRO")))</f>
        <v>G</v>
      </c>
      <c r="C44" s="0" t="n">
        <f aca="false">3.78541*F44</f>
        <v>633654164.458</v>
      </c>
      <c r="D44" s="16" t="s">
        <v>73</v>
      </c>
      <c r="E44" s="0" t="s">
        <v>74</v>
      </c>
      <c r="F44" s="0" t="n">
        <f aca="false">G44*H44*1000</f>
        <v>167393800</v>
      </c>
      <c r="G44" s="0" t="n">
        <v>31</v>
      </c>
      <c r="H44" s="18" t="n">
        <v>5399.8</v>
      </c>
      <c r="I44" s="17" t="n">
        <v>31608</v>
      </c>
      <c r="J44" s="17" t="str">
        <f aca="false">TEXT(I44,"aaaa")</f>
        <v>1986</v>
      </c>
      <c r="K44" s="0" t="n">
        <v>7</v>
      </c>
      <c r="L44" s="0" t="s">
        <v>82</v>
      </c>
      <c r="M44" s="0" t="s">
        <v>76</v>
      </c>
    </row>
    <row r="45" customFormat="false" ht="14.4" hidden="true" customHeight="false" outlineLevel="0" collapsed="false">
      <c r="A45" s="0" t="str">
        <f aca="false">IF(M45="GASOLINE","G",IF(M45="PROPANE","CNG",IF(M45="DIESEL","D", "OUTRO")))</f>
        <v>G</v>
      </c>
      <c r="C45" s="0" t="n">
        <f aca="false">3.78541*F45</f>
        <v>621532146.015</v>
      </c>
      <c r="D45" s="16" t="s">
        <v>73</v>
      </c>
      <c r="E45" s="0" t="s">
        <v>74</v>
      </c>
      <c r="F45" s="0" t="n">
        <f aca="false">G45*H45*1000</f>
        <v>164191500</v>
      </c>
      <c r="G45" s="0" t="n">
        <v>31</v>
      </c>
      <c r="H45" s="18" t="n">
        <v>5296.5</v>
      </c>
      <c r="I45" s="17" t="n">
        <v>31639</v>
      </c>
      <c r="J45" s="17" t="str">
        <f aca="false">TEXT(I45,"aaaa")</f>
        <v>1986</v>
      </c>
      <c r="K45" s="0" t="n">
        <v>8</v>
      </c>
      <c r="L45" s="0" t="s">
        <v>83</v>
      </c>
      <c r="M45" s="0" t="s">
        <v>76</v>
      </c>
    </row>
    <row r="46" customFormat="false" ht="14.4" hidden="true" customHeight="false" outlineLevel="0" collapsed="false">
      <c r="A46" s="0" t="str">
        <f aca="false">IF(M46="GASOLINE","G",IF(M46="PROPANE","CNG",IF(M46="DIESEL","D", "OUTRO")))</f>
        <v>G</v>
      </c>
      <c r="C46" s="0" t="n">
        <f aca="false">3.78541*F46</f>
        <v>567686581.47</v>
      </c>
      <c r="D46" s="16" t="s">
        <v>73</v>
      </c>
      <c r="E46" s="0" t="s">
        <v>74</v>
      </c>
      <c r="F46" s="0" t="n">
        <f aca="false">G46*H46*1000</f>
        <v>149967000</v>
      </c>
      <c r="G46" s="0" t="n">
        <v>30</v>
      </c>
      <c r="H46" s="18" t="n">
        <v>4998.9</v>
      </c>
      <c r="I46" s="17" t="n">
        <v>31670</v>
      </c>
      <c r="J46" s="17" t="str">
        <f aca="false">TEXT(I46,"aaaa")</f>
        <v>1986</v>
      </c>
      <c r="K46" s="0" t="n">
        <v>9</v>
      </c>
      <c r="L46" s="0" t="s">
        <v>84</v>
      </c>
      <c r="M46" s="0" t="s">
        <v>76</v>
      </c>
    </row>
    <row r="47" customFormat="false" ht="14.4" hidden="true" customHeight="false" outlineLevel="0" collapsed="false">
      <c r="A47" s="0" t="str">
        <f aca="false">IF(M47="GASOLINE","G",IF(M47="PROPANE","CNG",IF(M47="DIESEL","D", "OUTRO")))</f>
        <v>G</v>
      </c>
      <c r="C47" s="0" t="n">
        <f aca="false">3.78541*F47</f>
        <v>614456079.102</v>
      </c>
      <c r="D47" s="16" t="s">
        <v>73</v>
      </c>
      <c r="E47" s="0" t="s">
        <v>74</v>
      </c>
      <c r="F47" s="0" t="n">
        <f aca="false">G47*H47*1000</f>
        <v>162322200</v>
      </c>
      <c r="G47" s="0" t="n">
        <v>31</v>
      </c>
      <c r="H47" s="18" t="n">
        <v>5236.2</v>
      </c>
      <c r="I47" s="17" t="n">
        <v>31700</v>
      </c>
      <c r="J47" s="17" t="str">
        <f aca="false">TEXT(I47,"aaaa")</f>
        <v>1986</v>
      </c>
      <c r="K47" s="0" t="n">
        <v>10</v>
      </c>
      <c r="L47" s="0" t="s">
        <v>85</v>
      </c>
      <c r="M47" s="0" t="s">
        <v>76</v>
      </c>
    </row>
    <row r="48" customFormat="false" ht="14.4" hidden="true" customHeight="false" outlineLevel="0" collapsed="false">
      <c r="A48" s="0" t="str">
        <f aca="false">IF(M48="GASOLINE","G",IF(M48="PROPANE","CNG",IF(M48="DIESEL","D", "OUTRO")))</f>
        <v>G</v>
      </c>
      <c r="C48" s="0" t="n">
        <f aca="false">3.78541*F48</f>
        <v>558828722.07</v>
      </c>
      <c r="D48" s="16" t="s">
        <v>73</v>
      </c>
      <c r="E48" s="0" t="s">
        <v>74</v>
      </c>
      <c r="F48" s="0" t="n">
        <f aca="false">G48*H48*1000</f>
        <v>147627000</v>
      </c>
      <c r="G48" s="0" t="n">
        <v>30</v>
      </c>
      <c r="H48" s="18" t="n">
        <v>4920.9</v>
      </c>
      <c r="I48" s="17" t="n">
        <v>31731</v>
      </c>
      <c r="J48" s="17" t="str">
        <f aca="false">TEXT(I48,"aaaa")</f>
        <v>1986</v>
      </c>
      <c r="K48" s="0" t="n">
        <v>11</v>
      </c>
      <c r="L48" s="0" t="s">
        <v>86</v>
      </c>
      <c r="M48" s="0" t="s">
        <v>76</v>
      </c>
    </row>
    <row r="49" customFormat="false" ht="14.4" hidden="true" customHeight="false" outlineLevel="0" collapsed="false">
      <c r="A49" s="0" t="str">
        <f aca="false">IF(M49="GASOLINE","G",IF(M49="PROPANE","CNG",IF(M49="DIESEL","D", "OUTRO")))</f>
        <v>G</v>
      </c>
      <c r="C49" s="0" t="n">
        <f aca="false">3.78541*F49</f>
        <v>615641290.973</v>
      </c>
      <c r="D49" s="16" t="s">
        <v>73</v>
      </c>
      <c r="E49" s="0" t="s">
        <v>74</v>
      </c>
      <c r="F49" s="0" t="n">
        <f aca="false">G49*H49*1000</f>
        <v>162635300</v>
      </c>
      <c r="G49" s="0" t="n">
        <v>31</v>
      </c>
      <c r="H49" s="18" t="n">
        <v>5246.3</v>
      </c>
      <c r="I49" s="17" t="n">
        <v>31761</v>
      </c>
      <c r="J49" s="17" t="str">
        <f aca="false">TEXT(I49,"aaaa")</f>
        <v>1986</v>
      </c>
      <c r="K49" s="0" t="n">
        <v>12</v>
      </c>
      <c r="L49" s="0" t="s">
        <v>87</v>
      </c>
      <c r="M49" s="0" t="s">
        <v>76</v>
      </c>
    </row>
    <row r="50" customFormat="false" ht="14.4" hidden="true" customHeight="false" outlineLevel="0" collapsed="false">
      <c r="A50" s="0" t="str">
        <f aca="false">IF(M50="GASOLINE","G",IF(M50="PROPANE","CNG",IF(M50="DIESEL","D", "OUTRO")))</f>
        <v>G</v>
      </c>
      <c r="C50" s="0" t="n">
        <f aca="false">3.78541*F50</f>
        <v>527923877.748</v>
      </c>
      <c r="D50" s="16" t="s">
        <v>73</v>
      </c>
      <c r="E50" s="0" t="s">
        <v>74</v>
      </c>
      <c r="F50" s="0" t="n">
        <f aca="false">G50*H50*1000</f>
        <v>139462800</v>
      </c>
      <c r="G50" s="0" t="n">
        <v>31</v>
      </c>
      <c r="H50" s="18" t="n">
        <v>4498.8</v>
      </c>
      <c r="I50" s="17" t="n">
        <v>31792</v>
      </c>
      <c r="J50" s="17" t="str">
        <f aca="false">TEXT(I50,"aaaa")</f>
        <v>1987</v>
      </c>
      <c r="K50" s="0" t="n">
        <v>1</v>
      </c>
      <c r="L50" s="0" t="s">
        <v>75</v>
      </c>
      <c r="M50" s="0" t="s">
        <v>76</v>
      </c>
    </row>
    <row r="51" customFormat="false" ht="14.4" hidden="true" customHeight="false" outlineLevel="0" collapsed="false">
      <c r="A51" s="0" t="str">
        <f aca="false">IF(M51="GASOLINE","G",IF(M51="PROPANE","CNG",IF(M51="DIESEL","D", "OUTRO")))</f>
        <v>G</v>
      </c>
      <c r="C51" s="0" t="n">
        <f aca="false">3.78541*F51</f>
        <v>500894536.184</v>
      </c>
      <c r="D51" s="16" t="s">
        <v>73</v>
      </c>
      <c r="E51" s="0" t="s">
        <v>74</v>
      </c>
      <c r="F51" s="0" t="n">
        <f aca="false">G51*H51*1000</f>
        <v>132322400</v>
      </c>
      <c r="G51" s="0" t="n">
        <v>28</v>
      </c>
      <c r="H51" s="18" t="n">
        <v>4725.8</v>
      </c>
      <c r="I51" s="17" t="n">
        <v>31823</v>
      </c>
      <c r="J51" s="17" t="str">
        <f aca="false">TEXT(I51,"aaaa")</f>
        <v>1987</v>
      </c>
      <c r="K51" s="0" t="n">
        <v>2</v>
      </c>
      <c r="L51" s="0" t="s">
        <v>77</v>
      </c>
      <c r="M51" s="0" t="s">
        <v>76</v>
      </c>
    </row>
    <row r="52" customFormat="false" ht="14.4" hidden="true" customHeight="false" outlineLevel="0" collapsed="false">
      <c r="A52" s="0" t="str">
        <f aca="false">IF(M52="GASOLINE","G",IF(M52="PROPANE","CNG",IF(M52="DIESEL","D", "OUTRO")))</f>
        <v>G</v>
      </c>
      <c r="C52" s="0" t="n">
        <f aca="false">3.78541*F52</f>
        <v>585224764.541</v>
      </c>
      <c r="D52" s="16" t="s">
        <v>73</v>
      </c>
      <c r="E52" s="0" t="s">
        <v>74</v>
      </c>
      <c r="F52" s="0" t="n">
        <f aca="false">G52*H52*1000</f>
        <v>154600100</v>
      </c>
      <c r="G52" s="0" t="n">
        <v>31</v>
      </c>
      <c r="H52" s="18" t="n">
        <v>4987.1</v>
      </c>
      <c r="I52" s="17" t="n">
        <v>31851</v>
      </c>
      <c r="J52" s="17" t="str">
        <f aca="false">TEXT(I52,"aaaa")</f>
        <v>1987</v>
      </c>
      <c r="K52" s="0" t="n">
        <v>3</v>
      </c>
      <c r="L52" s="0" t="s">
        <v>78</v>
      </c>
      <c r="M52" s="0" t="s">
        <v>76</v>
      </c>
    </row>
    <row r="53" customFormat="false" ht="14.4" hidden="true" customHeight="false" outlineLevel="0" collapsed="false">
      <c r="A53" s="0" t="str">
        <f aca="false">IF(M53="GASOLINE","G",IF(M53="PROPANE","CNG",IF(M53="DIESEL","D", "OUTRO")))</f>
        <v>G</v>
      </c>
      <c r="C53" s="0" t="n">
        <f aca="false">3.78541*F53</f>
        <v>563825463.27</v>
      </c>
      <c r="D53" s="16" t="s">
        <v>73</v>
      </c>
      <c r="E53" s="0" t="s">
        <v>74</v>
      </c>
      <c r="F53" s="0" t="n">
        <f aca="false">G53*H53*1000</f>
        <v>148947000</v>
      </c>
      <c r="G53" s="0" t="n">
        <v>30</v>
      </c>
      <c r="H53" s="18" t="n">
        <v>4964.9</v>
      </c>
      <c r="I53" s="17" t="n">
        <v>31882</v>
      </c>
      <c r="J53" s="17" t="str">
        <f aca="false">TEXT(I53,"aaaa")</f>
        <v>1987</v>
      </c>
      <c r="K53" s="0" t="n">
        <v>4</v>
      </c>
      <c r="L53" s="0" t="s">
        <v>79</v>
      </c>
      <c r="M53" s="0" t="s">
        <v>76</v>
      </c>
    </row>
    <row r="54" customFormat="false" ht="14.4" hidden="true" customHeight="false" outlineLevel="0" collapsed="false">
      <c r="A54" s="0" t="str">
        <f aca="false">IF(M54="GASOLINE","G",IF(M54="PROPANE","CNG",IF(M54="DIESEL","D", "OUTRO")))</f>
        <v>G</v>
      </c>
      <c r="C54" s="0" t="n">
        <f aca="false">3.78541*F54</f>
        <v>619713256.51</v>
      </c>
      <c r="D54" s="16" t="s">
        <v>73</v>
      </c>
      <c r="E54" s="0" t="s">
        <v>74</v>
      </c>
      <c r="F54" s="0" t="n">
        <f aca="false">G54*H54*1000</f>
        <v>163711000</v>
      </c>
      <c r="G54" s="0" t="n">
        <v>31</v>
      </c>
      <c r="H54" s="18" t="n">
        <v>5281</v>
      </c>
      <c r="I54" s="17" t="n">
        <v>31912</v>
      </c>
      <c r="J54" s="17" t="str">
        <f aca="false">TEXT(I54,"aaaa")</f>
        <v>1987</v>
      </c>
      <c r="K54" s="0" t="n">
        <v>5</v>
      </c>
      <c r="L54" s="0" t="s">
        <v>80</v>
      </c>
      <c r="M54" s="0" t="s">
        <v>76</v>
      </c>
    </row>
    <row r="55" customFormat="false" ht="14.4" hidden="true" customHeight="false" outlineLevel="0" collapsed="false">
      <c r="A55" s="0" t="str">
        <f aca="false">IF(M55="GASOLINE","G",IF(M55="PROPANE","CNG",IF(M55="DIESEL","D", "OUTRO")))</f>
        <v>G</v>
      </c>
      <c r="C55" s="0" t="n">
        <f aca="false">3.78541*F55</f>
        <v>606252338.55</v>
      </c>
      <c r="D55" s="16" t="s">
        <v>73</v>
      </c>
      <c r="E55" s="0" t="s">
        <v>74</v>
      </c>
      <c r="F55" s="0" t="n">
        <f aca="false">G55*H55*1000</f>
        <v>160155000</v>
      </c>
      <c r="G55" s="0" t="n">
        <v>30</v>
      </c>
      <c r="H55" s="18" t="n">
        <v>5338.5</v>
      </c>
      <c r="I55" s="17" t="n">
        <v>31943</v>
      </c>
      <c r="J55" s="17" t="str">
        <f aca="false">TEXT(I55,"aaaa")</f>
        <v>1987</v>
      </c>
      <c r="K55" s="0" t="n">
        <v>6</v>
      </c>
      <c r="L55" s="0" t="s">
        <v>81</v>
      </c>
      <c r="M55" s="0" t="s">
        <v>76</v>
      </c>
    </row>
    <row r="56" customFormat="false" ht="14.4" hidden="true" customHeight="false" outlineLevel="0" collapsed="false">
      <c r="A56" s="0" t="str">
        <f aca="false">IF(M56="GASOLINE","G",IF(M56="PROPANE","CNG",IF(M56="DIESEL","D", "OUTRO")))</f>
        <v>G</v>
      </c>
      <c r="C56" s="0" t="n">
        <f aca="false">3.78541*F56</f>
        <v>629910772.509</v>
      </c>
      <c r="D56" s="16" t="s">
        <v>73</v>
      </c>
      <c r="E56" s="0" t="s">
        <v>74</v>
      </c>
      <c r="F56" s="0" t="n">
        <f aca="false">G56*H56*1000</f>
        <v>166404900</v>
      </c>
      <c r="G56" s="0" t="n">
        <v>31</v>
      </c>
      <c r="H56" s="18" t="n">
        <v>5367.9</v>
      </c>
      <c r="I56" s="17" t="n">
        <v>31973</v>
      </c>
      <c r="J56" s="17" t="str">
        <f aca="false">TEXT(I56,"aaaa")</f>
        <v>1987</v>
      </c>
      <c r="K56" s="0" t="n">
        <v>7</v>
      </c>
      <c r="L56" s="0" t="s">
        <v>82</v>
      </c>
      <c r="M56" s="0" t="s">
        <v>76</v>
      </c>
    </row>
    <row r="57" customFormat="false" ht="14.4" hidden="true" customHeight="false" outlineLevel="0" collapsed="false">
      <c r="A57" s="0" t="str">
        <f aca="false">IF(M57="GASOLINE","G",IF(M57="PROPANE","CNG",IF(M57="DIESEL","D", "OUTRO")))</f>
        <v>G</v>
      </c>
      <c r="C57" s="0" t="n">
        <f aca="false">3.78541*F57</f>
        <v>639474610.874</v>
      </c>
      <c r="D57" s="16" t="s">
        <v>73</v>
      </c>
      <c r="E57" s="0" t="s">
        <v>74</v>
      </c>
      <c r="F57" s="0" t="n">
        <f aca="false">G57*H57*1000</f>
        <v>168931400</v>
      </c>
      <c r="G57" s="0" t="n">
        <v>31</v>
      </c>
      <c r="H57" s="18" t="n">
        <v>5449.4</v>
      </c>
      <c r="I57" s="17" t="n">
        <v>32004</v>
      </c>
      <c r="J57" s="17" t="str">
        <f aca="false">TEXT(I57,"aaaa")</f>
        <v>1987</v>
      </c>
      <c r="K57" s="0" t="n">
        <v>8</v>
      </c>
      <c r="L57" s="0" t="s">
        <v>83</v>
      </c>
      <c r="M57" s="0" t="s">
        <v>76</v>
      </c>
    </row>
    <row r="58" customFormat="false" ht="14.4" hidden="true" customHeight="false" outlineLevel="0" collapsed="false">
      <c r="A58" s="0" t="str">
        <f aca="false">IF(M58="GASOLINE","G",IF(M58="PROPANE","CNG",IF(M58="DIESEL","D", "OUTRO")))</f>
        <v>G</v>
      </c>
      <c r="C58" s="0" t="n">
        <f aca="false">3.78541*F58</f>
        <v>587525915.28</v>
      </c>
      <c r="D58" s="16" t="s">
        <v>73</v>
      </c>
      <c r="E58" s="0" t="s">
        <v>74</v>
      </c>
      <c r="F58" s="0" t="n">
        <f aca="false">G58*H58*1000</f>
        <v>155208000</v>
      </c>
      <c r="G58" s="0" t="n">
        <v>30</v>
      </c>
      <c r="H58" s="18" t="n">
        <v>5173.6</v>
      </c>
      <c r="I58" s="17" t="n">
        <v>32035</v>
      </c>
      <c r="J58" s="17" t="str">
        <f aca="false">TEXT(I58,"aaaa")</f>
        <v>1987</v>
      </c>
      <c r="K58" s="0" t="n">
        <v>9</v>
      </c>
      <c r="L58" s="0" t="s">
        <v>84</v>
      </c>
      <c r="M58" s="0" t="s">
        <v>76</v>
      </c>
    </row>
    <row r="59" customFormat="false" ht="14.4" hidden="true" customHeight="false" outlineLevel="0" collapsed="false">
      <c r="A59" s="0" t="str">
        <f aca="false">IF(M59="GASOLINE","G",IF(M59="PROPANE","CNG",IF(M59="DIESEL","D", "OUTRO")))</f>
        <v>G</v>
      </c>
      <c r="C59" s="0" t="n">
        <f aca="false">3.78541*F59</f>
        <v>618891822.54</v>
      </c>
      <c r="D59" s="16" t="s">
        <v>73</v>
      </c>
      <c r="E59" s="0" t="s">
        <v>74</v>
      </c>
      <c r="F59" s="0" t="n">
        <f aca="false">G59*H59*1000</f>
        <v>163494000</v>
      </c>
      <c r="G59" s="0" t="n">
        <v>31</v>
      </c>
      <c r="H59" s="18" t="n">
        <v>5274</v>
      </c>
      <c r="I59" s="17" t="n">
        <v>32065</v>
      </c>
      <c r="J59" s="17" t="str">
        <f aca="false">TEXT(I59,"aaaa")</f>
        <v>1987</v>
      </c>
      <c r="K59" s="0" t="n">
        <v>10</v>
      </c>
      <c r="L59" s="0" t="s">
        <v>85</v>
      </c>
      <c r="M59" s="0" t="s">
        <v>76</v>
      </c>
    </row>
    <row r="60" customFormat="false" ht="14.4" hidden="true" customHeight="false" outlineLevel="0" collapsed="false">
      <c r="A60" s="0" t="str">
        <f aca="false">IF(M60="GASOLINE","G",IF(M60="PROPANE","CNG",IF(M60="DIESEL","D", "OUTRO")))</f>
        <v>G</v>
      </c>
      <c r="C60" s="0" t="n">
        <f aca="false">3.78541*F60</f>
        <v>566346546.33</v>
      </c>
      <c r="D60" s="16" t="s">
        <v>73</v>
      </c>
      <c r="E60" s="0" t="s">
        <v>74</v>
      </c>
      <c r="F60" s="0" t="n">
        <f aca="false">G60*H60*1000</f>
        <v>149613000</v>
      </c>
      <c r="G60" s="0" t="n">
        <v>30</v>
      </c>
      <c r="H60" s="18" t="n">
        <v>4987.1</v>
      </c>
      <c r="I60" s="17" t="n">
        <v>32096</v>
      </c>
      <c r="J60" s="17" t="str">
        <f aca="false">TEXT(I60,"aaaa")</f>
        <v>1987</v>
      </c>
      <c r="K60" s="0" t="n">
        <v>11</v>
      </c>
      <c r="L60" s="0" t="s">
        <v>86</v>
      </c>
      <c r="M60" s="0" t="s">
        <v>76</v>
      </c>
    </row>
    <row r="61" customFormat="false" ht="14.4" hidden="true" customHeight="false" outlineLevel="0" collapsed="false">
      <c r="A61" s="0" t="str">
        <f aca="false">IF(M61="GASOLINE","G",IF(M61="PROPANE","CNG",IF(M61="DIESEL","D", "OUTRO")))</f>
        <v>G</v>
      </c>
      <c r="C61" s="0" t="n">
        <f aca="false">3.78541*F61</f>
        <v>608295324.327</v>
      </c>
      <c r="D61" s="16" t="s">
        <v>73</v>
      </c>
      <c r="E61" s="0" t="s">
        <v>74</v>
      </c>
      <c r="F61" s="0" t="n">
        <f aca="false">G61*H61*1000</f>
        <v>160694700</v>
      </c>
      <c r="G61" s="0" t="n">
        <v>31</v>
      </c>
      <c r="H61" s="18" t="n">
        <v>5183.7</v>
      </c>
      <c r="I61" s="17" t="n">
        <v>32126</v>
      </c>
      <c r="J61" s="17" t="str">
        <f aca="false">TEXT(I61,"aaaa")</f>
        <v>1987</v>
      </c>
      <c r="K61" s="0" t="n">
        <v>12</v>
      </c>
      <c r="L61" s="0" t="s">
        <v>87</v>
      </c>
      <c r="M61" s="0" t="s">
        <v>76</v>
      </c>
    </row>
    <row r="62" customFormat="false" ht="14.4" hidden="true" customHeight="false" outlineLevel="0" collapsed="false">
      <c r="A62" s="0" t="str">
        <f aca="false">IF(M62="GASOLINE","G",IF(M62="PROPANE","CNG",IF(M62="DIESEL","D", "OUTRO")))</f>
        <v>G</v>
      </c>
      <c r="C62" s="0" t="n">
        <f aca="false">3.78541*F62</f>
        <v>567552199.415</v>
      </c>
      <c r="D62" s="16" t="s">
        <v>73</v>
      </c>
      <c r="E62" s="0" t="s">
        <v>74</v>
      </c>
      <c r="F62" s="0" t="n">
        <f aca="false">G62*H62*1000</f>
        <v>149931500</v>
      </c>
      <c r="G62" s="0" t="n">
        <v>31</v>
      </c>
      <c r="H62" s="18" t="n">
        <v>4836.5</v>
      </c>
      <c r="I62" s="17" t="n">
        <v>32157</v>
      </c>
      <c r="J62" s="17" t="str">
        <f aca="false">TEXT(I62,"aaaa")</f>
        <v>1988</v>
      </c>
      <c r="K62" s="0" t="n">
        <v>1</v>
      </c>
      <c r="L62" s="0" t="s">
        <v>75</v>
      </c>
      <c r="M62" s="0" t="s">
        <v>76</v>
      </c>
    </row>
    <row r="63" customFormat="false" ht="14.4" hidden="true" customHeight="false" outlineLevel="0" collapsed="false">
      <c r="A63" s="0" t="str">
        <f aca="false">IF(M63="GASOLINE","G",IF(M63="PROPANE","CNG",IF(M63="DIESEL","D", "OUTRO")))</f>
        <v>G</v>
      </c>
      <c r="C63" s="0" t="n">
        <f aca="false">3.78541*F63</f>
        <v>556206568.563</v>
      </c>
      <c r="D63" s="16" t="s">
        <v>73</v>
      </c>
      <c r="E63" s="0" t="s">
        <v>74</v>
      </c>
      <c r="F63" s="0" t="n">
        <f aca="false">G63*H63*1000</f>
        <v>146934300</v>
      </c>
      <c r="G63" s="0" t="n">
        <v>29</v>
      </c>
      <c r="H63" s="18" t="n">
        <v>5066.7</v>
      </c>
      <c r="I63" s="17" t="n">
        <v>32188</v>
      </c>
      <c r="J63" s="17" t="str">
        <f aca="false">TEXT(I63,"aaaa")</f>
        <v>1988</v>
      </c>
      <c r="K63" s="0" t="n">
        <v>2</v>
      </c>
      <c r="L63" s="0" t="s">
        <v>77</v>
      </c>
      <c r="M63" s="0" t="s">
        <v>76</v>
      </c>
    </row>
    <row r="64" customFormat="false" ht="14.4" hidden="true" customHeight="false" outlineLevel="0" collapsed="false">
      <c r="A64" s="0" t="str">
        <f aca="false">IF(M64="GASOLINE","G",IF(M64="PROPANE","CNG",IF(M64="DIESEL","D", "OUTRO")))</f>
        <v>G</v>
      </c>
      <c r="C64" s="0" t="n">
        <f aca="false">3.78541*F64</f>
        <v>602263652.033</v>
      </c>
      <c r="D64" s="16" t="s">
        <v>73</v>
      </c>
      <c r="E64" s="0" t="s">
        <v>74</v>
      </c>
      <c r="F64" s="0" t="n">
        <f aca="false">G64*H64*1000</f>
        <v>159101300</v>
      </c>
      <c r="G64" s="0" t="n">
        <v>31</v>
      </c>
      <c r="H64" s="18" t="n">
        <v>5132.3</v>
      </c>
      <c r="I64" s="17" t="n">
        <v>32217</v>
      </c>
      <c r="J64" s="17" t="str">
        <f aca="false">TEXT(I64,"aaaa")</f>
        <v>1988</v>
      </c>
      <c r="K64" s="0" t="n">
        <v>3</v>
      </c>
      <c r="L64" s="0" t="s">
        <v>78</v>
      </c>
      <c r="M64" s="0" t="s">
        <v>76</v>
      </c>
    </row>
    <row r="65" customFormat="false" ht="14.4" hidden="true" customHeight="false" outlineLevel="0" collapsed="false">
      <c r="A65" s="0" t="str">
        <f aca="false">IF(M65="GASOLINE","G",IF(M65="PROPANE","CNG",IF(M65="DIESEL","D", "OUTRO")))</f>
        <v>G</v>
      </c>
      <c r="C65" s="0" t="n">
        <f aca="false">3.78541*F65</f>
        <v>590966852.97</v>
      </c>
      <c r="D65" s="16" t="s">
        <v>73</v>
      </c>
      <c r="E65" s="0" t="s">
        <v>74</v>
      </c>
      <c r="F65" s="0" t="n">
        <f aca="false">G65*H65*1000</f>
        <v>156117000</v>
      </c>
      <c r="G65" s="0" t="n">
        <v>30</v>
      </c>
      <c r="H65" s="18" t="n">
        <v>5203.9</v>
      </c>
      <c r="I65" s="17" t="n">
        <v>32248</v>
      </c>
      <c r="J65" s="17" t="str">
        <f aca="false">TEXT(I65,"aaaa")</f>
        <v>1988</v>
      </c>
      <c r="K65" s="0" t="n">
        <v>4</v>
      </c>
      <c r="L65" s="0" t="s">
        <v>79</v>
      </c>
      <c r="M65" s="0" t="s">
        <v>76</v>
      </c>
    </row>
    <row r="66" customFormat="false" ht="14.4" hidden="true" customHeight="false" outlineLevel="0" collapsed="false">
      <c r="A66" s="0" t="str">
        <f aca="false">IF(M66="GASOLINE","G",IF(M66="PROPANE","CNG",IF(M66="DIESEL","D", "OUTRO")))</f>
        <v>G</v>
      </c>
      <c r="C66" s="0" t="n">
        <f aca="false">3.78541*F66</f>
        <v>609973396.58</v>
      </c>
      <c r="D66" s="16" t="s">
        <v>73</v>
      </c>
      <c r="E66" s="0" t="s">
        <v>74</v>
      </c>
      <c r="F66" s="0" t="n">
        <f aca="false">G66*H66*1000</f>
        <v>161138000</v>
      </c>
      <c r="G66" s="0" t="n">
        <v>31</v>
      </c>
      <c r="H66" s="18" t="n">
        <v>5198</v>
      </c>
      <c r="I66" s="17" t="n">
        <v>32278</v>
      </c>
      <c r="J66" s="17" t="str">
        <f aca="false">TEXT(I66,"aaaa")</f>
        <v>1988</v>
      </c>
      <c r="K66" s="0" t="n">
        <v>5</v>
      </c>
      <c r="L66" s="0" t="s">
        <v>80</v>
      </c>
      <c r="M66" s="0" t="s">
        <v>76</v>
      </c>
    </row>
    <row r="67" customFormat="false" ht="14.4" hidden="true" customHeight="false" outlineLevel="0" collapsed="false">
      <c r="A67" s="0" t="str">
        <f aca="false">IF(M67="GASOLINE","G",IF(M67="PROPANE","CNG",IF(M67="DIESEL","D", "OUTRO")))</f>
        <v>G</v>
      </c>
      <c r="C67" s="0" t="n">
        <f aca="false">3.78541*F67</f>
        <v>621923935.95</v>
      </c>
      <c r="D67" s="16" t="s">
        <v>73</v>
      </c>
      <c r="E67" s="0" t="s">
        <v>74</v>
      </c>
      <c r="F67" s="0" t="n">
        <f aca="false">G67*H67*1000</f>
        <v>164295000</v>
      </c>
      <c r="G67" s="0" t="n">
        <v>30</v>
      </c>
      <c r="H67" s="18" t="n">
        <v>5476.5</v>
      </c>
      <c r="I67" s="17" t="n">
        <v>32309</v>
      </c>
      <c r="J67" s="17" t="str">
        <f aca="false">TEXT(I67,"aaaa")</f>
        <v>1988</v>
      </c>
      <c r="K67" s="0" t="n">
        <v>6</v>
      </c>
      <c r="L67" s="0" t="s">
        <v>81</v>
      </c>
      <c r="M67" s="0" t="s">
        <v>76</v>
      </c>
    </row>
    <row r="68" customFormat="false" ht="14.4" hidden="true" customHeight="false" outlineLevel="0" collapsed="false">
      <c r="A68" s="0" t="str">
        <f aca="false">IF(M68="GASOLINE","G",IF(M68="PROPANE","CNG",IF(M68="DIESEL","D", "OUTRO")))</f>
        <v>G</v>
      </c>
      <c r="C68" s="0" t="n">
        <f aca="false">3.78541*F68</f>
        <v>607415216.502</v>
      </c>
      <c r="D68" s="16" t="s">
        <v>73</v>
      </c>
      <c r="E68" s="0" t="s">
        <v>74</v>
      </c>
      <c r="F68" s="0" t="n">
        <f aca="false">G68*H68*1000</f>
        <v>160462200</v>
      </c>
      <c r="G68" s="0" t="n">
        <v>31</v>
      </c>
      <c r="H68" s="18" t="n">
        <v>5176.2</v>
      </c>
      <c r="I68" s="17" t="n">
        <v>32339</v>
      </c>
      <c r="J68" s="17" t="str">
        <f aca="false">TEXT(I68,"aaaa")</f>
        <v>1988</v>
      </c>
      <c r="K68" s="0" t="n">
        <v>7</v>
      </c>
      <c r="L68" s="0" t="s">
        <v>82</v>
      </c>
      <c r="M68" s="0" t="s">
        <v>76</v>
      </c>
    </row>
    <row r="69" customFormat="false" ht="14.4" hidden="true" customHeight="false" outlineLevel="0" collapsed="false">
      <c r="A69" s="0" t="str">
        <f aca="false">IF(M69="GASOLINE","G",IF(M69="PROPANE","CNG",IF(M69="DIESEL","D", "OUTRO")))</f>
        <v>G</v>
      </c>
      <c r="C69" s="0" t="n">
        <f aca="false">3.78541*F69</f>
        <v>647489459.467</v>
      </c>
      <c r="D69" s="16" t="s">
        <v>73</v>
      </c>
      <c r="E69" s="0" t="s">
        <v>74</v>
      </c>
      <c r="F69" s="0" t="n">
        <f aca="false">G69*H69*1000</f>
        <v>171048700</v>
      </c>
      <c r="G69" s="0" t="n">
        <v>31</v>
      </c>
      <c r="H69" s="18" t="n">
        <v>5517.7</v>
      </c>
      <c r="I69" s="17" t="n">
        <v>32370</v>
      </c>
      <c r="J69" s="17" t="str">
        <f aca="false">TEXT(I69,"aaaa")</f>
        <v>1988</v>
      </c>
      <c r="K69" s="0" t="n">
        <v>8</v>
      </c>
      <c r="L69" s="0" t="s">
        <v>83</v>
      </c>
      <c r="M69" s="0" t="s">
        <v>76</v>
      </c>
    </row>
    <row r="70" customFormat="false" ht="14.4" hidden="true" customHeight="false" outlineLevel="0" collapsed="false">
      <c r="A70" s="0" t="str">
        <f aca="false">IF(M70="GASOLINE","G",IF(M70="PROPANE","CNG",IF(M70="DIESEL","D", "OUTRO")))</f>
        <v>G</v>
      </c>
      <c r="C70" s="0" t="n">
        <f aca="false">3.78541*F70</f>
        <v>593635567.02</v>
      </c>
      <c r="D70" s="16" t="s">
        <v>73</v>
      </c>
      <c r="E70" s="0" t="s">
        <v>74</v>
      </c>
      <c r="F70" s="0" t="n">
        <f aca="false">G70*H70*1000</f>
        <v>156822000</v>
      </c>
      <c r="G70" s="0" t="n">
        <v>30</v>
      </c>
      <c r="H70" s="18" t="n">
        <v>5227.4</v>
      </c>
      <c r="I70" s="17" t="n">
        <v>32401</v>
      </c>
      <c r="J70" s="17" t="str">
        <f aca="false">TEXT(I70,"aaaa")</f>
        <v>1988</v>
      </c>
      <c r="K70" s="0" t="n">
        <v>9</v>
      </c>
      <c r="L70" s="0" t="s">
        <v>84</v>
      </c>
      <c r="M70" s="0" t="s">
        <v>76</v>
      </c>
    </row>
    <row r="71" customFormat="false" ht="14.4" hidden="true" customHeight="false" outlineLevel="0" collapsed="false">
      <c r="A71" s="0" t="str">
        <f aca="false">IF(M71="GASOLINE","G",IF(M71="PROPANE","CNG",IF(M71="DIESEL","D", "OUTRO")))</f>
        <v>G</v>
      </c>
      <c r="C71" s="0" t="n">
        <f aca="false">3.78541*F71</f>
        <v>615864251.622</v>
      </c>
      <c r="D71" s="16" t="s">
        <v>73</v>
      </c>
      <c r="E71" s="0" t="s">
        <v>74</v>
      </c>
      <c r="F71" s="0" t="n">
        <f aca="false">G71*H71*1000</f>
        <v>162694200</v>
      </c>
      <c r="G71" s="0" t="n">
        <v>31</v>
      </c>
      <c r="H71" s="18" t="n">
        <v>5248.2</v>
      </c>
      <c r="I71" s="17" t="n">
        <v>32431</v>
      </c>
      <c r="J71" s="17" t="str">
        <f aca="false">TEXT(I71,"aaaa")</f>
        <v>1988</v>
      </c>
      <c r="K71" s="0" t="n">
        <v>10</v>
      </c>
      <c r="L71" s="0" t="s">
        <v>85</v>
      </c>
      <c r="M71" s="0" t="s">
        <v>76</v>
      </c>
    </row>
    <row r="72" customFormat="false" ht="14.4" hidden="true" customHeight="false" outlineLevel="0" collapsed="false">
      <c r="A72" s="0" t="str">
        <f aca="false">IF(M72="GASOLINE","G",IF(M72="PROPANE","CNG",IF(M72="DIESEL","D", "OUTRO")))</f>
        <v>G</v>
      </c>
      <c r="C72" s="0" t="n">
        <f aca="false">3.78541*F72</f>
        <v>585356875.35</v>
      </c>
      <c r="D72" s="16" t="s">
        <v>73</v>
      </c>
      <c r="E72" s="0" t="s">
        <v>74</v>
      </c>
      <c r="F72" s="0" t="n">
        <f aca="false">G72*H72*1000</f>
        <v>154635000</v>
      </c>
      <c r="G72" s="0" t="n">
        <v>30</v>
      </c>
      <c r="H72" s="18" t="n">
        <v>5154.5</v>
      </c>
      <c r="I72" s="17" t="n">
        <v>32462</v>
      </c>
      <c r="J72" s="17" t="str">
        <f aca="false">TEXT(I72,"aaaa")</f>
        <v>1988</v>
      </c>
      <c r="K72" s="0" t="n">
        <v>11</v>
      </c>
      <c r="L72" s="0" t="s">
        <v>86</v>
      </c>
      <c r="M72" s="0" t="s">
        <v>76</v>
      </c>
    </row>
    <row r="73" customFormat="false" ht="14.4" hidden="true" customHeight="false" outlineLevel="0" collapsed="false">
      <c r="A73" s="0" t="str">
        <f aca="false">IF(M73="GASOLINE","G",IF(M73="PROPANE","CNG",IF(M73="DIESEL","D", "OUTRO")))</f>
        <v>G</v>
      </c>
      <c r="C73" s="0" t="n">
        <f aca="false">3.78541*F73</f>
        <v>625674520.178</v>
      </c>
      <c r="D73" s="16" t="s">
        <v>73</v>
      </c>
      <c r="E73" s="0" t="s">
        <v>74</v>
      </c>
      <c r="F73" s="0" t="n">
        <f aca="false">G73*H73*1000</f>
        <v>165285800</v>
      </c>
      <c r="G73" s="0" t="n">
        <v>31</v>
      </c>
      <c r="H73" s="18" t="n">
        <v>5331.8</v>
      </c>
      <c r="I73" s="17" t="n">
        <v>32492</v>
      </c>
      <c r="J73" s="17" t="str">
        <f aca="false">TEXT(I73,"aaaa")</f>
        <v>1988</v>
      </c>
      <c r="K73" s="0" t="n">
        <v>12</v>
      </c>
      <c r="L73" s="0" t="s">
        <v>87</v>
      </c>
      <c r="M73" s="0" t="s">
        <v>76</v>
      </c>
    </row>
    <row r="74" customFormat="false" ht="14.4" hidden="true" customHeight="false" outlineLevel="0" collapsed="false">
      <c r="A74" s="0" t="str">
        <f aca="false">IF(M74="GASOLINE","G",IF(M74="PROPANE","CNG",IF(M74="DIESEL","D", "OUTRO")))</f>
        <v>G</v>
      </c>
      <c r="C74" s="0" t="n">
        <f aca="false">3.78541*F74</f>
        <v>557882748.111</v>
      </c>
      <c r="D74" s="16" t="s">
        <v>73</v>
      </c>
      <c r="E74" s="0" t="s">
        <v>74</v>
      </c>
      <c r="F74" s="0" t="n">
        <f aca="false">G74*H74*1000</f>
        <v>147377100</v>
      </c>
      <c r="G74" s="0" t="n">
        <v>31</v>
      </c>
      <c r="H74" s="18" t="n">
        <v>4754.1</v>
      </c>
      <c r="I74" s="17" t="n">
        <v>32523</v>
      </c>
      <c r="J74" s="17" t="str">
        <f aca="false">TEXT(I74,"aaaa")</f>
        <v>1989</v>
      </c>
      <c r="K74" s="0" t="n">
        <v>1</v>
      </c>
      <c r="L74" s="0" t="s">
        <v>75</v>
      </c>
      <c r="M74" s="0" t="s">
        <v>76</v>
      </c>
    </row>
    <row r="75" customFormat="false" ht="14.4" hidden="true" customHeight="false" outlineLevel="0" collapsed="false">
      <c r="A75" s="0" t="str">
        <f aca="false">IF(M75="GASOLINE","G",IF(M75="PROPANE","CNG",IF(M75="DIESEL","D", "OUTRO")))</f>
        <v>G</v>
      </c>
      <c r="C75" s="0" t="n">
        <f aca="false">3.78541*F75</f>
        <v>538585106.472</v>
      </c>
      <c r="D75" s="16" t="s">
        <v>73</v>
      </c>
      <c r="E75" s="0" t="s">
        <v>74</v>
      </c>
      <c r="F75" s="0" t="n">
        <f aca="false">G75*H75*1000</f>
        <v>142279200</v>
      </c>
      <c r="G75" s="0" t="n">
        <v>28</v>
      </c>
      <c r="H75" s="18" t="n">
        <v>5081.4</v>
      </c>
      <c r="I75" s="17" t="n">
        <v>32554</v>
      </c>
      <c r="J75" s="17" t="str">
        <f aca="false">TEXT(I75,"aaaa")</f>
        <v>1989</v>
      </c>
      <c r="K75" s="0" t="n">
        <v>2</v>
      </c>
      <c r="L75" s="0" t="s">
        <v>77</v>
      </c>
      <c r="M75" s="0" t="s">
        <v>76</v>
      </c>
    </row>
    <row r="76" customFormat="false" ht="14.4" hidden="true" customHeight="false" outlineLevel="0" collapsed="false">
      <c r="A76" s="0" t="str">
        <f aca="false">IF(M76="GASOLINE","G",IF(M76="PROPANE","CNG",IF(M76="DIESEL","D", "OUTRO")))</f>
        <v>G</v>
      </c>
      <c r="C76" s="0" t="n">
        <f aca="false">3.78541*F76</f>
        <v>622459192.924</v>
      </c>
      <c r="D76" s="16" t="s">
        <v>73</v>
      </c>
      <c r="E76" s="0" t="s">
        <v>74</v>
      </c>
      <c r="F76" s="0" t="n">
        <f aca="false">G76*H76*1000</f>
        <v>164436400</v>
      </c>
      <c r="G76" s="0" t="n">
        <v>31</v>
      </c>
      <c r="H76" s="18" t="n">
        <v>5304.4</v>
      </c>
      <c r="I76" s="17" t="n">
        <v>32582</v>
      </c>
      <c r="J76" s="17" t="str">
        <f aca="false">TEXT(I76,"aaaa")</f>
        <v>1989</v>
      </c>
      <c r="K76" s="0" t="n">
        <v>3</v>
      </c>
      <c r="L76" s="0" t="s">
        <v>78</v>
      </c>
      <c r="M76" s="0" t="s">
        <v>76</v>
      </c>
    </row>
    <row r="77" customFormat="false" ht="14.4" hidden="true" customHeight="false" outlineLevel="0" collapsed="false">
      <c r="A77" s="0" t="str">
        <f aca="false">IF(M77="GASOLINE","G",IF(M77="PROPANE","CNG",IF(M77="DIESEL","D", "OUTRO")))</f>
        <v>G</v>
      </c>
      <c r="C77" s="0" t="n">
        <f aca="false">3.78541*F77</f>
        <v>603254293.83</v>
      </c>
      <c r="D77" s="16" t="s">
        <v>73</v>
      </c>
      <c r="E77" s="0" t="s">
        <v>74</v>
      </c>
      <c r="F77" s="0" t="n">
        <f aca="false">G77*H77*1000</f>
        <v>159363000</v>
      </c>
      <c r="G77" s="0" t="n">
        <v>30</v>
      </c>
      <c r="H77" s="18" t="n">
        <v>5312.1</v>
      </c>
      <c r="I77" s="17" t="n">
        <v>32613</v>
      </c>
      <c r="J77" s="17" t="str">
        <f aca="false">TEXT(I77,"aaaa")</f>
        <v>1989</v>
      </c>
      <c r="K77" s="0" t="n">
        <v>4</v>
      </c>
      <c r="L77" s="0" t="s">
        <v>79</v>
      </c>
      <c r="M77" s="0" t="s">
        <v>76</v>
      </c>
    </row>
    <row r="78" customFormat="false" ht="14.4" hidden="true" customHeight="false" outlineLevel="0" collapsed="false">
      <c r="A78" s="0" t="str">
        <f aca="false">IF(M78="GASOLINE","G",IF(M78="PROPANE","CNG",IF(M78="DIESEL","D", "OUTRO")))</f>
        <v>G</v>
      </c>
      <c r="C78" s="0" t="n">
        <f aca="false">3.78541*F78</f>
        <v>650082843.858</v>
      </c>
      <c r="D78" s="16" t="s">
        <v>73</v>
      </c>
      <c r="E78" s="0" t="s">
        <v>74</v>
      </c>
      <c r="F78" s="0" t="n">
        <f aca="false">G78*H78*1000</f>
        <v>171733800</v>
      </c>
      <c r="G78" s="0" t="n">
        <v>31</v>
      </c>
      <c r="H78" s="18" t="n">
        <v>5539.8</v>
      </c>
      <c r="I78" s="17" t="n">
        <v>32643</v>
      </c>
      <c r="J78" s="17" t="str">
        <f aca="false">TEXT(I78,"aaaa")</f>
        <v>1989</v>
      </c>
      <c r="K78" s="0" t="n">
        <v>5</v>
      </c>
      <c r="L78" s="0" t="s">
        <v>80</v>
      </c>
      <c r="M78" s="0" t="s">
        <v>76</v>
      </c>
    </row>
    <row r="79" customFormat="false" ht="14.4" hidden="true" customHeight="false" outlineLevel="0" collapsed="false">
      <c r="A79" s="0" t="str">
        <f aca="false">IF(M79="GASOLINE","G",IF(M79="PROPANE","CNG",IF(M79="DIESEL","D", "OUTRO")))</f>
        <v>G</v>
      </c>
      <c r="C79" s="0" t="n">
        <f aca="false">3.78541*F79</f>
        <v>660342062.04</v>
      </c>
      <c r="D79" s="16" t="s">
        <v>73</v>
      </c>
      <c r="E79" s="0" t="s">
        <v>74</v>
      </c>
      <c r="F79" s="0" t="n">
        <f aca="false">G79*H79*1000</f>
        <v>174444000</v>
      </c>
      <c r="G79" s="0" t="n">
        <v>30</v>
      </c>
      <c r="H79" s="18" t="n">
        <v>5814.8</v>
      </c>
      <c r="I79" s="17" t="n">
        <v>32674</v>
      </c>
      <c r="J79" s="17" t="str">
        <f aca="false">TEXT(I79,"aaaa")</f>
        <v>1989</v>
      </c>
      <c r="K79" s="0" t="n">
        <v>6</v>
      </c>
      <c r="L79" s="0" t="s">
        <v>81</v>
      </c>
      <c r="M79" s="0" t="s">
        <v>76</v>
      </c>
    </row>
    <row r="80" customFormat="false" ht="14.4" hidden="true" customHeight="false" outlineLevel="0" collapsed="false">
      <c r="A80" s="0" t="str">
        <f aca="false">IF(M80="GASOLINE","G",IF(M80="PROPANE","CNG",IF(M80="DIESEL","D", "OUTRO")))</f>
        <v>G</v>
      </c>
      <c r="C80" s="0" t="n">
        <f aca="false">3.78541*F80</f>
        <v>636623061.521</v>
      </c>
      <c r="D80" s="16" t="s">
        <v>73</v>
      </c>
      <c r="E80" s="0" t="s">
        <v>74</v>
      </c>
      <c r="F80" s="0" t="n">
        <f aca="false">G80*H80*1000</f>
        <v>168178100</v>
      </c>
      <c r="G80" s="0" t="n">
        <v>31</v>
      </c>
      <c r="H80" s="18" t="n">
        <v>5425.1</v>
      </c>
      <c r="I80" s="17" t="n">
        <v>32704</v>
      </c>
      <c r="J80" s="17" t="str">
        <f aca="false">TEXT(I80,"aaaa")</f>
        <v>1989</v>
      </c>
      <c r="K80" s="0" t="n">
        <v>7</v>
      </c>
      <c r="L80" s="0" t="s">
        <v>82</v>
      </c>
      <c r="M80" s="0" t="s">
        <v>76</v>
      </c>
    </row>
    <row r="81" customFormat="false" ht="14.4" hidden="true" customHeight="false" outlineLevel="0" collapsed="false">
      <c r="A81" s="0" t="str">
        <f aca="false">IF(M81="GASOLINE","G",IF(M81="PROPANE","CNG",IF(M81="DIESEL","D", "OUTRO")))</f>
        <v>G</v>
      </c>
      <c r="C81" s="0" t="n">
        <f aca="false">3.78541*F81</f>
        <v>665995193.334</v>
      </c>
      <c r="D81" s="16" t="s">
        <v>73</v>
      </c>
      <c r="E81" s="0" t="s">
        <v>74</v>
      </c>
      <c r="F81" s="0" t="n">
        <f aca="false">G81*H81*1000</f>
        <v>175937400</v>
      </c>
      <c r="G81" s="0" t="n">
        <v>31</v>
      </c>
      <c r="H81" s="18" t="n">
        <v>5675.4</v>
      </c>
      <c r="I81" s="17" t="n">
        <v>32735</v>
      </c>
      <c r="J81" s="17" t="str">
        <f aca="false">TEXT(I81,"aaaa")</f>
        <v>1989</v>
      </c>
      <c r="K81" s="0" t="n">
        <v>8</v>
      </c>
      <c r="L81" s="0" t="s">
        <v>83</v>
      </c>
      <c r="M81" s="0" t="s">
        <v>76</v>
      </c>
    </row>
    <row r="82" customFormat="false" ht="14.4" hidden="true" customHeight="false" outlineLevel="0" collapsed="false">
      <c r="A82" s="0" t="str">
        <f aca="false">IF(M82="GASOLINE","G",IF(M82="PROPANE","CNG",IF(M82="DIESEL","D", "OUTRO")))</f>
        <v>G</v>
      </c>
      <c r="C82" s="0" t="n">
        <f aca="false">3.78541*F82</f>
        <v>617540431.17</v>
      </c>
      <c r="D82" s="16" t="s">
        <v>73</v>
      </c>
      <c r="E82" s="0" t="s">
        <v>74</v>
      </c>
      <c r="F82" s="0" t="n">
        <f aca="false">G82*H82*1000</f>
        <v>163137000</v>
      </c>
      <c r="G82" s="0" t="n">
        <v>30</v>
      </c>
      <c r="H82" s="18" t="n">
        <v>5437.9</v>
      </c>
      <c r="I82" s="17" t="n">
        <v>32766</v>
      </c>
      <c r="J82" s="17" t="str">
        <f aca="false">TEXT(I82,"aaaa")</f>
        <v>1989</v>
      </c>
      <c r="K82" s="0" t="n">
        <v>9</v>
      </c>
      <c r="L82" s="0" t="s">
        <v>84</v>
      </c>
      <c r="M82" s="0" t="s">
        <v>76</v>
      </c>
    </row>
    <row r="83" customFormat="false" ht="14.4" hidden="true" customHeight="false" outlineLevel="0" collapsed="false">
      <c r="A83" s="0" t="str">
        <f aca="false">IF(M83="GASOLINE","G",IF(M83="PROPANE","CNG",IF(M83="DIESEL","D", "OUTRO")))</f>
        <v>G</v>
      </c>
      <c r="C83" s="0" t="n">
        <f aca="false">3.78541*F83</f>
        <v>633642429.687</v>
      </c>
      <c r="D83" s="16" t="s">
        <v>73</v>
      </c>
      <c r="E83" s="0" t="s">
        <v>74</v>
      </c>
      <c r="F83" s="0" t="n">
        <f aca="false">G83*H83*1000</f>
        <v>167390700</v>
      </c>
      <c r="G83" s="0" t="n">
        <v>31</v>
      </c>
      <c r="H83" s="18" t="n">
        <v>5399.7</v>
      </c>
      <c r="I83" s="17" t="n">
        <v>32796</v>
      </c>
      <c r="J83" s="17" t="str">
        <f aca="false">TEXT(I83,"aaaa")</f>
        <v>1989</v>
      </c>
      <c r="K83" s="0" t="n">
        <v>10</v>
      </c>
      <c r="L83" s="0" t="s">
        <v>85</v>
      </c>
      <c r="M83" s="0" t="s">
        <v>76</v>
      </c>
    </row>
    <row r="84" customFormat="false" ht="14.4" hidden="true" customHeight="false" outlineLevel="0" collapsed="false">
      <c r="A84" s="0" t="str">
        <f aca="false">IF(M84="GASOLINE","G",IF(M84="PROPANE","CNG",IF(M84="DIESEL","D", "OUTRO")))</f>
        <v>G</v>
      </c>
      <c r="C84" s="0" t="n">
        <f aca="false">3.78541*F84</f>
        <v>620595257.04</v>
      </c>
      <c r="D84" s="16" t="s">
        <v>73</v>
      </c>
      <c r="E84" s="0" t="s">
        <v>74</v>
      </c>
      <c r="F84" s="0" t="n">
        <f aca="false">G84*H84*1000</f>
        <v>163944000</v>
      </c>
      <c r="G84" s="0" t="n">
        <v>30</v>
      </c>
      <c r="H84" s="18" t="n">
        <v>5464.8</v>
      </c>
      <c r="I84" s="17" t="n">
        <v>32827</v>
      </c>
      <c r="J84" s="17" t="str">
        <f aca="false">TEXT(I84,"aaaa")</f>
        <v>1989</v>
      </c>
      <c r="K84" s="0" t="n">
        <v>11</v>
      </c>
      <c r="L84" s="0" t="s">
        <v>86</v>
      </c>
      <c r="M84" s="0" t="s">
        <v>76</v>
      </c>
    </row>
    <row r="85" customFormat="false" ht="14.4" hidden="true" customHeight="false" outlineLevel="0" collapsed="false">
      <c r="A85" s="0" t="str">
        <f aca="false">IF(M85="GASOLINE","G",IF(M85="PROPANE","CNG",IF(M85="DIESEL","D", "OUTRO")))</f>
        <v>G</v>
      </c>
      <c r="C85" s="0" t="n">
        <f aca="false">3.78541*F85</f>
        <v>646057817.405</v>
      </c>
      <c r="D85" s="16" t="s">
        <v>73</v>
      </c>
      <c r="E85" s="0" t="s">
        <v>74</v>
      </c>
      <c r="F85" s="0" t="n">
        <f aca="false">G85*H85*1000</f>
        <v>170670500</v>
      </c>
      <c r="G85" s="0" t="n">
        <v>31</v>
      </c>
      <c r="H85" s="18" t="n">
        <v>5505.5</v>
      </c>
      <c r="I85" s="17" t="n">
        <v>32857</v>
      </c>
      <c r="J85" s="17" t="str">
        <f aca="false">TEXT(I85,"aaaa")</f>
        <v>1989</v>
      </c>
      <c r="K85" s="0" t="n">
        <v>12</v>
      </c>
      <c r="L85" s="0" t="s">
        <v>87</v>
      </c>
      <c r="M85" s="0" t="s">
        <v>76</v>
      </c>
    </row>
    <row r="86" customFormat="false" ht="14.4" hidden="true" customHeight="false" outlineLevel="0" collapsed="false">
      <c r="A86" s="0" t="str">
        <f aca="false">IF(M86="GASOLINE","G",IF(M86="PROPANE","CNG",IF(M86="DIESEL","D", "OUTRO")))</f>
        <v>G</v>
      </c>
      <c r="C86" s="0" t="n">
        <f aca="false">3.78541*F86</f>
        <v>581094125.149</v>
      </c>
      <c r="D86" s="16" t="s">
        <v>73</v>
      </c>
      <c r="E86" s="0" t="s">
        <v>74</v>
      </c>
      <c r="F86" s="0" t="n">
        <f aca="false">G86*H86*1000</f>
        <v>153508900</v>
      </c>
      <c r="G86" s="0" t="n">
        <v>31</v>
      </c>
      <c r="H86" s="18" t="n">
        <v>4951.9</v>
      </c>
      <c r="I86" s="17" t="n">
        <v>32888</v>
      </c>
      <c r="J86" s="17" t="str">
        <f aca="false">TEXT(I86,"aaaa")</f>
        <v>1990</v>
      </c>
      <c r="K86" s="0" t="n">
        <v>1</v>
      </c>
      <c r="L86" s="0" t="s">
        <v>75</v>
      </c>
      <c r="M86" s="0" t="s">
        <v>76</v>
      </c>
    </row>
    <row r="87" customFormat="false" ht="14.4" hidden="true" customHeight="false" outlineLevel="0" collapsed="false">
      <c r="A87" s="0" t="str">
        <f aca="false">IF(M87="GASOLINE","G",IF(M87="PROPANE","CNG",IF(M87="DIESEL","D", "OUTRO")))</f>
        <v>G</v>
      </c>
      <c r="C87" s="0" t="n">
        <f aca="false">3.78541*F87</f>
        <v>549152457.028</v>
      </c>
      <c r="D87" s="16" t="s">
        <v>73</v>
      </c>
      <c r="E87" s="0" t="s">
        <v>74</v>
      </c>
      <c r="F87" s="0" t="n">
        <f aca="false">G87*H87*1000</f>
        <v>145070800</v>
      </c>
      <c r="G87" s="0" t="n">
        <v>28</v>
      </c>
      <c r="H87" s="18" t="n">
        <v>5181.1</v>
      </c>
      <c r="I87" s="17" t="n">
        <v>32919</v>
      </c>
      <c r="J87" s="17" t="str">
        <f aca="false">TEXT(I87,"aaaa")</f>
        <v>1990</v>
      </c>
      <c r="K87" s="0" t="n">
        <v>2</v>
      </c>
      <c r="L87" s="0" t="s">
        <v>77</v>
      </c>
      <c r="M87" s="0" t="s">
        <v>76</v>
      </c>
    </row>
    <row r="88" customFormat="false" ht="14.4" hidden="true" customHeight="false" outlineLevel="0" collapsed="false">
      <c r="A88" s="0" t="str">
        <f aca="false">IF(M88="GASOLINE","G",IF(M88="PROPANE","CNG",IF(M88="DIESEL","D", "OUTRO")))</f>
        <v>G</v>
      </c>
      <c r="C88" s="0" t="n">
        <f aca="false">3.78541*F88</f>
        <v>676415669.982</v>
      </c>
      <c r="D88" s="16" t="s">
        <v>73</v>
      </c>
      <c r="E88" s="0" t="s">
        <v>74</v>
      </c>
      <c r="F88" s="0" t="n">
        <f aca="false">G88*H88*1000</f>
        <v>178690200</v>
      </c>
      <c r="G88" s="0" t="n">
        <v>31</v>
      </c>
      <c r="H88" s="18" t="n">
        <v>5764.2</v>
      </c>
      <c r="I88" s="17" t="n">
        <v>32947</v>
      </c>
      <c r="J88" s="17" t="str">
        <f aca="false">TEXT(I88,"aaaa")</f>
        <v>1990</v>
      </c>
      <c r="K88" s="0" t="n">
        <v>3</v>
      </c>
      <c r="L88" s="0" t="s">
        <v>78</v>
      </c>
      <c r="M88" s="0" t="s">
        <v>76</v>
      </c>
    </row>
    <row r="89" customFormat="false" ht="14.4" hidden="true" customHeight="false" outlineLevel="0" collapsed="false">
      <c r="A89" s="0" t="str">
        <f aca="false">IF(M89="GASOLINE","G",IF(M89="PROPANE","CNG",IF(M89="DIESEL","D", "OUTRO")))</f>
        <v>G</v>
      </c>
      <c r="C89" s="0" t="n">
        <f aca="false">3.78541*F89</f>
        <v>646760010.96</v>
      </c>
      <c r="D89" s="16" t="s">
        <v>73</v>
      </c>
      <c r="E89" s="0" t="s">
        <v>74</v>
      </c>
      <c r="F89" s="0" t="n">
        <f aca="false">G89*H89*1000</f>
        <v>170856000</v>
      </c>
      <c r="G89" s="0" t="n">
        <v>30</v>
      </c>
      <c r="H89" s="18" t="n">
        <v>5695.2</v>
      </c>
      <c r="I89" s="17" t="n">
        <v>32978</v>
      </c>
      <c r="J89" s="17" t="str">
        <f aca="false">TEXT(I89,"aaaa")</f>
        <v>1990</v>
      </c>
      <c r="K89" s="0" t="n">
        <v>4</v>
      </c>
      <c r="L89" s="0" t="s">
        <v>79</v>
      </c>
      <c r="M89" s="0" t="s">
        <v>76</v>
      </c>
    </row>
    <row r="90" customFormat="false" ht="14.4" hidden="true" customHeight="false" outlineLevel="0" collapsed="false">
      <c r="A90" s="0" t="str">
        <f aca="false">IF(M90="GASOLINE","G",IF(M90="PROPANE","CNG",IF(M90="DIESEL","D", "OUTRO")))</f>
        <v>G</v>
      </c>
      <c r="C90" s="0" t="n">
        <f aca="false">3.78541*F90</f>
        <v>664669164.211</v>
      </c>
      <c r="D90" s="16" t="s">
        <v>73</v>
      </c>
      <c r="E90" s="0" t="s">
        <v>74</v>
      </c>
      <c r="F90" s="0" t="n">
        <f aca="false">G90*H90*1000</f>
        <v>175587100</v>
      </c>
      <c r="G90" s="0" t="n">
        <v>31</v>
      </c>
      <c r="H90" s="18" t="n">
        <v>5664.1</v>
      </c>
      <c r="I90" s="17" t="n">
        <v>33008</v>
      </c>
      <c r="J90" s="17" t="str">
        <f aca="false">TEXT(I90,"aaaa")</f>
        <v>1990</v>
      </c>
      <c r="K90" s="0" t="n">
        <v>5</v>
      </c>
      <c r="L90" s="0" t="s">
        <v>80</v>
      </c>
      <c r="M90" s="0" t="s">
        <v>76</v>
      </c>
    </row>
    <row r="91" customFormat="false" ht="14.4" hidden="true" customHeight="false" outlineLevel="0" collapsed="false">
      <c r="A91" s="0" t="str">
        <f aca="false">IF(M91="GASOLINE","G",IF(M91="PROPANE","CNG",IF(M91="DIESEL","D", "OUTRO")))</f>
        <v>G</v>
      </c>
      <c r="C91" s="0" t="n">
        <f aca="false">3.78541*F91</f>
        <v>665475078</v>
      </c>
      <c r="D91" s="16" t="s">
        <v>73</v>
      </c>
      <c r="E91" s="0" t="s">
        <v>74</v>
      </c>
      <c r="F91" s="0" t="n">
        <f aca="false">G91*H91*1000</f>
        <v>175800000</v>
      </c>
      <c r="G91" s="0" t="n">
        <v>30</v>
      </c>
      <c r="H91" s="18" t="n">
        <v>5860</v>
      </c>
      <c r="I91" s="17" t="n">
        <v>33039</v>
      </c>
      <c r="J91" s="17" t="str">
        <f aca="false">TEXT(I91,"aaaa")</f>
        <v>1990</v>
      </c>
      <c r="K91" s="0" t="n">
        <v>6</v>
      </c>
      <c r="L91" s="0" t="s">
        <v>81</v>
      </c>
      <c r="M91" s="0" t="s">
        <v>76</v>
      </c>
    </row>
    <row r="92" customFormat="false" ht="14.4" hidden="true" customHeight="false" outlineLevel="0" collapsed="false">
      <c r="A92" s="0" t="str">
        <f aca="false">IF(M92="GASOLINE","G",IF(M92="PROPANE","CNG",IF(M92="DIESEL","D", "OUTRO")))</f>
        <v>G</v>
      </c>
      <c r="C92" s="0" t="n">
        <f aca="false">3.78541*F92</f>
        <v>682013155.749</v>
      </c>
      <c r="D92" s="16" t="s">
        <v>73</v>
      </c>
      <c r="E92" s="0" t="s">
        <v>74</v>
      </c>
      <c r="F92" s="0" t="n">
        <f aca="false">G92*H92*1000</f>
        <v>180168900</v>
      </c>
      <c r="G92" s="0" t="n">
        <v>31</v>
      </c>
      <c r="H92" s="18" t="n">
        <v>5811.9</v>
      </c>
      <c r="I92" s="17" t="n">
        <v>33069</v>
      </c>
      <c r="J92" s="17" t="str">
        <f aca="false">TEXT(I92,"aaaa")</f>
        <v>1990</v>
      </c>
      <c r="K92" s="0" t="n">
        <v>7</v>
      </c>
      <c r="L92" s="0" t="s">
        <v>82</v>
      </c>
      <c r="M92" s="0" t="s">
        <v>76</v>
      </c>
    </row>
    <row r="93" customFormat="false" ht="14.4" hidden="true" customHeight="false" outlineLevel="0" collapsed="false">
      <c r="A93" s="0" t="str">
        <f aca="false">IF(M93="GASOLINE","G",IF(M93="PROPANE","CNG",IF(M93="DIESEL","D", "OUTRO")))</f>
        <v>G</v>
      </c>
      <c r="C93" s="0" t="n">
        <f aca="false">3.78541*F93</f>
        <v>687950949.875</v>
      </c>
      <c r="D93" s="16" t="s">
        <v>73</v>
      </c>
      <c r="E93" s="0" t="s">
        <v>74</v>
      </c>
      <c r="F93" s="0" t="n">
        <f aca="false">G93*H93*1000</f>
        <v>181737500</v>
      </c>
      <c r="G93" s="0" t="n">
        <v>31</v>
      </c>
      <c r="H93" s="18" t="n">
        <v>5862.5</v>
      </c>
      <c r="I93" s="17" t="n">
        <v>33100</v>
      </c>
      <c r="J93" s="17" t="str">
        <f aca="false">TEXT(I93,"aaaa")</f>
        <v>1990</v>
      </c>
      <c r="K93" s="0" t="n">
        <v>8</v>
      </c>
      <c r="L93" s="0" t="s">
        <v>83</v>
      </c>
      <c r="M93" s="0" t="s">
        <v>76</v>
      </c>
    </row>
    <row r="94" customFormat="false" ht="14.4" hidden="true" customHeight="false" outlineLevel="0" collapsed="false">
      <c r="A94" s="0" t="str">
        <f aca="false">IF(M94="GASOLINE","G",IF(M94="PROPANE","CNG",IF(M94="DIESEL","D", "OUTRO")))</f>
        <v>G</v>
      </c>
      <c r="C94" s="0" t="n">
        <f aca="false">3.78541*F94</f>
        <v>619107590.91</v>
      </c>
      <c r="D94" s="16" t="s">
        <v>73</v>
      </c>
      <c r="E94" s="0" t="s">
        <v>74</v>
      </c>
      <c r="F94" s="0" t="n">
        <f aca="false">G94*H94*1000</f>
        <v>163551000</v>
      </c>
      <c r="G94" s="0" t="n">
        <v>30</v>
      </c>
      <c r="H94" s="18" t="n">
        <v>5451.7</v>
      </c>
      <c r="I94" s="17" t="n">
        <v>33131</v>
      </c>
      <c r="J94" s="17" t="str">
        <f aca="false">TEXT(I94,"aaaa")</f>
        <v>1990</v>
      </c>
      <c r="K94" s="0" t="n">
        <v>9</v>
      </c>
      <c r="L94" s="0" t="s">
        <v>84</v>
      </c>
      <c r="M94" s="0" t="s">
        <v>76</v>
      </c>
    </row>
    <row r="95" customFormat="false" ht="14.4" hidden="true" customHeight="false" outlineLevel="0" collapsed="false">
      <c r="A95" s="0" t="str">
        <f aca="false">IF(M95="GASOLINE","G",IF(M95="PROPANE","CNG",IF(M95="DIESEL","D", "OUTRO")))</f>
        <v>G</v>
      </c>
      <c r="C95" s="0" t="n">
        <f aca="false">3.78541*F95</f>
        <v>660268625.086</v>
      </c>
      <c r="D95" s="16" t="s">
        <v>73</v>
      </c>
      <c r="E95" s="0" t="s">
        <v>74</v>
      </c>
      <c r="F95" s="0" t="n">
        <f aca="false">G95*H95*1000</f>
        <v>174424600</v>
      </c>
      <c r="G95" s="0" t="n">
        <v>31</v>
      </c>
      <c r="H95" s="18" t="n">
        <v>5626.6</v>
      </c>
      <c r="I95" s="17" t="n">
        <v>33161</v>
      </c>
      <c r="J95" s="17" t="str">
        <f aca="false">TEXT(I95,"aaaa")</f>
        <v>1990</v>
      </c>
      <c r="K95" s="0" t="n">
        <v>10</v>
      </c>
      <c r="L95" s="0" t="s">
        <v>85</v>
      </c>
      <c r="M95" s="0" t="s">
        <v>76</v>
      </c>
    </row>
    <row r="96" customFormat="false" ht="14.4" hidden="true" customHeight="false" outlineLevel="0" collapsed="false">
      <c r="A96" s="0" t="str">
        <f aca="false">IF(M96="GASOLINE","G",IF(M96="PROPANE","CNG",IF(M96="DIESEL","D", "OUTRO")))</f>
        <v>G</v>
      </c>
      <c r="C96" s="0" t="n">
        <f aca="false">3.78541*F96</f>
        <v>626296084.5</v>
      </c>
      <c r="D96" s="16" t="s">
        <v>73</v>
      </c>
      <c r="E96" s="0" t="s">
        <v>74</v>
      </c>
      <c r="F96" s="0" t="n">
        <f aca="false">G96*H96*1000</f>
        <v>165450000</v>
      </c>
      <c r="G96" s="0" t="n">
        <v>30</v>
      </c>
      <c r="H96" s="18" t="n">
        <v>5515</v>
      </c>
      <c r="I96" s="17" t="n">
        <v>33192</v>
      </c>
      <c r="J96" s="17" t="str">
        <f aca="false">TEXT(I96,"aaaa")</f>
        <v>1990</v>
      </c>
      <c r="K96" s="0" t="n">
        <v>11</v>
      </c>
      <c r="L96" s="0" t="s">
        <v>86</v>
      </c>
      <c r="M96" s="0" t="s">
        <v>76</v>
      </c>
    </row>
    <row r="97" customFormat="false" ht="14.4" hidden="true" customHeight="false" outlineLevel="0" collapsed="false">
      <c r="A97" s="0" t="str">
        <f aca="false">IF(M97="GASOLINE","G",IF(M97="PROPANE","CNG",IF(M97="DIESEL","D", "OUTRO")))</f>
        <v>G</v>
      </c>
      <c r="C97" s="0" t="n">
        <f aca="false">3.78541*F97</f>
        <v>608870328.106</v>
      </c>
      <c r="D97" s="16" t="s">
        <v>73</v>
      </c>
      <c r="E97" s="0" t="s">
        <v>74</v>
      </c>
      <c r="F97" s="0" t="n">
        <f aca="false">G97*H97*1000</f>
        <v>160846600</v>
      </c>
      <c r="G97" s="0" t="n">
        <v>31</v>
      </c>
      <c r="H97" s="18" t="n">
        <v>5188.6</v>
      </c>
      <c r="I97" s="17" t="n">
        <v>33222</v>
      </c>
      <c r="J97" s="17" t="str">
        <f aca="false">TEXT(I97,"aaaa")</f>
        <v>1990</v>
      </c>
      <c r="K97" s="0" t="n">
        <v>12</v>
      </c>
      <c r="L97" s="0" t="s">
        <v>87</v>
      </c>
      <c r="M97" s="0" t="s">
        <v>76</v>
      </c>
    </row>
    <row r="98" customFormat="false" ht="14.4" hidden="true" customHeight="false" outlineLevel="0" collapsed="false">
      <c r="A98" s="0" t="str">
        <f aca="false">IF(M98="GASOLINE","G",IF(M98="PROPANE","CNG",IF(M98="DIESEL","D", "OUTRO")))</f>
        <v>G</v>
      </c>
      <c r="C98" s="0" t="n">
        <f aca="false">3.78541*F98</f>
        <v>582267602.249</v>
      </c>
      <c r="D98" s="16" t="s">
        <v>73</v>
      </c>
      <c r="E98" s="0" t="s">
        <v>74</v>
      </c>
      <c r="F98" s="0" t="n">
        <f aca="false">G98*H98*1000</f>
        <v>153818900</v>
      </c>
      <c r="G98" s="0" t="n">
        <v>31</v>
      </c>
      <c r="H98" s="18" t="n">
        <v>4961.9</v>
      </c>
      <c r="I98" s="17" t="n">
        <v>33253</v>
      </c>
      <c r="J98" s="17" t="str">
        <f aca="false">TEXT(I98,"aaaa")</f>
        <v>1991</v>
      </c>
      <c r="K98" s="0" t="n">
        <v>1</v>
      </c>
      <c r="L98" s="0" t="s">
        <v>75</v>
      </c>
      <c r="M98" s="0" t="s">
        <v>76</v>
      </c>
    </row>
    <row r="99" customFormat="false" ht="14.4" hidden="true" customHeight="false" outlineLevel="0" collapsed="false">
      <c r="A99" s="0" t="str">
        <f aca="false">IF(M99="GASOLINE","G",IF(M99="PROPANE","CNG",IF(M99="DIESEL","D", "OUTRO")))</f>
        <v>G</v>
      </c>
      <c r="C99" s="0" t="n">
        <f aca="false">3.78541*F99</f>
        <v>543068546.076</v>
      </c>
      <c r="D99" s="16" t="s">
        <v>73</v>
      </c>
      <c r="E99" s="0" t="s">
        <v>74</v>
      </c>
      <c r="F99" s="0" t="n">
        <f aca="false">G99*H99*1000</f>
        <v>143463600</v>
      </c>
      <c r="G99" s="0" t="n">
        <v>28</v>
      </c>
      <c r="H99" s="18" t="n">
        <v>5123.7</v>
      </c>
      <c r="I99" s="17" t="n">
        <v>33284</v>
      </c>
      <c r="J99" s="17" t="str">
        <f aca="false">TEXT(I99,"aaaa")</f>
        <v>1991</v>
      </c>
      <c r="K99" s="0" t="n">
        <v>2</v>
      </c>
      <c r="L99" s="0" t="s">
        <v>77</v>
      </c>
      <c r="M99" s="0" t="s">
        <v>76</v>
      </c>
    </row>
    <row r="100" customFormat="false" ht="14.4" hidden="true" customHeight="false" outlineLevel="0" collapsed="false">
      <c r="A100" s="0" t="str">
        <f aca="false">IF(M100="GASOLINE","G",IF(M100="PROPANE","CNG",IF(M100="DIESEL","D", "OUTRO")))</f>
        <v>G</v>
      </c>
      <c r="C100" s="0" t="n">
        <f aca="false">3.78541*F100</f>
        <v>637268473.926</v>
      </c>
      <c r="D100" s="16" t="s">
        <v>73</v>
      </c>
      <c r="E100" s="0" t="s">
        <v>74</v>
      </c>
      <c r="F100" s="0" t="n">
        <f aca="false">G100*H100*1000</f>
        <v>168348600</v>
      </c>
      <c r="G100" s="0" t="n">
        <v>31</v>
      </c>
      <c r="H100" s="18" t="n">
        <v>5430.6</v>
      </c>
      <c r="I100" s="17" t="n">
        <v>33312</v>
      </c>
      <c r="J100" s="17" t="str">
        <f aca="false">TEXT(I100,"aaaa")</f>
        <v>1991</v>
      </c>
      <c r="K100" s="0" t="n">
        <v>3</v>
      </c>
      <c r="L100" s="0" t="s">
        <v>78</v>
      </c>
      <c r="M100" s="0" t="s">
        <v>76</v>
      </c>
    </row>
    <row r="101" customFormat="false" ht="14.4" hidden="true" customHeight="false" outlineLevel="0" collapsed="false">
      <c r="A101" s="0" t="str">
        <f aca="false">IF(M101="GASOLINE","G",IF(M101="PROPANE","CNG",IF(M101="DIESEL","D", "OUTRO")))</f>
        <v>G</v>
      </c>
      <c r="C101" s="0" t="n">
        <f aca="false">3.78541*F101</f>
        <v>647543590.83</v>
      </c>
      <c r="D101" s="16" t="s">
        <v>73</v>
      </c>
      <c r="E101" s="0" t="s">
        <v>74</v>
      </c>
      <c r="F101" s="0" t="n">
        <f aca="false">G101*H101*1000</f>
        <v>171063000</v>
      </c>
      <c r="G101" s="0" t="n">
        <v>30</v>
      </c>
      <c r="H101" s="18" t="n">
        <v>5702.1</v>
      </c>
      <c r="I101" s="17" t="n">
        <v>33343</v>
      </c>
      <c r="J101" s="17" t="str">
        <f aca="false">TEXT(I101,"aaaa")</f>
        <v>1991</v>
      </c>
      <c r="K101" s="0" t="n">
        <v>4</v>
      </c>
      <c r="L101" s="0" t="s">
        <v>79</v>
      </c>
      <c r="M101" s="0" t="s">
        <v>76</v>
      </c>
    </row>
    <row r="102" customFormat="false" ht="14.4" hidden="true" customHeight="false" outlineLevel="0" collapsed="false">
      <c r="A102" s="0" t="str">
        <f aca="false">IF(M102="GASOLINE","G",IF(M102="PROPANE","CNG",IF(M102="DIESEL","D", "OUTRO")))</f>
        <v>G</v>
      </c>
      <c r="C102" s="0" t="n">
        <f aca="false">3.78541*F102</f>
        <v>686589716.439</v>
      </c>
      <c r="D102" s="16" t="s">
        <v>73</v>
      </c>
      <c r="E102" s="0" t="s">
        <v>74</v>
      </c>
      <c r="F102" s="0" t="n">
        <f aca="false">G102*H102*1000</f>
        <v>181377900</v>
      </c>
      <c r="G102" s="0" t="n">
        <v>31</v>
      </c>
      <c r="H102" s="18" t="n">
        <v>5850.9</v>
      </c>
      <c r="I102" s="17" t="n">
        <v>33373</v>
      </c>
      <c r="J102" s="17" t="str">
        <f aca="false">TEXT(I102,"aaaa")</f>
        <v>1991</v>
      </c>
      <c r="K102" s="0" t="n">
        <v>5</v>
      </c>
      <c r="L102" s="0" t="s">
        <v>80</v>
      </c>
      <c r="M102" s="0" t="s">
        <v>76</v>
      </c>
    </row>
    <row r="103" customFormat="false" ht="14.4" hidden="true" customHeight="false" outlineLevel="0" collapsed="false">
      <c r="A103" s="0" t="str">
        <f aca="false">IF(M103="GASOLINE","G",IF(M103="PROPANE","CNG",IF(M103="DIESEL","D", "OUTRO")))</f>
        <v>G</v>
      </c>
      <c r="C103" s="0" t="n">
        <f aca="false">3.78541*F103</f>
        <v>659058808.05</v>
      </c>
      <c r="D103" s="16" t="s">
        <v>73</v>
      </c>
      <c r="E103" s="0" t="s">
        <v>74</v>
      </c>
      <c r="F103" s="0" t="n">
        <f aca="false">G103*H103*1000</f>
        <v>174105000</v>
      </c>
      <c r="G103" s="0" t="n">
        <v>30</v>
      </c>
      <c r="H103" s="18" t="n">
        <v>5803.5</v>
      </c>
      <c r="I103" s="17" t="n">
        <v>33404</v>
      </c>
      <c r="J103" s="17" t="str">
        <f aca="false">TEXT(I103,"aaaa")</f>
        <v>1991</v>
      </c>
      <c r="K103" s="0" t="n">
        <v>6</v>
      </c>
      <c r="L103" s="0" t="s">
        <v>81</v>
      </c>
      <c r="M103" s="0" t="s">
        <v>76</v>
      </c>
    </row>
    <row r="104" customFormat="false" ht="14.4" hidden="true" customHeight="false" outlineLevel="0" collapsed="false">
      <c r="A104" s="0" t="str">
        <f aca="false">IF(M104="GASOLINE","G",IF(M104="PROPANE","CNG",IF(M104="DIESEL","D", "OUTRO")))</f>
        <v>G</v>
      </c>
      <c r="C104" s="0" t="n">
        <f aca="false">3.78541*F104</f>
        <v>678152416.09</v>
      </c>
      <c r="D104" s="16" t="s">
        <v>73</v>
      </c>
      <c r="E104" s="0" t="s">
        <v>74</v>
      </c>
      <c r="F104" s="0" t="n">
        <f aca="false">G104*H104*1000</f>
        <v>179149000</v>
      </c>
      <c r="G104" s="0" t="n">
        <v>31</v>
      </c>
      <c r="H104" s="18" t="n">
        <v>5779</v>
      </c>
      <c r="I104" s="17" t="n">
        <v>33434</v>
      </c>
      <c r="J104" s="17" t="str">
        <f aca="false">TEXT(I104,"aaaa")</f>
        <v>1991</v>
      </c>
      <c r="K104" s="0" t="n">
        <v>7</v>
      </c>
      <c r="L104" s="0" t="s">
        <v>82</v>
      </c>
      <c r="M104" s="0" t="s">
        <v>76</v>
      </c>
    </row>
    <row r="105" customFormat="false" ht="14.4" hidden="true" customHeight="false" outlineLevel="0" collapsed="false">
      <c r="A105" s="0" t="str">
        <f aca="false">IF(M105="GASOLINE","G",IF(M105="PROPANE","CNG",IF(M105="DIESEL","D", "OUTRO")))</f>
        <v>G</v>
      </c>
      <c r="C105" s="0" t="n">
        <f aca="false">3.78541*F105</f>
        <v>681074374.069</v>
      </c>
      <c r="D105" s="16" t="s">
        <v>73</v>
      </c>
      <c r="E105" s="0" t="s">
        <v>74</v>
      </c>
      <c r="F105" s="0" t="n">
        <f aca="false">G105*H105*1000</f>
        <v>179920900</v>
      </c>
      <c r="G105" s="0" t="n">
        <v>31</v>
      </c>
      <c r="H105" s="18" t="n">
        <v>5803.9</v>
      </c>
      <c r="I105" s="17" t="n">
        <v>33465</v>
      </c>
      <c r="J105" s="17" t="str">
        <f aca="false">TEXT(I105,"aaaa")</f>
        <v>1991</v>
      </c>
      <c r="K105" s="0" t="n">
        <v>8</v>
      </c>
      <c r="L105" s="0" t="s">
        <v>83</v>
      </c>
      <c r="M105" s="0" t="s">
        <v>76</v>
      </c>
    </row>
    <row r="106" customFormat="false" ht="14.4" hidden="true" customHeight="false" outlineLevel="0" collapsed="false">
      <c r="A106" s="0" t="str">
        <f aca="false">IF(M106="GASOLINE","G",IF(M106="PROPANE","CNG",IF(M106="DIESEL","D", "OUTRO")))</f>
        <v>G</v>
      </c>
      <c r="C106" s="0" t="n">
        <f aca="false">3.78541*F106</f>
        <v>620606613.27</v>
      </c>
      <c r="D106" s="16" t="s">
        <v>73</v>
      </c>
      <c r="E106" s="0" t="s">
        <v>74</v>
      </c>
      <c r="F106" s="0" t="n">
        <f aca="false">G106*H106*1000</f>
        <v>163947000</v>
      </c>
      <c r="G106" s="0" t="n">
        <v>30</v>
      </c>
      <c r="H106" s="18" t="n">
        <v>5464.9</v>
      </c>
      <c r="I106" s="17" t="n">
        <v>33496</v>
      </c>
      <c r="J106" s="17" t="str">
        <f aca="false">TEXT(I106,"aaaa")</f>
        <v>1991</v>
      </c>
      <c r="K106" s="0" t="n">
        <v>9</v>
      </c>
      <c r="L106" s="0" t="s">
        <v>84</v>
      </c>
      <c r="M106" s="0" t="s">
        <v>76</v>
      </c>
    </row>
    <row r="107" customFormat="false" ht="14.4" hidden="true" customHeight="false" outlineLevel="0" collapsed="false">
      <c r="A107" s="0" t="str">
        <f aca="false">IF(M107="GASOLINE","G",IF(M107="PROPANE","CNG",IF(M107="DIESEL","D", "OUTRO")))</f>
        <v>G</v>
      </c>
      <c r="C107" s="0" t="n">
        <f aca="false">3.78541*F107</f>
        <v>666405910.319</v>
      </c>
      <c r="D107" s="16" t="s">
        <v>73</v>
      </c>
      <c r="E107" s="0" t="s">
        <v>74</v>
      </c>
      <c r="F107" s="0" t="n">
        <f aca="false">G107*H107*1000</f>
        <v>176045900</v>
      </c>
      <c r="G107" s="0" t="n">
        <v>31</v>
      </c>
      <c r="H107" s="18" t="n">
        <v>5678.9</v>
      </c>
      <c r="I107" s="17" t="n">
        <v>33526</v>
      </c>
      <c r="J107" s="17" t="str">
        <f aca="false">TEXT(I107,"aaaa")</f>
        <v>1991</v>
      </c>
      <c r="K107" s="0" t="n">
        <v>10</v>
      </c>
      <c r="L107" s="0" t="s">
        <v>85</v>
      </c>
      <c r="M107" s="0" t="s">
        <v>76</v>
      </c>
    </row>
    <row r="108" customFormat="false" ht="14.4" hidden="true" customHeight="false" outlineLevel="0" collapsed="false">
      <c r="A108" s="0" t="str">
        <f aca="false">IF(M108="GASOLINE","G",IF(M108="PROPANE","CNG",IF(M108="DIESEL","D", "OUTRO")))</f>
        <v>G</v>
      </c>
      <c r="C108" s="0" t="n">
        <f aca="false">3.78541*F108</f>
        <v>609432082.95</v>
      </c>
      <c r="D108" s="16" t="s">
        <v>73</v>
      </c>
      <c r="E108" s="0" t="s">
        <v>74</v>
      </c>
      <c r="F108" s="0" t="n">
        <f aca="false">G108*H108*1000</f>
        <v>160995000</v>
      </c>
      <c r="G108" s="0" t="n">
        <v>30</v>
      </c>
      <c r="H108" s="18" t="n">
        <v>5366.5</v>
      </c>
      <c r="I108" s="17" t="n">
        <v>33557</v>
      </c>
      <c r="J108" s="17" t="str">
        <f aca="false">TEXT(I108,"aaaa")</f>
        <v>1991</v>
      </c>
      <c r="K108" s="0" t="n">
        <v>11</v>
      </c>
      <c r="L108" s="0" t="s">
        <v>86</v>
      </c>
      <c r="M108" s="0" t="s">
        <v>76</v>
      </c>
    </row>
    <row r="109" customFormat="false" ht="14.4" hidden="true" customHeight="false" outlineLevel="0" collapsed="false">
      <c r="A109" s="0" t="str">
        <f aca="false">IF(M109="GASOLINE","G",IF(M109="PROPANE","CNG",IF(M109="DIESEL","D", "OUTRO")))</f>
        <v>G</v>
      </c>
      <c r="C109" s="0" t="n">
        <f aca="false">3.78541*F109</f>
        <v>644344540.839</v>
      </c>
      <c r="D109" s="16" t="s">
        <v>73</v>
      </c>
      <c r="E109" s="0" t="s">
        <v>74</v>
      </c>
      <c r="F109" s="0" t="n">
        <f aca="false">G109*H109*1000</f>
        <v>170217900</v>
      </c>
      <c r="G109" s="0" t="n">
        <v>31</v>
      </c>
      <c r="H109" s="18" t="n">
        <v>5490.9</v>
      </c>
      <c r="I109" s="17" t="n">
        <v>33587</v>
      </c>
      <c r="J109" s="17" t="str">
        <f aca="false">TEXT(I109,"aaaa")</f>
        <v>1991</v>
      </c>
      <c r="K109" s="0" t="n">
        <v>12</v>
      </c>
      <c r="L109" s="0" t="s">
        <v>87</v>
      </c>
      <c r="M109" s="0" t="s">
        <v>76</v>
      </c>
    </row>
    <row r="110" customFormat="false" ht="14.4" hidden="true" customHeight="false" outlineLevel="0" collapsed="false">
      <c r="A110" s="0" t="str">
        <f aca="false">IF(M110="GASOLINE","G",IF(M110="PROPANE","CNG",IF(M110="DIESEL","D", "OUTRO")))</f>
        <v>G</v>
      </c>
      <c r="C110" s="0" t="n">
        <f aca="false">3.78541*F110</f>
        <v>612601985.284</v>
      </c>
      <c r="D110" s="16" t="s">
        <v>73</v>
      </c>
      <c r="E110" s="0" t="s">
        <v>74</v>
      </c>
      <c r="F110" s="0" t="n">
        <f aca="false">G110*H110*1000</f>
        <v>161832400</v>
      </c>
      <c r="G110" s="0" t="n">
        <v>31</v>
      </c>
      <c r="H110" s="18" t="n">
        <v>5220.4</v>
      </c>
      <c r="I110" s="17" t="n">
        <v>33618</v>
      </c>
      <c r="J110" s="17" t="str">
        <f aca="false">TEXT(I110,"aaaa")</f>
        <v>1992</v>
      </c>
      <c r="K110" s="0" t="n">
        <v>1</v>
      </c>
      <c r="L110" s="0" t="s">
        <v>75</v>
      </c>
      <c r="M110" s="0" t="s">
        <v>76</v>
      </c>
    </row>
    <row r="111" customFormat="false" ht="14.4" hidden="true" customHeight="false" outlineLevel="0" collapsed="false">
      <c r="A111" s="0" t="str">
        <f aca="false">IF(M111="GASOLINE","G",IF(M111="PROPANE","CNG",IF(M111="DIESEL","D", "OUTRO")))</f>
        <v>G</v>
      </c>
      <c r="C111" s="0" t="n">
        <f aca="false">3.78541*F111</f>
        <v>566547551.601</v>
      </c>
      <c r="D111" s="16" t="s">
        <v>73</v>
      </c>
      <c r="E111" s="0" t="s">
        <v>74</v>
      </c>
      <c r="F111" s="0" t="n">
        <f aca="false">G111*H111*1000</f>
        <v>149666100</v>
      </c>
      <c r="G111" s="0" t="n">
        <v>29</v>
      </c>
      <c r="H111" s="18" t="n">
        <v>5160.9</v>
      </c>
      <c r="I111" s="17" t="n">
        <v>33649</v>
      </c>
      <c r="J111" s="17" t="str">
        <f aca="false">TEXT(I111,"aaaa")</f>
        <v>1992</v>
      </c>
      <c r="K111" s="0" t="n">
        <v>2</v>
      </c>
      <c r="L111" s="0" t="s">
        <v>77</v>
      </c>
      <c r="M111" s="0" t="s">
        <v>76</v>
      </c>
    </row>
    <row r="112" customFormat="false" ht="14.4" hidden="true" customHeight="false" outlineLevel="0" collapsed="false">
      <c r="A112" s="0" t="str">
        <f aca="false">IF(M112="GASOLINE","G",IF(M112="PROPANE","CNG",IF(M112="DIESEL","D", "OUTRO")))</f>
        <v>G</v>
      </c>
      <c r="C112" s="0" t="n">
        <f aca="false">3.78541*F112</f>
        <v>623796956.818</v>
      </c>
      <c r="D112" s="16" t="s">
        <v>73</v>
      </c>
      <c r="E112" s="0" t="s">
        <v>74</v>
      </c>
      <c r="F112" s="0" t="n">
        <f aca="false">G112*H112*1000</f>
        <v>164789800</v>
      </c>
      <c r="G112" s="0" t="n">
        <v>31</v>
      </c>
      <c r="H112" s="18" t="n">
        <v>5315.8</v>
      </c>
      <c r="I112" s="17" t="n">
        <v>33678</v>
      </c>
      <c r="J112" s="17" t="str">
        <f aca="false">TEXT(I112,"aaaa")</f>
        <v>1992</v>
      </c>
      <c r="K112" s="0" t="n">
        <v>3</v>
      </c>
      <c r="L112" s="0" t="s">
        <v>78</v>
      </c>
      <c r="M112" s="0" t="s">
        <v>76</v>
      </c>
    </row>
    <row r="113" customFormat="false" ht="14.4" hidden="true" customHeight="false" outlineLevel="0" collapsed="false">
      <c r="A113" s="0" t="str">
        <f aca="false">IF(M113="GASOLINE","G",IF(M113="PROPANE","CNG",IF(M113="DIESEL","D", "OUTRO")))</f>
        <v>G</v>
      </c>
      <c r="C113" s="0" t="n">
        <f aca="false">3.78541*F113</f>
        <v>618891822.54</v>
      </c>
      <c r="D113" s="16" t="s">
        <v>73</v>
      </c>
      <c r="E113" s="0" t="s">
        <v>74</v>
      </c>
      <c r="F113" s="0" t="n">
        <f aca="false">G113*H113*1000</f>
        <v>163494000</v>
      </c>
      <c r="G113" s="0" t="n">
        <v>30</v>
      </c>
      <c r="H113" s="18" t="n">
        <v>5449.8</v>
      </c>
      <c r="I113" s="17" t="n">
        <v>33709</v>
      </c>
      <c r="J113" s="17" t="str">
        <f aca="false">TEXT(I113,"aaaa")</f>
        <v>1992</v>
      </c>
      <c r="K113" s="0" t="n">
        <v>4</v>
      </c>
      <c r="L113" s="0" t="s">
        <v>79</v>
      </c>
      <c r="M113" s="0" t="s">
        <v>76</v>
      </c>
    </row>
    <row r="114" customFormat="false" ht="14.4" hidden="true" customHeight="false" outlineLevel="0" collapsed="false">
      <c r="A114" s="0" t="str">
        <f aca="false">IF(M114="GASOLINE","G",IF(M114="PROPANE","CNG",IF(M114="DIESEL","D", "OUTRO")))</f>
        <v>G</v>
      </c>
      <c r="C114" s="0" t="n">
        <f aca="false">3.78541*F114</f>
        <v>625005638.231</v>
      </c>
      <c r="D114" s="16" t="s">
        <v>73</v>
      </c>
      <c r="E114" s="0" t="s">
        <v>74</v>
      </c>
      <c r="F114" s="0" t="n">
        <f aca="false">G114*H114*1000</f>
        <v>165109100</v>
      </c>
      <c r="G114" s="0" t="n">
        <v>31</v>
      </c>
      <c r="H114" s="18" t="n">
        <v>5326.1</v>
      </c>
      <c r="I114" s="17" t="n">
        <v>33739</v>
      </c>
      <c r="J114" s="17" t="str">
        <f aca="false">TEXT(I114,"aaaa")</f>
        <v>1992</v>
      </c>
      <c r="K114" s="0" t="n">
        <v>5</v>
      </c>
      <c r="L114" s="0" t="s">
        <v>80</v>
      </c>
      <c r="M114" s="0" t="s">
        <v>76</v>
      </c>
    </row>
    <row r="115" customFormat="false" ht="14.4" hidden="true" customHeight="false" outlineLevel="0" collapsed="false">
      <c r="A115" s="0" t="str">
        <f aca="false">IF(M115="GASOLINE","G",IF(M115="PROPANE","CNG",IF(M115="DIESEL","D", "OUTRO")))</f>
        <v>G</v>
      </c>
      <c r="C115" s="0" t="n">
        <f aca="false">3.78541*F115</f>
        <v>614144918.4</v>
      </c>
      <c r="D115" s="16" t="s">
        <v>73</v>
      </c>
      <c r="E115" s="0" t="s">
        <v>74</v>
      </c>
      <c r="F115" s="0" t="n">
        <f aca="false">G115*H115*1000</f>
        <v>162240000</v>
      </c>
      <c r="G115" s="0" t="n">
        <v>30</v>
      </c>
      <c r="H115" s="18" t="n">
        <v>5408</v>
      </c>
      <c r="I115" s="17" t="n">
        <v>33770</v>
      </c>
      <c r="J115" s="17" t="str">
        <f aca="false">TEXT(I115,"aaaa")</f>
        <v>1992</v>
      </c>
      <c r="K115" s="0" t="n">
        <v>6</v>
      </c>
      <c r="L115" s="0" t="s">
        <v>81</v>
      </c>
      <c r="M115" s="0" t="s">
        <v>76</v>
      </c>
    </row>
    <row r="116" customFormat="false" ht="14.4" hidden="true" customHeight="false" outlineLevel="0" collapsed="false">
      <c r="A116" s="0" t="str">
        <f aca="false">IF(M116="GASOLINE","G",IF(M116="PROPANE","CNG",IF(M116="DIESEL","D", "OUTRO")))</f>
        <v>G</v>
      </c>
      <c r="C116" s="0" t="n">
        <f aca="false">3.78541*F116</f>
        <v>652746636.875</v>
      </c>
      <c r="D116" s="16" t="s">
        <v>73</v>
      </c>
      <c r="E116" s="0" t="s">
        <v>74</v>
      </c>
      <c r="F116" s="0" t="n">
        <f aca="false">G116*H116*1000</f>
        <v>172437500</v>
      </c>
      <c r="G116" s="0" t="n">
        <v>31</v>
      </c>
      <c r="H116" s="18" t="n">
        <v>5562.5</v>
      </c>
      <c r="I116" s="17" t="n">
        <v>33800</v>
      </c>
      <c r="J116" s="17" t="str">
        <f aca="false">TEXT(I116,"aaaa")</f>
        <v>1992</v>
      </c>
      <c r="K116" s="0" t="n">
        <v>7</v>
      </c>
      <c r="L116" s="0" t="s">
        <v>82</v>
      </c>
      <c r="M116" s="0" t="s">
        <v>76</v>
      </c>
    </row>
    <row r="117" customFormat="false" ht="14.4" hidden="true" customHeight="false" outlineLevel="0" collapsed="false">
      <c r="A117" s="0" t="str">
        <f aca="false">IF(M117="GASOLINE","G",IF(M117="PROPANE","CNG",IF(M117="DIESEL","D", "OUTRO")))</f>
        <v>G</v>
      </c>
      <c r="C117" s="0" t="n">
        <f aca="false">3.78541*F117</f>
        <v>630755676.021</v>
      </c>
      <c r="D117" s="16" t="s">
        <v>73</v>
      </c>
      <c r="E117" s="0" t="s">
        <v>74</v>
      </c>
      <c r="F117" s="0" t="n">
        <f aca="false">G117*H117*1000</f>
        <v>166628100</v>
      </c>
      <c r="G117" s="0" t="n">
        <v>31</v>
      </c>
      <c r="H117" s="18" t="n">
        <v>5375.1</v>
      </c>
      <c r="I117" s="17" t="n">
        <v>33831</v>
      </c>
      <c r="J117" s="17" t="str">
        <f aca="false">TEXT(I117,"aaaa")</f>
        <v>1992</v>
      </c>
      <c r="K117" s="0" t="n">
        <v>8</v>
      </c>
      <c r="L117" s="0" t="s">
        <v>83</v>
      </c>
      <c r="M117" s="0" t="s">
        <v>76</v>
      </c>
    </row>
    <row r="118" customFormat="false" ht="14.4" hidden="true" customHeight="false" outlineLevel="0" collapsed="false">
      <c r="A118" s="0" t="str">
        <f aca="false">IF(M118="GASOLINE","G",IF(M118="PROPANE","CNG",IF(M118="DIESEL","D", "OUTRO")))</f>
        <v>G</v>
      </c>
      <c r="C118" s="0" t="n">
        <f aca="false">3.78541*F118</f>
        <v>602186808.21</v>
      </c>
      <c r="D118" s="16" t="s">
        <v>73</v>
      </c>
      <c r="E118" s="0" t="s">
        <v>74</v>
      </c>
      <c r="F118" s="0" t="n">
        <f aca="false">G118*H118*1000</f>
        <v>159081000</v>
      </c>
      <c r="G118" s="0" t="n">
        <v>30</v>
      </c>
      <c r="H118" s="18" t="n">
        <v>5302.7</v>
      </c>
      <c r="I118" s="17" t="n">
        <v>33862</v>
      </c>
      <c r="J118" s="17" t="str">
        <f aca="false">TEXT(I118,"aaaa")</f>
        <v>1992</v>
      </c>
      <c r="K118" s="0" t="n">
        <v>9</v>
      </c>
      <c r="L118" s="0" t="s">
        <v>84</v>
      </c>
      <c r="M118" s="0" t="s">
        <v>76</v>
      </c>
    </row>
    <row r="119" customFormat="false" ht="14.4" hidden="true" customHeight="false" outlineLevel="0" collapsed="false">
      <c r="A119" s="0" t="str">
        <f aca="false">IF(M119="GASOLINE","G",IF(M119="PROPANE","CNG",IF(M119="DIESEL","D", "OUTRO")))</f>
        <v>G</v>
      </c>
      <c r="C119" s="0" t="n">
        <f aca="false">3.78541*F119</f>
        <v>629218421.02</v>
      </c>
      <c r="D119" s="16" t="s">
        <v>73</v>
      </c>
      <c r="E119" s="0" t="s">
        <v>74</v>
      </c>
      <c r="F119" s="0" t="n">
        <f aca="false">G119*H119*1000</f>
        <v>166222000</v>
      </c>
      <c r="G119" s="0" t="n">
        <v>31</v>
      </c>
      <c r="H119" s="18" t="n">
        <v>5362</v>
      </c>
      <c r="I119" s="17" t="n">
        <v>33892</v>
      </c>
      <c r="J119" s="17" t="str">
        <f aca="false">TEXT(I119,"aaaa")</f>
        <v>1992</v>
      </c>
      <c r="K119" s="0" t="n">
        <v>10</v>
      </c>
      <c r="L119" s="0" t="s">
        <v>85</v>
      </c>
      <c r="M119" s="0" t="s">
        <v>76</v>
      </c>
    </row>
    <row r="120" customFormat="false" ht="14.4" hidden="true" customHeight="false" outlineLevel="0" collapsed="false">
      <c r="A120" s="0" t="str">
        <f aca="false">IF(M120="GASOLINE","G",IF(M120="PROPANE","CNG",IF(M120="DIESEL","D", "OUTRO")))</f>
        <v>G</v>
      </c>
      <c r="C120" s="0" t="n">
        <f aca="false">3.78541*F120</f>
        <v>585197888.13</v>
      </c>
      <c r="D120" s="16" t="s">
        <v>73</v>
      </c>
      <c r="E120" s="0" t="s">
        <v>74</v>
      </c>
      <c r="F120" s="0" t="n">
        <f aca="false">G120*H120*1000</f>
        <v>154593000</v>
      </c>
      <c r="G120" s="0" t="n">
        <v>30</v>
      </c>
      <c r="H120" s="18" t="n">
        <v>5153.1</v>
      </c>
      <c r="I120" s="17" t="n">
        <v>33923</v>
      </c>
      <c r="J120" s="17" t="str">
        <f aca="false">TEXT(I120,"aaaa")</f>
        <v>1992</v>
      </c>
      <c r="K120" s="0" t="n">
        <v>11</v>
      </c>
      <c r="L120" s="0" t="s">
        <v>86</v>
      </c>
      <c r="M120" s="0" t="s">
        <v>76</v>
      </c>
    </row>
    <row r="121" customFormat="false" ht="14.4" hidden="true" customHeight="false" outlineLevel="0" collapsed="false">
      <c r="A121" s="0" t="str">
        <f aca="false">IF(M121="GASOLINE","G",IF(M121="PROPANE","CNG",IF(M121="DIESEL","D", "OUTRO")))</f>
        <v>G</v>
      </c>
      <c r="C121" s="0" t="n">
        <f aca="false">3.78541*F121</f>
        <v>613294336.773</v>
      </c>
      <c r="D121" s="16" t="s">
        <v>73</v>
      </c>
      <c r="E121" s="0" t="s">
        <v>74</v>
      </c>
      <c r="F121" s="0" t="n">
        <f aca="false">G121*H121*1000</f>
        <v>162015300</v>
      </c>
      <c r="G121" s="0" t="n">
        <v>31</v>
      </c>
      <c r="H121" s="18" t="n">
        <v>5226.3</v>
      </c>
      <c r="I121" s="17" t="n">
        <v>33953</v>
      </c>
      <c r="J121" s="17" t="str">
        <f aca="false">TEXT(I121,"aaaa")</f>
        <v>1992</v>
      </c>
      <c r="K121" s="0" t="n">
        <v>12</v>
      </c>
      <c r="L121" s="0" t="s">
        <v>87</v>
      </c>
      <c r="M121" s="0" t="s">
        <v>76</v>
      </c>
    </row>
    <row r="122" customFormat="false" ht="14.4" hidden="true" customHeight="false" outlineLevel="0" collapsed="false">
      <c r="A122" s="0" t="str">
        <f aca="false">IF(M122="GASOLINE","G",IF(M122="PROPANE","CNG",IF(M122="DIESEL","D", "OUTRO")))</f>
        <v>G</v>
      </c>
      <c r="C122" s="0" t="n">
        <f aca="false">3.78541*F122</f>
        <v>584872721.411</v>
      </c>
      <c r="D122" s="16" t="s">
        <v>73</v>
      </c>
      <c r="E122" s="0" t="s">
        <v>74</v>
      </c>
      <c r="F122" s="0" t="n">
        <f aca="false">G122*H122*1000</f>
        <v>154507100</v>
      </c>
      <c r="G122" s="0" t="n">
        <v>31</v>
      </c>
      <c r="H122" s="18" t="n">
        <v>4984.1</v>
      </c>
      <c r="I122" s="17" t="n">
        <v>33984</v>
      </c>
      <c r="J122" s="17" t="str">
        <f aca="false">TEXT(I122,"aaaa")</f>
        <v>1993</v>
      </c>
      <c r="K122" s="0" t="n">
        <v>1</v>
      </c>
      <c r="L122" s="0" t="s">
        <v>75</v>
      </c>
      <c r="M122" s="0" t="s">
        <v>76</v>
      </c>
    </row>
    <row r="123" customFormat="false" ht="14.4" hidden="true" customHeight="false" outlineLevel="0" collapsed="false">
      <c r="A123" s="0" t="str">
        <f aca="false">IF(M123="GASOLINE","G",IF(M123="PROPANE","CNG",IF(M123="DIESEL","D", "OUTRO")))</f>
        <v>G</v>
      </c>
      <c r="C123" s="0" t="n">
        <f aca="false">3.78541*F123</f>
        <v>558755285.116</v>
      </c>
      <c r="D123" s="16" t="s">
        <v>73</v>
      </c>
      <c r="E123" s="0" t="s">
        <v>74</v>
      </c>
      <c r="F123" s="0" t="n">
        <f aca="false">G123*H123*1000</f>
        <v>147607600</v>
      </c>
      <c r="G123" s="0" t="n">
        <v>28</v>
      </c>
      <c r="H123" s="18" t="n">
        <v>5271.7</v>
      </c>
      <c r="I123" s="17" t="n">
        <v>34015</v>
      </c>
      <c r="J123" s="17" t="str">
        <f aca="false">TEXT(I123,"aaaa")</f>
        <v>1993</v>
      </c>
      <c r="K123" s="0" t="n">
        <v>2</v>
      </c>
      <c r="L123" s="0" t="s">
        <v>77</v>
      </c>
      <c r="M123" s="0" t="s">
        <v>76</v>
      </c>
    </row>
    <row r="124" customFormat="false" ht="14.4" hidden="true" customHeight="false" outlineLevel="0" collapsed="false">
      <c r="A124" s="0" t="str">
        <f aca="false">IF(M124="GASOLINE","G",IF(M124="PROPANE","CNG",IF(M124="DIESEL","D", "OUTRO")))</f>
        <v>G</v>
      </c>
      <c r="C124" s="0" t="n">
        <f aca="false">3.78541*F124</f>
        <v>639040424.347</v>
      </c>
      <c r="D124" s="16" t="s">
        <v>73</v>
      </c>
      <c r="E124" s="0" t="s">
        <v>74</v>
      </c>
      <c r="F124" s="0" t="n">
        <f aca="false">G124*H124*1000</f>
        <v>168816700</v>
      </c>
      <c r="G124" s="0" t="n">
        <v>31</v>
      </c>
      <c r="H124" s="18" t="n">
        <v>5445.7</v>
      </c>
      <c r="I124" s="17" t="n">
        <v>34043</v>
      </c>
      <c r="J124" s="17" t="str">
        <f aca="false">TEXT(I124,"aaaa")</f>
        <v>1993</v>
      </c>
      <c r="K124" s="0" t="n">
        <v>3</v>
      </c>
      <c r="L124" s="0" t="s">
        <v>78</v>
      </c>
      <c r="M124" s="0" t="s">
        <v>76</v>
      </c>
    </row>
    <row r="125" customFormat="false" ht="14.4" hidden="true" customHeight="false" outlineLevel="0" collapsed="false">
      <c r="A125" s="0" t="str">
        <f aca="false">IF(M125="GASOLINE","G",IF(M125="PROPANE","CNG",IF(M125="DIESEL","D", "OUTRO")))</f>
        <v>G</v>
      </c>
      <c r="C125" s="0" t="n">
        <f aca="false">3.78541*F125</f>
        <v>660660036.48</v>
      </c>
      <c r="D125" s="16" t="s">
        <v>73</v>
      </c>
      <c r="E125" s="0" t="s">
        <v>74</v>
      </c>
      <c r="F125" s="0" t="n">
        <f aca="false">G125*H125*1000</f>
        <v>174528000</v>
      </c>
      <c r="G125" s="0" t="n">
        <v>30</v>
      </c>
      <c r="H125" s="18" t="n">
        <v>5817.6</v>
      </c>
      <c r="I125" s="17" t="n">
        <v>34074</v>
      </c>
      <c r="J125" s="17" t="str">
        <f aca="false">TEXT(I125,"aaaa")</f>
        <v>1993</v>
      </c>
      <c r="K125" s="0" t="n">
        <v>4</v>
      </c>
      <c r="L125" s="0" t="s">
        <v>79</v>
      </c>
      <c r="M125" s="0" t="s">
        <v>76</v>
      </c>
    </row>
    <row r="126" customFormat="false" ht="14.4" hidden="true" customHeight="false" outlineLevel="0" collapsed="false">
      <c r="A126" s="0" t="str">
        <f aca="false">IF(M126="GASOLINE","G",IF(M126="PROPANE","CNG",IF(M126="DIESEL","D", "OUTRO")))</f>
        <v>G</v>
      </c>
      <c r="C126" s="0" t="n">
        <f aca="false">3.78541*F126</f>
        <v>671123288.261</v>
      </c>
      <c r="D126" s="16" t="s">
        <v>73</v>
      </c>
      <c r="E126" s="0" t="s">
        <v>74</v>
      </c>
      <c r="F126" s="0" t="n">
        <f aca="false">G126*H126*1000</f>
        <v>177292100</v>
      </c>
      <c r="G126" s="0" t="n">
        <v>31</v>
      </c>
      <c r="H126" s="18" t="n">
        <v>5719.1</v>
      </c>
      <c r="I126" s="17" t="n">
        <v>34104</v>
      </c>
      <c r="J126" s="17" t="str">
        <f aca="false">TEXT(I126,"aaaa")</f>
        <v>1993</v>
      </c>
      <c r="K126" s="0" t="n">
        <v>5</v>
      </c>
      <c r="L126" s="0" t="s">
        <v>80</v>
      </c>
      <c r="M126" s="0" t="s">
        <v>76</v>
      </c>
    </row>
    <row r="127" customFormat="false" ht="14.4" hidden="true" customHeight="false" outlineLevel="0" collapsed="false">
      <c r="A127" s="0" t="str">
        <f aca="false">IF(M127="GASOLINE","G",IF(M127="PROPANE","CNG",IF(M127="DIESEL","D", "OUTRO")))</f>
        <v>G</v>
      </c>
      <c r="C127" s="0" t="n">
        <f aca="false">3.78541*F127</f>
        <v>635153943.9</v>
      </c>
      <c r="D127" s="16" t="s">
        <v>73</v>
      </c>
      <c r="E127" s="0" t="s">
        <v>74</v>
      </c>
      <c r="F127" s="0" t="n">
        <f aca="false">G127*H127*1000</f>
        <v>167790000</v>
      </c>
      <c r="G127" s="0" t="n">
        <v>30</v>
      </c>
      <c r="H127" s="18" t="n">
        <v>5593</v>
      </c>
      <c r="I127" s="17" t="n">
        <v>34135</v>
      </c>
      <c r="J127" s="17" t="str">
        <f aca="false">TEXT(I127,"aaaa")</f>
        <v>1993</v>
      </c>
      <c r="K127" s="0" t="n">
        <v>6</v>
      </c>
      <c r="L127" s="0" t="s">
        <v>81</v>
      </c>
      <c r="M127" s="0" t="s">
        <v>76</v>
      </c>
    </row>
    <row r="128" customFormat="false" ht="14.4" hidden="true" customHeight="false" outlineLevel="0" collapsed="false">
      <c r="A128" s="0" t="str">
        <f aca="false">IF(M128="GASOLINE","G",IF(M128="PROPANE","CNG",IF(M128="DIESEL","D", "OUTRO")))</f>
        <v>G</v>
      </c>
      <c r="C128" s="0" t="n">
        <f aca="false">3.78541*F128</f>
        <v>663002826.729</v>
      </c>
      <c r="D128" s="16" t="s">
        <v>73</v>
      </c>
      <c r="E128" s="0" t="s">
        <v>74</v>
      </c>
      <c r="F128" s="0" t="n">
        <f aca="false">G128*H128*1000</f>
        <v>175146900</v>
      </c>
      <c r="G128" s="0" t="n">
        <v>31</v>
      </c>
      <c r="H128" s="18" t="n">
        <v>5649.9</v>
      </c>
      <c r="I128" s="17" t="n">
        <v>34165</v>
      </c>
      <c r="J128" s="17" t="str">
        <f aca="false">TEXT(I128,"aaaa")</f>
        <v>1993</v>
      </c>
      <c r="K128" s="0" t="n">
        <v>7</v>
      </c>
      <c r="L128" s="0" t="s">
        <v>82</v>
      </c>
      <c r="M128" s="0" t="s">
        <v>76</v>
      </c>
    </row>
    <row r="129" customFormat="false" ht="14.4" hidden="true" customHeight="false" outlineLevel="0" collapsed="false">
      <c r="A129" s="0" t="str">
        <f aca="false">IF(M129="GASOLINE","G",IF(M129="PROPANE","CNG",IF(M129="DIESEL","D", "OUTRO")))</f>
        <v>G</v>
      </c>
      <c r="C129" s="0" t="n">
        <f aca="false">3.78541*F129</f>
        <v>652218572.18</v>
      </c>
      <c r="D129" s="16" t="s">
        <v>73</v>
      </c>
      <c r="E129" s="0" t="s">
        <v>74</v>
      </c>
      <c r="F129" s="0" t="n">
        <f aca="false">G129*H129*1000</f>
        <v>172298000</v>
      </c>
      <c r="G129" s="0" t="n">
        <v>31</v>
      </c>
      <c r="H129" s="18" t="n">
        <v>5558</v>
      </c>
      <c r="I129" s="17" t="n">
        <v>34196</v>
      </c>
      <c r="J129" s="17" t="str">
        <f aca="false">TEXT(I129,"aaaa")</f>
        <v>1993</v>
      </c>
      <c r="K129" s="0" t="n">
        <v>8</v>
      </c>
      <c r="L129" s="0" t="s">
        <v>83</v>
      </c>
      <c r="M129" s="0" t="s">
        <v>76</v>
      </c>
    </row>
    <row r="130" customFormat="false" ht="14.4" hidden="true" customHeight="false" outlineLevel="0" collapsed="false">
      <c r="A130" s="0" t="str">
        <f aca="false">IF(M130="GASOLINE","G",IF(M130="PROPANE","CNG",IF(M130="DIESEL","D", "OUTRO")))</f>
        <v>G</v>
      </c>
      <c r="C130" s="0" t="n">
        <f aca="false">3.78541*F130</f>
        <v>602913606.93</v>
      </c>
      <c r="D130" s="16" t="s">
        <v>73</v>
      </c>
      <c r="E130" s="0" t="s">
        <v>74</v>
      </c>
      <c r="F130" s="0" t="n">
        <f aca="false">G130*H130*1000</f>
        <v>159273000</v>
      </c>
      <c r="G130" s="0" t="n">
        <v>30</v>
      </c>
      <c r="H130" s="18" t="n">
        <v>5309.1</v>
      </c>
      <c r="I130" s="17" t="n">
        <v>34227</v>
      </c>
      <c r="J130" s="17" t="str">
        <f aca="false">TEXT(I130,"aaaa")</f>
        <v>1993</v>
      </c>
      <c r="K130" s="0" t="n">
        <v>9</v>
      </c>
      <c r="L130" s="0" t="s">
        <v>84</v>
      </c>
      <c r="M130" s="0" t="s">
        <v>76</v>
      </c>
    </row>
    <row r="131" customFormat="false" ht="14.4" hidden="true" customHeight="false" outlineLevel="0" collapsed="false">
      <c r="A131" s="0" t="str">
        <f aca="false">IF(M131="GASOLINE","G",IF(M131="PROPANE","CNG",IF(M131="DIESEL","D", "OUTRO")))</f>
        <v>G</v>
      </c>
      <c r="C131" s="0" t="n">
        <f aca="false">3.78541*F131</f>
        <v>630251080.868</v>
      </c>
      <c r="D131" s="16" t="s">
        <v>73</v>
      </c>
      <c r="E131" s="0" t="s">
        <v>74</v>
      </c>
      <c r="F131" s="0" t="n">
        <f aca="false">G131*H131*1000</f>
        <v>166494800</v>
      </c>
      <c r="G131" s="0" t="n">
        <v>31</v>
      </c>
      <c r="H131" s="18" t="n">
        <v>5370.8</v>
      </c>
      <c r="I131" s="17" t="n">
        <v>34257</v>
      </c>
      <c r="J131" s="17" t="str">
        <f aca="false">TEXT(I131,"aaaa")</f>
        <v>1993</v>
      </c>
      <c r="K131" s="0" t="n">
        <v>10</v>
      </c>
      <c r="L131" s="0" t="s">
        <v>85</v>
      </c>
      <c r="M131" s="0" t="s">
        <v>76</v>
      </c>
    </row>
    <row r="132" customFormat="false" ht="14.4" hidden="true" customHeight="false" outlineLevel="0" collapsed="false">
      <c r="A132" s="0" t="str">
        <f aca="false">IF(M132="GASOLINE","G",IF(M132="PROPANE","CNG",IF(M132="DIESEL","D", "OUTRO")))</f>
        <v>G</v>
      </c>
      <c r="C132" s="0" t="n">
        <f aca="false">3.78541*F132</f>
        <v>621503755.44</v>
      </c>
      <c r="D132" s="16" t="s">
        <v>73</v>
      </c>
      <c r="E132" s="0" t="s">
        <v>74</v>
      </c>
      <c r="F132" s="0" t="n">
        <f aca="false">G132*H132*1000</f>
        <v>164184000</v>
      </c>
      <c r="G132" s="0" t="n">
        <v>30</v>
      </c>
      <c r="H132" s="18" t="n">
        <v>5472.8</v>
      </c>
      <c r="I132" s="17" t="n">
        <v>34288</v>
      </c>
      <c r="J132" s="17" t="str">
        <f aca="false">TEXT(I132,"aaaa")</f>
        <v>1993</v>
      </c>
      <c r="K132" s="0" t="n">
        <v>11</v>
      </c>
      <c r="L132" s="0" t="s">
        <v>86</v>
      </c>
      <c r="M132" s="0" t="s">
        <v>76</v>
      </c>
    </row>
    <row r="133" customFormat="false" ht="14.4" hidden="true" customHeight="false" outlineLevel="0" collapsed="false">
      <c r="A133" s="0" t="str">
        <f aca="false">IF(M133="GASOLINE","G",IF(M133="PROPANE","CNG",IF(M133="DIESEL","D", "OUTRO")))</f>
        <v>G</v>
      </c>
      <c r="C133" s="0" t="n">
        <f aca="false">3.78541*F133</f>
        <v>635543462.589</v>
      </c>
      <c r="D133" s="16" t="s">
        <v>73</v>
      </c>
      <c r="E133" s="0" t="s">
        <v>74</v>
      </c>
      <c r="F133" s="0" t="n">
        <f aca="false">G133*H133*1000</f>
        <v>167892900</v>
      </c>
      <c r="G133" s="0" t="n">
        <v>31</v>
      </c>
      <c r="H133" s="18" t="n">
        <v>5415.9</v>
      </c>
      <c r="I133" s="17" t="n">
        <v>34318</v>
      </c>
      <c r="J133" s="17" t="str">
        <f aca="false">TEXT(I133,"aaaa")</f>
        <v>1993</v>
      </c>
      <c r="K133" s="0" t="n">
        <v>12</v>
      </c>
      <c r="L133" s="0" t="s">
        <v>87</v>
      </c>
      <c r="M133" s="0" t="s">
        <v>76</v>
      </c>
    </row>
    <row r="134" customFormat="false" ht="14.4" hidden="true" customHeight="false" outlineLevel="0" collapsed="false">
      <c r="A134" s="0" t="str">
        <f aca="false">IF(M134="GASOLINE","G",IF(M134="PROPANE","CNG",IF(M134="DIESEL","D", "OUTRO")))</f>
        <v>G</v>
      </c>
      <c r="C134" s="0" t="n">
        <f aca="false">3.78541*F134</f>
        <v>568514450.637</v>
      </c>
      <c r="D134" s="16" t="s">
        <v>73</v>
      </c>
      <c r="E134" s="0" t="s">
        <v>74</v>
      </c>
      <c r="F134" s="0" t="n">
        <f aca="false">G134*H134*1000</f>
        <v>150185700</v>
      </c>
      <c r="G134" s="0" t="n">
        <v>31</v>
      </c>
      <c r="H134" s="18" t="n">
        <v>4844.7</v>
      </c>
      <c r="I134" s="17" t="n">
        <v>34349</v>
      </c>
      <c r="J134" s="17" t="str">
        <f aca="false">TEXT(I134,"aaaa")</f>
        <v>1994</v>
      </c>
      <c r="K134" s="0" t="n">
        <v>1</v>
      </c>
      <c r="L134" s="0" t="s">
        <v>75</v>
      </c>
      <c r="M134" s="0" t="s">
        <v>76</v>
      </c>
    </row>
    <row r="135" customFormat="false" ht="14.4" hidden="true" customHeight="false" outlineLevel="0" collapsed="false">
      <c r="A135" s="0" t="str">
        <f aca="false">IF(M135="GASOLINE","G",IF(M135="PROPANE","CNG",IF(M135="DIESEL","D", "OUTRO")))</f>
        <v>G</v>
      </c>
      <c r="C135" s="0" t="n">
        <f aca="false">3.78541*F135</f>
        <v>524806214.072</v>
      </c>
      <c r="D135" s="16" t="s">
        <v>73</v>
      </c>
      <c r="E135" s="0" t="s">
        <v>74</v>
      </c>
      <c r="F135" s="0" t="n">
        <f aca="false">G135*H135*1000</f>
        <v>138639200</v>
      </c>
      <c r="G135" s="0" t="n">
        <v>28</v>
      </c>
      <c r="H135" s="18" t="n">
        <v>4951.4</v>
      </c>
      <c r="I135" s="17" t="n">
        <v>34380</v>
      </c>
      <c r="J135" s="17" t="str">
        <f aca="false">TEXT(I135,"aaaa")</f>
        <v>1994</v>
      </c>
      <c r="K135" s="0" t="n">
        <v>2</v>
      </c>
      <c r="L135" s="0" t="s">
        <v>77</v>
      </c>
      <c r="M135" s="0" t="s">
        <v>76</v>
      </c>
    </row>
    <row r="136" customFormat="false" ht="14.4" hidden="true" customHeight="false" outlineLevel="0" collapsed="false">
      <c r="A136" s="0" t="str">
        <f aca="false">IF(M136="GASOLINE","G",IF(M136="PROPANE","CNG",IF(M136="DIESEL","D", "OUTRO")))</f>
        <v>G</v>
      </c>
      <c r="C136" s="0" t="n">
        <f aca="false">3.78541*F136</f>
        <v>621062755.175</v>
      </c>
      <c r="D136" s="16" t="s">
        <v>73</v>
      </c>
      <c r="E136" s="0" t="s">
        <v>74</v>
      </c>
      <c r="F136" s="0" t="n">
        <f aca="false">G136*H136*1000</f>
        <v>164067500</v>
      </c>
      <c r="G136" s="0" t="n">
        <v>31</v>
      </c>
      <c r="H136" s="18" t="n">
        <v>5292.5</v>
      </c>
      <c r="I136" s="17" t="n">
        <v>34408</v>
      </c>
      <c r="J136" s="17" t="str">
        <f aca="false">TEXT(I136,"aaaa")</f>
        <v>1994</v>
      </c>
      <c r="K136" s="0" t="n">
        <v>3</v>
      </c>
      <c r="L136" s="0" t="s">
        <v>78</v>
      </c>
      <c r="M136" s="0" t="s">
        <v>76</v>
      </c>
    </row>
    <row r="137" customFormat="false" ht="14.4" hidden="true" customHeight="false" outlineLevel="0" collapsed="false">
      <c r="A137" s="0" t="str">
        <f aca="false">IF(M137="GASOLINE","G",IF(M137="PROPANE","CNG",IF(M137="DIESEL","D", "OUTRO")))</f>
        <v>G</v>
      </c>
      <c r="C137" s="0" t="n">
        <f aca="false">3.78541*F137</f>
        <v>622866503.04</v>
      </c>
      <c r="D137" s="16" t="s">
        <v>73</v>
      </c>
      <c r="E137" s="0" t="s">
        <v>74</v>
      </c>
      <c r="F137" s="0" t="n">
        <f aca="false">G137*H137*1000</f>
        <v>164544000</v>
      </c>
      <c r="G137" s="0" t="n">
        <v>30</v>
      </c>
      <c r="H137" s="18" t="n">
        <v>5484.8</v>
      </c>
      <c r="I137" s="17" t="n">
        <v>34439</v>
      </c>
      <c r="J137" s="17" t="str">
        <f aca="false">TEXT(I137,"aaaa")</f>
        <v>1994</v>
      </c>
      <c r="K137" s="0" t="n">
        <v>4</v>
      </c>
      <c r="L137" s="0" t="s">
        <v>79</v>
      </c>
      <c r="M137" s="0" t="s">
        <v>76</v>
      </c>
    </row>
    <row r="138" customFormat="false" ht="14.4" hidden="true" customHeight="false" outlineLevel="0" collapsed="false">
      <c r="A138" s="0" t="str">
        <f aca="false">IF(M138="GASOLINE","G",IF(M138="PROPANE","CNG",IF(M138="DIESEL","D", "OUTRO")))</f>
        <v>G</v>
      </c>
      <c r="C138" s="0" t="n">
        <f aca="false">3.78541*F138</f>
        <v>661324754.476</v>
      </c>
      <c r="D138" s="16" t="s">
        <v>73</v>
      </c>
      <c r="E138" s="0" t="s">
        <v>74</v>
      </c>
      <c r="F138" s="0" t="n">
        <f aca="false">G138*H138*1000</f>
        <v>174703600</v>
      </c>
      <c r="G138" s="0" t="n">
        <v>31</v>
      </c>
      <c r="H138" s="18" t="n">
        <v>5635.6</v>
      </c>
      <c r="I138" s="17" t="n">
        <v>34469</v>
      </c>
      <c r="J138" s="17" t="str">
        <f aca="false">TEXT(I138,"aaaa")</f>
        <v>1994</v>
      </c>
      <c r="K138" s="0" t="n">
        <v>5</v>
      </c>
      <c r="L138" s="0" t="s">
        <v>80</v>
      </c>
      <c r="M138" s="0" t="s">
        <v>76</v>
      </c>
    </row>
    <row r="139" customFormat="false" ht="14.4" hidden="true" customHeight="false" outlineLevel="0" collapsed="false">
      <c r="A139" s="0" t="str">
        <f aca="false">IF(M139="GASOLINE","G",IF(M139="PROPANE","CNG",IF(M139="DIESEL","D", "OUTRO")))</f>
        <v>G</v>
      </c>
      <c r="C139" s="0" t="n">
        <f aca="false">3.78541*F139</f>
        <v>659320001.34</v>
      </c>
      <c r="D139" s="16" t="s">
        <v>73</v>
      </c>
      <c r="E139" s="0" t="s">
        <v>74</v>
      </c>
      <c r="F139" s="0" t="n">
        <f aca="false">G139*H139*1000</f>
        <v>174174000</v>
      </c>
      <c r="G139" s="0" t="n">
        <v>30</v>
      </c>
      <c r="H139" s="18" t="n">
        <v>5805.8</v>
      </c>
      <c r="I139" s="17" t="n">
        <v>34500</v>
      </c>
      <c r="J139" s="17" t="str">
        <f aca="false">TEXT(I139,"aaaa")</f>
        <v>1994</v>
      </c>
      <c r="K139" s="0" t="n">
        <v>6</v>
      </c>
      <c r="L139" s="0" t="s">
        <v>81</v>
      </c>
      <c r="M139" s="0" t="s">
        <v>76</v>
      </c>
    </row>
    <row r="140" customFormat="false" ht="14.4" hidden="true" customHeight="false" outlineLevel="0" collapsed="false">
      <c r="A140" s="0" t="str">
        <f aca="false">IF(M140="GASOLINE","G",IF(M140="PROPANE","CNG",IF(M140="DIESEL","D", "OUTRO")))</f>
        <v>G</v>
      </c>
      <c r="C140" s="0" t="n">
        <f aca="false">3.78541*F140</f>
        <v>668905416.542</v>
      </c>
      <c r="D140" s="16" t="s">
        <v>73</v>
      </c>
      <c r="E140" s="0" t="s">
        <v>74</v>
      </c>
      <c r="F140" s="0" t="n">
        <f aca="false">G140*H140*1000</f>
        <v>176706200</v>
      </c>
      <c r="G140" s="0" t="n">
        <v>31</v>
      </c>
      <c r="H140" s="18" t="n">
        <v>5700.2</v>
      </c>
      <c r="I140" s="17" t="n">
        <v>34530</v>
      </c>
      <c r="J140" s="17" t="str">
        <f aca="false">TEXT(I140,"aaaa")</f>
        <v>1994</v>
      </c>
      <c r="K140" s="0" t="n">
        <v>7</v>
      </c>
      <c r="L140" s="0" t="s">
        <v>82</v>
      </c>
      <c r="M140" s="0" t="s">
        <v>76</v>
      </c>
    </row>
    <row r="141" customFormat="false" ht="14.4" hidden="true" customHeight="false" outlineLevel="0" collapsed="false">
      <c r="A141" s="0" t="str">
        <f aca="false">IF(M141="GASOLINE","G",IF(M141="PROPANE","CNG",IF(M141="DIESEL","D", "OUTRO")))</f>
        <v>G</v>
      </c>
      <c r="C141" s="0" t="n">
        <f aca="false">3.78541*F141</f>
        <v>682858059.261</v>
      </c>
      <c r="D141" s="16" t="s">
        <v>73</v>
      </c>
      <c r="E141" s="0" t="s">
        <v>74</v>
      </c>
      <c r="F141" s="0" t="n">
        <f aca="false">G141*H141*1000</f>
        <v>180392100</v>
      </c>
      <c r="G141" s="0" t="n">
        <v>31</v>
      </c>
      <c r="H141" s="18" t="n">
        <v>5819.1</v>
      </c>
      <c r="I141" s="17" t="n">
        <v>34561</v>
      </c>
      <c r="J141" s="17" t="str">
        <f aca="false">TEXT(I141,"aaaa")</f>
        <v>1994</v>
      </c>
      <c r="K141" s="0" t="n">
        <v>8</v>
      </c>
      <c r="L141" s="0" t="s">
        <v>83</v>
      </c>
      <c r="M141" s="0" t="s">
        <v>76</v>
      </c>
    </row>
    <row r="142" customFormat="false" ht="14.4" hidden="true" customHeight="false" outlineLevel="0" collapsed="false">
      <c r="A142" s="0" t="str">
        <f aca="false">IF(M142="GASOLINE","G",IF(M142="PROPANE","CNG",IF(M142="DIESEL","D", "OUTRO")))</f>
        <v>G</v>
      </c>
      <c r="C142" s="0" t="n">
        <f aca="false">3.78541*F142</f>
        <v>640264247.4</v>
      </c>
      <c r="D142" s="16" t="s">
        <v>73</v>
      </c>
      <c r="E142" s="0" t="s">
        <v>74</v>
      </c>
      <c r="F142" s="0" t="n">
        <f aca="false">G142*H142*1000</f>
        <v>169140000</v>
      </c>
      <c r="G142" s="0" t="n">
        <v>30</v>
      </c>
      <c r="H142" s="18" t="n">
        <v>5638</v>
      </c>
      <c r="I142" s="17" t="n">
        <v>34592</v>
      </c>
      <c r="J142" s="17" t="str">
        <f aca="false">TEXT(I142,"aaaa")</f>
        <v>1994</v>
      </c>
      <c r="K142" s="0" t="n">
        <v>9</v>
      </c>
      <c r="L142" s="0" t="s">
        <v>84</v>
      </c>
      <c r="M142" s="0" t="s">
        <v>76</v>
      </c>
    </row>
    <row r="143" customFormat="false" ht="14.4" hidden="true" customHeight="false" outlineLevel="0" collapsed="false">
      <c r="A143" s="0" t="str">
        <f aca="false">IF(M143="GASOLINE","G",IF(M143="PROPANE","CNG",IF(M143="DIESEL","D", "OUTRO")))</f>
        <v>G</v>
      </c>
      <c r="C143" s="0" t="n">
        <f aca="false">3.78541*F143</f>
        <v>670301854.291</v>
      </c>
      <c r="D143" s="16" t="s">
        <v>73</v>
      </c>
      <c r="E143" s="0" t="s">
        <v>74</v>
      </c>
      <c r="F143" s="0" t="n">
        <f aca="false">G143*H143*1000</f>
        <v>177075100</v>
      </c>
      <c r="G143" s="0" t="n">
        <v>31</v>
      </c>
      <c r="H143" s="18" t="n">
        <v>5712.1</v>
      </c>
      <c r="I143" s="17" t="n">
        <v>34622</v>
      </c>
      <c r="J143" s="17" t="str">
        <f aca="false">TEXT(I143,"aaaa")</f>
        <v>1994</v>
      </c>
      <c r="K143" s="0" t="n">
        <v>10</v>
      </c>
      <c r="L143" s="0" t="s">
        <v>85</v>
      </c>
      <c r="M143" s="0" t="s">
        <v>76</v>
      </c>
    </row>
    <row r="144" customFormat="false" ht="14.4" hidden="true" customHeight="false" outlineLevel="0" collapsed="false">
      <c r="A144" s="0" t="str">
        <f aca="false">IF(M144="GASOLINE","G",IF(M144="PROPANE","CNG",IF(M144="DIESEL","D", "OUTRO")))</f>
        <v>G</v>
      </c>
      <c r="C144" s="0" t="n">
        <f aca="false">3.78541*F144</f>
        <v>631554018.99</v>
      </c>
      <c r="D144" s="16" t="s">
        <v>73</v>
      </c>
      <c r="E144" s="0" t="s">
        <v>74</v>
      </c>
      <c r="F144" s="0" t="n">
        <f aca="false">G144*H144*1000</f>
        <v>166839000</v>
      </c>
      <c r="G144" s="0" t="n">
        <v>30</v>
      </c>
      <c r="H144" s="18" t="n">
        <v>5561.3</v>
      </c>
      <c r="I144" s="17" t="n">
        <v>34653</v>
      </c>
      <c r="J144" s="17" t="str">
        <f aca="false">TEXT(I144,"aaaa")</f>
        <v>1994</v>
      </c>
      <c r="K144" s="0" t="n">
        <v>11</v>
      </c>
      <c r="L144" s="0" t="s">
        <v>86</v>
      </c>
      <c r="M144" s="0" t="s">
        <v>76</v>
      </c>
    </row>
    <row r="145" customFormat="false" ht="14.4" hidden="true" customHeight="false" outlineLevel="0" collapsed="false">
      <c r="A145" s="0" t="str">
        <f aca="false">IF(M145="GASOLINE","G",IF(M145="PROPANE","CNG",IF(M145="DIESEL","D", "OUTRO")))</f>
        <v>G</v>
      </c>
      <c r="C145" s="0" t="n">
        <f aca="false">3.78541*F145</f>
        <v>652594084.852</v>
      </c>
      <c r="D145" s="16" t="s">
        <v>73</v>
      </c>
      <c r="E145" s="0" t="s">
        <v>74</v>
      </c>
      <c r="F145" s="0" t="n">
        <f aca="false">G145*H145*1000</f>
        <v>172397200</v>
      </c>
      <c r="G145" s="0" t="n">
        <v>31</v>
      </c>
      <c r="H145" s="18" t="n">
        <v>5561.2</v>
      </c>
      <c r="I145" s="17" t="n">
        <v>34683</v>
      </c>
      <c r="J145" s="17" t="str">
        <f aca="false">TEXT(I145,"aaaa")</f>
        <v>1994</v>
      </c>
      <c r="K145" s="0" t="n">
        <v>12</v>
      </c>
      <c r="L145" s="0" t="s">
        <v>87</v>
      </c>
      <c r="M145" s="0" t="s">
        <v>76</v>
      </c>
    </row>
    <row r="146" customFormat="false" ht="14.4" hidden="true" customHeight="false" outlineLevel="0" collapsed="false">
      <c r="A146" s="0" t="str">
        <f aca="false">IF(M146="GASOLINE","G",IF(M146="PROPANE","CNG",IF(M146="DIESEL","D", "OUTRO")))</f>
        <v>G</v>
      </c>
      <c r="C146" s="0" t="n">
        <f aca="false">3.78541*F146</f>
        <v>601876404.59</v>
      </c>
      <c r="D146" s="16" t="s">
        <v>73</v>
      </c>
      <c r="E146" s="0" t="s">
        <v>74</v>
      </c>
      <c r="F146" s="0" t="n">
        <f aca="false">G146*H146*1000</f>
        <v>158999000</v>
      </c>
      <c r="G146" s="0" t="n">
        <v>31</v>
      </c>
      <c r="H146" s="18" t="n">
        <v>5129</v>
      </c>
      <c r="I146" s="17" t="n">
        <v>34714</v>
      </c>
      <c r="J146" s="17" t="str">
        <f aca="false">TEXT(I146,"aaaa")</f>
        <v>1995</v>
      </c>
      <c r="K146" s="0" t="n">
        <v>1</v>
      </c>
      <c r="L146" s="0" t="s">
        <v>75</v>
      </c>
      <c r="M146" s="0" t="s">
        <v>76</v>
      </c>
    </row>
    <row r="147" customFormat="false" ht="14.4" hidden="true" customHeight="false" outlineLevel="0" collapsed="false">
      <c r="A147" s="0" t="str">
        <f aca="false">IF(M147="GASOLINE","G",IF(M147="PROPANE","CNG",IF(M147="DIESEL","D", "OUTRO")))</f>
        <v>G</v>
      </c>
      <c r="C147" s="0" t="n">
        <f aca="false">3.78541*F147</f>
        <v>561998624.404</v>
      </c>
      <c r="D147" s="16" t="s">
        <v>73</v>
      </c>
      <c r="E147" s="0" t="s">
        <v>74</v>
      </c>
      <c r="F147" s="0" t="n">
        <f aca="false">G147*H147*1000</f>
        <v>148464400</v>
      </c>
      <c r="G147" s="0" t="n">
        <v>28</v>
      </c>
      <c r="H147" s="18" t="n">
        <v>5302.3</v>
      </c>
      <c r="I147" s="17" t="n">
        <v>34745</v>
      </c>
      <c r="J147" s="17" t="str">
        <f aca="false">TEXT(I147,"aaaa")</f>
        <v>1995</v>
      </c>
      <c r="K147" s="0" t="n">
        <v>2</v>
      </c>
      <c r="L147" s="0" t="s">
        <v>77</v>
      </c>
      <c r="M147" s="0" t="s">
        <v>76</v>
      </c>
    </row>
    <row r="148" customFormat="false" ht="14.4" hidden="true" customHeight="false" outlineLevel="0" collapsed="false">
      <c r="A148" s="0" t="str">
        <f aca="false">IF(M148="GASOLINE","G",IF(M148="PROPANE","CNG",IF(M148="DIESEL","D", "OUTRO")))</f>
        <v>G</v>
      </c>
      <c r="C148" s="0" t="n">
        <f aca="false">3.78541*F148</f>
        <v>630415367.662</v>
      </c>
      <c r="D148" s="16" t="s">
        <v>73</v>
      </c>
      <c r="E148" s="0" t="s">
        <v>74</v>
      </c>
      <c r="F148" s="0" t="n">
        <f aca="false">G148*H148*1000</f>
        <v>166538200</v>
      </c>
      <c r="G148" s="0" t="n">
        <v>31</v>
      </c>
      <c r="H148" s="18" t="n">
        <v>5372.2</v>
      </c>
      <c r="I148" s="17" t="n">
        <v>34773</v>
      </c>
      <c r="J148" s="17" t="str">
        <f aca="false">TEXT(I148,"aaaa")</f>
        <v>1995</v>
      </c>
      <c r="K148" s="0" t="n">
        <v>3</v>
      </c>
      <c r="L148" s="0" t="s">
        <v>78</v>
      </c>
      <c r="M148" s="0" t="s">
        <v>76</v>
      </c>
    </row>
    <row r="149" customFormat="false" ht="14.4" hidden="true" customHeight="false" outlineLevel="0" collapsed="false">
      <c r="A149" s="0" t="str">
        <f aca="false">IF(M149="GASOLINE","G",IF(M149="PROPANE","CNG",IF(M149="DIESEL","D", "OUTRO")))</f>
        <v>G</v>
      </c>
      <c r="C149" s="0" t="n">
        <f aca="false">3.78541*F149</f>
        <v>608421378.48</v>
      </c>
      <c r="D149" s="16" t="s">
        <v>73</v>
      </c>
      <c r="E149" s="0" t="s">
        <v>74</v>
      </c>
      <c r="F149" s="0" t="n">
        <f aca="false">G149*H149*1000</f>
        <v>160728000</v>
      </c>
      <c r="G149" s="0" t="n">
        <v>30</v>
      </c>
      <c r="H149" s="18" t="n">
        <v>5357.6</v>
      </c>
      <c r="I149" s="17" t="n">
        <v>34804</v>
      </c>
      <c r="J149" s="17" t="str">
        <f aca="false">TEXT(I149,"aaaa")</f>
        <v>1995</v>
      </c>
      <c r="K149" s="0" t="n">
        <v>4</v>
      </c>
      <c r="L149" s="0" t="s">
        <v>79</v>
      </c>
      <c r="M149" s="0" t="s">
        <v>76</v>
      </c>
    </row>
    <row r="150" customFormat="false" ht="14.4" hidden="true" customHeight="false" outlineLevel="0" collapsed="false">
      <c r="A150" s="0" t="str">
        <f aca="false">IF(M150="GASOLINE","G",IF(M150="PROPANE","CNG",IF(M150="DIESEL","D", "OUTRO")))</f>
        <v>G</v>
      </c>
      <c r="C150" s="0" t="n">
        <f aca="false">3.78541*F150</f>
        <v>642912898.777</v>
      </c>
      <c r="D150" s="16" t="s">
        <v>73</v>
      </c>
      <c r="E150" s="0" t="s">
        <v>74</v>
      </c>
      <c r="F150" s="0" t="n">
        <f aca="false">G150*H150*1000</f>
        <v>169839700</v>
      </c>
      <c r="G150" s="0" t="n">
        <v>31</v>
      </c>
      <c r="H150" s="18" t="n">
        <v>5478.7</v>
      </c>
      <c r="I150" s="17" t="n">
        <v>34834</v>
      </c>
      <c r="J150" s="17" t="str">
        <f aca="false">TEXT(I150,"aaaa")</f>
        <v>1995</v>
      </c>
      <c r="K150" s="0" t="n">
        <v>5</v>
      </c>
      <c r="L150" s="0" t="s">
        <v>80</v>
      </c>
      <c r="M150" s="0" t="s">
        <v>76</v>
      </c>
    </row>
    <row r="151" customFormat="false" ht="14.4" hidden="true" customHeight="false" outlineLevel="0" collapsed="false">
      <c r="A151" s="0" t="str">
        <f aca="false">IF(M151="GASOLINE","G",IF(M151="PROPANE","CNG",IF(M151="DIESEL","D", "OUTRO")))</f>
        <v>G</v>
      </c>
      <c r="C151" s="0" t="n">
        <f aca="false">3.78541*F151</f>
        <v>654186985.38</v>
      </c>
      <c r="D151" s="16" t="s">
        <v>73</v>
      </c>
      <c r="E151" s="0" t="s">
        <v>74</v>
      </c>
      <c r="F151" s="0" t="n">
        <f aca="false">G151*H151*1000</f>
        <v>172818000</v>
      </c>
      <c r="G151" s="0" t="n">
        <v>30</v>
      </c>
      <c r="H151" s="18" t="n">
        <v>5760.6</v>
      </c>
      <c r="I151" s="17" t="n">
        <v>34865</v>
      </c>
      <c r="J151" s="17" t="str">
        <f aca="false">TEXT(I151,"aaaa")</f>
        <v>1995</v>
      </c>
      <c r="K151" s="0" t="n">
        <v>6</v>
      </c>
      <c r="L151" s="0" t="s">
        <v>81</v>
      </c>
      <c r="M151" s="0" t="s">
        <v>76</v>
      </c>
    </row>
    <row r="152" customFormat="false" ht="14.4" hidden="true" customHeight="false" outlineLevel="0" collapsed="false">
      <c r="A152" s="0" t="str">
        <f aca="false">IF(M152="GASOLINE","G",IF(M152="PROPANE","CNG",IF(M152="DIESEL","D", "OUTRO")))</f>
        <v>G</v>
      </c>
      <c r="C152" s="0" t="n">
        <f aca="false">3.78541*F152</f>
        <v>670806449.444</v>
      </c>
      <c r="D152" s="16" t="s">
        <v>73</v>
      </c>
      <c r="E152" s="0" t="s">
        <v>74</v>
      </c>
      <c r="F152" s="0" t="n">
        <f aca="false">G152*H152*1000</f>
        <v>177208400</v>
      </c>
      <c r="G152" s="0" t="n">
        <v>31</v>
      </c>
      <c r="H152" s="18" t="n">
        <v>5716.4</v>
      </c>
      <c r="I152" s="17" t="n">
        <v>34895</v>
      </c>
      <c r="J152" s="17" t="str">
        <f aca="false">TEXT(I152,"aaaa")</f>
        <v>1995</v>
      </c>
      <c r="K152" s="0" t="n">
        <v>7</v>
      </c>
      <c r="L152" s="0" t="s">
        <v>82</v>
      </c>
      <c r="M152" s="0" t="s">
        <v>76</v>
      </c>
    </row>
    <row r="153" customFormat="false" ht="14.4" hidden="true" customHeight="false" outlineLevel="0" collapsed="false">
      <c r="A153" s="0" t="str">
        <f aca="false">IF(M153="GASOLINE","G",IF(M153="PROPANE","CNG",IF(M153="DIESEL","D", "OUTRO")))</f>
        <v>G</v>
      </c>
      <c r="C153" s="0" t="n">
        <f aca="false">3.78541*F153</f>
        <v>670923797.154</v>
      </c>
      <c r="D153" s="16" t="s">
        <v>73</v>
      </c>
      <c r="E153" s="0" t="s">
        <v>74</v>
      </c>
      <c r="F153" s="0" t="n">
        <f aca="false">G153*H153*1000</f>
        <v>177239400</v>
      </c>
      <c r="G153" s="0" t="n">
        <v>31</v>
      </c>
      <c r="H153" s="18" t="n">
        <v>5717.4</v>
      </c>
      <c r="I153" s="17" t="n">
        <v>34926</v>
      </c>
      <c r="J153" s="17" t="str">
        <f aca="false">TEXT(I153,"aaaa")</f>
        <v>1995</v>
      </c>
      <c r="K153" s="0" t="n">
        <v>8</v>
      </c>
      <c r="L153" s="0" t="s">
        <v>83</v>
      </c>
      <c r="M153" s="0" t="s">
        <v>76</v>
      </c>
    </row>
    <row r="154" customFormat="false" ht="14.4" hidden="true" customHeight="false" outlineLevel="0" collapsed="false">
      <c r="A154" s="0" t="str">
        <f aca="false">IF(M154="GASOLINE","G",IF(M154="PROPANE","CNG",IF(M154="DIESEL","D", "OUTRO")))</f>
        <v>G</v>
      </c>
      <c r="C154" s="0" t="n">
        <f aca="false">3.78541*F154</f>
        <v>633745771.38</v>
      </c>
      <c r="D154" s="16" t="s">
        <v>73</v>
      </c>
      <c r="E154" s="0" t="s">
        <v>74</v>
      </c>
      <c r="F154" s="0" t="n">
        <f aca="false">G154*H154*1000</f>
        <v>167418000</v>
      </c>
      <c r="G154" s="0" t="n">
        <v>30</v>
      </c>
      <c r="H154" s="18" t="n">
        <v>5580.6</v>
      </c>
      <c r="I154" s="17" t="n">
        <v>34957</v>
      </c>
      <c r="J154" s="17" t="str">
        <f aca="false">TEXT(I154,"aaaa")</f>
        <v>1995</v>
      </c>
      <c r="K154" s="0" t="n">
        <v>9</v>
      </c>
      <c r="L154" s="0" t="s">
        <v>84</v>
      </c>
      <c r="M154" s="0" t="s">
        <v>76</v>
      </c>
    </row>
    <row r="155" customFormat="false" ht="14.4" hidden="true" customHeight="false" outlineLevel="0" collapsed="false">
      <c r="A155" s="0" t="str">
        <f aca="false">IF(M155="GASOLINE","G",IF(M155="PROPANE","CNG",IF(M155="DIESEL","D", "OUTRO")))</f>
        <v>G</v>
      </c>
      <c r="C155" s="0" t="n">
        <f aca="false">3.78541*F155</f>
        <v>661594654.209</v>
      </c>
      <c r="D155" s="16" t="s">
        <v>73</v>
      </c>
      <c r="E155" s="0" t="s">
        <v>74</v>
      </c>
      <c r="F155" s="0" t="n">
        <f aca="false">G155*H155*1000</f>
        <v>174774900</v>
      </c>
      <c r="G155" s="0" t="n">
        <v>31</v>
      </c>
      <c r="H155" s="18" t="n">
        <v>5637.9</v>
      </c>
      <c r="I155" s="17" t="n">
        <v>34987</v>
      </c>
      <c r="J155" s="17" t="str">
        <f aca="false">TEXT(I155,"aaaa")</f>
        <v>1995</v>
      </c>
      <c r="K155" s="0" t="n">
        <v>10</v>
      </c>
      <c r="L155" s="0" t="s">
        <v>85</v>
      </c>
      <c r="M155" s="0" t="s">
        <v>76</v>
      </c>
    </row>
    <row r="156" customFormat="false" ht="14.4" hidden="true" customHeight="false" outlineLevel="0" collapsed="false">
      <c r="A156" s="0" t="str">
        <f aca="false">IF(M156="GASOLINE","G",IF(M156="PROPANE","CNG",IF(M156="DIESEL","D", "OUTRO")))</f>
        <v>G</v>
      </c>
      <c r="C156" s="0" t="n">
        <f aca="false">3.78541*F156</f>
        <v>631258757.01</v>
      </c>
      <c r="D156" s="16" t="s">
        <v>73</v>
      </c>
      <c r="E156" s="0" t="s">
        <v>74</v>
      </c>
      <c r="F156" s="0" t="n">
        <f aca="false">G156*H156*1000</f>
        <v>166761000</v>
      </c>
      <c r="G156" s="0" t="n">
        <v>30</v>
      </c>
      <c r="H156" s="18" t="n">
        <v>5558.7</v>
      </c>
      <c r="I156" s="17" t="n">
        <v>35018</v>
      </c>
      <c r="J156" s="17" t="str">
        <f aca="false">TEXT(I156,"aaaa")</f>
        <v>1995</v>
      </c>
      <c r="K156" s="0" t="n">
        <v>11</v>
      </c>
      <c r="L156" s="0" t="s">
        <v>86</v>
      </c>
      <c r="M156" s="0" t="s">
        <v>76</v>
      </c>
    </row>
    <row r="157" customFormat="false" ht="14.4" hidden="true" customHeight="false" outlineLevel="0" collapsed="false">
      <c r="A157" s="0" t="str">
        <f aca="false">IF(M157="GASOLINE","G",IF(M157="PROPANE","CNG",IF(M157="DIESEL","D", "OUTRO")))</f>
        <v>G</v>
      </c>
      <c r="C157" s="0" t="n">
        <f aca="false">3.78541*F157</f>
        <v>656865541.496</v>
      </c>
      <c r="D157" s="16" t="s">
        <v>73</v>
      </c>
      <c r="E157" s="0" t="s">
        <v>74</v>
      </c>
      <c r="F157" s="0" t="n">
        <f aca="false">G157*H157*1000</f>
        <v>173525600</v>
      </c>
      <c r="G157" s="0" t="n">
        <v>31</v>
      </c>
      <c r="H157" s="18" t="n">
        <v>5597.6</v>
      </c>
      <c r="I157" s="17" t="n">
        <v>35048</v>
      </c>
      <c r="J157" s="17" t="str">
        <f aca="false">TEXT(I157,"aaaa")</f>
        <v>1995</v>
      </c>
      <c r="K157" s="0" t="n">
        <v>12</v>
      </c>
      <c r="L157" s="0" t="s">
        <v>87</v>
      </c>
      <c r="M157" s="0" t="s">
        <v>76</v>
      </c>
    </row>
    <row r="158" customFormat="false" ht="14.4" hidden="true" customHeight="false" outlineLevel="0" collapsed="false">
      <c r="A158" s="0" t="str">
        <f aca="false">IF(M158="GASOLINE","G",IF(M158="PROPANE","CNG",IF(M158="DIESEL","D", "OUTRO")))</f>
        <v>G</v>
      </c>
      <c r="C158" s="0" t="n">
        <f aca="false">3.78541*F158</f>
        <v>544563783.026</v>
      </c>
      <c r="D158" s="16" t="s">
        <v>73</v>
      </c>
      <c r="E158" s="0" t="s">
        <v>74</v>
      </c>
      <c r="F158" s="0" t="n">
        <f aca="false">G158*H158*1000</f>
        <v>143858600</v>
      </c>
      <c r="G158" s="0" t="n">
        <v>31</v>
      </c>
      <c r="H158" s="18" t="n">
        <v>4640.6</v>
      </c>
      <c r="I158" s="17" t="n">
        <v>35079</v>
      </c>
      <c r="J158" s="17" t="str">
        <f aca="false">TEXT(I158,"aaaa")</f>
        <v>1996</v>
      </c>
      <c r="K158" s="0" t="n">
        <v>1</v>
      </c>
      <c r="L158" s="0" t="s">
        <v>75</v>
      </c>
      <c r="M158" s="0" t="s">
        <v>76</v>
      </c>
    </row>
    <row r="159" customFormat="false" ht="14.4" hidden="true" customHeight="false" outlineLevel="0" collapsed="false">
      <c r="A159" s="0" t="str">
        <f aca="false">IF(M159="GASOLINE","G",IF(M159="PROPANE","CNG",IF(M159="DIESEL","D", "OUTRO")))</f>
        <v>G</v>
      </c>
      <c r="C159" s="0" t="n">
        <f aca="false">3.78541*F159</f>
        <v>583508081.106</v>
      </c>
      <c r="D159" s="16" t="s">
        <v>73</v>
      </c>
      <c r="E159" s="0" t="s">
        <v>74</v>
      </c>
      <c r="F159" s="0" t="n">
        <f aca="false">G159*H159*1000</f>
        <v>154146600</v>
      </c>
      <c r="G159" s="0" t="n">
        <v>29</v>
      </c>
      <c r="H159" s="18" t="n">
        <v>5315.4</v>
      </c>
      <c r="I159" s="17" t="n">
        <v>35110</v>
      </c>
      <c r="J159" s="17" t="str">
        <f aca="false">TEXT(I159,"aaaa")</f>
        <v>1996</v>
      </c>
      <c r="K159" s="0" t="n">
        <v>2</v>
      </c>
      <c r="L159" s="0" t="s">
        <v>77</v>
      </c>
      <c r="M159" s="0" t="s">
        <v>76</v>
      </c>
    </row>
    <row r="160" customFormat="false" ht="14.4" hidden="true" customHeight="false" outlineLevel="0" collapsed="false">
      <c r="A160" s="0" t="str">
        <f aca="false">IF(M160="GASOLINE","G",IF(M160="PROPANE","CNG",IF(M160="DIESEL","D", "OUTRO")))</f>
        <v>G</v>
      </c>
      <c r="C160" s="0" t="n">
        <f aca="false">3.78541*F160</f>
        <v>618105592.883</v>
      </c>
      <c r="D160" s="16" t="s">
        <v>73</v>
      </c>
      <c r="E160" s="0" t="s">
        <v>74</v>
      </c>
      <c r="F160" s="0" t="n">
        <f aca="false">G160*H160*1000</f>
        <v>163286300</v>
      </c>
      <c r="G160" s="0" t="n">
        <v>31</v>
      </c>
      <c r="H160" s="18" t="n">
        <v>5267.3</v>
      </c>
      <c r="I160" s="17" t="n">
        <v>35139</v>
      </c>
      <c r="J160" s="17" t="str">
        <f aca="false">TEXT(I160,"aaaa")</f>
        <v>1996</v>
      </c>
      <c r="K160" s="0" t="n">
        <v>3</v>
      </c>
      <c r="L160" s="0" t="s">
        <v>78</v>
      </c>
      <c r="M160" s="0" t="s">
        <v>76</v>
      </c>
    </row>
    <row r="161" customFormat="false" ht="14.4" hidden="true" customHeight="false" outlineLevel="0" collapsed="false">
      <c r="A161" s="0" t="str">
        <f aca="false">IF(M161="GASOLINE","G",IF(M161="PROPANE","CNG",IF(M161="DIESEL","D", "OUTRO")))</f>
        <v>G</v>
      </c>
      <c r="C161" s="0" t="n">
        <f aca="false">3.78541*F161</f>
        <v>638049782.55</v>
      </c>
      <c r="D161" s="16" t="s">
        <v>73</v>
      </c>
      <c r="E161" s="0" t="s">
        <v>74</v>
      </c>
      <c r="F161" s="0" t="n">
        <f aca="false">G161*H161*1000</f>
        <v>168555000</v>
      </c>
      <c r="G161" s="0" t="n">
        <v>30</v>
      </c>
      <c r="H161" s="18" t="n">
        <v>5618.5</v>
      </c>
      <c r="I161" s="17" t="n">
        <v>35170</v>
      </c>
      <c r="J161" s="17" t="str">
        <f aca="false">TEXT(I161,"aaaa")</f>
        <v>1996</v>
      </c>
      <c r="K161" s="0" t="n">
        <v>4</v>
      </c>
      <c r="L161" s="0" t="s">
        <v>79</v>
      </c>
      <c r="M161" s="0" t="s">
        <v>76</v>
      </c>
    </row>
    <row r="162" customFormat="false" ht="14.4" hidden="true" customHeight="false" outlineLevel="0" collapsed="false">
      <c r="A162" s="0" t="str">
        <f aca="false">IF(M162="GASOLINE","G",IF(M162="PROPANE","CNG",IF(M162="DIESEL","D", "OUTRO")))</f>
        <v>G</v>
      </c>
      <c r="C162" s="0" t="n">
        <f aca="false">3.78541*F162</f>
        <v>658872187.337</v>
      </c>
      <c r="D162" s="16" t="s">
        <v>73</v>
      </c>
      <c r="E162" s="0" t="s">
        <v>74</v>
      </c>
      <c r="F162" s="0" t="n">
        <f aca="false">G162*H162*1000</f>
        <v>174055700</v>
      </c>
      <c r="G162" s="0" t="n">
        <v>31</v>
      </c>
      <c r="H162" s="18" t="n">
        <v>5614.7</v>
      </c>
      <c r="I162" s="17" t="n">
        <v>35200</v>
      </c>
      <c r="J162" s="17" t="str">
        <f aca="false">TEXT(I162,"aaaa")</f>
        <v>1996</v>
      </c>
      <c r="K162" s="0" t="n">
        <v>5</v>
      </c>
      <c r="L162" s="0" t="s">
        <v>80</v>
      </c>
      <c r="M162" s="0" t="s">
        <v>76</v>
      </c>
    </row>
    <row r="163" customFormat="false" ht="14.4" hidden="true" customHeight="false" outlineLevel="0" collapsed="false">
      <c r="A163" s="0" t="str">
        <f aca="false">IF(M163="GASOLINE","G",IF(M163="PROPANE","CNG",IF(M163="DIESEL","D", "OUTRO")))</f>
        <v>G</v>
      </c>
      <c r="C163" s="0" t="n">
        <f aca="false">3.78541*F163</f>
        <v>659740181.85</v>
      </c>
      <c r="D163" s="16" t="s">
        <v>73</v>
      </c>
      <c r="E163" s="0" t="s">
        <v>74</v>
      </c>
      <c r="F163" s="0" t="n">
        <f aca="false">G163*H163*1000</f>
        <v>174285000</v>
      </c>
      <c r="G163" s="0" t="n">
        <v>30</v>
      </c>
      <c r="H163" s="18" t="n">
        <v>5809.5</v>
      </c>
      <c r="I163" s="17" t="n">
        <v>35231</v>
      </c>
      <c r="J163" s="17" t="str">
        <f aca="false">TEXT(I163,"aaaa")</f>
        <v>1996</v>
      </c>
      <c r="K163" s="0" t="n">
        <v>6</v>
      </c>
      <c r="L163" s="0" t="s">
        <v>81</v>
      </c>
      <c r="M163" s="0" t="s">
        <v>76</v>
      </c>
    </row>
    <row r="164" customFormat="false" ht="14.4" hidden="true" customHeight="false" outlineLevel="0" collapsed="false">
      <c r="A164" s="0" t="str">
        <f aca="false">IF(M164="GASOLINE","G",IF(M164="PROPANE","CNG",IF(M164="DIESEL","D", "OUTRO")))</f>
        <v>G</v>
      </c>
      <c r="C164" s="0" t="n">
        <f aca="false">3.78541*F164</f>
        <v>687469824.264</v>
      </c>
      <c r="D164" s="16" t="s">
        <v>73</v>
      </c>
      <c r="E164" s="0" t="s">
        <v>74</v>
      </c>
      <c r="F164" s="0" t="n">
        <f aca="false">G164*H164*1000</f>
        <v>181610400</v>
      </c>
      <c r="G164" s="0" t="n">
        <v>31</v>
      </c>
      <c r="H164" s="18" t="n">
        <v>5858.4</v>
      </c>
      <c r="I164" s="17" t="n">
        <v>35261</v>
      </c>
      <c r="J164" s="17" t="str">
        <f aca="false">TEXT(I164,"aaaa")</f>
        <v>1996</v>
      </c>
      <c r="K164" s="0" t="n">
        <v>7</v>
      </c>
      <c r="L164" s="0" t="s">
        <v>82</v>
      </c>
      <c r="M164" s="0" t="s">
        <v>76</v>
      </c>
    </row>
    <row r="165" customFormat="false" ht="14.4" hidden="true" customHeight="false" outlineLevel="0" collapsed="false">
      <c r="A165" s="0" t="str">
        <f aca="false">IF(M165="GASOLINE","G",IF(M165="PROPANE","CNG",IF(M165="DIESEL","D", "OUTRO")))</f>
        <v>G</v>
      </c>
      <c r="C165" s="0" t="n">
        <f aca="false">3.78541*F165</f>
        <v>684606540.14</v>
      </c>
      <c r="D165" s="16" t="s">
        <v>73</v>
      </c>
      <c r="E165" s="0" t="s">
        <v>74</v>
      </c>
      <c r="F165" s="0" t="n">
        <f aca="false">G165*H165*1000</f>
        <v>180854000</v>
      </c>
      <c r="G165" s="0" t="n">
        <v>31</v>
      </c>
      <c r="H165" s="18" t="n">
        <v>5834</v>
      </c>
      <c r="I165" s="17" t="n">
        <v>35292</v>
      </c>
      <c r="J165" s="17" t="str">
        <f aca="false">TEXT(I165,"aaaa")</f>
        <v>1996</v>
      </c>
      <c r="K165" s="0" t="n">
        <v>8</v>
      </c>
      <c r="L165" s="0" t="s">
        <v>83</v>
      </c>
      <c r="M165" s="0" t="s">
        <v>76</v>
      </c>
    </row>
    <row r="166" customFormat="false" ht="14.4" hidden="true" customHeight="false" outlineLevel="0" collapsed="false">
      <c r="A166" s="0" t="str">
        <f aca="false">IF(M166="GASOLINE","G",IF(M166="PROPANE","CNG",IF(M166="DIESEL","D", "OUTRO")))</f>
        <v>G</v>
      </c>
      <c r="C166" s="0" t="n">
        <f aca="false">3.78541*F166</f>
        <v>633836621.22</v>
      </c>
      <c r="D166" s="16" t="s">
        <v>73</v>
      </c>
      <c r="E166" s="0" t="s">
        <v>74</v>
      </c>
      <c r="F166" s="0" t="n">
        <f aca="false">G166*H166*1000</f>
        <v>167442000</v>
      </c>
      <c r="G166" s="0" t="n">
        <v>30</v>
      </c>
      <c r="H166" s="18" t="n">
        <v>5581.4</v>
      </c>
      <c r="I166" s="17" t="n">
        <v>35323</v>
      </c>
      <c r="J166" s="17" t="str">
        <f aca="false">TEXT(I166,"aaaa")</f>
        <v>1996</v>
      </c>
      <c r="K166" s="0" t="n">
        <v>9</v>
      </c>
      <c r="L166" s="0" t="s">
        <v>84</v>
      </c>
      <c r="M166" s="0" t="s">
        <v>76</v>
      </c>
    </row>
    <row r="167" customFormat="false" ht="14.4" hidden="true" customHeight="false" outlineLevel="0" collapsed="false">
      <c r="A167" s="0" t="str">
        <f aca="false">IF(M167="GASOLINE","G",IF(M167="PROPANE","CNG",IF(M167="DIESEL","D", "OUTRO")))</f>
        <v>G</v>
      </c>
      <c r="C167" s="0" t="n">
        <f aca="false">3.78541*F167</f>
        <v>645776182.901</v>
      </c>
      <c r="D167" s="16" t="s">
        <v>73</v>
      </c>
      <c r="E167" s="0" t="s">
        <v>74</v>
      </c>
      <c r="F167" s="0" t="n">
        <f aca="false">G167*H167*1000</f>
        <v>170596100</v>
      </c>
      <c r="G167" s="0" t="n">
        <v>31</v>
      </c>
      <c r="H167" s="18" t="n">
        <v>5503.1</v>
      </c>
      <c r="I167" s="17" t="n">
        <v>35353</v>
      </c>
      <c r="J167" s="17" t="str">
        <f aca="false">TEXT(I167,"aaaa")</f>
        <v>1996</v>
      </c>
      <c r="K167" s="0" t="n">
        <v>10</v>
      </c>
      <c r="L167" s="0" t="s">
        <v>85</v>
      </c>
      <c r="M167" s="0" t="s">
        <v>76</v>
      </c>
    </row>
    <row r="168" customFormat="false" ht="14.4" hidden="true" customHeight="false" outlineLevel="0" collapsed="false">
      <c r="A168" s="0" t="str">
        <f aca="false">IF(M168="GASOLINE","G",IF(M168="PROPANE","CNG",IF(M168="DIESEL","D", "OUTRO")))</f>
        <v>G</v>
      </c>
      <c r="C168" s="0" t="n">
        <f aca="false">3.78541*F168</f>
        <v>639230830.47</v>
      </c>
      <c r="D168" s="16" t="s">
        <v>73</v>
      </c>
      <c r="E168" s="0" t="s">
        <v>74</v>
      </c>
      <c r="F168" s="0" t="n">
        <f aca="false">G168*H168*1000</f>
        <v>168867000</v>
      </c>
      <c r="G168" s="0" t="n">
        <v>30</v>
      </c>
      <c r="H168" s="18" t="n">
        <v>5628.9</v>
      </c>
      <c r="I168" s="17" t="n">
        <v>35384</v>
      </c>
      <c r="J168" s="17" t="str">
        <f aca="false">TEXT(I168,"aaaa")</f>
        <v>1996</v>
      </c>
      <c r="K168" s="0" t="n">
        <v>11</v>
      </c>
      <c r="L168" s="0" t="s">
        <v>86</v>
      </c>
      <c r="M168" s="0" t="s">
        <v>76</v>
      </c>
    </row>
    <row r="169" customFormat="false" ht="14.4" hidden="true" customHeight="false" outlineLevel="0" collapsed="false">
      <c r="A169" s="0" t="str">
        <f aca="false">IF(M169="GASOLINE","G",IF(M169="PROPANE","CNG",IF(M169="DIESEL","D", "OUTRO")))</f>
        <v>G</v>
      </c>
      <c r="C169" s="0" t="n">
        <f aca="false">3.78541*F169</f>
        <v>655398695.121</v>
      </c>
      <c r="D169" s="16" t="s">
        <v>73</v>
      </c>
      <c r="E169" s="0" t="s">
        <v>74</v>
      </c>
      <c r="F169" s="0" t="n">
        <f aca="false">G169*H169*1000</f>
        <v>173138100</v>
      </c>
      <c r="G169" s="0" t="n">
        <v>31</v>
      </c>
      <c r="H169" s="18" t="n">
        <v>5585.1</v>
      </c>
      <c r="I169" s="17" t="n">
        <v>35414</v>
      </c>
      <c r="J169" s="17" t="str">
        <f aca="false">TEXT(I169,"aaaa")</f>
        <v>1996</v>
      </c>
      <c r="K169" s="0" t="n">
        <v>12</v>
      </c>
      <c r="L169" s="0" t="s">
        <v>87</v>
      </c>
      <c r="M169" s="0" t="s">
        <v>76</v>
      </c>
    </row>
    <row r="170" customFormat="false" ht="14.4" hidden="true" customHeight="false" outlineLevel="0" collapsed="false">
      <c r="A170" s="0" t="str">
        <f aca="false">IF(M170="GASOLINE","G",IF(M170="PROPANE","CNG",IF(M170="DIESEL","D", "OUTRO")))</f>
        <v>G</v>
      </c>
      <c r="C170" s="0" t="n">
        <f aca="false">3.78541*F170</f>
        <v>609140227.839</v>
      </c>
      <c r="D170" s="16" t="s">
        <v>73</v>
      </c>
      <c r="E170" s="0" t="s">
        <v>74</v>
      </c>
      <c r="F170" s="0" t="n">
        <f aca="false">G170*H170*1000</f>
        <v>160917900</v>
      </c>
      <c r="G170" s="0" t="n">
        <v>31</v>
      </c>
      <c r="H170" s="18" t="n">
        <v>5190.9</v>
      </c>
      <c r="I170" s="17" t="n">
        <v>35445</v>
      </c>
      <c r="J170" s="17" t="str">
        <f aca="false">TEXT(I170,"aaaa")</f>
        <v>1997</v>
      </c>
      <c r="K170" s="0" t="n">
        <v>1</v>
      </c>
      <c r="L170" s="0" t="s">
        <v>75</v>
      </c>
      <c r="M170" s="0" t="s">
        <v>76</v>
      </c>
    </row>
    <row r="171" customFormat="false" ht="14.4" hidden="true" customHeight="false" outlineLevel="0" collapsed="false">
      <c r="A171" s="0" t="str">
        <f aca="false">IF(M171="GASOLINE","G",IF(M171="PROPANE","CNG",IF(M171="DIESEL","D", "OUTRO")))</f>
        <v>G</v>
      </c>
      <c r="C171" s="0" t="n">
        <f aca="false">3.78541*F171</f>
        <v>556836839.328</v>
      </c>
      <c r="D171" s="16" t="s">
        <v>73</v>
      </c>
      <c r="E171" s="0" t="s">
        <v>74</v>
      </c>
      <c r="F171" s="0" t="n">
        <f aca="false">G171*H171*1000</f>
        <v>147100800</v>
      </c>
      <c r="G171" s="0" t="n">
        <v>28</v>
      </c>
      <c r="H171" s="18" t="n">
        <v>5253.6</v>
      </c>
      <c r="I171" s="17" t="n">
        <v>35476</v>
      </c>
      <c r="J171" s="17" t="str">
        <f aca="false">TEXT(I171,"aaaa")</f>
        <v>1997</v>
      </c>
      <c r="K171" s="0" t="n">
        <v>2</v>
      </c>
      <c r="L171" s="0" t="s">
        <v>77</v>
      </c>
      <c r="M171" s="0" t="s">
        <v>76</v>
      </c>
    </row>
    <row r="172" customFormat="false" ht="14.4" hidden="true" customHeight="false" outlineLevel="0" collapsed="false">
      <c r="A172" s="0" t="str">
        <f aca="false">IF(M172="GASOLINE","G",IF(M172="PROPANE","CNG",IF(M172="DIESEL","D", "OUTRO")))</f>
        <v>G</v>
      </c>
      <c r="C172" s="0" t="n">
        <f aca="false">3.78541*F172</f>
        <v>626402075.98</v>
      </c>
      <c r="D172" s="16" t="s">
        <v>73</v>
      </c>
      <c r="E172" s="0" t="s">
        <v>74</v>
      </c>
      <c r="F172" s="0" t="n">
        <f aca="false">G172*H172*1000</f>
        <v>165478000</v>
      </c>
      <c r="G172" s="0" t="n">
        <v>31</v>
      </c>
      <c r="H172" s="18" t="n">
        <v>5338</v>
      </c>
      <c r="I172" s="17" t="n">
        <v>35504</v>
      </c>
      <c r="J172" s="17" t="str">
        <f aca="false">TEXT(I172,"aaaa")</f>
        <v>1997</v>
      </c>
      <c r="K172" s="0" t="n">
        <v>3</v>
      </c>
      <c r="L172" s="0" t="s">
        <v>78</v>
      </c>
      <c r="M172" s="0" t="s">
        <v>76</v>
      </c>
    </row>
    <row r="173" customFormat="false" ht="14.4" hidden="true" customHeight="false" outlineLevel="0" collapsed="false">
      <c r="A173" s="0" t="str">
        <f aca="false">IF(M173="GASOLINE","G",IF(M173="PROPANE","CNG",IF(M173="DIESEL","D", "OUTRO")))</f>
        <v>G</v>
      </c>
      <c r="C173" s="0" t="n">
        <f aca="false">3.78541*F173</f>
        <v>645885581.25</v>
      </c>
      <c r="D173" s="16" t="s">
        <v>73</v>
      </c>
      <c r="E173" s="0" t="s">
        <v>74</v>
      </c>
      <c r="F173" s="0" t="n">
        <f aca="false">G173*H173*1000</f>
        <v>170625000</v>
      </c>
      <c r="G173" s="0" t="n">
        <v>30</v>
      </c>
      <c r="H173" s="18" t="n">
        <v>5687.5</v>
      </c>
      <c r="I173" s="17" t="n">
        <v>35535</v>
      </c>
      <c r="J173" s="17" t="str">
        <f aca="false">TEXT(I173,"aaaa")</f>
        <v>1997</v>
      </c>
      <c r="K173" s="0" t="n">
        <v>4</v>
      </c>
      <c r="L173" s="0" t="s">
        <v>79</v>
      </c>
      <c r="M173" s="0" t="s">
        <v>76</v>
      </c>
    </row>
    <row r="174" customFormat="false" ht="14.4" hidden="true" customHeight="false" outlineLevel="0" collapsed="false">
      <c r="A174" s="0" t="str">
        <f aca="false">IF(M174="GASOLINE","G",IF(M174="PROPANE","CNG",IF(M174="DIESEL","D", "OUTRO")))</f>
        <v>G</v>
      </c>
      <c r="C174" s="0" t="n">
        <f aca="false">3.78541*F174</f>
        <v>667321222.457</v>
      </c>
      <c r="D174" s="16" t="s">
        <v>73</v>
      </c>
      <c r="E174" s="0" t="s">
        <v>74</v>
      </c>
      <c r="F174" s="0" t="n">
        <f aca="false">G174*H174*1000</f>
        <v>176287700</v>
      </c>
      <c r="G174" s="0" t="n">
        <v>31</v>
      </c>
      <c r="H174" s="18" t="n">
        <v>5686.7</v>
      </c>
      <c r="I174" s="17" t="n">
        <v>35565</v>
      </c>
      <c r="J174" s="17" t="str">
        <f aca="false">TEXT(I174,"aaaa")</f>
        <v>1997</v>
      </c>
      <c r="K174" s="0" t="n">
        <v>5</v>
      </c>
      <c r="L174" s="0" t="s">
        <v>80</v>
      </c>
      <c r="M174" s="0" t="s">
        <v>76</v>
      </c>
    </row>
    <row r="175" customFormat="false" ht="14.4" hidden="true" customHeight="false" outlineLevel="0" collapsed="false">
      <c r="A175" s="0" t="str">
        <f aca="false">IF(M175="GASOLINE","G",IF(M175="PROPANE","CNG",IF(M175="DIESEL","D", "OUTRO")))</f>
        <v>G</v>
      </c>
      <c r="C175" s="0" t="n">
        <f aca="false">3.78541*F175</f>
        <v>651188940.66</v>
      </c>
      <c r="D175" s="16" t="s">
        <v>73</v>
      </c>
      <c r="E175" s="0" t="s">
        <v>74</v>
      </c>
      <c r="F175" s="0" t="n">
        <f aca="false">G175*H175*1000</f>
        <v>172026000</v>
      </c>
      <c r="G175" s="0" t="n">
        <v>30</v>
      </c>
      <c r="H175" s="18" t="n">
        <v>5734.2</v>
      </c>
      <c r="I175" s="17" t="n">
        <v>35596</v>
      </c>
      <c r="J175" s="17" t="str">
        <f aca="false">TEXT(I175,"aaaa")</f>
        <v>1997</v>
      </c>
      <c r="K175" s="0" t="n">
        <v>6</v>
      </c>
      <c r="L175" s="0" t="s">
        <v>81</v>
      </c>
      <c r="M175" s="0" t="s">
        <v>76</v>
      </c>
    </row>
    <row r="176" customFormat="false" ht="14.4" hidden="true" customHeight="false" outlineLevel="0" collapsed="false">
      <c r="A176" s="0" t="str">
        <f aca="false">IF(M176="GASOLINE","G",IF(M176="PROPANE","CNG",IF(M176="DIESEL","D", "OUTRO")))</f>
        <v>G</v>
      </c>
      <c r="C176" s="0" t="n">
        <f aca="false">3.78541*F176</f>
        <v>681567234.451</v>
      </c>
      <c r="D176" s="16" t="s">
        <v>73</v>
      </c>
      <c r="E176" s="0" t="s">
        <v>74</v>
      </c>
      <c r="F176" s="0" t="n">
        <f aca="false">G176*H176*1000</f>
        <v>180051100</v>
      </c>
      <c r="G176" s="0" t="n">
        <v>31</v>
      </c>
      <c r="H176" s="18" t="n">
        <v>5808.1</v>
      </c>
      <c r="I176" s="17" t="n">
        <v>35626</v>
      </c>
      <c r="J176" s="17" t="str">
        <f aca="false">TEXT(I176,"aaaa")</f>
        <v>1997</v>
      </c>
      <c r="K176" s="0" t="n">
        <v>7</v>
      </c>
      <c r="L176" s="0" t="s">
        <v>82</v>
      </c>
      <c r="M176" s="0" t="s">
        <v>76</v>
      </c>
    </row>
    <row r="177" customFormat="false" ht="14.4" hidden="true" customHeight="false" outlineLevel="0" collapsed="false">
      <c r="A177" s="0" t="str">
        <f aca="false">IF(M177="GASOLINE","G",IF(M177="PROPANE","CNG",IF(M177="DIESEL","D", "OUTRO")))</f>
        <v>G</v>
      </c>
      <c r="C177" s="0" t="n">
        <f aca="false">3.78541*F177</f>
        <v>682118768.688</v>
      </c>
      <c r="D177" s="16" t="s">
        <v>73</v>
      </c>
      <c r="E177" s="0" t="s">
        <v>74</v>
      </c>
      <c r="F177" s="0" t="n">
        <f aca="false">G177*H177*1000</f>
        <v>180196800</v>
      </c>
      <c r="G177" s="0" t="n">
        <v>31</v>
      </c>
      <c r="H177" s="18" t="n">
        <v>5812.8</v>
      </c>
      <c r="I177" s="17" t="n">
        <v>35657</v>
      </c>
      <c r="J177" s="17" t="str">
        <f aca="false">TEXT(I177,"aaaa")</f>
        <v>1997</v>
      </c>
      <c r="K177" s="0" t="n">
        <v>8</v>
      </c>
      <c r="L177" s="0" t="s">
        <v>83</v>
      </c>
      <c r="M177" s="0" t="s">
        <v>76</v>
      </c>
    </row>
    <row r="178" customFormat="false" ht="14.4" hidden="true" customHeight="false" outlineLevel="0" collapsed="false">
      <c r="A178" s="0" t="str">
        <f aca="false">IF(M178="GASOLINE","G",IF(M178="PROPANE","CNG",IF(M178="DIESEL","D", "OUTRO")))</f>
        <v>G</v>
      </c>
      <c r="C178" s="0" t="n">
        <f aca="false">3.78541*F178</f>
        <v>654857002.95</v>
      </c>
      <c r="D178" s="16" t="s">
        <v>73</v>
      </c>
      <c r="E178" s="0" t="s">
        <v>74</v>
      </c>
      <c r="F178" s="0" t="n">
        <f aca="false">G178*H178*1000</f>
        <v>172995000</v>
      </c>
      <c r="G178" s="0" t="n">
        <v>30</v>
      </c>
      <c r="H178" s="18" t="n">
        <v>5766.5</v>
      </c>
      <c r="I178" s="17" t="n">
        <v>35688</v>
      </c>
      <c r="J178" s="17" t="str">
        <f aca="false">TEXT(I178,"aaaa")</f>
        <v>1997</v>
      </c>
      <c r="K178" s="0" t="n">
        <v>9</v>
      </c>
      <c r="L178" s="0" t="s">
        <v>84</v>
      </c>
      <c r="M178" s="0" t="s">
        <v>76</v>
      </c>
    </row>
    <row r="179" customFormat="false" ht="14.4" hidden="true" customHeight="false" outlineLevel="0" collapsed="false">
      <c r="A179" s="0" t="str">
        <f aca="false">IF(M179="GASOLINE","G",IF(M179="PROPANE","CNG",IF(M179="DIESEL","D", "OUTRO")))</f>
        <v>G</v>
      </c>
      <c r="C179" s="0" t="n">
        <f aca="false">3.78541*F179</f>
        <v>685592260.904</v>
      </c>
      <c r="D179" s="16" t="s">
        <v>73</v>
      </c>
      <c r="E179" s="0" t="s">
        <v>74</v>
      </c>
      <c r="F179" s="0" t="n">
        <f aca="false">G179*H179*1000</f>
        <v>181114400</v>
      </c>
      <c r="G179" s="0" t="n">
        <v>31</v>
      </c>
      <c r="H179" s="18" t="n">
        <v>5842.4</v>
      </c>
      <c r="I179" s="17" t="n">
        <v>35718</v>
      </c>
      <c r="J179" s="17" t="str">
        <f aca="false">TEXT(I179,"aaaa")</f>
        <v>1997</v>
      </c>
      <c r="K179" s="0" t="n">
        <v>10</v>
      </c>
      <c r="L179" s="0" t="s">
        <v>85</v>
      </c>
      <c r="M179" s="0" t="s">
        <v>76</v>
      </c>
    </row>
    <row r="180" customFormat="false" ht="14.4" hidden="true" customHeight="false" outlineLevel="0" collapsed="false">
      <c r="A180" s="0" t="str">
        <f aca="false">IF(M180="GASOLINE","G",IF(M180="PROPANE","CNG",IF(M180="DIESEL","D", "OUTRO")))</f>
        <v>G</v>
      </c>
      <c r="C180" s="0" t="n">
        <f aca="false">3.78541*F180</f>
        <v>617915186.76</v>
      </c>
      <c r="D180" s="16" t="s">
        <v>73</v>
      </c>
      <c r="E180" s="0" t="s">
        <v>74</v>
      </c>
      <c r="F180" s="0" t="n">
        <f aca="false">G180*H180*1000</f>
        <v>163236000</v>
      </c>
      <c r="G180" s="0" t="n">
        <v>30</v>
      </c>
      <c r="H180" s="18" t="n">
        <v>5441.2</v>
      </c>
      <c r="I180" s="17" t="n">
        <v>35749</v>
      </c>
      <c r="J180" s="17" t="str">
        <f aca="false">TEXT(I180,"aaaa")</f>
        <v>1997</v>
      </c>
      <c r="K180" s="0" t="n">
        <v>11</v>
      </c>
      <c r="L180" s="0" t="s">
        <v>86</v>
      </c>
      <c r="M180" s="0" t="s">
        <v>76</v>
      </c>
    </row>
    <row r="181" customFormat="false" ht="14.4" hidden="true" customHeight="false" outlineLevel="0" collapsed="false">
      <c r="A181" s="0" t="str">
        <f aca="false">IF(M181="GASOLINE","G",IF(M181="PROPANE","CNG",IF(M181="DIESEL","D", "OUTRO")))</f>
        <v>G</v>
      </c>
      <c r="C181" s="0" t="n">
        <f aca="false">3.78541*F181</f>
        <v>647700685.345</v>
      </c>
      <c r="D181" s="16" t="s">
        <v>73</v>
      </c>
      <c r="E181" s="0" t="s">
        <v>74</v>
      </c>
      <c r="F181" s="0" t="n">
        <f aca="false">G181*H181*1000</f>
        <v>171104500</v>
      </c>
      <c r="G181" s="0" t="n">
        <v>31</v>
      </c>
      <c r="H181" s="18" t="n">
        <v>5519.5</v>
      </c>
      <c r="I181" s="17" t="n">
        <v>35779</v>
      </c>
      <c r="J181" s="17" t="str">
        <f aca="false">TEXT(I181,"aaaa")</f>
        <v>1997</v>
      </c>
      <c r="K181" s="0" t="n">
        <v>12</v>
      </c>
      <c r="L181" s="0" t="s">
        <v>87</v>
      </c>
      <c r="M181" s="0" t="s">
        <v>76</v>
      </c>
    </row>
    <row r="182" customFormat="false" ht="14.4" hidden="true" customHeight="false" outlineLevel="0" collapsed="false">
      <c r="A182" s="0" t="str">
        <f aca="false">IF(M182="GASOLINE","G",IF(M182="PROPANE","CNG",IF(M182="DIESEL","D", "OUTRO")))</f>
        <v>G</v>
      </c>
      <c r="C182" s="0" t="n">
        <f aca="false">3.78541*F182</f>
        <v>594166660.043</v>
      </c>
      <c r="D182" s="16" t="s">
        <v>73</v>
      </c>
      <c r="E182" s="0" t="s">
        <v>74</v>
      </c>
      <c r="F182" s="0" t="n">
        <f aca="false">G182*H182*1000</f>
        <v>156962300</v>
      </c>
      <c r="G182" s="0" t="n">
        <v>31</v>
      </c>
      <c r="H182" s="18" t="n">
        <v>5063.3</v>
      </c>
      <c r="I182" s="17" t="n">
        <v>35810</v>
      </c>
      <c r="J182" s="17" t="str">
        <f aca="false">TEXT(I182,"aaaa")</f>
        <v>1998</v>
      </c>
      <c r="K182" s="0" t="n">
        <v>1</v>
      </c>
      <c r="L182" s="0" t="s">
        <v>75</v>
      </c>
      <c r="M182" s="0" t="s">
        <v>76</v>
      </c>
    </row>
    <row r="183" customFormat="false" ht="14.4" hidden="true" customHeight="false" outlineLevel="0" collapsed="false">
      <c r="A183" s="0" t="str">
        <f aca="false">IF(M183="GASOLINE","G",IF(M183="PROPANE","CNG",IF(M183="DIESEL","D", "OUTRO")))</f>
        <v>G</v>
      </c>
      <c r="C183" s="0" t="n">
        <f aca="false">3.78541*F183</f>
        <v>540969914.772</v>
      </c>
      <c r="D183" s="16" t="s">
        <v>73</v>
      </c>
      <c r="E183" s="0" t="s">
        <v>74</v>
      </c>
      <c r="F183" s="0" t="n">
        <f aca="false">G183*H183*1000</f>
        <v>142909200</v>
      </c>
      <c r="G183" s="0" t="n">
        <v>28</v>
      </c>
      <c r="H183" s="18" t="n">
        <v>5103.9</v>
      </c>
      <c r="I183" s="17" t="n">
        <v>35841</v>
      </c>
      <c r="J183" s="17" t="str">
        <f aca="false">TEXT(I183,"aaaa")</f>
        <v>1998</v>
      </c>
      <c r="K183" s="0" t="n">
        <v>2</v>
      </c>
      <c r="L183" s="0" t="s">
        <v>77</v>
      </c>
      <c r="M183" s="0" t="s">
        <v>76</v>
      </c>
    </row>
    <row r="184" customFormat="false" ht="14.4" hidden="true" customHeight="false" outlineLevel="0" collapsed="false">
      <c r="A184" s="0" t="str">
        <f aca="false">IF(M184="GASOLINE","G",IF(M184="PROPANE","CNG",IF(M184="DIESEL","D", "OUTRO")))</f>
        <v>G</v>
      </c>
      <c r="C184" s="0" t="n">
        <f aca="false">3.78541*F184</f>
        <v>627411266.286</v>
      </c>
      <c r="D184" s="16" t="s">
        <v>73</v>
      </c>
      <c r="E184" s="0" t="s">
        <v>74</v>
      </c>
      <c r="F184" s="0" t="n">
        <f aca="false">G184*H184*1000</f>
        <v>165744600</v>
      </c>
      <c r="G184" s="0" t="n">
        <v>31</v>
      </c>
      <c r="H184" s="18" t="n">
        <v>5346.6</v>
      </c>
      <c r="I184" s="17" t="n">
        <v>35869</v>
      </c>
      <c r="J184" s="17" t="str">
        <f aca="false">TEXT(I184,"aaaa")</f>
        <v>1998</v>
      </c>
      <c r="K184" s="0" t="n">
        <v>3</v>
      </c>
      <c r="L184" s="0" t="s">
        <v>78</v>
      </c>
      <c r="M184" s="0" t="s">
        <v>76</v>
      </c>
    </row>
    <row r="185" customFormat="false" ht="14.4" hidden="true" customHeight="false" outlineLevel="0" collapsed="false">
      <c r="A185" s="0" t="str">
        <f aca="false">IF(M185="GASOLINE","G",IF(M185="PROPANE","CNG",IF(M185="DIESEL","D", "OUTRO")))</f>
        <v>G</v>
      </c>
      <c r="C185" s="0" t="n">
        <f aca="false">3.78541*F185</f>
        <v>617801624.46</v>
      </c>
      <c r="D185" s="16" t="s">
        <v>73</v>
      </c>
      <c r="E185" s="0" t="s">
        <v>74</v>
      </c>
      <c r="F185" s="0" t="n">
        <f aca="false">G185*H185*1000</f>
        <v>163206000</v>
      </c>
      <c r="G185" s="0" t="n">
        <v>30</v>
      </c>
      <c r="H185" s="18" t="n">
        <v>5440.2</v>
      </c>
      <c r="I185" s="17" t="n">
        <v>35900</v>
      </c>
      <c r="J185" s="17" t="str">
        <f aca="false">TEXT(I185,"aaaa")</f>
        <v>1998</v>
      </c>
      <c r="K185" s="0" t="n">
        <v>4</v>
      </c>
      <c r="L185" s="0" t="s">
        <v>79</v>
      </c>
      <c r="M185" s="0" t="s">
        <v>76</v>
      </c>
    </row>
    <row r="186" customFormat="false" ht="14.4" hidden="true" customHeight="false" outlineLevel="0" collapsed="false">
      <c r="A186" s="0" t="str">
        <f aca="false">IF(M186="GASOLINE","G",IF(M186="PROPANE","CNG",IF(M186="DIESEL","D", "OUTRO")))</f>
        <v>G</v>
      </c>
      <c r="C186" s="0" t="n">
        <f aca="false">3.78541*F186</f>
        <v>637209800.071</v>
      </c>
      <c r="D186" s="16" t="s">
        <v>73</v>
      </c>
      <c r="E186" s="0" t="s">
        <v>74</v>
      </c>
      <c r="F186" s="0" t="n">
        <f aca="false">G186*H186*1000</f>
        <v>168333100</v>
      </c>
      <c r="G186" s="0" t="n">
        <v>31</v>
      </c>
      <c r="H186" s="18" t="n">
        <v>5430.1</v>
      </c>
      <c r="I186" s="17" t="n">
        <v>35930</v>
      </c>
      <c r="J186" s="17" t="str">
        <f aca="false">TEXT(I186,"aaaa")</f>
        <v>1998</v>
      </c>
      <c r="K186" s="0" t="n">
        <v>5</v>
      </c>
      <c r="L186" s="0" t="s">
        <v>80</v>
      </c>
      <c r="M186" s="0" t="s">
        <v>76</v>
      </c>
    </row>
    <row r="187" customFormat="false" ht="14.4" hidden="true" customHeight="false" outlineLevel="0" collapsed="false">
      <c r="A187" s="0" t="str">
        <f aca="false">IF(M187="GASOLINE","G",IF(M187="PROPANE","CNG",IF(M187="DIESEL","D", "OUTRO")))</f>
        <v>G</v>
      </c>
      <c r="C187" s="0" t="n">
        <f aca="false">3.78541*F187</f>
        <v>637504683.51</v>
      </c>
      <c r="D187" s="16" t="s">
        <v>73</v>
      </c>
      <c r="E187" s="0" t="s">
        <v>74</v>
      </c>
      <c r="F187" s="0" t="n">
        <f aca="false">G187*H187*1000</f>
        <v>168411000</v>
      </c>
      <c r="G187" s="0" t="n">
        <v>30</v>
      </c>
      <c r="H187" s="18" t="n">
        <v>5613.7</v>
      </c>
      <c r="I187" s="17" t="n">
        <v>35961</v>
      </c>
      <c r="J187" s="17" t="str">
        <f aca="false">TEXT(I187,"aaaa")</f>
        <v>1998</v>
      </c>
      <c r="K187" s="0" t="n">
        <v>6</v>
      </c>
      <c r="L187" s="0" t="s">
        <v>81</v>
      </c>
      <c r="M187" s="0" t="s">
        <v>76</v>
      </c>
    </row>
    <row r="188" customFormat="false" ht="14.4" hidden="true" customHeight="false" outlineLevel="0" collapsed="false">
      <c r="A188" s="0" t="str">
        <f aca="false">IF(M188="GASOLINE","G",IF(M188="PROPANE","CNG",IF(M188="DIESEL","D", "OUTRO")))</f>
        <v>G</v>
      </c>
      <c r="C188" s="0" t="n">
        <f aca="false">3.78541*F188</f>
        <v>669034499.023</v>
      </c>
      <c r="D188" s="16" t="s">
        <v>73</v>
      </c>
      <c r="E188" s="0" t="s">
        <v>74</v>
      </c>
      <c r="F188" s="0" t="n">
        <f aca="false">G188*H188*1000</f>
        <v>176740300</v>
      </c>
      <c r="G188" s="0" t="n">
        <v>31</v>
      </c>
      <c r="H188" s="18" t="n">
        <v>5701.3</v>
      </c>
      <c r="I188" s="17" t="n">
        <v>35991</v>
      </c>
      <c r="J188" s="17" t="str">
        <f aca="false">TEXT(I188,"aaaa")</f>
        <v>1998</v>
      </c>
      <c r="K188" s="0" t="n">
        <v>7</v>
      </c>
      <c r="L188" s="0" t="s">
        <v>82</v>
      </c>
      <c r="M188" s="0" t="s">
        <v>76</v>
      </c>
    </row>
    <row r="189" customFormat="false" ht="14.4" hidden="true" customHeight="false" outlineLevel="0" collapsed="false">
      <c r="A189" s="0" t="str">
        <f aca="false">IF(M189="GASOLINE","G",IF(M189="PROPANE","CNG",IF(M189="DIESEL","D", "OUTRO")))</f>
        <v>G</v>
      </c>
      <c r="C189" s="0" t="n">
        <f aca="false">3.78541*F189</f>
        <v>665314576.616</v>
      </c>
      <c r="D189" s="16" t="s">
        <v>73</v>
      </c>
      <c r="E189" s="0" t="s">
        <v>74</v>
      </c>
      <c r="F189" s="0" t="n">
        <f aca="false">G189*H189*1000</f>
        <v>175757600</v>
      </c>
      <c r="G189" s="0" t="n">
        <v>31</v>
      </c>
      <c r="H189" s="18" t="n">
        <v>5669.6</v>
      </c>
      <c r="I189" s="17" t="n">
        <v>36022</v>
      </c>
      <c r="J189" s="17" t="str">
        <f aca="false">TEXT(I189,"aaaa")</f>
        <v>1998</v>
      </c>
      <c r="K189" s="0" t="n">
        <v>8</v>
      </c>
      <c r="L189" s="0" t="s">
        <v>83</v>
      </c>
      <c r="M189" s="0" t="s">
        <v>76</v>
      </c>
    </row>
    <row r="190" customFormat="false" ht="14.4" hidden="true" customHeight="false" outlineLevel="0" collapsed="false">
      <c r="A190" s="0" t="str">
        <f aca="false">IF(M190="GASOLINE","G",IF(M190="PROPANE","CNG",IF(M190="DIESEL","D", "OUTRO")))</f>
        <v>G</v>
      </c>
      <c r="C190" s="0" t="n">
        <f aca="false">3.78541*F190</f>
        <v>644045871.99</v>
      </c>
      <c r="D190" s="16" t="s">
        <v>73</v>
      </c>
      <c r="E190" s="0" t="s">
        <v>74</v>
      </c>
      <c r="F190" s="0" t="n">
        <f aca="false">G190*H190*1000</f>
        <v>170139000</v>
      </c>
      <c r="G190" s="0" t="n">
        <v>30</v>
      </c>
      <c r="H190" s="18" t="n">
        <v>5671.3</v>
      </c>
      <c r="I190" s="17" t="n">
        <v>36053</v>
      </c>
      <c r="J190" s="17" t="str">
        <f aca="false">TEXT(I190,"aaaa")</f>
        <v>1998</v>
      </c>
      <c r="K190" s="0" t="n">
        <v>9</v>
      </c>
      <c r="L190" s="0" t="s">
        <v>84</v>
      </c>
      <c r="M190" s="0" t="s">
        <v>76</v>
      </c>
    </row>
    <row r="191" customFormat="false" ht="14.4" hidden="true" customHeight="false" outlineLevel="0" collapsed="false">
      <c r="A191" s="0" t="str">
        <f aca="false">IF(M191="GASOLINE","G",IF(M191="PROPANE","CNG",IF(M191="DIESEL","D", "OUTRO")))</f>
        <v>G</v>
      </c>
      <c r="C191" s="0" t="n">
        <f aca="false">3.78541*F191</f>
        <v>669832463.451</v>
      </c>
      <c r="D191" s="16" t="s">
        <v>73</v>
      </c>
      <c r="E191" s="0" t="s">
        <v>74</v>
      </c>
      <c r="F191" s="0" t="n">
        <f aca="false">G191*H191*1000</f>
        <v>176951100</v>
      </c>
      <c r="G191" s="0" t="n">
        <v>31</v>
      </c>
      <c r="H191" s="18" t="n">
        <v>5708.1</v>
      </c>
      <c r="I191" s="17" t="n">
        <v>36083</v>
      </c>
      <c r="J191" s="17" t="str">
        <f aca="false">TEXT(I191,"aaaa")</f>
        <v>1998</v>
      </c>
      <c r="K191" s="0" t="n">
        <v>10</v>
      </c>
      <c r="L191" s="0" t="s">
        <v>85</v>
      </c>
      <c r="M191" s="0" t="s">
        <v>76</v>
      </c>
    </row>
    <row r="192" customFormat="false" ht="14.4" hidden="true" customHeight="false" outlineLevel="0" collapsed="false">
      <c r="A192" s="0" t="str">
        <f aca="false">IF(M192="GASOLINE","G",IF(M192="PROPANE","CNG",IF(M192="DIESEL","D", "OUTRO")))</f>
        <v>G</v>
      </c>
      <c r="C192" s="0" t="n">
        <f aca="false">3.78541*F192</f>
        <v>627011526.99</v>
      </c>
      <c r="D192" s="16" t="s">
        <v>73</v>
      </c>
      <c r="E192" s="0" t="s">
        <v>74</v>
      </c>
      <c r="F192" s="0" t="n">
        <f aca="false">G192*H192*1000</f>
        <v>165639000</v>
      </c>
      <c r="G192" s="0" t="n">
        <v>30</v>
      </c>
      <c r="H192" s="18" t="n">
        <v>5521.3</v>
      </c>
      <c r="I192" s="17" t="n">
        <v>36114</v>
      </c>
      <c r="J192" s="17" t="str">
        <f aca="false">TEXT(I192,"aaaa")</f>
        <v>1998</v>
      </c>
      <c r="K192" s="0" t="n">
        <v>11</v>
      </c>
      <c r="L192" s="0" t="s">
        <v>86</v>
      </c>
      <c r="M192" s="0" t="s">
        <v>76</v>
      </c>
    </row>
    <row r="193" customFormat="false" ht="14.4" hidden="true" customHeight="false" outlineLevel="0" collapsed="false">
      <c r="A193" s="0" t="str">
        <f aca="false">IF(M193="GASOLINE","G",IF(M193="PROPANE","CNG",IF(M193="DIESEL","D", "OUTRO")))</f>
        <v>G</v>
      </c>
      <c r="C193" s="0" t="n">
        <f aca="false">3.78541*F193</f>
        <v>627469940.141</v>
      </c>
      <c r="D193" s="16" t="s">
        <v>73</v>
      </c>
      <c r="E193" s="0" t="s">
        <v>74</v>
      </c>
      <c r="F193" s="0" t="n">
        <f aca="false">G193*H193*1000</f>
        <v>165760100</v>
      </c>
      <c r="G193" s="0" t="n">
        <v>31</v>
      </c>
      <c r="H193" s="18" t="n">
        <v>5347.1</v>
      </c>
      <c r="I193" s="17" t="n">
        <v>36144</v>
      </c>
      <c r="J193" s="17" t="str">
        <f aca="false">TEXT(I193,"aaaa")</f>
        <v>1998</v>
      </c>
      <c r="K193" s="0" t="n">
        <v>12</v>
      </c>
      <c r="L193" s="0" t="s">
        <v>87</v>
      </c>
      <c r="M193" s="0" t="s">
        <v>76</v>
      </c>
    </row>
    <row r="194" customFormat="false" ht="14.4" hidden="true" customHeight="false" outlineLevel="0" collapsed="false">
      <c r="A194" s="0" t="str">
        <f aca="false">IF(M194="GASOLINE","G",IF(M194="PROPANE","CNG",IF(M194="DIESEL","D", "OUTRO")))</f>
        <v>G</v>
      </c>
      <c r="C194" s="0" t="n">
        <f aca="false">3.78541*F194</f>
        <v>572480803.235</v>
      </c>
      <c r="D194" s="16" t="s">
        <v>73</v>
      </c>
      <c r="E194" s="0" t="s">
        <v>74</v>
      </c>
      <c r="F194" s="0" t="n">
        <f aca="false">G194*H194*1000</f>
        <v>151233500</v>
      </c>
      <c r="G194" s="0" t="n">
        <v>31</v>
      </c>
      <c r="H194" s="18" t="n">
        <v>4878.5</v>
      </c>
      <c r="I194" s="17" t="n">
        <v>36175</v>
      </c>
      <c r="J194" s="17" t="str">
        <f aca="false">TEXT(I194,"aaaa")</f>
        <v>1999</v>
      </c>
      <c r="K194" s="0" t="n">
        <v>1</v>
      </c>
      <c r="L194" s="0" t="s">
        <v>75</v>
      </c>
      <c r="M194" s="0" t="s">
        <v>76</v>
      </c>
    </row>
    <row r="195" customFormat="false" ht="14.4" hidden="true" customHeight="false" outlineLevel="0" collapsed="false">
      <c r="A195" s="0" t="str">
        <f aca="false">IF(M195="GASOLINE","G",IF(M195="PROPANE","CNG",IF(M195="DIESEL","D", "OUTRO")))</f>
        <v>G</v>
      </c>
      <c r="C195" s="0" t="n">
        <f aca="false">3.78541*F195</f>
        <v>561288481.488</v>
      </c>
      <c r="D195" s="16" t="s">
        <v>73</v>
      </c>
      <c r="E195" s="0" t="s">
        <v>74</v>
      </c>
      <c r="F195" s="0" t="n">
        <f aca="false">G195*H195*1000</f>
        <v>148276800</v>
      </c>
      <c r="G195" s="0" t="n">
        <v>28</v>
      </c>
      <c r="H195" s="18" t="n">
        <v>5295.6</v>
      </c>
      <c r="I195" s="17" t="n">
        <v>36206</v>
      </c>
      <c r="J195" s="17" t="str">
        <f aca="false">TEXT(I195,"aaaa")</f>
        <v>1999</v>
      </c>
      <c r="K195" s="0" t="n">
        <v>2</v>
      </c>
      <c r="L195" s="0" t="s">
        <v>77</v>
      </c>
      <c r="M195" s="0" t="s">
        <v>76</v>
      </c>
    </row>
    <row r="196" customFormat="false" ht="14.4" hidden="true" customHeight="false" outlineLevel="0" collapsed="false">
      <c r="A196" s="0" t="str">
        <f aca="false">IF(M196="GASOLINE","G",IF(M196="PROPANE","CNG",IF(M196="DIESEL","D", "OUTRO")))</f>
        <v>G</v>
      </c>
      <c r="C196" s="0" t="n">
        <f aca="false">3.78541*F196</f>
        <v>619537234.945</v>
      </c>
      <c r="D196" s="16" t="s">
        <v>73</v>
      </c>
      <c r="E196" s="0" t="s">
        <v>74</v>
      </c>
      <c r="F196" s="0" t="n">
        <f aca="false">G196*H196*1000</f>
        <v>163664500</v>
      </c>
      <c r="G196" s="0" t="n">
        <v>31</v>
      </c>
      <c r="H196" s="18" t="n">
        <v>5279.5</v>
      </c>
      <c r="I196" s="17" t="n">
        <v>36234</v>
      </c>
      <c r="J196" s="17" t="str">
        <f aca="false">TEXT(I196,"aaaa")</f>
        <v>1999</v>
      </c>
      <c r="K196" s="0" t="n">
        <v>3</v>
      </c>
      <c r="L196" s="0" t="s">
        <v>78</v>
      </c>
      <c r="M196" s="0" t="s">
        <v>76</v>
      </c>
    </row>
    <row r="197" customFormat="false" ht="14.4" hidden="true" customHeight="false" outlineLevel="0" collapsed="false">
      <c r="A197" s="0" t="str">
        <f aca="false">IF(M197="GASOLINE","G",IF(M197="PROPANE","CNG",IF(M197="DIESEL","D", "OUTRO")))</f>
        <v>G</v>
      </c>
      <c r="C197" s="0" t="n">
        <f aca="false">3.78541*F197</f>
        <v>638231482.23</v>
      </c>
      <c r="D197" s="16" t="s">
        <v>73</v>
      </c>
      <c r="E197" s="0" t="s">
        <v>74</v>
      </c>
      <c r="F197" s="0" t="n">
        <f aca="false">G197*H197*1000</f>
        <v>168603000</v>
      </c>
      <c r="G197" s="0" t="n">
        <v>30</v>
      </c>
      <c r="H197" s="18" t="n">
        <v>5620.1</v>
      </c>
      <c r="I197" s="17" t="n">
        <v>36265</v>
      </c>
      <c r="J197" s="17" t="str">
        <f aca="false">TEXT(I197,"aaaa")</f>
        <v>1999</v>
      </c>
      <c r="K197" s="0" t="n">
        <v>4</v>
      </c>
      <c r="L197" s="0" t="s">
        <v>79</v>
      </c>
      <c r="M197" s="0" t="s">
        <v>76</v>
      </c>
    </row>
    <row r="198" customFormat="false" ht="14.4" hidden="true" customHeight="false" outlineLevel="0" collapsed="false">
      <c r="A198" s="0" t="str">
        <f aca="false">IF(M198="GASOLINE","G",IF(M198="PROPANE","CNG",IF(M198="DIESEL","D", "OUTRO")))</f>
        <v>G</v>
      </c>
      <c r="C198" s="0" t="n">
        <f aca="false">3.78541*F198</f>
        <v>664129364.745</v>
      </c>
      <c r="D198" s="16" t="s">
        <v>73</v>
      </c>
      <c r="E198" s="0" t="s">
        <v>74</v>
      </c>
      <c r="F198" s="0" t="n">
        <f aca="false">G198*H198*1000</f>
        <v>175444500</v>
      </c>
      <c r="G198" s="0" t="n">
        <v>31</v>
      </c>
      <c r="H198" s="18" t="n">
        <v>5659.5</v>
      </c>
      <c r="I198" s="17" t="n">
        <v>36295</v>
      </c>
      <c r="J198" s="17" t="str">
        <f aca="false">TEXT(I198,"aaaa")</f>
        <v>1999</v>
      </c>
      <c r="K198" s="0" t="n">
        <v>5</v>
      </c>
      <c r="L198" s="0" t="s">
        <v>80</v>
      </c>
      <c r="M198" s="0" t="s">
        <v>76</v>
      </c>
    </row>
    <row r="199" customFormat="false" ht="14.4" hidden="true" customHeight="false" outlineLevel="0" collapsed="false">
      <c r="A199" s="0" t="str">
        <f aca="false">IF(M199="GASOLINE","G",IF(M199="PROPANE","CNG",IF(M199="DIESEL","D", "OUTRO")))</f>
        <v>G</v>
      </c>
      <c r="C199" s="0" t="n">
        <f aca="false">3.78541*F199</f>
        <v>645124713.84</v>
      </c>
      <c r="D199" s="16" t="s">
        <v>73</v>
      </c>
      <c r="E199" s="0" t="s">
        <v>74</v>
      </c>
      <c r="F199" s="0" t="n">
        <f aca="false">G199*H199*1000</f>
        <v>170424000</v>
      </c>
      <c r="G199" s="0" t="n">
        <v>30</v>
      </c>
      <c r="H199" s="18" t="n">
        <v>5680.8</v>
      </c>
      <c r="I199" s="17" t="n">
        <v>36326</v>
      </c>
      <c r="J199" s="17" t="str">
        <f aca="false">TEXT(I199,"aaaa")</f>
        <v>1999</v>
      </c>
      <c r="K199" s="0" t="n">
        <v>6</v>
      </c>
      <c r="L199" s="0" t="s">
        <v>81</v>
      </c>
      <c r="M199" s="0" t="s">
        <v>76</v>
      </c>
    </row>
    <row r="200" customFormat="false" ht="14.4" hidden="true" customHeight="false" outlineLevel="0" collapsed="false">
      <c r="A200" s="0" t="str">
        <f aca="false">IF(M200="GASOLINE","G",IF(M200="PROPANE","CNG",IF(M200="DIESEL","D", "OUTRO")))</f>
        <v>G</v>
      </c>
      <c r="C200" s="0" t="n">
        <f aca="false">3.78541*F200</f>
        <v>679724875.404</v>
      </c>
      <c r="D200" s="16" t="s">
        <v>73</v>
      </c>
      <c r="E200" s="0" t="s">
        <v>74</v>
      </c>
      <c r="F200" s="0" t="n">
        <f aca="false">G200*H200*1000</f>
        <v>179564400</v>
      </c>
      <c r="G200" s="0" t="n">
        <v>31</v>
      </c>
      <c r="H200" s="18" t="n">
        <v>5792.4</v>
      </c>
      <c r="I200" s="17" t="n">
        <v>36356</v>
      </c>
      <c r="J200" s="17" t="str">
        <f aca="false">TEXT(I200,"aaaa")</f>
        <v>1999</v>
      </c>
      <c r="K200" s="0" t="n">
        <v>7</v>
      </c>
      <c r="L200" s="0" t="s">
        <v>82</v>
      </c>
      <c r="M200" s="0" t="s">
        <v>76</v>
      </c>
    </row>
    <row r="201" customFormat="false" ht="14.4" hidden="true" customHeight="false" outlineLevel="0" collapsed="false">
      <c r="A201" s="0" t="str">
        <f aca="false">IF(M201="GASOLINE","G",IF(M201="PROPANE","CNG",IF(M201="DIESEL","D", "OUTRO")))</f>
        <v>G</v>
      </c>
      <c r="C201" s="0" t="n">
        <f aca="false">3.78541*F201</f>
        <v>655128795.388</v>
      </c>
      <c r="D201" s="16" t="s">
        <v>73</v>
      </c>
      <c r="E201" s="0" t="s">
        <v>74</v>
      </c>
      <c r="F201" s="0" t="n">
        <f aca="false">G201*H201*1000</f>
        <v>173066800</v>
      </c>
      <c r="G201" s="0" t="n">
        <v>31</v>
      </c>
      <c r="H201" s="18" t="n">
        <v>5582.8</v>
      </c>
      <c r="I201" s="17" t="n">
        <v>36387</v>
      </c>
      <c r="J201" s="17" t="str">
        <f aca="false">TEXT(I201,"aaaa")</f>
        <v>1999</v>
      </c>
      <c r="K201" s="0" t="n">
        <v>8</v>
      </c>
      <c r="L201" s="0" t="s">
        <v>83</v>
      </c>
      <c r="M201" s="0" t="s">
        <v>76</v>
      </c>
    </row>
    <row r="202" customFormat="false" ht="14.4" hidden="true" customHeight="false" outlineLevel="0" collapsed="false">
      <c r="A202" s="0" t="str">
        <f aca="false">IF(M202="GASOLINE","G",IF(M202="PROPANE","CNG",IF(M202="DIESEL","D", "OUTRO")))</f>
        <v>G</v>
      </c>
      <c r="C202" s="0" t="n">
        <f aca="false">3.78541*F202</f>
        <v>634404432.72</v>
      </c>
      <c r="D202" s="16" t="s">
        <v>73</v>
      </c>
      <c r="E202" s="0" t="s">
        <v>74</v>
      </c>
      <c r="F202" s="0" t="n">
        <f aca="false">G202*H202*1000</f>
        <v>167592000</v>
      </c>
      <c r="G202" s="0" t="n">
        <v>30</v>
      </c>
      <c r="H202" s="18" t="n">
        <v>5586.4</v>
      </c>
      <c r="I202" s="17" t="n">
        <v>36418</v>
      </c>
      <c r="J202" s="17" t="str">
        <f aca="false">TEXT(I202,"aaaa")</f>
        <v>1999</v>
      </c>
      <c r="K202" s="0" t="n">
        <v>9</v>
      </c>
      <c r="L202" s="0" t="s">
        <v>84</v>
      </c>
      <c r="M202" s="0" t="s">
        <v>76</v>
      </c>
    </row>
    <row r="203" customFormat="false" ht="14.4" hidden="true" customHeight="false" outlineLevel="0" collapsed="false">
      <c r="A203" s="0" t="str">
        <f aca="false">IF(M203="GASOLINE","G",IF(M203="PROPANE","CNG",IF(M203="DIESEL","D", "OUTRO")))</f>
        <v>G</v>
      </c>
      <c r="C203" s="0" t="n">
        <f aca="false">3.78541*F203</f>
        <v>665854376.082</v>
      </c>
      <c r="D203" s="16" t="s">
        <v>73</v>
      </c>
      <c r="E203" s="0" t="s">
        <v>74</v>
      </c>
      <c r="F203" s="0" t="n">
        <f aca="false">G203*H203*1000</f>
        <v>175900200</v>
      </c>
      <c r="G203" s="0" t="n">
        <v>31</v>
      </c>
      <c r="H203" s="18" t="n">
        <v>5674.2</v>
      </c>
      <c r="I203" s="17" t="n">
        <v>36448</v>
      </c>
      <c r="J203" s="17" t="str">
        <f aca="false">TEXT(I203,"aaaa")</f>
        <v>1999</v>
      </c>
      <c r="K203" s="0" t="n">
        <v>10</v>
      </c>
      <c r="L203" s="0" t="s">
        <v>85</v>
      </c>
      <c r="M203" s="0" t="s">
        <v>76</v>
      </c>
    </row>
    <row r="204" customFormat="false" ht="14.4" hidden="true" customHeight="false" outlineLevel="0" collapsed="false">
      <c r="A204" s="0" t="str">
        <f aca="false">IF(M204="GASOLINE","G",IF(M204="PROPANE","CNG",IF(M204="DIESEL","D", "OUTRO")))</f>
        <v>G</v>
      </c>
      <c r="C204" s="0" t="n">
        <f aca="false">3.78541*F204</f>
        <v>633280165.95</v>
      </c>
      <c r="D204" s="16" t="s">
        <v>73</v>
      </c>
      <c r="E204" s="0" t="s">
        <v>74</v>
      </c>
      <c r="F204" s="0" t="n">
        <f aca="false">G204*H204*1000</f>
        <v>167295000</v>
      </c>
      <c r="G204" s="0" t="n">
        <v>30</v>
      </c>
      <c r="H204" s="18" t="n">
        <v>5576.5</v>
      </c>
      <c r="I204" s="17" t="n">
        <v>36479</v>
      </c>
      <c r="J204" s="17" t="str">
        <f aca="false">TEXT(I204,"aaaa")</f>
        <v>1999</v>
      </c>
      <c r="K204" s="0" t="n">
        <v>11</v>
      </c>
      <c r="L204" s="0" t="s">
        <v>86</v>
      </c>
      <c r="M204" s="0" t="s">
        <v>76</v>
      </c>
    </row>
    <row r="205" customFormat="false" ht="14.4" hidden="true" customHeight="false" outlineLevel="0" collapsed="false">
      <c r="A205" s="0" t="str">
        <f aca="false">IF(M205="GASOLINE","G",IF(M205="PROPANE","CNG",IF(M205="DIESEL","D", "OUTRO")))</f>
        <v>G</v>
      </c>
      <c r="C205" s="0" t="n">
        <f aca="false">3.78541*F205</f>
        <v>680769270.023</v>
      </c>
      <c r="D205" s="16" t="s">
        <v>73</v>
      </c>
      <c r="E205" s="0" t="s">
        <v>74</v>
      </c>
      <c r="F205" s="0" t="n">
        <f aca="false">G205*H205*1000</f>
        <v>179840300</v>
      </c>
      <c r="G205" s="0" t="n">
        <v>31</v>
      </c>
      <c r="H205" s="18" t="n">
        <v>5801.3</v>
      </c>
      <c r="I205" s="17" t="n">
        <v>36509</v>
      </c>
      <c r="J205" s="17" t="str">
        <f aca="false">TEXT(I205,"aaaa")</f>
        <v>1999</v>
      </c>
      <c r="K205" s="0" t="n">
        <v>12</v>
      </c>
      <c r="L205" s="0" t="s">
        <v>87</v>
      </c>
      <c r="M205" s="0" t="s">
        <v>76</v>
      </c>
    </row>
    <row r="206" customFormat="false" ht="14.4" hidden="true" customHeight="false" outlineLevel="0" collapsed="false">
      <c r="A206" s="0" t="str">
        <f aca="false">IF(M206="GASOLINE","G",IF(M206="PROPANE","CNG",IF(M206="DIESEL","D", "OUTRO")))</f>
        <v>G</v>
      </c>
      <c r="C206" s="0" t="n">
        <f aca="false">3.78541*F206</f>
        <v>541184168.978</v>
      </c>
      <c r="D206" s="16" t="s">
        <v>73</v>
      </c>
      <c r="E206" s="0" t="s">
        <v>74</v>
      </c>
      <c r="F206" s="0" t="n">
        <f aca="false">G206*H206*1000</f>
        <v>142965800</v>
      </c>
      <c r="G206" s="0" t="n">
        <v>31</v>
      </c>
      <c r="H206" s="18" t="n">
        <v>4611.8</v>
      </c>
      <c r="I206" s="17" t="n">
        <v>36540</v>
      </c>
      <c r="J206" s="17" t="str">
        <f aca="false">TEXT(I206,"aaaa")</f>
        <v>2000</v>
      </c>
      <c r="K206" s="0" t="n">
        <v>1</v>
      </c>
      <c r="L206" s="0" t="s">
        <v>75</v>
      </c>
      <c r="M206" s="0" t="s">
        <v>76</v>
      </c>
    </row>
    <row r="207" customFormat="false" ht="14.4" hidden="true" customHeight="false" outlineLevel="0" collapsed="false">
      <c r="A207" s="0" t="str">
        <f aca="false">IF(M207="GASOLINE","G",IF(M207="PROPANE","CNG",IF(M207="DIESEL","D", "OUTRO")))</f>
        <v>G</v>
      </c>
      <c r="C207" s="0" t="n">
        <f aca="false">3.78541*F207</f>
        <v>573419584.915</v>
      </c>
      <c r="D207" s="16" t="s">
        <v>73</v>
      </c>
      <c r="E207" s="0" t="s">
        <v>74</v>
      </c>
      <c r="F207" s="0" t="n">
        <f aca="false">G207*H207*1000</f>
        <v>151481500</v>
      </c>
      <c r="G207" s="0" t="n">
        <v>29</v>
      </c>
      <c r="H207" s="18" t="n">
        <v>5223.5</v>
      </c>
      <c r="I207" s="17" t="n">
        <v>36571</v>
      </c>
      <c r="J207" s="17" t="str">
        <f aca="false">TEXT(I207,"aaaa")</f>
        <v>2000</v>
      </c>
      <c r="K207" s="0" t="n">
        <v>2</v>
      </c>
      <c r="L207" s="0" t="s">
        <v>77</v>
      </c>
      <c r="M207" s="0" t="s">
        <v>76</v>
      </c>
    </row>
    <row r="208" customFormat="false" ht="14.4" hidden="true" customHeight="false" outlineLevel="0" collapsed="false">
      <c r="A208" s="0" t="str">
        <f aca="false">IF(M208="GASOLINE","G",IF(M208="PROPANE","CNG",IF(M208="DIESEL","D", "OUTRO")))</f>
        <v>G</v>
      </c>
      <c r="C208" s="0" t="n">
        <f aca="false">3.78541*F208</f>
        <v>622435723.382</v>
      </c>
      <c r="D208" s="16" t="s">
        <v>73</v>
      </c>
      <c r="E208" s="0" t="s">
        <v>74</v>
      </c>
      <c r="F208" s="0" t="n">
        <f aca="false">G208*H208*1000</f>
        <v>164430200</v>
      </c>
      <c r="G208" s="0" t="n">
        <v>31</v>
      </c>
      <c r="H208" s="18" t="n">
        <v>5304.2</v>
      </c>
      <c r="I208" s="17" t="n">
        <v>36600</v>
      </c>
      <c r="J208" s="17" t="str">
        <f aca="false">TEXT(I208,"aaaa")</f>
        <v>2000</v>
      </c>
      <c r="K208" s="0" t="n">
        <v>3</v>
      </c>
      <c r="L208" s="0" t="s">
        <v>78</v>
      </c>
      <c r="M208" s="0" t="s">
        <v>76</v>
      </c>
    </row>
    <row r="209" customFormat="false" ht="14.4" hidden="true" customHeight="false" outlineLevel="0" collapsed="false">
      <c r="A209" s="0" t="str">
        <f aca="false">IF(M209="GASOLINE","G",IF(M209="PROPANE","CNG",IF(M209="DIESEL","D", "OUTRO")))</f>
        <v>G</v>
      </c>
      <c r="C209" s="0" t="n">
        <f aca="false">3.78541*F209</f>
        <v>595259507.91</v>
      </c>
      <c r="D209" s="16" t="s">
        <v>73</v>
      </c>
      <c r="E209" s="0" t="s">
        <v>74</v>
      </c>
      <c r="F209" s="0" t="n">
        <f aca="false">G209*H209*1000</f>
        <v>157251000</v>
      </c>
      <c r="G209" s="0" t="n">
        <v>30</v>
      </c>
      <c r="H209" s="18" t="n">
        <v>5241.7</v>
      </c>
      <c r="I209" s="17" t="n">
        <v>36631</v>
      </c>
      <c r="J209" s="17" t="str">
        <f aca="false">TEXT(I209,"aaaa")</f>
        <v>2000</v>
      </c>
      <c r="K209" s="0" t="n">
        <v>4</v>
      </c>
      <c r="L209" s="0" t="s">
        <v>79</v>
      </c>
      <c r="M209" s="0" t="s">
        <v>76</v>
      </c>
    </row>
    <row r="210" customFormat="false" ht="14.4" hidden="true" customHeight="false" outlineLevel="0" collapsed="false">
      <c r="A210" s="0" t="str">
        <f aca="false">IF(M210="GASOLINE","G",IF(M210="PROPANE","CNG",IF(M210="DIESEL","D", "OUTRO")))</f>
        <v>G</v>
      </c>
      <c r="C210" s="0" t="n">
        <f aca="false">3.78541*F210</f>
        <v>665443659.097</v>
      </c>
      <c r="D210" s="16" t="s">
        <v>73</v>
      </c>
      <c r="E210" s="0" t="s">
        <v>74</v>
      </c>
      <c r="F210" s="0" t="n">
        <f aca="false">G210*H210*1000</f>
        <v>175791700</v>
      </c>
      <c r="G210" s="0" t="n">
        <v>31</v>
      </c>
      <c r="H210" s="18" t="n">
        <v>5670.7</v>
      </c>
      <c r="I210" s="17" t="n">
        <v>36661</v>
      </c>
      <c r="J210" s="17" t="str">
        <f aca="false">TEXT(I210,"aaaa")</f>
        <v>2000</v>
      </c>
      <c r="K210" s="0" t="n">
        <v>5</v>
      </c>
      <c r="L210" s="0" t="s">
        <v>80</v>
      </c>
      <c r="M210" s="0" t="s">
        <v>76</v>
      </c>
    </row>
    <row r="211" customFormat="false" ht="14.4" hidden="true" customHeight="false" outlineLevel="0" collapsed="false">
      <c r="A211" s="0" t="str">
        <f aca="false">IF(M211="GASOLINE","G",IF(M211="PROPANE","CNG",IF(M211="DIESEL","D", "OUTRO")))</f>
        <v>G</v>
      </c>
      <c r="C211" s="0" t="n">
        <f aca="false">3.78541*F211</f>
        <v>680828700.96</v>
      </c>
      <c r="D211" s="16" t="s">
        <v>73</v>
      </c>
      <c r="E211" s="0" t="s">
        <v>74</v>
      </c>
      <c r="F211" s="0" t="n">
        <f aca="false">G211*H211*1000</f>
        <v>179856000</v>
      </c>
      <c r="G211" s="0" t="n">
        <v>30</v>
      </c>
      <c r="H211" s="18" t="n">
        <v>5995.2</v>
      </c>
      <c r="I211" s="17" t="n">
        <v>36692</v>
      </c>
      <c r="J211" s="17" t="str">
        <f aca="false">TEXT(I211,"aaaa")</f>
        <v>2000</v>
      </c>
      <c r="K211" s="0" t="n">
        <v>6</v>
      </c>
      <c r="L211" s="0" t="s">
        <v>81</v>
      </c>
      <c r="M211" s="0" t="s">
        <v>76</v>
      </c>
    </row>
    <row r="212" customFormat="false" ht="14.4" hidden="true" customHeight="false" outlineLevel="0" collapsed="false">
      <c r="A212" s="0" t="str">
        <f aca="false">IF(M212="GASOLINE","G",IF(M212="PROPANE","CNG",IF(M212="DIESEL","D", "OUTRO")))</f>
        <v>G</v>
      </c>
      <c r="C212" s="0" t="n">
        <f aca="false">3.78541*F212</f>
        <v>691952506.786</v>
      </c>
      <c r="D212" s="16" t="s">
        <v>73</v>
      </c>
      <c r="E212" s="0" t="s">
        <v>74</v>
      </c>
      <c r="F212" s="0" t="n">
        <f aca="false">G212*H212*1000</f>
        <v>182794600</v>
      </c>
      <c r="G212" s="0" t="n">
        <v>31</v>
      </c>
      <c r="H212" s="18" t="n">
        <v>5896.6</v>
      </c>
      <c r="I212" s="17" t="n">
        <v>36722</v>
      </c>
      <c r="J212" s="17" t="str">
        <f aca="false">TEXT(I212,"aaaa")</f>
        <v>2000</v>
      </c>
      <c r="K212" s="0" t="n">
        <v>7</v>
      </c>
      <c r="L212" s="0" t="s">
        <v>82</v>
      </c>
      <c r="M212" s="0" t="s">
        <v>76</v>
      </c>
    </row>
    <row r="213" customFormat="false" ht="14.4" hidden="true" customHeight="false" outlineLevel="0" collapsed="false">
      <c r="A213" s="0" t="str">
        <f aca="false">IF(M213="GASOLINE","G",IF(M213="PROPANE","CNG",IF(M213="DIESEL","D", "OUTRO")))</f>
        <v>G</v>
      </c>
      <c r="C213" s="0" t="n">
        <f aca="false">3.78541*F213</f>
        <v>699697455.646</v>
      </c>
      <c r="D213" s="16" t="s">
        <v>73</v>
      </c>
      <c r="E213" s="0" t="s">
        <v>74</v>
      </c>
      <c r="F213" s="0" t="n">
        <f aca="false">G213*H213*1000</f>
        <v>184840600</v>
      </c>
      <c r="G213" s="0" t="n">
        <v>31</v>
      </c>
      <c r="H213" s="18" t="n">
        <v>5962.6</v>
      </c>
      <c r="I213" s="17" t="n">
        <v>36753</v>
      </c>
      <c r="J213" s="17" t="str">
        <f aca="false">TEXT(I213,"aaaa")</f>
        <v>2000</v>
      </c>
      <c r="K213" s="0" t="n">
        <v>8</v>
      </c>
      <c r="L213" s="0" t="s">
        <v>83</v>
      </c>
      <c r="M213" s="0" t="s">
        <v>76</v>
      </c>
    </row>
    <row r="214" customFormat="false" ht="14.4" hidden="true" customHeight="false" outlineLevel="0" collapsed="false">
      <c r="A214" s="0" t="str">
        <f aca="false">IF(M214="GASOLINE","G",IF(M214="PROPANE","CNG",IF(M214="DIESEL","D", "OUTRO")))</f>
        <v>G</v>
      </c>
      <c r="C214" s="0" t="n">
        <f aca="false">3.78541*F214</f>
        <v>659831031.69</v>
      </c>
      <c r="D214" s="16" t="s">
        <v>73</v>
      </c>
      <c r="E214" s="0" t="s">
        <v>74</v>
      </c>
      <c r="F214" s="0" t="n">
        <f aca="false">G214*H214*1000</f>
        <v>174309000</v>
      </c>
      <c r="G214" s="0" t="n">
        <v>30</v>
      </c>
      <c r="H214" s="18" t="n">
        <v>5810.3</v>
      </c>
      <c r="I214" s="17" t="n">
        <v>36784</v>
      </c>
      <c r="J214" s="17" t="str">
        <f aca="false">TEXT(I214,"aaaa")</f>
        <v>2000</v>
      </c>
      <c r="K214" s="0" t="n">
        <v>9</v>
      </c>
      <c r="L214" s="0" t="s">
        <v>84</v>
      </c>
      <c r="M214" s="0" t="s">
        <v>76</v>
      </c>
    </row>
    <row r="215" customFormat="false" ht="14.4" hidden="true" customHeight="false" outlineLevel="0" collapsed="false">
      <c r="A215" s="0" t="str">
        <f aca="false">IF(M215="GASOLINE","G",IF(M215="PROPANE","CNG",IF(M215="DIESEL","D", "OUTRO")))</f>
        <v>G</v>
      </c>
      <c r="C215" s="0" t="n">
        <f aca="false">3.78541*F215</f>
        <v>689159631.288</v>
      </c>
      <c r="D215" s="16" t="s">
        <v>73</v>
      </c>
      <c r="E215" s="0" t="s">
        <v>74</v>
      </c>
      <c r="F215" s="0" t="n">
        <f aca="false">G215*H215*1000</f>
        <v>182056800</v>
      </c>
      <c r="G215" s="0" t="n">
        <v>31</v>
      </c>
      <c r="H215" s="18" t="n">
        <v>5872.8</v>
      </c>
      <c r="I215" s="17" t="n">
        <v>36814</v>
      </c>
      <c r="J215" s="17" t="str">
        <f aca="false">TEXT(I215,"aaaa")</f>
        <v>2000</v>
      </c>
      <c r="K215" s="0" t="n">
        <v>10</v>
      </c>
      <c r="L215" s="0" t="s">
        <v>85</v>
      </c>
      <c r="M215" s="0" t="s">
        <v>76</v>
      </c>
    </row>
    <row r="216" customFormat="false" ht="14.4" hidden="true" customHeight="false" outlineLevel="0" collapsed="false">
      <c r="A216" s="0" t="str">
        <f aca="false">IF(M216="GASOLINE","G",IF(M216="PROPANE","CNG",IF(M216="DIESEL","D", "OUTRO")))</f>
        <v>G</v>
      </c>
      <c r="C216" s="0" t="n">
        <f aca="false">3.78541*F216</f>
        <v>671028274.47</v>
      </c>
      <c r="D216" s="16" t="s">
        <v>73</v>
      </c>
      <c r="E216" s="0" t="s">
        <v>74</v>
      </c>
      <c r="F216" s="0" t="n">
        <f aca="false">G216*H216*1000</f>
        <v>177267000</v>
      </c>
      <c r="G216" s="0" t="n">
        <v>30</v>
      </c>
      <c r="H216" s="18" t="n">
        <v>5908.9</v>
      </c>
      <c r="I216" s="17" t="n">
        <v>36845</v>
      </c>
      <c r="J216" s="17" t="str">
        <f aca="false">TEXT(I216,"aaaa")</f>
        <v>2000</v>
      </c>
      <c r="K216" s="0" t="n">
        <v>11</v>
      </c>
      <c r="L216" s="0" t="s">
        <v>86</v>
      </c>
      <c r="M216" s="0" t="s">
        <v>76</v>
      </c>
    </row>
    <row r="217" customFormat="false" ht="14.4" hidden="true" customHeight="false" outlineLevel="0" collapsed="false">
      <c r="A217" s="0" t="str">
        <f aca="false">IF(M217="GASOLINE","G",IF(M217="PROPANE","CNG",IF(M217="DIESEL","D", "OUTRO")))</f>
        <v>G</v>
      </c>
      <c r="C217" s="0" t="n">
        <f aca="false">3.78541*F217</f>
        <v>677330982.12</v>
      </c>
      <c r="D217" s="16" t="s">
        <v>73</v>
      </c>
      <c r="E217" s="0" t="s">
        <v>74</v>
      </c>
      <c r="F217" s="0" t="n">
        <f aca="false">G217*H217*1000</f>
        <v>178932000</v>
      </c>
      <c r="G217" s="0" t="n">
        <v>31</v>
      </c>
      <c r="H217" s="18" t="n">
        <v>5772</v>
      </c>
      <c r="I217" s="17" t="n">
        <v>36875</v>
      </c>
      <c r="J217" s="17" t="str">
        <f aca="false">TEXT(I217,"aaaa")</f>
        <v>2000</v>
      </c>
      <c r="K217" s="0" t="n">
        <v>12</v>
      </c>
      <c r="L217" s="0" t="s">
        <v>87</v>
      </c>
      <c r="M217" s="0" t="s">
        <v>76</v>
      </c>
    </row>
    <row r="218" customFormat="false" ht="14.4" hidden="true" customHeight="false" outlineLevel="0" collapsed="false">
      <c r="A218" s="0" t="str">
        <f aca="false">IF(M218="GASOLINE","G",IF(M218="PROPANE","CNG",IF(M218="DIESEL","D", "OUTRO")))</f>
        <v>G</v>
      </c>
      <c r="C218" s="0" t="n">
        <f aca="false">3.78541*F218</f>
        <v>649859883.209</v>
      </c>
      <c r="D218" s="16" t="s">
        <v>73</v>
      </c>
      <c r="E218" s="0" t="s">
        <v>74</v>
      </c>
      <c r="F218" s="0" t="n">
        <f aca="false">G218*H218*1000</f>
        <v>171674900</v>
      </c>
      <c r="G218" s="0" t="n">
        <v>31</v>
      </c>
      <c r="H218" s="18" t="n">
        <v>5537.9</v>
      </c>
      <c r="I218" s="17" t="n">
        <v>36906</v>
      </c>
      <c r="J218" s="17" t="str">
        <f aca="false">TEXT(I218,"aaaa")</f>
        <v>2001</v>
      </c>
      <c r="K218" s="0" t="n">
        <v>1</v>
      </c>
      <c r="L218" s="0" t="s">
        <v>75</v>
      </c>
      <c r="M218" s="0" t="s">
        <v>76</v>
      </c>
    </row>
    <row r="219" customFormat="false" ht="14.4" hidden="true" customHeight="false" outlineLevel="0" collapsed="false">
      <c r="A219" s="0" t="str">
        <f aca="false">IF(M219="GASOLINE","G",IF(M219="PROPANE","CNG",IF(M219="DIESEL","D", "OUTRO")))</f>
        <v>G</v>
      </c>
      <c r="C219" s="0" t="n">
        <f aca="false">3.78541*F219</f>
        <v>624258019.756</v>
      </c>
      <c r="D219" s="16" t="s">
        <v>73</v>
      </c>
      <c r="E219" s="0" t="s">
        <v>74</v>
      </c>
      <c r="F219" s="0" t="n">
        <f aca="false">G219*H219*1000</f>
        <v>164911600</v>
      </c>
      <c r="G219" s="0" t="n">
        <v>28</v>
      </c>
      <c r="H219" s="18" t="n">
        <v>5889.7</v>
      </c>
      <c r="I219" s="17" t="n">
        <v>36937</v>
      </c>
      <c r="J219" s="17" t="str">
        <f aca="false">TEXT(I219,"aaaa")</f>
        <v>2001</v>
      </c>
      <c r="K219" s="0" t="n">
        <v>2</v>
      </c>
      <c r="L219" s="0" t="s">
        <v>77</v>
      </c>
      <c r="M219" s="0" t="s">
        <v>76</v>
      </c>
    </row>
    <row r="220" customFormat="false" ht="14.4" hidden="true" customHeight="false" outlineLevel="0" collapsed="false">
      <c r="A220" s="0" t="str">
        <f aca="false">IF(M220="GASOLINE","G",IF(M220="PROPANE","CNG",IF(M220="DIESEL","D", "OUTRO")))</f>
        <v>G</v>
      </c>
      <c r="C220" s="0" t="n">
        <f aca="false">3.78541*F220</f>
        <v>695050486.33</v>
      </c>
      <c r="D220" s="16" t="s">
        <v>73</v>
      </c>
      <c r="E220" s="0" t="s">
        <v>74</v>
      </c>
      <c r="F220" s="0" t="n">
        <f aca="false">G220*H220*1000</f>
        <v>183613000</v>
      </c>
      <c r="G220" s="0" t="n">
        <v>31</v>
      </c>
      <c r="H220" s="18" t="n">
        <v>5923</v>
      </c>
      <c r="I220" s="17" t="n">
        <v>36965</v>
      </c>
      <c r="J220" s="17" t="str">
        <f aca="false">TEXT(I220,"aaaa")</f>
        <v>2001</v>
      </c>
      <c r="K220" s="0" t="n">
        <v>3</v>
      </c>
      <c r="L220" s="0" t="s">
        <v>78</v>
      </c>
      <c r="M220" s="0" t="s">
        <v>76</v>
      </c>
    </row>
    <row r="221" customFormat="false" ht="14.4" hidden="true" customHeight="false" outlineLevel="0" collapsed="false">
      <c r="A221" s="0" t="str">
        <f aca="false">IF(M221="GASOLINE","G",IF(M221="PROPANE","CNG",IF(M221="DIESEL","D", "OUTRO")))</f>
        <v>G</v>
      </c>
      <c r="C221" s="0" t="n">
        <f aca="false">3.78541*F221</f>
        <v>657696060.45</v>
      </c>
      <c r="D221" s="16" t="s">
        <v>73</v>
      </c>
      <c r="E221" s="0" t="s">
        <v>74</v>
      </c>
      <c r="F221" s="0" t="n">
        <f aca="false">G221*H221*1000</f>
        <v>173745000</v>
      </c>
      <c r="G221" s="0" t="n">
        <v>30</v>
      </c>
      <c r="H221" s="18" t="n">
        <v>5791.5</v>
      </c>
      <c r="I221" s="17" t="n">
        <v>36996</v>
      </c>
      <c r="J221" s="17" t="str">
        <f aca="false">TEXT(I221,"aaaa")</f>
        <v>2001</v>
      </c>
      <c r="K221" s="0" t="n">
        <v>4</v>
      </c>
      <c r="L221" s="0" t="s">
        <v>79</v>
      </c>
      <c r="M221" s="0" t="s">
        <v>76</v>
      </c>
    </row>
    <row r="222" customFormat="false" ht="14.4" hidden="true" customHeight="false" outlineLevel="0" collapsed="false">
      <c r="A222" s="0" t="str">
        <f aca="false">IF(M222="GASOLINE","G",IF(M222="PROPANE","CNG",IF(M222="DIESEL","D", "OUTRO")))</f>
        <v>G</v>
      </c>
      <c r="C222" s="0" t="n">
        <f aca="false">3.78541*F222</f>
        <v>719494014.323</v>
      </c>
      <c r="D222" s="16" t="s">
        <v>73</v>
      </c>
      <c r="E222" s="0" t="s">
        <v>74</v>
      </c>
      <c r="F222" s="0" t="n">
        <f aca="false">G222*H222*1000</f>
        <v>190070300</v>
      </c>
      <c r="G222" s="0" t="n">
        <v>31</v>
      </c>
      <c r="H222" s="18" t="n">
        <v>6131.3</v>
      </c>
      <c r="I222" s="17" t="n">
        <v>37026</v>
      </c>
      <c r="J222" s="17" t="str">
        <f aca="false">TEXT(I222,"aaaa")</f>
        <v>2001</v>
      </c>
      <c r="K222" s="0" t="n">
        <v>5</v>
      </c>
      <c r="L222" s="0" t="s">
        <v>80</v>
      </c>
      <c r="M222" s="0" t="s">
        <v>76</v>
      </c>
    </row>
    <row r="223" customFormat="false" ht="14.4" hidden="true" customHeight="false" outlineLevel="0" collapsed="false">
      <c r="A223" s="0" t="str">
        <f aca="false">IF(M223="GASOLINE","G",IF(M223="PROPANE","CNG",IF(M223="DIESEL","D", "OUTRO")))</f>
        <v>G</v>
      </c>
      <c r="C223" s="0" t="n">
        <f aca="false">3.78541*F223</f>
        <v>721586210.43</v>
      </c>
      <c r="D223" s="16" t="s">
        <v>73</v>
      </c>
      <c r="E223" s="0" t="s">
        <v>74</v>
      </c>
      <c r="F223" s="0" t="n">
        <f aca="false">G223*H223*1000</f>
        <v>190623000</v>
      </c>
      <c r="G223" s="0" t="n">
        <v>30</v>
      </c>
      <c r="H223" s="18" t="n">
        <v>6354.1</v>
      </c>
      <c r="I223" s="17" t="n">
        <v>37057</v>
      </c>
      <c r="J223" s="17" t="str">
        <f aca="false">TEXT(I223,"aaaa")</f>
        <v>2001</v>
      </c>
      <c r="K223" s="0" t="n">
        <v>6</v>
      </c>
      <c r="L223" s="0" t="s">
        <v>81</v>
      </c>
      <c r="M223" s="0" t="s">
        <v>76</v>
      </c>
    </row>
    <row r="224" customFormat="false" ht="14.4" hidden="true" customHeight="false" outlineLevel="0" collapsed="false">
      <c r="A224" s="0" t="str">
        <f aca="false">IF(M224="GASOLINE","G",IF(M224="PROPANE","CNG",IF(M224="DIESEL","D", "OUTRO")))</f>
        <v>G</v>
      </c>
      <c r="C224" s="0" t="n">
        <f aca="false">3.78541*F224</f>
        <v>744324789.759</v>
      </c>
      <c r="D224" s="16" t="s">
        <v>73</v>
      </c>
      <c r="E224" s="0" t="s">
        <v>74</v>
      </c>
      <c r="F224" s="0" t="n">
        <f aca="false">G224*H224*1000</f>
        <v>196629900</v>
      </c>
      <c r="G224" s="0" t="n">
        <v>31</v>
      </c>
      <c r="H224" s="18" t="n">
        <v>6342.9</v>
      </c>
      <c r="I224" s="17" t="n">
        <v>37087</v>
      </c>
      <c r="J224" s="17" t="str">
        <f aca="false">TEXT(I224,"aaaa")</f>
        <v>2001</v>
      </c>
      <c r="K224" s="0" t="n">
        <v>7</v>
      </c>
      <c r="L224" s="0" t="s">
        <v>82</v>
      </c>
      <c r="M224" s="0" t="s">
        <v>76</v>
      </c>
    </row>
    <row r="225" customFormat="false" ht="14.4" hidden="true" customHeight="false" outlineLevel="0" collapsed="false">
      <c r="A225" s="0" t="str">
        <f aca="false">IF(M225="GASOLINE","G",IF(M225="PROPANE","CNG",IF(M225="DIESEL","D", "OUTRO")))</f>
        <v>G</v>
      </c>
      <c r="C225" s="0" t="n">
        <f aca="false">3.78541*F225</f>
        <v>751764634.573</v>
      </c>
      <c r="D225" s="16" t="s">
        <v>73</v>
      </c>
      <c r="E225" s="0" t="s">
        <v>74</v>
      </c>
      <c r="F225" s="0" t="n">
        <f aca="false">G225*H225*1000</f>
        <v>198595300</v>
      </c>
      <c r="G225" s="0" t="n">
        <v>31</v>
      </c>
      <c r="H225" s="18" t="n">
        <v>6406.3</v>
      </c>
      <c r="I225" s="17" t="n">
        <v>37118</v>
      </c>
      <c r="J225" s="17" t="str">
        <f aca="false">TEXT(I225,"aaaa")</f>
        <v>2001</v>
      </c>
      <c r="K225" s="0" t="n">
        <v>8</v>
      </c>
      <c r="L225" s="0" t="s">
        <v>83</v>
      </c>
      <c r="M225" s="0" t="s">
        <v>76</v>
      </c>
    </row>
    <row r="226" customFormat="false" ht="14.4" hidden="true" customHeight="false" outlineLevel="0" collapsed="false">
      <c r="A226" s="0" t="str">
        <f aca="false">IF(M226="GASOLINE","G",IF(M226="PROPANE","CNG",IF(M226="DIESEL","D", "OUTRO")))</f>
        <v>G</v>
      </c>
      <c r="C226" s="0" t="n">
        <f aca="false">3.78541*F226</f>
        <v>684712531.62</v>
      </c>
      <c r="D226" s="16" t="s">
        <v>73</v>
      </c>
      <c r="E226" s="0" t="s">
        <v>74</v>
      </c>
      <c r="F226" s="0" t="n">
        <f aca="false">G226*H226*1000</f>
        <v>180882000</v>
      </c>
      <c r="G226" s="0" t="n">
        <v>30</v>
      </c>
      <c r="H226" s="18" t="n">
        <v>6029.4</v>
      </c>
      <c r="I226" s="17" t="n">
        <v>37149</v>
      </c>
      <c r="J226" s="17" t="str">
        <f aca="false">TEXT(I226,"aaaa")</f>
        <v>2001</v>
      </c>
      <c r="K226" s="0" t="n">
        <v>9</v>
      </c>
      <c r="L226" s="0" t="s">
        <v>84</v>
      </c>
      <c r="M226" s="0" t="s">
        <v>76</v>
      </c>
    </row>
    <row r="227" customFormat="false" ht="14.4" hidden="true" customHeight="false" outlineLevel="0" collapsed="false">
      <c r="A227" s="0" t="str">
        <f aca="false">IF(M227="GASOLINE","G",IF(M227="PROPANE","CNG",IF(M227="DIESEL","D", "OUTRO")))</f>
        <v>G</v>
      </c>
      <c r="C227" s="0" t="n">
        <f aca="false">3.78541*F227</f>
        <v>778214808.407</v>
      </c>
      <c r="D227" s="16" t="s">
        <v>73</v>
      </c>
      <c r="E227" s="0" t="s">
        <v>74</v>
      </c>
      <c r="F227" s="0" t="n">
        <f aca="false">G227*H227*1000</f>
        <v>205582700</v>
      </c>
      <c r="G227" s="0" t="n">
        <v>31</v>
      </c>
      <c r="H227" s="18" t="n">
        <v>6631.7</v>
      </c>
      <c r="I227" s="17" t="n">
        <v>37179</v>
      </c>
      <c r="J227" s="17" t="str">
        <f aca="false">TEXT(I227,"aaaa")</f>
        <v>2001</v>
      </c>
      <c r="K227" s="0" t="n">
        <v>10</v>
      </c>
      <c r="L227" s="0" t="s">
        <v>85</v>
      </c>
      <c r="M227" s="0" t="s">
        <v>76</v>
      </c>
    </row>
    <row r="228" customFormat="false" ht="14.4" hidden="true" customHeight="false" outlineLevel="0" collapsed="false">
      <c r="A228" s="0" t="str">
        <f aca="false">IF(M228="GASOLINE","G",IF(M228="PROPANE","CNG",IF(M228="DIESEL","D", "OUTRO")))</f>
        <v>G</v>
      </c>
      <c r="C228" s="0" t="n">
        <f aca="false">3.78541*F228</f>
        <v>729524215.2</v>
      </c>
      <c r="D228" s="16" t="s">
        <v>73</v>
      </c>
      <c r="E228" s="0" t="s">
        <v>74</v>
      </c>
      <c r="F228" s="0" t="n">
        <f aca="false">G228*H228*1000</f>
        <v>192720000</v>
      </c>
      <c r="G228" s="0" t="n">
        <v>30</v>
      </c>
      <c r="H228" s="18" t="n">
        <v>6424</v>
      </c>
      <c r="I228" s="17" t="n">
        <v>37210</v>
      </c>
      <c r="J228" s="17" t="str">
        <f aca="false">TEXT(I228,"aaaa")</f>
        <v>2001</v>
      </c>
      <c r="K228" s="0" t="n">
        <v>11</v>
      </c>
      <c r="L228" s="0" t="s">
        <v>86</v>
      </c>
      <c r="M228" s="0" t="s">
        <v>76</v>
      </c>
    </row>
    <row r="229" customFormat="false" ht="14.4" hidden="true" customHeight="false" outlineLevel="0" collapsed="false">
      <c r="A229" s="0" t="str">
        <f aca="false">IF(M229="GASOLINE","G",IF(M229="PROPANE","CNG",IF(M229="DIESEL","D", "OUTRO")))</f>
        <v>G</v>
      </c>
      <c r="C229" s="0" t="n">
        <f aca="false">3.78541*F229</f>
        <v>747598790.868</v>
      </c>
      <c r="D229" s="16" t="s">
        <v>73</v>
      </c>
      <c r="E229" s="0" t="s">
        <v>74</v>
      </c>
      <c r="F229" s="0" t="n">
        <f aca="false">G229*H229*1000</f>
        <v>197494800</v>
      </c>
      <c r="G229" s="0" t="n">
        <v>31</v>
      </c>
      <c r="H229" s="18" t="n">
        <v>6370.8</v>
      </c>
      <c r="I229" s="17" t="n">
        <v>37240</v>
      </c>
      <c r="J229" s="17" t="str">
        <f aca="false">TEXT(I229,"aaaa")</f>
        <v>2001</v>
      </c>
      <c r="K229" s="0" t="n">
        <v>12</v>
      </c>
      <c r="L229" s="0" t="s">
        <v>87</v>
      </c>
      <c r="M229" s="0" t="s">
        <v>76</v>
      </c>
    </row>
    <row r="230" customFormat="false" ht="14.4" hidden="true" customHeight="false" outlineLevel="0" collapsed="false">
      <c r="A230" s="0" t="str">
        <f aca="false">IF(M230="GASOLINE","G",IF(M230="PROPANE","CNG",IF(M230="DIESEL","D", "OUTRO")))</f>
        <v>G</v>
      </c>
      <c r="C230" s="0" t="n">
        <f aca="false">3.78541*F230</f>
        <v>701715836.258</v>
      </c>
      <c r="D230" s="16" t="s">
        <v>73</v>
      </c>
      <c r="E230" s="0" t="s">
        <v>74</v>
      </c>
      <c r="F230" s="0" t="n">
        <f aca="false">G230*H230*1000</f>
        <v>185373800</v>
      </c>
      <c r="G230" s="0" t="n">
        <v>31</v>
      </c>
      <c r="H230" s="18" t="n">
        <v>5979.8</v>
      </c>
      <c r="I230" s="17" t="n">
        <v>37271</v>
      </c>
      <c r="J230" s="17" t="str">
        <f aca="false">TEXT(I230,"aaaa")</f>
        <v>2002</v>
      </c>
      <c r="K230" s="0" t="n">
        <v>1</v>
      </c>
      <c r="L230" s="0" t="s">
        <v>75</v>
      </c>
      <c r="M230" s="0" t="s">
        <v>76</v>
      </c>
    </row>
    <row r="231" customFormat="false" ht="14.4" hidden="true" customHeight="false" outlineLevel="0" collapsed="false">
      <c r="A231" s="0" t="str">
        <f aca="false">IF(M231="GASOLINE","G",IF(M231="PROPANE","CNG",IF(M231="DIESEL","D", "OUTRO")))</f>
        <v>G</v>
      </c>
      <c r="C231" s="0" t="n">
        <f aca="false">3.78541*F231</f>
        <v>669728364.676</v>
      </c>
      <c r="D231" s="16" t="s">
        <v>73</v>
      </c>
      <c r="E231" s="0" t="s">
        <v>74</v>
      </c>
      <c r="F231" s="0" t="n">
        <f aca="false">G231*H231*1000</f>
        <v>176923600</v>
      </c>
      <c r="G231" s="0" t="n">
        <v>28</v>
      </c>
      <c r="H231" s="18" t="n">
        <v>6318.7</v>
      </c>
      <c r="I231" s="17" t="n">
        <v>37302</v>
      </c>
      <c r="J231" s="17" t="str">
        <f aca="false">TEXT(I231,"aaaa")</f>
        <v>2002</v>
      </c>
      <c r="K231" s="0" t="n">
        <v>2</v>
      </c>
      <c r="L231" s="0" t="s">
        <v>77</v>
      </c>
      <c r="M231" s="0" t="s">
        <v>76</v>
      </c>
    </row>
    <row r="232" customFormat="false" ht="14.4" hidden="true" customHeight="false" outlineLevel="0" collapsed="false">
      <c r="A232" s="0" t="str">
        <f aca="false">IF(M232="GASOLINE","G",IF(M232="PROPANE","CNG",IF(M232="DIESEL","D", "OUTRO")))</f>
        <v>G</v>
      </c>
      <c r="C232" s="0" t="n">
        <f aca="false">3.78541*F232</f>
        <v>741602322.887</v>
      </c>
      <c r="D232" s="16" t="s">
        <v>73</v>
      </c>
      <c r="E232" s="0" t="s">
        <v>74</v>
      </c>
      <c r="F232" s="0" t="n">
        <f aca="false">G232*H232*1000</f>
        <v>195910700</v>
      </c>
      <c r="G232" s="0" t="n">
        <v>31</v>
      </c>
      <c r="H232" s="18" t="n">
        <v>6319.7</v>
      </c>
      <c r="I232" s="17" t="n">
        <v>37330</v>
      </c>
      <c r="J232" s="17" t="str">
        <f aca="false">TEXT(I232,"aaaa")</f>
        <v>2002</v>
      </c>
      <c r="K232" s="0" t="n">
        <v>3</v>
      </c>
      <c r="L232" s="0" t="s">
        <v>78</v>
      </c>
      <c r="M232" s="0" t="s">
        <v>76</v>
      </c>
    </row>
    <row r="233" customFormat="false" ht="14.4" hidden="true" customHeight="false" outlineLevel="0" collapsed="false">
      <c r="A233" s="0" t="str">
        <f aca="false">IF(M233="GASOLINE","G",IF(M233="PROPANE","CNG",IF(M233="DIESEL","D", "OUTRO")))</f>
        <v>G</v>
      </c>
      <c r="C233" s="0" t="n">
        <f aca="false">3.78541*F233</f>
        <v>737166957.99</v>
      </c>
      <c r="D233" s="16" t="s">
        <v>73</v>
      </c>
      <c r="E233" s="0" t="s">
        <v>74</v>
      </c>
      <c r="F233" s="0" t="n">
        <f aca="false">G233*H233*1000</f>
        <v>194739000</v>
      </c>
      <c r="G233" s="0" t="n">
        <v>30</v>
      </c>
      <c r="H233" s="18" t="n">
        <v>6491.3</v>
      </c>
      <c r="I233" s="17" t="n">
        <v>37361</v>
      </c>
      <c r="J233" s="17" t="str">
        <f aca="false">TEXT(I233,"aaaa")</f>
        <v>2002</v>
      </c>
      <c r="K233" s="0" t="n">
        <v>4</v>
      </c>
      <c r="L233" s="0" t="s">
        <v>79</v>
      </c>
      <c r="M233" s="0" t="s">
        <v>76</v>
      </c>
    </row>
    <row r="234" customFormat="false" ht="14.4" hidden="true" customHeight="false" outlineLevel="0" collapsed="false">
      <c r="A234" s="0" t="str">
        <f aca="false">IF(M234="GASOLINE","G",IF(M234="PROPANE","CNG",IF(M234="DIESEL","D", "OUTRO")))</f>
        <v>G</v>
      </c>
      <c r="C234" s="0" t="n">
        <f aca="false">3.78541*F234</f>
        <v>767782596.988</v>
      </c>
      <c r="D234" s="16" t="s">
        <v>73</v>
      </c>
      <c r="E234" s="0" t="s">
        <v>74</v>
      </c>
      <c r="F234" s="0" t="n">
        <f aca="false">G234*H234*1000</f>
        <v>202826800</v>
      </c>
      <c r="G234" s="0" t="n">
        <v>31</v>
      </c>
      <c r="H234" s="18" t="n">
        <v>6542.8</v>
      </c>
      <c r="I234" s="17" t="n">
        <v>37391</v>
      </c>
      <c r="J234" s="17" t="str">
        <f aca="false">TEXT(I234,"aaaa")</f>
        <v>2002</v>
      </c>
      <c r="K234" s="0" t="n">
        <v>5</v>
      </c>
      <c r="L234" s="0" t="s">
        <v>80</v>
      </c>
      <c r="M234" s="0" t="s">
        <v>76</v>
      </c>
    </row>
    <row r="235" customFormat="false" ht="14.4" hidden="true" customHeight="false" outlineLevel="0" collapsed="false">
      <c r="A235" s="0" t="str">
        <f aca="false">IF(M235="GASOLINE","G",IF(M235="PROPANE","CNG",IF(M235="DIESEL","D", "OUTRO")))</f>
        <v>G</v>
      </c>
      <c r="C235" s="0" t="n">
        <f aca="false">3.78541*F235</f>
        <v>759833993.07</v>
      </c>
      <c r="D235" s="16" t="s">
        <v>73</v>
      </c>
      <c r="E235" s="0" t="s">
        <v>74</v>
      </c>
      <c r="F235" s="0" t="n">
        <f aca="false">G235*H235*1000</f>
        <v>200727000</v>
      </c>
      <c r="G235" s="0" t="n">
        <v>30</v>
      </c>
      <c r="H235" s="18" t="n">
        <v>6690.9</v>
      </c>
      <c r="I235" s="17" t="n">
        <v>37422</v>
      </c>
      <c r="J235" s="17" t="str">
        <f aca="false">TEXT(I235,"aaaa")</f>
        <v>2002</v>
      </c>
      <c r="K235" s="0" t="n">
        <v>6</v>
      </c>
      <c r="L235" s="0" t="s">
        <v>81</v>
      </c>
      <c r="M235" s="0" t="s">
        <v>76</v>
      </c>
    </row>
    <row r="236" customFormat="false" ht="14.4" hidden="true" customHeight="false" outlineLevel="0" collapsed="false">
      <c r="A236" s="0" t="str">
        <f aca="false">IF(M236="GASOLINE","G",IF(M236="PROPANE","CNG",IF(M236="DIESEL","D", "OUTRO")))</f>
        <v>G</v>
      </c>
      <c r="C236" s="0" t="n">
        <f aca="false">3.78541*F236</f>
        <v>794690426.891</v>
      </c>
      <c r="D236" s="16" t="s">
        <v>73</v>
      </c>
      <c r="E236" s="0" t="s">
        <v>74</v>
      </c>
      <c r="F236" s="0" t="n">
        <f aca="false">G236*H236*1000</f>
        <v>209935100</v>
      </c>
      <c r="G236" s="0" t="n">
        <v>31</v>
      </c>
      <c r="H236" s="18" t="n">
        <v>6772.1</v>
      </c>
      <c r="I236" s="17" t="n">
        <v>37452</v>
      </c>
      <c r="J236" s="17" t="str">
        <f aca="false">TEXT(I236,"aaaa")</f>
        <v>2002</v>
      </c>
      <c r="K236" s="0" t="n">
        <v>7</v>
      </c>
      <c r="L236" s="0" t="s">
        <v>82</v>
      </c>
      <c r="M236" s="0" t="s">
        <v>76</v>
      </c>
    </row>
    <row r="237" customFormat="false" ht="14.4" hidden="true" customHeight="false" outlineLevel="0" collapsed="false">
      <c r="A237" s="0" t="str">
        <f aca="false">IF(M237="GASOLINE","G",IF(M237="PROPANE","CNG",IF(M237="DIESEL","D", "OUTRO")))</f>
        <v>G</v>
      </c>
      <c r="C237" s="0" t="n">
        <f aca="false">3.78541*F237</f>
        <v>820612536.03</v>
      </c>
      <c r="D237" s="16" t="s">
        <v>73</v>
      </c>
      <c r="E237" s="0" t="s">
        <v>74</v>
      </c>
      <c r="F237" s="0" t="n">
        <f aca="false">G237*H237*1000</f>
        <v>216783000</v>
      </c>
      <c r="G237" s="0" t="n">
        <v>31</v>
      </c>
      <c r="H237" s="18" t="n">
        <v>6993</v>
      </c>
      <c r="I237" s="17" t="n">
        <v>37483</v>
      </c>
      <c r="J237" s="17" t="str">
        <f aca="false">TEXT(I237,"aaaa")</f>
        <v>2002</v>
      </c>
      <c r="K237" s="0" t="n">
        <v>8</v>
      </c>
      <c r="L237" s="0" t="s">
        <v>83</v>
      </c>
      <c r="M237" s="0" t="s">
        <v>76</v>
      </c>
    </row>
    <row r="238" customFormat="false" ht="14.4" hidden="true" customHeight="false" outlineLevel="0" collapsed="false">
      <c r="A238" s="0" t="str">
        <f aca="false">IF(M238="GASOLINE","G",IF(M238="PROPANE","CNG",IF(M238="DIESEL","D", "OUTRO")))</f>
        <v>G</v>
      </c>
      <c r="C238" s="0" t="n">
        <f aca="false">3.78541*F238</f>
        <v>727729930.86</v>
      </c>
      <c r="D238" s="16" t="s">
        <v>73</v>
      </c>
      <c r="E238" s="0" t="s">
        <v>74</v>
      </c>
      <c r="F238" s="0" t="n">
        <f aca="false">G238*H238*1000</f>
        <v>192246000</v>
      </c>
      <c r="G238" s="0" t="n">
        <v>30</v>
      </c>
      <c r="H238" s="18" t="n">
        <v>6408.2</v>
      </c>
      <c r="I238" s="17" t="n">
        <v>37514</v>
      </c>
      <c r="J238" s="17" t="str">
        <f aca="false">TEXT(I238,"aaaa")</f>
        <v>2002</v>
      </c>
      <c r="K238" s="0" t="n">
        <v>9</v>
      </c>
      <c r="L238" s="0" t="s">
        <v>84</v>
      </c>
      <c r="M238" s="0" t="s">
        <v>76</v>
      </c>
    </row>
    <row r="239" customFormat="false" ht="14.4" hidden="true" customHeight="false" outlineLevel="0" collapsed="false">
      <c r="A239" s="0" t="str">
        <f aca="false">IF(M239="GASOLINE","G",IF(M239="PROPANE","CNG",IF(M239="DIESEL","D", "OUTRO")))</f>
        <v>G</v>
      </c>
      <c r="C239" s="0" t="n">
        <f aca="false">3.78541*F239</f>
        <v>756916199.042</v>
      </c>
      <c r="D239" s="16" t="s">
        <v>73</v>
      </c>
      <c r="E239" s="0" t="s">
        <v>74</v>
      </c>
      <c r="F239" s="0" t="n">
        <f aca="false">G239*H239*1000</f>
        <v>199956200</v>
      </c>
      <c r="G239" s="0" t="n">
        <v>31</v>
      </c>
      <c r="H239" s="18" t="n">
        <v>6450.2</v>
      </c>
      <c r="I239" s="17" t="n">
        <v>37544</v>
      </c>
      <c r="J239" s="17" t="str">
        <f aca="false">TEXT(I239,"aaaa")</f>
        <v>2002</v>
      </c>
      <c r="K239" s="0" t="n">
        <v>10</v>
      </c>
      <c r="L239" s="0" t="s">
        <v>85</v>
      </c>
      <c r="M239" s="0" t="s">
        <v>76</v>
      </c>
    </row>
    <row r="240" customFormat="false" ht="14.4" hidden="true" customHeight="false" outlineLevel="0" collapsed="false">
      <c r="A240" s="0" t="str">
        <f aca="false">IF(M240="GASOLINE","G",IF(M240="PROPANE","CNG",IF(M240="DIESEL","D", "OUTRO")))</f>
        <v>G</v>
      </c>
      <c r="C240" s="0" t="n">
        <f aca="false">3.78541*F240</f>
        <v>745457005.89</v>
      </c>
      <c r="D240" s="16" t="s">
        <v>73</v>
      </c>
      <c r="E240" s="0" t="s">
        <v>74</v>
      </c>
      <c r="F240" s="0" t="n">
        <f aca="false">G240*H240*1000</f>
        <v>196929000</v>
      </c>
      <c r="G240" s="0" t="n">
        <v>30</v>
      </c>
      <c r="H240" s="18" t="n">
        <v>6564.3</v>
      </c>
      <c r="I240" s="17" t="n">
        <v>37575</v>
      </c>
      <c r="J240" s="17" t="str">
        <f aca="false">TEXT(I240,"aaaa")</f>
        <v>2002</v>
      </c>
      <c r="K240" s="0" t="n">
        <v>11</v>
      </c>
      <c r="L240" s="0" t="s">
        <v>86</v>
      </c>
      <c r="M240" s="0" t="s">
        <v>76</v>
      </c>
    </row>
    <row r="241" customFormat="false" ht="14.4" hidden="true" customHeight="false" outlineLevel="0" collapsed="false">
      <c r="A241" s="0" t="str">
        <f aca="false">IF(M241="GASOLINE","G",IF(M241="PROPANE","CNG",IF(M241="DIESEL","D", "OUTRO")))</f>
        <v>G</v>
      </c>
      <c r="C241" s="0" t="n">
        <f aca="false">3.78541*F241</f>
        <v>749969214.61</v>
      </c>
      <c r="D241" s="16" t="s">
        <v>73</v>
      </c>
      <c r="E241" s="0" t="s">
        <v>74</v>
      </c>
      <c r="F241" s="0" t="n">
        <f aca="false">G241*H241*1000</f>
        <v>198121000</v>
      </c>
      <c r="G241" s="0" t="n">
        <v>31</v>
      </c>
      <c r="H241" s="18" t="n">
        <v>6391</v>
      </c>
      <c r="I241" s="17" t="n">
        <v>37605</v>
      </c>
      <c r="J241" s="17" t="str">
        <f aca="false">TEXT(I241,"aaaa")</f>
        <v>2002</v>
      </c>
      <c r="K241" s="0" t="n">
        <v>12</v>
      </c>
      <c r="L241" s="0" t="s">
        <v>87</v>
      </c>
      <c r="M241" s="0" t="s">
        <v>76</v>
      </c>
    </row>
    <row r="242" customFormat="false" ht="14.4" hidden="true" customHeight="false" outlineLevel="0" collapsed="false">
      <c r="A242" s="0" t="str">
        <f aca="false">IF(M242="GASOLINE","G",IF(M242="PROPANE","CNG",IF(M242="DIESEL","D", "OUTRO")))</f>
        <v>G</v>
      </c>
      <c r="C242" s="0" t="n">
        <f aca="false">3.78541*F242</f>
        <v>714588880.045</v>
      </c>
      <c r="D242" s="16" t="s">
        <v>73</v>
      </c>
      <c r="E242" s="0" t="s">
        <v>74</v>
      </c>
      <c r="F242" s="0" t="n">
        <f aca="false">G242*H242*1000</f>
        <v>188774500</v>
      </c>
      <c r="G242" s="0" t="n">
        <v>31</v>
      </c>
      <c r="H242" s="18" t="n">
        <v>6089.5</v>
      </c>
      <c r="I242" s="17" t="n">
        <v>37636</v>
      </c>
      <c r="J242" s="17" t="str">
        <f aca="false">TEXT(I242,"aaaa")</f>
        <v>2003</v>
      </c>
      <c r="K242" s="0" t="n">
        <v>1</v>
      </c>
      <c r="L242" s="0" t="s">
        <v>75</v>
      </c>
      <c r="M242" s="0" t="s">
        <v>76</v>
      </c>
    </row>
    <row r="243" customFormat="false" ht="14.4" hidden="true" customHeight="false" outlineLevel="0" collapsed="false">
      <c r="A243" s="0" t="str">
        <f aca="false">IF(M243="GASOLINE","G",IF(M243="PROPANE","CNG",IF(M243="DIESEL","D", "OUTRO")))</f>
        <v>G</v>
      </c>
      <c r="C243" s="0" t="n">
        <f aca="false">3.78541*F243</f>
        <v>615471326.064</v>
      </c>
      <c r="D243" s="16" t="s">
        <v>73</v>
      </c>
      <c r="E243" s="0" t="s">
        <v>74</v>
      </c>
      <c r="F243" s="0" t="n">
        <f aca="false">G243*H243*1000</f>
        <v>162590400</v>
      </c>
      <c r="G243" s="0" t="n">
        <v>28</v>
      </c>
      <c r="H243" s="18" t="n">
        <v>5806.8</v>
      </c>
      <c r="I243" s="17" t="n">
        <v>37667</v>
      </c>
      <c r="J243" s="17" t="str">
        <f aca="false">TEXT(I243,"aaaa")</f>
        <v>2003</v>
      </c>
      <c r="K243" s="0" t="n">
        <v>2</v>
      </c>
      <c r="L243" s="0" t="s">
        <v>77</v>
      </c>
      <c r="M243" s="0" t="s">
        <v>76</v>
      </c>
    </row>
    <row r="244" customFormat="false" ht="14.4" hidden="true" customHeight="false" outlineLevel="0" collapsed="false">
      <c r="A244" s="0" t="str">
        <f aca="false">IF(M244="GASOLINE","G",IF(M244="PROPANE","CNG",IF(M244="DIESEL","D", "OUTRO")))</f>
        <v>G</v>
      </c>
      <c r="C244" s="0" t="n">
        <f aca="false">3.78541*F244</f>
        <v>743104373.575</v>
      </c>
      <c r="D244" s="16" t="s">
        <v>73</v>
      </c>
      <c r="E244" s="0" t="s">
        <v>74</v>
      </c>
      <c r="F244" s="0" t="n">
        <f aca="false">G244*H244*1000</f>
        <v>196307500</v>
      </c>
      <c r="G244" s="0" t="n">
        <v>31</v>
      </c>
      <c r="H244" s="18" t="n">
        <v>6332.5</v>
      </c>
      <c r="I244" s="17" t="n">
        <v>37695</v>
      </c>
      <c r="J244" s="17" t="str">
        <f aca="false">TEXT(I244,"aaaa")</f>
        <v>2003</v>
      </c>
      <c r="K244" s="0" t="n">
        <v>3</v>
      </c>
      <c r="L244" s="0" t="s">
        <v>78</v>
      </c>
      <c r="M244" s="0" t="s">
        <v>76</v>
      </c>
    </row>
    <row r="245" customFormat="false" ht="14.4" hidden="true" customHeight="false" outlineLevel="0" collapsed="false">
      <c r="A245" s="0" t="str">
        <f aca="false">IF(M245="GASOLINE","G",IF(M245="PROPANE","CNG",IF(M245="DIESEL","D", "OUTRO")))</f>
        <v>G</v>
      </c>
      <c r="C245" s="0" t="n">
        <f aca="false">3.78541*F245</f>
        <v>745945323.78</v>
      </c>
      <c r="D245" s="16" t="s">
        <v>73</v>
      </c>
      <c r="E245" s="0" t="s">
        <v>74</v>
      </c>
      <c r="F245" s="0" t="n">
        <f aca="false">G245*H245*1000</f>
        <v>197058000</v>
      </c>
      <c r="G245" s="0" t="n">
        <v>30</v>
      </c>
      <c r="H245" s="18" t="n">
        <v>6568.6</v>
      </c>
      <c r="I245" s="17" t="n">
        <v>37726</v>
      </c>
      <c r="J245" s="17" t="str">
        <f aca="false">TEXT(I245,"aaaa")</f>
        <v>2003</v>
      </c>
      <c r="K245" s="0" t="n">
        <v>4</v>
      </c>
      <c r="L245" s="0" t="s">
        <v>79</v>
      </c>
      <c r="M245" s="0" t="s">
        <v>76</v>
      </c>
    </row>
    <row r="246" customFormat="false" ht="14.4" hidden="true" customHeight="false" outlineLevel="0" collapsed="false">
      <c r="A246" s="0" t="str">
        <f aca="false">IF(M246="GASOLINE","G",IF(M246="PROPANE","CNG",IF(M246="DIESEL","D", "OUTRO")))</f>
        <v>G</v>
      </c>
      <c r="C246" s="0" t="n">
        <f aca="false">3.78541*F246</f>
        <v>794596548.723</v>
      </c>
      <c r="D246" s="16" t="s">
        <v>73</v>
      </c>
      <c r="E246" s="0" t="s">
        <v>74</v>
      </c>
      <c r="F246" s="0" t="n">
        <f aca="false">G246*H246*1000</f>
        <v>209910300</v>
      </c>
      <c r="G246" s="0" t="n">
        <v>31</v>
      </c>
      <c r="H246" s="18" t="n">
        <v>6771.3</v>
      </c>
      <c r="I246" s="17" t="n">
        <v>37756</v>
      </c>
      <c r="J246" s="17" t="str">
        <f aca="false">TEXT(I246,"aaaa")</f>
        <v>2003</v>
      </c>
      <c r="K246" s="0" t="n">
        <v>5</v>
      </c>
      <c r="L246" s="0" t="s">
        <v>80</v>
      </c>
      <c r="M246" s="0" t="s">
        <v>76</v>
      </c>
    </row>
    <row r="247" customFormat="false" ht="14.4" hidden="true" customHeight="false" outlineLevel="0" collapsed="false">
      <c r="A247" s="0" t="str">
        <f aca="false">IF(M247="GASOLINE","G",IF(M247="PROPANE","CNG",IF(M247="DIESEL","D", "OUTRO")))</f>
        <v>G</v>
      </c>
      <c r="C247" s="0" t="n">
        <f aca="false">3.78541*F247</f>
        <v>761219453.13</v>
      </c>
      <c r="D247" s="16" t="s">
        <v>73</v>
      </c>
      <c r="E247" s="0" t="s">
        <v>74</v>
      </c>
      <c r="F247" s="0" t="n">
        <f aca="false">G247*H247*1000</f>
        <v>201093000</v>
      </c>
      <c r="G247" s="0" t="n">
        <v>30</v>
      </c>
      <c r="H247" s="18" t="n">
        <v>6703.1</v>
      </c>
      <c r="I247" s="17" t="n">
        <v>37787</v>
      </c>
      <c r="J247" s="17" t="str">
        <f aca="false">TEXT(I247,"aaaa")</f>
        <v>2003</v>
      </c>
      <c r="K247" s="0" t="n">
        <v>6</v>
      </c>
      <c r="L247" s="0" t="s">
        <v>81</v>
      </c>
      <c r="M247" s="0" t="s">
        <v>76</v>
      </c>
    </row>
    <row r="248" customFormat="false" ht="14.4" hidden="true" customHeight="false" outlineLevel="0" collapsed="false">
      <c r="A248" s="0" t="str">
        <f aca="false">IF(M248="GASOLINE","G",IF(M248="PROPANE","CNG",IF(M248="DIESEL","D", "OUTRO")))</f>
        <v>G</v>
      </c>
      <c r="C248" s="0" t="n">
        <f aca="false">3.78541*F248</f>
        <v>816634448.661</v>
      </c>
      <c r="D248" s="16" t="s">
        <v>73</v>
      </c>
      <c r="E248" s="0" t="s">
        <v>74</v>
      </c>
      <c r="F248" s="0" t="n">
        <f aca="false">G248*H248*1000</f>
        <v>215732100</v>
      </c>
      <c r="G248" s="0" t="n">
        <v>31</v>
      </c>
      <c r="H248" s="18" t="n">
        <v>6959.1</v>
      </c>
      <c r="I248" s="17" t="n">
        <v>37817</v>
      </c>
      <c r="J248" s="17" t="str">
        <f aca="false">TEXT(I248,"aaaa")</f>
        <v>2003</v>
      </c>
      <c r="K248" s="0" t="n">
        <v>7</v>
      </c>
      <c r="L248" s="0" t="s">
        <v>82</v>
      </c>
      <c r="M248" s="0" t="s">
        <v>76</v>
      </c>
    </row>
    <row r="249" customFormat="false" ht="14.4" hidden="true" customHeight="false" outlineLevel="0" collapsed="false">
      <c r="A249" s="0" t="str">
        <f aca="false">IF(M249="GASOLINE","G",IF(M249="PROPANE","CNG",IF(M249="DIESEL","D", "OUTRO")))</f>
        <v>G</v>
      </c>
      <c r="C249" s="0" t="n">
        <f aca="false">3.78541*F249</f>
        <v>818077825.494</v>
      </c>
      <c r="D249" s="16" t="s">
        <v>73</v>
      </c>
      <c r="E249" s="0" t="s">
        <v>74</v>
      </c>
      <c r="F249" s="0" t="n">
        <f aca="false">G249*H249*1000</f>
        <v>216113400</v>
      </c>
      <c r="G249" s="0" t="n">
        <v>31</v>
      </c>
      <c r="H249" s="18" t="n">
        <v>6971.4</v>
      </c>
      <c r="I249" s="17" t="n">
        <v>37848</v>
      </c>
      <c r="J249" s="17" t="str">
        <f aca="false">TEXT(I249,"aaaa")</f>
        <v>2003</v>
      </c>
      <c r="K249" s="0" t="n">
        <v>8</v>
      </c>
      <c r="L249" s="0" t="s">
        <v>83</v>
      </c>
      <c r="M249" s="0" t="s">
        <v>76</v>
      </c>
    </row>
    <row r="250" customFormat="false" ht="14.4" hidden="true" customHeight="false" outlineLevel="0" collapsed="false">
      <c r="A250" s="0" t="str">
        <f aca="false">IF(M250="GASOLINE","G",IF(M250="PROPANE","CNG",IF(M250="DIESEL","D", "OUTRO")))</f>
        <v>G</v>
      </c>
      <c r="C250" s="0" t="n">
        <f aca="false">3.78541*F250</f>
        <v>756347630.46</v>
      </c>
      <c r="D250" s="16" t="s">
        <v>73</v>
      </c>
      <c r="E250" s="0" t="s">
        <v>74</v>
      </c>
      <c r="F250" s="0" t="n">
        <f aca="false">G250*H250*1000</f>
        <v>199806000</v>
      </c>
      <c r="G250" s="0" t="n">
        <v>30</v>
      </c>
      <c r="H250" s="18" t="n">
        <v>6660.2</v>
      </c>
      <c r="I250" s="17" t="n">
        <v>37879</v>
      </c>
      <c r="J250" s="17" t="str">
        <f aca="false">TEXT(I250,"aaaa")</f>
        <v>2003</v>
      </c>
      <c r="K250" s="0" t="n">
        <v>9</v>
      </c>
      <c r="L250" s="0" t="s">
        <v>84</v>
      </c>
      <c r="M250" s="0" t="s">
        <v>76</v>
      </c>
    </row>
    <row r="251" customFormat="false" ht="14.4" hidden="true" customHeight="false" outlineLevel="0" collapsed="false">
      <c r="A251" s="0" t="str">
        <f aca="false">IF(M251="GASOLINE","G",IF(M251="PROPANE","CNG",IF(M251="DIESEL","D", "OUTRO")))</f>
        <v>G</v>
      </c>
      <c r="C251" s="0" t="n">
        <f aca="false">3.78541*F251</f>
        <v>798539431.779</v>
      </c>
      <c r="D251" s="16" t="s">
        <v>73</v>
      </c>
      <c r="E251" s="0" t="s">
        <v>74</v>
      </c>
      <c r="F251" s="0" t="n">
        <f aca="false">G251*H251*1000</f>
        <v>210951900</v>
      </c>
      <c r="G251" s="0" t="n">
        <v>31</v>
      </c>
      <c r="H251" s="18" t="n">
        <v>6804.9</v>
      </c>
      <c r="I251" s="17" t="n">
        <v>37909</v>
      </c>
      <c r="J251" s="17" t="str">
        <f aca="false">TEXT(I251,"aaaa")</f>
        <v>2003</v>
      </c>
      <c r="K251" s="0" t="n">
        <v>10</v>
      </c>
      <c r="L251" s="0" t="s">
        <v>85</v>
      </c>
      <c r="M251" s="0" t="s">
        <v>76</v>
      </c>
    </row>
    <row r="252" customFormat="false" ht="14.4" hidden="true" customHeight="false" outlineLevel="0" collapsed="false">
      <c r="A252" s="0" t="str">
        <f aca="false">IF(M252="GASOLINE","G",IF(M252="PROPANE","CNG",IF(M252="DIESEL","D", "OUTRO")))</f>
        <v>G</v>
      </c>
      <c r="C252" s="0" t="n">
        <f aca="false">3.78541*F252</f>
        <v>754507921.2</v>
      </c>
      <c r="D252" s="16" t="s">
        <v>73</v>
      </c>
      <c r="E252" s="0" t="s">
        <v>74</v>
      </c>
      <c r="F252" s="0" t="n">
        <f aca="false">G252*H252*1000</f>
        <v>199320000</v>
      </c>
      <c r="G252" s="0" t="n">
        <v>30</v>
      </c>
      <c r="H252" s="18" t="n">
        <v>6644</v>
      </c>
      <c r="I252" s="17" t="n">
        <v>37940</v>
      </c>
      <c r="J252" s="17" t="str">
        <f aca="false">TEXT(I252,"aaaa")</f>
        <v>2003</v>
      </c>
      <c r="K252" s="0" t="n">
        <v>11</v>
      </c>
      <c r="L252" s="0" t="s">
        <v>86</v>
      </c>
      <c r="M252" s="0" t="s">
        <v>76</v>
      </c>
    </row>
    <row r="253" customFormat="false" ht="14.4" hidden="true" customHeight="false" outlineLevel="0" collapsed="false">
      <c r="A253" s="0" t="str">
        <f aca="false">IF(M253="GASOLINE","G",IF(M253="PROPANE","CNG",IF(M253="DIESEL","D", "OUTRO")))</f>
        <v>G</v>
      </c>
      <c r="C253" s="0" t="n">
        <f aca="false">3.78541*F253</f>
        <v>771807623.441</v>
      </c>
      <c r="D253" s="16" t="s">
        <v>73</v>
      </c>
      <c r="E253" s="0" t="s">
        <v>74</v>
      </c>
      <c r="F253" s="0" t="n">
        <f aca="false">G253*H253*1000</f>
        <v>203890100</v>
      </c>
      <c r="G253" s="0" t="n">
        <v>31</v>
      </c>
      <c r="H253" s="18" t="n">
        <v>6577.1</v>
      </c>
      <c r="I253" s="17" t="n">
        <v>37970</v>
      </c>
      <c r="J253" s="17" t="str">
        <f aca="false">TEXT(I253,"aaaa")</f>
        <v>2003</v>
      </c>
      <c r="K253" s="0" t="n">
        <v>12</v>
      </c>
      <c r="L253" s="0" t="s">
        <v>87</v>
      </c>
      <c r="M253" s="0" t="s">
        <v>76</v>
      </c>
    </row>
    <row r="254" customFormat="false" ht="14.4" hidden="true" customHeight="false" outlineLevel="0" collapsed="false">
      <c r="A254" s="0" t="str">
        <f aca="false">IF(M254="GASOLINE","G",IF(M254="PROPANE","CNG",IF(M254="DIESEL","D", "OUTRO")))</f>
        <v>G</v>
      </c>
      <c r="C254" s="0" t="n">
        <f aca="false">3.78541*F254</f>
        <v>735781876.471</v>
      </c>
      <c r="D254" s="16" t="s">
        <v>73</v>
      </c>
      <c r="E254" s="0" t="s">
        <v>74</v>
      </c>
      <c r="F254" s="0" t="n">
        <f aca="false">G254*H254*1000</f>
        <v>194373100</v>
      </c>
      <c r="G254" s="0" t="n">
        <v>31</v>
      </c>
      <c r="H254" s="18" t="n">
        <v>6270.1</v>
      </c>
      <c r="I254" s="17" t="n">
        <v>38001</v>
      </c>
      <c r="J254" s="17" t="str">
        <f aca="false">TEXT(I254,"aaaa")</f>
        <v>2004</v>
      </c>
      <c r="K254" s="0" t="n">
        <v>1</v>
      </c>
      <c r="L254" s="0" t="s">
        <v>75</v>
      </c>
      <c r="M254" s="0" t="s">
        <v>76</v>
      </c>
    </row>
    <row r="255" customFormat="false" ht="14.4" hidden="true" customHeight="false" outlineLevel="0" collapsed="false">
      <c r="A255" s="0" t="str">
        <f aca="false">IF(M255="GASOLINE","G",IF(M255="PROPANE","CNG",IF(M255="DIESEL","D", "OUTRO")))</f>
        <v>G</v>
      </c>
      <c r="C255" s="0" t="n">
        <f aca="false">3.78541*F255</f>
        <v>716985801.657</v>
      </c>
      <c r="D255" s="16" t="s">
        <v>73</v>
      </c>
      <c r="E255" s="0" t="s">
        <v>74</v>
      </c>
      <c r="F255" s="0" t="n">
        <f aca="false">G255*H255*1000</f>
        <v>189407700</v>
      </c>
      <c r="G255" s="0" t="n">
        <v>29</v>
      </c>
      <c r="H255" s="18" t="n">
        <v>6531.3</v>
      </c>
      <c r="I255" s="17" t="n">
        <v>38032</v>
      </c>
      <c r="J255" s="17" t="str">
        <f aca="false">TEXT(I255,"aaaa")</f>
        <v>2004</v>
      </c>
      <c r="K255" s="0" t="n">
        <v>2</v>
      </c>
      <c r="L255" s="0" t="s">
        <v>77</v>
      </c>
      <c r="M255" s="0" t="s">
        <v>76</v>
      </c>
    </row>
    <row r="256" customFormat="false" ht="14.4" hidden="true" customHeight="false" outlineLevel="0" collapsed="false">
      <c r="A256" s="0" t="str">
        <f aca="false">IF(M256="GASOLINE","G",IF(M256="PROPANE","CNG",IF(M256="DIESEL","D", "OUTRO")))</f>
        <v>G</v>
      </c>
      <c r="C256" s="0" t="n">
        <f aca="false">3.78541*F256</f>
        <v>787356195.016</v>
      </c>
      <c r="D256" s="16" t="s">
        <v>73</v>
      </c>
      <c r="E256" s="0" t="s">
        <v>74</v>
      </c>
      <c r="F256" s="0" t="n">
        <f aca="false">G256*H256*1000</f>
        <v>207997600</v>
      </c>
      <c r="G256" s="0" t="n">
        <v>31</v>
      </c>
      <c r="H256" s="18" t="n">
        <v>6709.6</v>
      </c>
      <c r="I256" s="17" t="n">
        <v>38061</v>
      </c>
      <c r="J256" s="17" t="str">
        <f aca="false">TEXT(I256,"aaaa")</f>
        <v>2004</v>
      </c>
      <c r="K256" s="0" t="n">
        <v>3</v>
      </c>
      <c r="L256" s="0" t="s">
        <v>78</v>
      </c>
      <c r="M256" s="0" t="s">
        <v>76</v>
      </c>
    </row>
    <row r="257" customFormat="false" ht="14.4" hidden="true" customHeight="false" outlineLevel="0" collapsed="false">
      <c r="A257" s="0" t="str">
        <f aca="false">IF(M257="GASOLINE","G",IF(M257="PROPANE","CNG",IF(M257="DIESEL","D", "OUTRO")))</f>
        <v>G</v>
      </c>
      <c r="C257" s="0" t="n">
        <f aca="false">3.78541*F257</f>
        <v>777311231.04</v>
      </c>
      <c r="D257" s="16" t="s">
        <v>73</v>
      </c>
      <c r="E257" s="0" t="s">
        <v>74</v>
      </c>
      <c r="F257" s="0" t="n">
        <f aca="false">G257*H257*1000</f>
        <v>205344000</v>
      </c>
      <c r="G257" s="0" t="n">
        <v>30</v>
      </c>
      <c r="H257" s="18" t="n">
        <v>6844.8</v>
      </c>
      <c r="I257" s="17" t="n">
        <v>38092</v>
      </c>
      <c r="J257" s="17" t="str">
        <f aca="false">TEXT(I257,"aaaa")</f>
        <v>2004</v>
      </c>
      <c r="K257" s="0" t="n">
        <v>4</v>
      </c>
      <c r="L257" s="0" t="s">
        <v>79</v>
      </c>
      <c r="M257" s="0" t="s">
        <v>76</v>
      </c>
    </row>
    <row r="258" customFormat="false" ht="14.4" hidden="true" customHeight="false" outlineLevel="0" collapsed="false">
      <c r="A258" s="0" t="str">
        <f aca="false">IF(M258="GASOLINE","G",IF(M258="PROPANE","CNG",IF(M258="DIESEL","D", "OUTRO")))</f>
        <v>G</v>
      </c>
      <c r="C258" s="0" t="n">
        <f aca="false">3.78541*F258</f>
        <v>825447261.682</v>
      </c>
      <c r="D258" s="16" t="s">
        <v>73</v>
      </c>
      <c r="E258" s="0" t="s">
        <v>74</v>
      </c>
      <c r="F258" s="0" t="n">
        <f aca="false">G258*H258*1000</f>
        <v>218060200</v>
      </c>
      <c r="G258" s="0" t="n">
        <v>31</v>
      </c>
      <c r="H258" s="18" t="n">
        <v>7034.2</v>
      </c>
      <c r="I258" s="17" t="n">
        <v>38122</v>
      </c>
      <c r="J258" s="17" t="str">
        <f aca="false">TEXT(I258,"aaaa")</f>
        <v>2004</v>
      </c>
      <c r="K258" s="0" t="n">
        <v>5</v>
      </c>
      <c r="L258" s="0" t="s">
        <v>80</v>
      </c>
      <c r="M258" s="0" t="s">
        <v>76</v>
      </c>
    </row>
    <row r="259" customFormat="false" ht="14.4" hidden="true" customHeight="false" outlineLevel="0" collapsed="false">
      <c r="A259" s="0" t="str">
        <f aca="false">IF(M259="GASOLINE","G",IF(M259="PROPANE","CNG",IF(M259="DIESEL","D", "OUTRO")))</f>
        <v>G</v>
      </c>
      <c r="C259" s="0" t="n">
        <f aca="false">3.78541*F259</f>
        <v>788531186.28</v>
      </c>
      <c r="D259" s="16" t="s">
        <v>73</v>
      </c>
      <c r="E259" s="0" t="s">
        <v>74</v>
      </c>
      <c r="F259" s="0" t="n">
        <f aca="false">G259*H259*1000</f>
        <v>208308000</v>
      </c>
      <c r="G259" s="0" t="n">
        <v>30</v>
      </c>
      <c r="H259" s="18" t="n">
        <v>6943.6</v>
      </c>
      <c r="I259" s="17" t="n">
        <v>38153</v>
      </c>
      <c r="J259" s="17" t="str">
        <f aca="false">TEXT(I259,"aaaa")</f>
        <v>2004</v>
      </c>
      <c r="K259" s="0" t="n">
        <v>6</v>
      </c>
      <c r="L259" s="0" t="s">
        <v>81</v>
      </c>
      <c r="M259" s="0" t="s">
        <v>76</v>
      </c>
    </row>
    <row r="260" customFormat="false" ht="14.4" hidden="true" customHeight="false" outlineLevel="0" collapsed="false">
      <c r="A260" s="0" t="str">
        <f aca="false">IF(M260="GASOLINE","G",IF(M260="PROPANE","CNG",IF(M260="DIESEL","D", "OUTRO")))</f>
        <v>G</v>
      </c>
      <c r="C260" s="0" t="n">
        <f aca="false">3.78541*F260</f>
        <v>806096624.303</v>
      </c>
      <c r="D260" s="16" t="s">
        <v>73</v>
      </c>
      <c r="E260" s="0" t="s">
        <v>74</v>
      </c>
      <c r="F260" s="0" t="n">
        <f aca="false">G260*H260*1000</f>
        <v>212948300</v>
      </c>
      <c r="G260" s="0" t="n">
        <v>31</v>
      </c>
      <c r="H260" s="18" t="n">
        <v>6869.3</v>
      </c>
      <c r="I260" s="17" t="n">
        <v>38183</v>
      </c>
      <c r="J260" s="17" t="str">
        <f aca="false">TEXT(I260,"aaaa")</f>
        <v>2004</v>
      </c>
      <c r="K260" s="0" t="n">
        <v>7</v>
      </c>
      <c r="L260" s="0" t="s">
        <v>82</v>
      </c>
      <c r="M260" s="0" t="s">
        <v>76</v>
      </c>
    </row>
    <row r="261" customFormat="false" ht="14.4" hidden="true" customHeight="false" outlineLevel="0" collapsed="false">
      <c r="A261" s="0" t="str">
        <f aca="false">IF(M261="GASOLINE","G",IF(M261="PROPANE","CNG",IF(M261="DIESEL","D", "OUTRO")))</f>
        <v>G</v>
      </c>
      <c r="C261" s="0" t="n">
        <f aca="false">3.78541*F261</f>
        <v>815038519.805</v>
      </c>
      <c r="D261" s="16" t="s">
        <v>73</v>
      </c>
      <c r="E261" s="0" t="s">
        <v>74</v>
      </c>
      <c r="F261" s="0" t="n">
        <f aca="false">G261*H261*1000</f>
        <v>215310500</v>
      </c>
      <c r="G261" s="0" t="n">
        <v>31</v>
      </c>
      <c r="H261" s="18" t="n">
        <v>6945.5</v>
      </c>
      <c r="I261" s="17" t="n">
        <v>38214</v>
      </c>
      <c r="J261" s="17" t="str">
        <f aca="false">TEXT(I261,"aaaa")</f>
        <v>2004</v>
      </c>
      <c r="K261" s="0" t="n">
        <v>8</v>
      </c>
      <c r="L261" s="0" t="s">
        <v>83</v>
      </c>
      <c r="M261" s="0" t="s">
        <v>76</v>
      </c>
    </row>
    <row r="262" customFormat="false" ht="14.4" hidden="true" customHeight="false" outlineLevel="0" collapsed="false">
      <c r="A262" s="0" t="str">
        <f aca="false">IF(M262="GASOLINE","G",IF(M262="PROPANE","CNG",IF(M262="DIESEL","D", "OUTRO")))</f>
        <v>G</v>
      </c>
      <c r="C262" s="0" t="n">
        <f aca="false">3.78541*F262</f>
        <v>782819002.59</v>
      </c>
      <c r="D262" s="16" t="s">
        <v>73</v>
      </c>
      <c r="E262" s="0" t="s">
        <v>74</v>
      </c>
      <c r="F262" s="0" t="n">
        <f aca="false">G262*H262*1000</f>
        <v>206799000</v>
      </c>
      <c r="G262" s="0" t="n">
        <v>30</v>
      </c>
      <c r="H262" s="18" t="n">
        <v>6893.3</v>
      </c>
      <c r="I262" s="17" t="n">
        <v>38245</v>
      </c>
      <c r="J262" s="17" t="str">
        <f aca="false">TEXT(I262,"aaaa")</f>
        <v>2004</v>
      </c>
      <c r="K262" s="0" t="n">
        <v>9</v>
      </c>
      <c r="L262" s="0" t="s">
        <v>84</v>
      </c>
      <c r="M262" s="0" t="s">
        <v>76</v>
      </c>
    </row>
    <row r="263" customFormat="false" ht="14.4" hidden="true" customHeight="false" outlineLevel="0" collapsed="false">
      <c r="A263" s="0" t="str">
        <f aca="false">IF(M263="GASOLINE","G",IF(M263="PROPANE","CNG",IF(M263="DIESEL","D", "OUTRO")))</f>
        <v>G</v>
      </c>
      <c r="C263" s="0" t="n">
        <f aca="false">3.78541*F263</f>
        <v>792542963.798</v>
      </c>
      <c r="D263" s="16" t="s">
        <v>73</v>
      </c>
      <c r="E263" s="0" t="s">
        <v>74</v>
      </c>
      <c r="F263" s="0" t="n">
        <f aca="false">G263*H263*1000</f>
        <v>209367800</v>
      </c>
      <c r="G263" s="0" t="n">
        <v>31</v>
      </c>
      <c r="H263" s="18" t="n">
        <v>6753.8</v>
      </c>
      <c r="I263" s="17" t="n">
        <v>38275</v>
      </c>
      <c r="J263" s="17" t="str">
        <f aca="false">TEXT(I263,"aaaa")</f>
        <v>2004</v>
      </c>
      <c r="K263" s="0" t="n">
        <v>10</v>
      </c>
      <c r="L263" s="0" t="s">
        <v>85</v>
      </c>
      <c r="M263" s="0" t="s">
        <v>76</v>
      </c>
    </row>
    <row r="264" customFormat="false" ht="14.4" hidden="true" customHeight="false" outlineLevel="0" collapsed="false">
      <c r="A264" s="0" t="str">
        <f aca="false">IF(M264="GASOLINE","G",IF(M264="PROPANE","CNG",IF(M264="DIESEL","D", "OUTRO")))</f>
        <v>G</v>
      </c>
      <c r="C264" s="0" t="n">
        <f aca="false">3.78541*F264</f>
        <v>767624366.85</v>
      </c>
      <c r="D264" s="16" t="s">
        <v>73</v>
      </c>
      <c r="E264" s="0" t="s">
        <v>74</v>
      </c>
      <c r="F264" s="0" t="n">
        <f aca="false">G264*H264*1000</f>
        <v>202785000</v>
      </c>
      <c r="G264" s="0" t="n">
        <v>30</v>
      </c>
      <c r="H264" s="18" t="n">
        <v>6759.5</v>
      </c>
      <c r="I264" s="17" t="n">
        <v>38306</v>
      </c>
      <c r="J264" s="17" t="str">
        <f aca="false">TEXT(I264,"aaaa")</f>
        <v>2004</v>
      </c>
      <c r="K264" s="0" t="n">
        <v>11</v>
      </c>
      <c r="L264" s="0" t="s">
        <v>86</v>
      </c>
      <c r="M264" s="0" t="s">
        <v>76</v>
      </c>
    </row>
    <row r="265" customFormat="false" ht="14.4" hidden="true" customHeight="false" outlineLevel="0" collapsed="false">
      <c r="A265" s="0" t="str">
        <f aca="false">IF(M265="GASOLINE","G",IF(M265="PROPANE","CNG",IF(M265="DIESEL","D", "OUTRO")))</f>
        <v>G</v>
      </c>
      <c r="C265" s="0" t="n">
        <f aca="false">3.78541*F265</f>
        <v>819227833.052</v>
      </c>
      <c r="D265" s="16" t="s">
        <v>73</v>
      </c>
      <c r="E265" s="0" t="s">
        <v>74</v>
      </c>
      <c r="F265" s="0" t="n">
        <f aca="false">G265*H265*1000</f>
        <v>216417200</v>
      </c>
      <c r="G265" s="0" t="n">
        <v>31</v>
      </c>
      <c r="H265" s="18" t="n">
        <v>6981.2</v>
      </c>
      <c r="I265" s="17" t="n">
        <v>38336</v>
      </c>
      <c r="J265" s="17" t="str">
        <f aca="false">TEXT(I265,"aaaa")</f>
        <v>2004</v>
      </c>
      <c r="K265" s="0" t="n">
        <v>12</v>
      </c>
      <c r="L265" s="0" t="s">
        <v>87</v>
      </c>
      <c r="M265" s="0" t="s">
        <v>76</v>
      </c>
    </row>
    <row r="266" customFormat="false" ht="14.4" hidden="true" customHeight="false" outlineLevel="0" collapsed="false">
      <c r="A266" s="0" t="str">
        <f aca="false">IF(M266="GASOLINE","G",IF(M266="PROPANE","CNG",IF(M266="DIESEL","D", "OUTRO")))</f>
        <v>G</v>
      </c>
      <c r="C266" s="0" t="n">
        <f aca="false">3.78541*F266</f>
        <v>721500660.164</v>
      </c>
      <c r="D266" s="16" t="s">
        <v>73</v>
      </c>
      <c r="E266" s="0" t="s">
        <v>74</v>
      </c>
      <c r="F266" s="0" t="n">
        <f aca="false">G266*H266*1000</f>
        <v>190600400</v>
      </c>
      <c r="G266" s="0" t="n">
        <v>31</v>
      </c>
      <c r="H266" s="18" t="n">
        <v>6148.4</v>
      </c>
      <c r="I266" s="17" t="n">
        <v>38367</v>
      </c>
      <c r="J266" s="17" t="str">
        <f aca="false">TEXT(I266,"aaaa")</f>
        <v>2005</v>
      </c>
      <c r="K266" s="0" t="n">
        <v>1</v>
      </c>
      <c r="L266" s="0" t="s">
        <v>75</v>
      </c>
      <c r="M266" s="0" t="s">
        <v>76</v>
      </c>
    </row>
    <row r="267" customFormat="false" ht="14.4" hidden="true" customHeight="false" outlineLevel="0" collapsed="false">
      <c r="A267" s="0" t="str">
        <f aca="false">IF(M267="GASOLINE","G",IF(M267="PROPANE","CNG",IF(M267="DIESEL","D", "OUTRO")))</f>
        <v>G</v>
      </c>
      <c r="C267" s="0" t="n">
        <f aca="false">3.78541*F267</f>
        <v>693216076.644</v>
      </c>
      <c r="D267" s="16" t="s">
        <v>73</v>
      </c>
      <c r="E267" s="0" t="s">
        <v>74</v>
      </c>
      <c r="F267" s="0" t="n">
        <f aca="false">G267*H267*1000</f>
        <v>183128400</v>
      </c>
      <c r="G267" s="0" t="n">
        <v>28</v>
      </c>
      <c r="H267" s="18" t="n">
        <v>6540.3</v>
      </c>
      <c r="I267" s="17" t="n">
        <v>38398</v>
      </c>
      <c r="J267" s="17" t="str">
        <f aca="false">TEXT(I267,"aaaa")</f>
        <v>2005</v>
      </c>
      <c r="K267" s="0" t="n">
        <v>2</v>
      </c>
      <c r="L267" s="0" t="s">
        <v>77</v>
      </c>
      <c r="M267" s="0" t="s">
        <v>76</v>
      </c>
    </row>
    <row r="268" customFormat="false" ht="14.4" hidden="true" customHeight="false" outlineLevel="0" collapsed="false">
      <c r="A268" s="0" t="str">
        <f aca="false">IF(M268="GASOLINE","G",IF(M268="PROPANE","CNG",IF(M268="DIESEL","D", "OUTRO")))</f>
        <v>G</v>
      </c>
      <c r="C268" s="0" t="n">
        <f aca="false">3.78541*F268</f>
        <v>785337814.404</v>
      </c>
      <c r="D268" s="16" t="s">
        <v>73</v>
      </c>
      <c r="E268" s="0" t="s">
        <v>74</v>
      </c>
      <c r="F268" s="0" t="n">
        <f aca="false">G268*H268*1000</f>
        <v>207464400</v>
      </c>
      <c r="G268" s="0" t="n">
        <v>31</v>
      </c>
      <c r="H268" s="18" t="n">
        <v>6692.4</v>
      </c>
      <c r="I268" s="17" t="n">
        <v>38426</v>
      </c>
      <c r="J268" s="17" t="str">
        <f aca="false">TEXT(I268,"aaaa")</f>
        <v>2005</v>
      </c>
      <c r="K268" s="0" t="n">
        <v>3</v>
      </c>
      <c r="L268" s="0" t="s">
        <v>78</v>
      </c>
      <c r="M268" s="0" t="s">
        <v>76</v>
      </c>
    </row>
    <row r="269" customFormat="false" ht="14.4" hidden="true" customHeight="false" outlineLevel="0" collapsed="false">
      <c r="A269" s="0" t="str">
        <f aca="false">IF(M269="GASOLINE","G",IF(M269="PROPANE","CNG",IF(M269="DIESEL","D", "OUTRO")))</f>
        <v>G</v>
      </c>
      <c r="C269" s="0" t="n">
        <f aca="false">3.78541*F269</f>
        <v>768260315.73</v>
      </c>
      <c r="D269" s="16" t="s">
        <v>73</v>
      </c>
      <c r="E269" s="0" t="s">
        <v>74</v>
      </c>
      <c r="F269" s="0" t="n">
        <f aca="false">G269*H269*1000</f>
        <v>202953000</v>
      </c>
      <c r="G269" s="0" t="n">
        <v>30</v>
      </c>
      <c r="H269" s="18" t="n">
        <v>6765.1</v>
      </c>
      <c r="I269" s="17" t="n">
        <v>38457</v>
      </c>
      <c r="J269" s="17" t="str">
        <f aca="false">TEXT(I269,"aaaa")</f>
        <v>2005</v>
      </c>
      <c r="K269" s="0" t="n">
        <v>4</v>
      </c>
      <c r="L269" s="0" t="s">
        <v>79</v>
      </c>
      <c r="M269" s="0" t="s">
        <v>76</v>
      </c>
    </row>
    <row r="270" customFormat="false" ht="14.4" hidden="true" customHeight="false" outlineLevel="0" collapsed="false">
      <c r="A270" s="0" t="str">
        <f aca="false">IF(M270="GASOLINE","G",IF(M270="PROPANE","CNG",IF(M270="DIESEL","D", "OUTRO")))</f>
        <v>G</v>
      </c>
      <c r="C270" s="0" t="n">
        <f aca="false">3.78541*F270</f>
        <v>820753353.282</v>
      </c>
      <c r="D270" s="16" t="s">
        <v>73</v>
      </c>
      <c r="E270" s="0" t="s">
        <v>74</v>
      </c>
      <c r="F270" s="0" t="n">
        <f aca="false">G270*H270*1000</f>
        <v>216820200</v>
      </c>
      <c r="G270" s="0" t="n">
        <v>31</v>
      </c>
      <c r="H270" s="18" t="n">
        <v>6994.2</v>
      </c>
      <c r="I270" s="17" t="n">
        <v>38487</v>
      </c>
      <c r="J270" s="17" t="str">
        <f aca="false">TEXT(I270,"aaaa")</f>
        <v>2005</v>
      </c>
      <c r="K270" s="0" t="n">
        <v>5</v>
      </c>
      <c r="L270" s="0" t="s">
        <v>80</v>
      </c>
      <c r="M270" s="0" t="s">
        <v>76</v>
      </c>
    </row>
    <row r="271" customFormat="false" ht="14.4" hidden="true" customHeight="false" outlineLevel="0" collapsed="false">
      <c r="A271" s="0" t="str">
        <f aca="false">IF(M271="GASOLINE","G",IF(M271="PROPANE","CNG",IF(M271="DIESEL","D", "OUTRO")))</f>
        <v>G</v>
      </c>
      <c r="C271" s="0" t="n">
        <f aca="false">3.78541*F271</f>
        <v>812981149.47</v>
      </c>
      <c r="D271" s="16" t="s">
        <v>73</v>
      </c>
      <c r="E271" s="0" t="s">
        <v>74</v>
      </c>
      <c r="F271" s="0" t="n">
        <f aca="false">G271*H271*1000</f>
        <v>214767000</v>
      </c>
      <c r="G271" s="0" t="n">
        <v>30</v>
      </c>
      <c r="H271" s="18" t="n">
        <v>7158.9</v>
      </c>
      <c r="I271" s="17" t="n">
        <v>38518</v>
      </c>
      <c r="J271" s="17" t="str">
        <f aca="false">TEXT(I271,"aaaa")</f>
        <v>2005</v>
      </c>
      <c r="K271" s="0" t="n">
        <v>6</v>
      </c>
      <c r="L271" s="0" t="s">
        <v>81</v>
      </c>
      <c r="M271" s="0" t="s">
        <v>76</v>
      </c>
    </row>
    <row r="272" customFormat="false" ht="14.4" hidden="true" customHeight="false" outlineLevel="0" collapsed="false">
      <c r="A272" s="0" t="str">
        <f aca="false">IF(M272="GASOLINE","G",IF(M272="PROPANE","CNG",IF(M272="DIESEL","D", "OUTRO")))</f>
        <v>G</v>
      </c>
      <c r="C272" s="0" t="n">
        <f aca="false">3.78541*F272</f>
        <v>841324406.845</v>
      </c>
      <c r="D272" s="16" t="s">
        <v>73</v>
      </c>
      <c r="E272" s="0" t="s">
        <v>74</v>
      </c>
      <c r="F272" s="0" t="n">
        <f aca="false">G272*H272*1000</f>
        <v>222254500</v>
      </c>
      <c r="G272" s="0" t="n">
        <v>31</v>
      </c>
      <c r="H272" s="18" t="n">
        <v>7169.5</v>
      </c>
      <c r="I272" s="17" t="n">
        <v>38548</v>
      </c>
      <c r="J272" s="17" t="str">
        <f aca="false">TEXT(I272,"aaaa")</f>
        <v>2005</v>
      </c>
      <c r="K272" s="0" t="n">
        <v>7</v>
      </c>
      <c r="L272" s="0" t="s">
        <v>82</v>
      </c>
      <c r="M272" s="0" t="s">
        <v>76</v>
      </c>
    </row>
    <row r="273" customFormat="false" ht="14.4" hidden="true" customHeight="false" outlineLevel="0" collapsed="false">
      <c r="A273" s="0" t="str">
        <f aca="false">IF(M273="GASOLINE","G",IF(M273="PROPANE","CNG",IF(M273="DIESEL","D", "OUTRO")))</f>
        <v>G</v>
      </c>
      <c r="C273" s="0" t="n">
        <f aca="false">3.78541*F273</f>
        <v>836254985.773</v>
      </c>
      <c r="D273" s="16" t="s">
        <v>73</v>
      </c>
      <c r="E273" s="0" t="s">
        <v>74</v>
      </c>
      <c r="F273" s="0" t="n">
        <f aca="false">G273*H273*1000</f>
        <v>220915300</v>
      </c>
      <c r="G273" s="0" t="n">
        <v>31</v>
      </c>
      <c r="H273" s="18" t="n">
        <v>7126.3</v>
      </c>
      <c r="I273" s="17" t="n">
        <v>38579</v>
      </c>
      <c r="J273" s="17" t="str">
        <f aca="false">TEXT(I273,"aaaa")</f>
        <v>2005</v>
      </c>
      <c r="K273" s="0" t="n">
        <v>8</v>
      </c>
      <c r="L273" s="0" t="s">
        <v>83</v>
      </c>
      <c r="M273" s="0" t="s">
        <v>76</v>
      </c>
    </row>
    <row r="274" customFormat="false" ht="14.4" hidden="true" customHeight="false" outlineLevel="0" collapsed="false">
      <c r="A274" s="0" t="str">
        <f aca="false">IF(M274="GASOLINE","G",IF(M274="PROPANE","CNG",IF(M274="DIESEL","D", "OUTRO")))</f>
        <v>G</v>
      </c>
      <c r="C274" s="0" t="n">
        <f aca="false">3.78541*F274</f>
        <v>757051716.72</v>
      </c>
      <c r="D274" s="16" t="s">
        <v>73</v>
      </c>
      <c r="E274" s="0" t="s">
        <v>74</v>
      </c>
      <c r="F274" s="0" t="n">
        <f aca="false">G274*H274*1000</f>
        <v>199992000</v>
      </c>
      <c r="G274" s="0" t="n">
        <v>30</v>
      </c>
      <c r="H274" s="18" t="n">
        <v>6666.4</v>
      </c>
      <c r="I274" s="17" t="n">
        <v>38610</v>
      </c>
      <c r="J274" s="17" t="str">
        <f aca="false">TEXT(I274,"aaaa")</f>
        <v>2005</v>
      </c>
      <c r="K274" s="0" t="n">
        <v>9</v>
      </c>
      <c r="L274" s="0" t="s">
        <v>84</v>
      </c>
      <c r="M274" s="0" t="s">
        <v>76</v>
      </c>
    </row>
    <row r="275" customFormat="false" ht="14.4" hidden="true" customHeight="false" outlineLevel="0" collapsed="false">
      <c r="A275" s="0" t="str">
        <f aca="false">IF(M275="GASOLINE","G",IF(M275="PROPANE","CNG",IF(M275="DIESEL","D", "OUTRO")))</f>
        <v>G</v>
      </c>
      <c r="C275" s="0" t="n">
        <f aca="false">3.78541*F275</f>
        <v>787849055.398</v>
      </c>
      <c r="D275" s="16" t="s">
        <v>73</v>
      </c>
      <c r="E275" s="0" t="s">
        <v>74</v>
      </c>
      <c r="F275" s="0" t="n">
        <f aca="false">G275*H275*1000</f>
        <v>208127800</v>
      </c>
      <c r="G275" s="0" t="n">
        <v>31</v>
      </c>
      <c r="H275" s="18" t="n">
        <v>6713.8</v>
      </c>
      <c r="I275" s="17" t="n">
        <v>38640</v>
      </c>
      <c r="J275" s="17" t="str">
        <f aca="false">TEXT(I275,"aaaa")</f>
        <v>2005</v>
      </c>
      <c r="K275" s="0" t="n">
        <v>10</v>
      </c>
      <c r="L275" s="0" t="s">
        <v>85</v>
      </c>
      <c r="M275" s="0" t="s">
        <v>76</v>
      </c>
    </row>
    <row r="276" customFormat="false" ht="14.4" hidden="true" customHeight="false" outlineLevel="0" collapsed="false">
      <c r="A276" s="0" t="str">
        <f aca="false">IF(M276="GASOLINE","G",IF(M276="PROPANE","CNG",IF(M276="DIESEL","D", "OUTRO")))</f>
        <v>G</v>
      </c>
      <c r="C276" s="0" t="n">
        <f aca="false">3.78541*F276</f>
        <v>764535472.29</v>
      </c>
      <c r="D276" s="16" t="s">
        <v>73</v>
      </c>
      <c r="E276" s="0" t="s">
        <v>74</v>
      </c>
      <c r="F276" s="0" t="n">
        <f aca="false">G276*H276*1000</f>
        <v>201969000</v>
      </c>
      <c r="G276" s="0" t="n">
        <v>30</v>
      </c>
      <c r="H276" s="18" t="n">
        <v>6732.3</v>
      </c>
      <c r="I276" s="17" t="n">
        <v>38671</v>
      </c>
      <c r="J276" s="17" t="str">
        <f aca="false">TEXT(I276,"aaaa")</f>
        <v>2005</v>
      </c>
      <c r="K276" s="0" t="n">
        <v>11</v>
      </c>
      <c r="L276" s="0" t="s">
        <v>86</v>
      </c>
      <c r="M276" s="0" t="s">
        <v>76</v>
      </c>
    </row>
    <row r="277" customFormat="false" ht="14.4" hidden="true" customHeight="false" outlineLevel="0" collapsed="false">
      <c r="A277" s="0" t="str">
        <f aca="false">IF(M277="GASOLINE","G",IF(M277="PROPANE","CNG",IF(M277="DIESEL","D", "OUTRO")))</f>
        <v>G</v>
      </c>
      <c r="C277" s="0" t="n">
        <f aca="false">3.78541*F277</f>
        <v>790512848.415</v>
      </c>
      <c r="D277" s="16" t="s">
        <v>73</v>
      </c>
      <c r="E277" s="0" t="s">
        <v>74</v>
      </c>
      <c r="F277" s="0" t="n">
        <f aca="false">G277*H277*1000</f>
        <v>208831500</v>
      </c>
      <c r="G277" s="0" t="n">
        <v>31</v>
      </c>
      <c r="H277" s="18" t="n">
        <v>6736.5</v>
      </c>
      <c r="I277" s="17" t="n">
        <v>38701</v>
      </c>
      <c r="J277" s="17" t="str">
        <f aca="false">TEXT(I277,"aaaa")</f>
        <v>2005</v>
      </c>
      <c r="K277" s="0" t="n">
        <v>12</v>
      </c>
      <c r="L277" s="0" t="s">
        <v>87</v>
      </c>
      <c r="M277" s="0" t="s">
        <v>76</v>
      </c>
    </row>
    <row r="278" customFormat="false" ht="14.4" hidden="true" customHeight="false" outlineLevel="0" collapsed="false">
      <c r="A278" s="0" t="str">
        <f aca="false">IF(M278="GASOLINE","G",IF(M278="PROPANE","CNG",IF(M278="DIESEL","D", "OUTRO")))</f>
        <v>G</v>
      </c>
      <c r="C278" s="0" t="n">
        <f aca="false">3.78541*F278</f>
        <v>743045699.72</v>
      </c>
      <c r="D278" s="16" t="s">
        <v>73</v>
      </c>
      <c r="E278" s="0" t="s">
        <v>74</v>
      </c>
      <c r="F278" s="0" t="n">
        <f aca="false">G278*H278*1000</f>
        <v>196292000</v>
      </c>
      <c r="G278" s="0" t="n">
        <v>31</v>
      </c>
      <c r="H278" s="18" t="n">
        <v>6332</v>
      </c>
      <c r="I278" s="17" t="n">
        <v>38732</v>
      </c>
      <c r="J278" s="17" t="str">
        <f aca="false">TEXT(I278,"aaaa")</f>
        <v>2006</v>
      </c>
      <c r="K278" s="0" t="n">
        <v>1</v>
      </c>
      <c r="L278" s="0" t="s">
        <v>75</v>
      </c>
      <c r="M278" s="0" t="s">
        <v>76</v>
      </c>
    </row>
    <row r="279" customFormat="false" ht="14.4" hidden="true" customHeight="false" outlineLevel="0" collapsed="false">
      <c r="A279" s="0" t="str">
        <f aca="false">IF(M279="GASOLINE","G",IF(M279="PROPANE","CNG",IF(M279="DIESEL","D", "OUTRO")))</f>
        <v>G</v>
      </c>
      <c r="C279" s="0" t="n">
        <f aca="false">3.78541*F279</f>
        <v>705489890.028</v>
      </c>
      <c r="D279" s="16" t="s">
        <v>73</v>
      </c>
      <c r="E279" s="0" t="s">
        <v>74</v>
      </c>
      <c r="F279" s="0" t="n">
        <f aca="false">G279*H279*1000</f>
        <v>186370800</v>
      </c>
      <c r="G279" s="0" t="n">
        <v>28</v>
      </c>
      <c r="H279" s="18" t="n">
        <v>6656.1</v>
      </c>
      <c r="I279" s="17" t="n">
        <v>38763</v>
      </c>
      <c r="J279" s="17" t="str">
        <f aca="false">TEXT(I279,"aaaa")</f>
        <v>2006</v>
      </c>
      <c r="K279" s="0" t="n">
        <v>2</v>
      </c>
      <c r="L279" s="0" t="s">
        <v>77</v>
      </c>
      <c r="M279" s="0" t="s">
        <v>76</v>
      </c>
    </row>
    <row r="280" customFormat="false" ht="14.4" hidden="true" customHeight="false" outlineLevel="0" collapsed="false">
      <c r="A280" s="0" t="str">
        <f aca="false">IF(M280="GASOLINE","G",IF(M280="PROPANE","CNG",IF(M280="DIESEL","D", "OUTRO")))</f>
        <v>G</v>
      </c>
      <c r="C280" s="0" t="n">
        <f aca="false">3.78541*F280</f>
        <v>783882702.8</v>
      </c>
      <c r="D280" s="16" t="s">
        <v>73</v>
      </c>
      <c r="E280" s="0" t="s">
        <v>74</v>
      </c>
      <c r="F280" s="0" t="n">
        <f aca="false">G280*H280*1000</f>
        <v>207080000</v>
      </c>
      <c r="G280" s="0" t="n">
        <v>31</v>
      </c>
      <c r="H280" s="18" t="n">
        <v>6680</v>
      </c>
      <c r="I280" s="17" t="n">
        <v>38791</v>
      </c>
      <c r="J280" s="17" t="str">
        <f aca="false">TEXT(I280,"aaaa")</f>
        <v>2006</v>
      </c>
      <c r="K280" s="0" t="n">
        <v>3</v>
      </c>
      <c r="L280" s="0" t="s">
        <v>78</v>
      </c>
      <c r="M280" s="0" t="s">
        <v>76</v>
      </c>
    </row>
    <row r="281" customFormat="false" ht="14.4" hidden="true" customHeight="false" outlineLevel="0" collapsed="false">
      <c r="A281" s="0" t="str">
        <f aca="false">IF(M281="GASOLINE","G",IF(M281="PROPANE","CNG",IF(M281="DIESEL","D", "OUTRO")))</f>
        <v>G</v>
      </c>
      <c r="C281" s="0" t="n">
        <f aca="false">3.78541*F281</f>
        <v>752872624.08</v>
      </c>
      <c r="D281" s="16" t="s">
        <v>73</v>
      </c>
      <c r="E281" s="0" t="s">
        <v>74</v>
      </c>
      <c r="F281" s="0" t="n">
        <f aca="false">G281*H281*1000</f>
        <v>198888000</v>
      </c>
      <c r="G281" s="0" t="n">
        <v>30</v>
      </c>
      <c r="H281" s="18" t="n">
        <v>6629.6</v>
      </c>
      <c r="I281" s="17" t="n">
        <v>38822</v>
      </c>
      <c r="J281" s="17" t="str">
        <f aca="false">TEXT(I281,"aaaa")</f>
        <v>2006</v>
      </c>
      <c r="K281" s="0" t="n">
        <v>4</v>
      </c>
      <c r="L281" s="0" t="s">
        <v>79</v>
      </c>
      <c r="M281" s="0" t="s">
        <v>76</v>
      </c>
    </row>
    <row r="282" customFormat="false" ht="14.4" hidden="true" customHeight="false" outlineLevel="0" collapsed="false">
      <c r="A282" s="0" t="str">
        <f aca="false">IF(M282="GASOLINE","G",IF(M282="PROPANE","CNG",IF(M282="DIESEL","D", "OUTRO")))</f>
        <v>G</v>
      </c>
      <c r="C282" s="0" t="n">
        <f aca="false">3.78541*F282</f>
        <v>800311382.2</v>
      </c>
      <c r="D282" s="16" t="s">
        <v>73</v>
      </c>
      <c r="E282" s="0" t="s">
        <v>74</v>
      </c>
      <c r="F282" s="0" t="n">
        <f aca="false">G282*H282*1000</f>
        <v>211420000</v>
      </c>
      <c r="G282" s="0" t="n">
        <v>31</v>
      </c>
      <c r="H282" s="18" t="n">
        <v>6820</v>
      </c>
      <c r="I282" s="17" t="n">
        <v>38852</v>
      </c>
      <c r="J282" s="17" t="str">
        <f aca="false">TEXT(I282,"aaaa")</f>
        <v>2006</v>
      </c>
      <c r="K282" s="0" t="n">
        <v>5</v>
      </c>
      <c r="L282" s="0" t="s">
        <v>80</v>
      </c>
      <c r="M282" s="0" t="s">
        <v>76</v>
      </c>
    </row>
    <row r="283" customFormat="false" ht="14.4" hidden="true" customHeight="false" outlineLevel="0" collapsed="false">
      <c r="A283" s="0" t="str">
        <f aca="false">IF(M283="GASOLINE","G",IF(M283="PROPANE","CNG",IF(M283="DIESEL","D", "OUTRO")))</f>
        <v>G</v>
      </c>
      <c r="C283" s="0" t="n">
        <f aca="false">3.78541*F283</f>
        <v>777776836.47</v>
      </c>
      <c r="D283" s="16" t="s">
        <v>73</v>
      </c>
      <c r="E283" s="0" t="s">
        <v>74</v>
      </c>
      <c r="F283" s="0" t="n">
        <f aca="false">G283*H283*1000</f>
        <v>205467000</v>
      </c>
      <c r="G283" s="0" t="n">
        <v>30</v>
      </c>
      <c r="H283" s="18" t="n">
        <v>6848.9</v>
      </c>
      <c r="I283" s="17" t="n">
        <v>38883</v>
      </c>
      <c r="J283" s="17" t="str">
        <f aca="false">TEXT(I283,"aaaa")</f>
        <v>2006</v>
      </c>
      <c r="K283" s="0" t="n">
        <v>6</v>
      </c>
      <c r="L283" s="0" t="s">
        <v>81</v>
      </c>
      <c r="M283" s="0" t="s">
        <v>76</v>
      </c>
    </row>
    <row r="284" customFormat="false" ht="14.4" hidden="true" customHeight="false" outlineLevel="0" collapsed="false">
      <c r="A284" s="0" t="str">
        <f aca="false">IF(M284="GASOLINE","G",IF(M284="PROPANE","CNG",IF(M284="DIESEL","D", "OUTRO")))</f>
        <v>G</v>
      </c>
      <c r="C284" s="0" t="n">
        <f aca="false">3.78541*F284</f>
        <v>810872676.1</v>
      </c>
      <c r="D284" s="16" t="s">
        <v>73</v>
      </c>
      <c r="E284" s="0" t="s">
        <v>74</v>
      </c>
      <c r="F284" s="0" t="n">
        <f aca="false">G284*H284*1000</f>
        <v>214210000</v>
      </c>
      <c r="G284" s="0" t="n">
        <v>31</v>
      </c>
      <c r="H284" s="18" t="n">
        <v>6910</v>
      </c>
      <c r="I284" s="17" t="n">
        <v>38913</v>
      </c>
      <c r="J284" s="17" t="str">
        <f aca="false">TEXT(I284,"aaaa")</f>
        <v>2006</v>
      </c>
      <c r="K284" s="0" t="n">
        <v>7</v>
      </c>
      <c r="L284" s="0" t="s">
        <v>82</v>
      </c>
      <c r="M284" s="0" t="s">
        <v>76</v>
      </c>
    </row>
    <row r="285" customFormat="false" ht="14.4" hidden="true" customHeight="false" outlineLevel="0" collapsed="false">
      <c r="A285" s="0" t="str">
        <f aca="false">IF(M285="GASOLINE","G",IF(M285="PROPANE","CNG",IF(M285="DIESEL","D", "OUTRO")))</f>
        <v>G</v>
      </c>
      <c r="C285" s="0" t="n">
        <f aca="false">3.78541*F285</f>
        <v>828768201.875</v>
      </c>
      <c r="D285" s="16" t="s">
        <v>73</v>
      </c>
      <c r="E285" s="0" t="s">
        <v>74</v>
      </c>
      <c r="F285" s="0" t="n">
        <f aca="false">G285*H285*1000</f>
        <v>218937500</v>
      </c>
      <c r="G285" s="0" t="n">
        <v>31</v>
      </c>
      <c r="H285" s="18" t="n">
        <v>7062.5</v>
      </c>
      <c r="I285" s="17" t="n">
        <v>38944</v>
      </c>
      <c r="J285" s="17" t="str">
        <f aca="false">TEXT(I285,"aaaa")</f>
        <v>2006</v>
      </c>
      <c r="K285" s="0" t="n">
        <v>8</v>
      </c>
      <c r="L285" s="0" t="s">
        <v>83</v>
      </c>
      <c r="M285" s="0" t="s">
        <v>76</v>
      </c>
    </row>
    <row r="286" customFormat="false" ht="14.4" hidden="true" customHeight="false" outlineLevel="0" collapsed="false">
      <c r="A286" s="0" t="str">
        <f aca="false">IF(M286="GASOLINE","G",IF(M286="PROPANE","CNG",IF(M286="DIESEL","D", "OUTRO")))</f>
        <v>G</v>
      </c>
      <c r="C286" s="0" t="n">
        <f aca="false">3.78541*F286</f>
        <v>753633491.49</v>
      </c>
      <c r="D286" s="16" t="s">
        <v>73</v>
      </c>
      <c r="E286" s="0" t="s">
        <v>74</v>
      </c>
      <c r="F286" s="0" t="n">
        <f aca="false">G286*H286*1000</f>
        <v>199089000</v>
      </c>
      <c r="G286" s="0" t="n">
        <v>30</v>
      </c>
      <c r="H286" s="18" t="n">
        <v>6636.3</v>
      </c>
      <c r="I286" s="17" t="n">
        <v>38975</v>
      </c>
      <c r="J286" s="17" t="str">
        <f aca="false">TEXT(I286,"aaaa")</f>
        <v>2006</v>
      </c>
      <c r="K286" s="0" t="n">
        <v>9</v>
      </c>
      <c r="L286" s="0" t="s">
        <v>84</v>
      </c>
      <c r="M286" s="0" t="s">
        <v>76</v>
      </c>
    </row>
    <row r="287" customFormat="false" ht="14.4" hidden="true" customHeight="false" outlineLevel="0" collapsed="false">
      <c r="A287" s="0" t="str">
        <f aca="false">IF(M287="GASOLINE","G",IF(M287="PROPANE","CNG",IF(M287="DIESEL","D", "OUTRO")))</f>
        <v>G</v>
      </c>
      <c r="C287" s="0" t="n">
        <f aca="false">3.78541*F287</f>
        <v>782885247.265</v>
      </c>
      <c r="D287" s="16" t="s">
        <v>73</v>
      </c>
      <c r="E287" s="0" t="s">
        <v>74</v>
      </c>
      <c r="F287" s="0" t="n">
        <f aca="false">G287*H287*1000</f>
        <v>206816500</v>
      </c>
      <c r="G287" s="0" t="n">
        <v>31</v>
      </c>
      <c r="H287" s="18" t="n">
        <v>6671.5</v>
      </c>
      <c r="I287" s="17" t="n">
        <v>39005</v>
      </c>
      <c r="J287" s="17" t="str">
        <f aca="false">TEXT(I287,"aaaa")</f>
        <v>2006</v>
      </c>
      <c r="K287" s="0" t="n">
        <v>10</v>
      </c>
      <c r="L287" s="0" t="s">
        <v>85</v>
      </c>
      <c r="M287" s="0" t="s">
        <v>76</v>
      </c>
    </row>
    <row r="288" customFormat="false" ht="14.4" hidden="true" customHeight="false" outlineLevel="0" collapsed="false">
      <c r="A288" s="0" t="str">
        <f aca="false">IF(M288="GASOLINE","G",IF(M288="PROPANE","CNG",IF(M288="DIESEL","D", "OUTRO")))</f>
        <v>G</v>
      </c>
      <c r="C288" s="0" t="n">
        <f aca="false">3.78541*F288</f>
        <v>752282100.12</v>
      </c>
      <c r="D288" s="16" t="s">
        <v>73</v>
      </c>
      <c r="E288" s="0" t="s">
        <v>74</v>
      </c>
      <c r="F288" s="0" t="n">
        <f aca="false">G288*H288*1000</f>
        <v>198732000</v>
      </c>
      <c r="G288" s="0" t="n">
        <v>30</v>
      </c>
      <c r="H288" s="18" t="n">
        <v>6624.4</v>
      </c>
      <c r="I288" s="17" t="n">
        <v>39036</v>
      </c>
      <c r="J288" s="17" t="str">
        <f aca="false">TEXT(I288,"aaaa")</f>
        <v>2006</v>
      </c>
      <c r="K288" s="0" t="n">
        <v>11</v>
      </c>
      <c r="L288" s="0" t="s">
        <v>86</v>
      </c>
      <c r="M288" s="0" t="s">
        <v>76</v>
      </c>
    </row>
    <row r="289" customFormat="false" ht="14.4" hidden="true" customHeight="false" outlineLevel="0" collapsed="false">
      <c r="A289" s="0" t="str">
        <f aca="false">IF(M289="GASOLINE","G",IF(M289="PROPANE","CNG",IF(M289="DIESEL","D", "OUTRO")))</f>
        <v>G</v>
      </c>
      <c r="C289" s="0" t="n">
        <f aca="false">3.78541*F289</f>
        <v>789139880.208</v>
      </c>
      <c r="D289" s="16" t="s">
        <v>73</v>
      </c>
      <c r="E289" s="0" t="s">
        <v>74</v>
      </c>
      <c r="F289" s="0" t="n">
        <f aca="false">G289*H289*1000</f>
        <v>208468800</v>
      </c>
      <c r="G289" s="0" t="n">
        <v>31</v>
      </c>
      <c r="H289" s="18" t="n">
        <v>6724.8</v>
      </c>
      <c r="I289" s="17" t="n">
        <v>39066</v>
      </c>
      <c r="J289" s="17" t="str">
        <f aca="false">TEXT(I289,"aaaa")</f>
        <v>2006</v>
      </c>
      <c r="K289" s="0" t="n">
        <v>12</v>
      </c>
      <c r="L289" s="0" t="s">
        <v>87</v>
      </c>
      <c r="M289" s="0" t="s">
        <v>76</v>
      </c>
    </row>
    <row r="290" customFormat="false" ht="14.4" hidden="true" customHeight="false" outlineLevel="0" collapsed="false">
      <c r="A290" s="0" t="str">
        <f aca="false">IF(M290="GASOLINE","G",IF(M290="PROPANE","CNG",IF(M290="DIESEL","D", "OUTRO")))</f>
        <v>G</v>
      </c>
      <c r="C290" s="0" t="n">
        <f aca="false">3.78541*F290</f>
        <v>779388285.507</v>
      </c>
      <c r="D290" s="16" t="s">
        <v>73</v>
      </c>
      <c r="E290" s="0" t="s">
        <v>74</v>
      </c>
      <c r="F290" s="0" t="n">
        <f aca="false">G290*H290*1000</f>
        <v>205892700</v>
      </c>
      <c r="G290" s="0" t="n">
        <v>31</v>
      </c>
      <c r="H290" s="18" t="n">
        <v>6641.7</v>
      </c>
      <c r="I290" s="17" t="n">
        <v>39097</v>
      </c>
      <c r="J290" s="17" t="str">
        <f aca="false">TEXT(I290,"aaaa")</f>
        <v>2007</v>
      </c>
      <c r="K290" s="0" t="n">
        <v>1</v>
      </c>
      <c r="L290" s="0" t="s">
        <v>75</v>
      </c>
      <c r="M290" s="0" t="s">
        <v>76</v>
      </c>
    </row>
    <row r="291" customFormat="false" ht="14.4" hidden="true" customHeight="false" outlineLevel="0" collapsed="false">
      <c r="A291" s="0" t="str">
        <f aca="false">IF(M291="GASOLINE","G",IF(M291="PROPANE","CNG",IF(M291="DIESEL","D", "OUTRO")))</f>
        <v>G</v>
      </c>
      <c r="C291" s="0" t="n">
        <f aca="false">3.78541*F291</f>
        <v>718240665.072</v>
      </c>
      <c r="D291" s="16" t="s">
        <v>73</v>
      </c>
      <c r="E291" s="0" t="s">
        <v>74</v>
      </c>
      <c r="F291" s="0" t="n">
        <f aca="false">G291*H291*1000</f>
        <v>189739200</v>
      </c>
      <c r="G291" s="0" t="n">
        <v>28</v>
      </c>
      <c r="H291" s="18" t="n">
        <v>6776.4</v>
      </c>
      <c r="I291" s="17" t="n">
        <v>39128</v>
      </c>
      <c r="J291" s="17" t="str">
        <f aca="false">TEXT(I291,"aaaa")</f>
        <v>2007</v>
      </c>
      <c r="K291" s="0" t="n">
        <v>2</v>
      </c>
      <c r="L291" s="0" t="s">
        <v>77</v>
      </c>
      <c r="M291" s="0" t="s">
        <v>76</v>
      </c>
    </row>
    <row r="292" customFormat="false" ht="14.4" hidden="true" customHeight="false" outlineLevel="0" collapsed="false">
      <c r="A292" s="0" t="str">
        <f aca="false">IF(M292="GASOLINE","G",IF(M292="PROPANE","CNG",IF(M292="DIESEL","D", "OUTRO")))</f>
        <v>G</v>
      </c>
      <c r="C292" s="0" t="n">
        <f aca="false">3.78541*F292</f>
        <v>819157424.426</v>
      </c>
      <c r="D292" s="16" t="s">
        <v>73</v>
      </c>
      <c r="E292" s="0" t="s">
        <v>74</v>
      </c>
      <c r="F292" s="0" t="n">
        <f aca="false">G292*H292*1000</f>
        <v>216398600</v>
      </c>
      <c r="G292" s="0" t="n">
        <v>31</v>
      </c>
      <c r="H292" s="18" t="n">
        <v>6980.6</v>
      </c>
      <c r="I292" s="17" t="n">
        <v>39156</v>
      </c>
      <c r="J292" s="17" t="str">
        <f aca="false">TEXT(I292,"aaaa")</f>
        <v>2007</v>
      </c>
      <c r="K292" s="0" t="n">
        <v>3</v>
      </c>
      <c r="L292" s="0" t="s">
        <v>78</v>
      </c>
      <c r="M292" s="0" t="s">
        <v>76</v>
      </c>
    </row>
    <row r="293" customFormat="false" ht="14.4" hidden="true" customHeight="false" outlineLevel="0" collapsed="false">
      <c r="A293" s="0" t="str">
        <f aca="false">IF(M293="GASOLINE","G",IF(M293="PROPANE","CNG",IF(M293="DIESEL","D", "OUTRO")))</f>
        <v>G</v>
      </c>
      <c r="C293" s="0" t="n">
        <f aca="false">3.78541*F293</f>
        <v>789689521.74</v>
      </c>
      <c r="D293" s="16" t="s">
        <v>73</v>
      </c>
      <c r="E293" s="0" t="s">
        <v>74</v>
      </c>
      <c r="F293" s="0" t="n">
        <f aca="false">G293*H293*1000</f>
        <v>208614000</v>
      </c>
      <c r="G293" s="0" t="n">
        <v>30</v>
      </c>
      <c r="H293" s="18" t="n">
        <v>6953.8</v>
      </c>
      <c r="I293" s="17" t="n">
        <v>39187</v>
      </c>
      <c r="J293" s="17" t="str">
        <f aca="false">TEXT(I293,"aaaa")</f>
        <v>2007</v>
      </c>
      <c r="K293" s="0" t="n">
        <v>4</v>
      </c>
      <c r="L293" s="0" t="s">
        <v>79</v>
      </c>
      <c r="M293" s="0" t="s">
        <v>76</v>
      </c>
    </row>
    <row r="294" customFormat="false" ht="14.4" hidden="true" customHeight="false" outlineLevel="0" collapsed="false">
      <c r="A294" s="0" t="str">
        <f aca="false">IF(M294="GASOLINE","G",IF(M294="PROPANE","CNG",IF(M294="DIESEL","D", "OUTRO")))</f>
        <v>G</v>
      </c>
      <c r="C294" s="0" t="n">
        <f aca="false">3.78541*F294</f>
        <v>841042772.341</v>
      </c>
      <c r="D294" s="16" t="s">
        <v>73</v>
      </c>
      <c r="E294" s="0" t="s">
        <v>74</v>
      </c>
      <c r="F294" s="0" t="n">
        <f aca="false">G294*H294*1000</f>
        <v>222180100</v>
      </c>
      <c r="G294" s="0" t="n">
        <v>31</v>
      </c>
      <c r="H294" s="18" t="n">
        <v>7167.1</v>
      </c>
      <c r="I294" s="17" t="n">
        <v>39217</v>
      </c>
      <c r="J294" s="17" t="str">
        <f aca="false">TEXT(I294,"aaaa")</f>
        <v>2007</v>
      </c>
      <c r="K294" s="0" t="n">
        <v>5</v>
      </c>
      <c r="L294" s="0" t="s">
        <v>80</v>
      </c>
      <c r="M294" s="0" t="s">
        <v>76</v>
      </c>
    </row>
    <row r="295" customFormat="false" ht="14.4" hidden="true" customHeight="false" outlineLevel="0" collapsed="false">
      <c r="A295" s="0" t="str">
        <f aca="false">IF(M295="GASOLINE","G",IF(M295="PROPANE","CNG",IF(M295="DIESEL","D", "OUTRO")))</f>
        <v>G</v>
      </c>
      <c r="C295" s="0" t="n">
        <f aca="false">3.78541*F295</f>
        <v>780911155.95</v>
      </c>
      <c r="D295" s="16" t="s">
        <v>73</v>
      </c>
      <c r="E295" s="0" t="s">
        <v>74</v>
      </c>
      <c r="F295" s="0" t="n">
        <f aca="false">G295*H295*1000</f>
        <v>206295000</v>
      </c>
      <c r="G295" s="0" t="n">
        <v>30</v>
      </c>
      <c r="H295" s="18" t="n">
        <v>6876.5</v>
      </c>
      <c r="I295" s="17" t="n">
        <v>39248</v>
      </c>
      <c r="J295" s="17" t="str">
        <f aca="false">TEXT(I295,"aaaa")</f>
        <v>2007</v>
      </c>
      <c r="K295" s="0" t="n">
        <v>6</v>
      </c>
      <c r="L295" s="0" t="s">
        <v>81</v>
      </c>
      <c r="M295" s="0" t="s">
        <v>76</v>
      </c>
    </row>
    <row r="296" customFormat="false" ht="14.4" hidden="true" customHeight="false" outlineLevel="0" collapsed="false">
      <c r="A296" s="0" t="str">
        <f aca="false">IF(M296="GASOLINE","G",IF(M296="PROPANE","CNG",IF(M296="DIESEL","D", "OUTRO")))</f>
        <v>G</v>
      </c>
      <c r="C296" s="0" t="n">
        <f aca="false">3.78541*F296</f>
        <v>773720391.114</v>
      </c>
      <c r="D296" s="16" t="s">
        <v>73</v>
      </c>
      <c r="E296" s="0" t="s">
        <v>74</v>
      </c>
      <c r="F296" s="0" t="n">
        <f aca="false">G296*H296*1000</f>
        <v>204395400</v>
      </c>
      <c r="G296" s="0" t="n">
        <v>31</v>
      </c>
      <c r="H296" s="18" t="n">
        <v>6593.4</v>
      </c>
      <c r="I296" s="17" t="n">
        <v>39278</v>
      </c>
      <c r="J296" s="17" t="str">
        <f aca="false">TEXT(I296,"aaaa")</f>
        <v>2007</v>
      </c>
      <c r="K296" s="0" t="n">
        <v>7</v>
      </c>
      <c r="L296" s="0" t="s">
        <v>82</v>
      </c>
      <c r="M296" s="0" t="s">
        <v>76</v>
      </c>
    </row>
    <row r="297" customFormat="false" ht="14.4" hidden="true" customHeight="false" outlineLevel="0" collapsed="false">
      <c r="A297" s="0" t="str">
        <f aca="false">IF(M297="GASOLINE","G",IF(M297="PROPANE","CNG",IF(M297="DIESEL","D", "OUTRO")))</f>
        <v>G</v>
      </c>
      <c r="C297" s="0" t="n">
        <f aca="false">3.78541*F297</f>
        <v>808032861.518</v>
      </c>
      <c r="D297" s="16" t="s">
        <v>73</v>
      </c>
      <c r="E297" s="0" t="s">
        <v>74</v>
      </c>
      <c r="F297" s="0" t="n">
        <f aca="false">G297*H297*1000</f>
        <v>213459800</v>
      </c>
      <c r="G297" s="0" t="n">
        <v>31</v>
      </c>
      <c r="H297" s="18" t="n">
        <v>6885.8</v>
      </c>
      <c r="I297" s="17" t="n">
        <v>39309</v>
      </c>
      <c r="J297" s="17" t="str">
        <f aca="false">TEXT(I297,"aaaa")</f>
        <v>2007</v>
      </c>
      <c r="K297" s="0" t="n">
        <v>8</v>
      </c>
      <c r="L297" s="0" t="s">
        <v>83</v>
      </c>
      <c r="M297" s="0" t="s">
        <v>76</v>
      </c>
    </row>
    <row r="298" customFormat="false" ht="14.4" hidden="true" customHeight="false" outlineLevel="0" collapsed="false">
      <c r="A298" s="0" t="str">
        <f aca="false">IF(M298="GASOLINE","G",IF(M298="PROPANE","CNG",IF(M298="DIESEL","D", "OUTRO")))</f>
        <v>G</v>
      </c>
      <c r="C298" s="0" t="n">
        <f aca="false">3.78541*F298</f>
        <v>753042967.53</v>
      </c>
      <c r="D298" s="16" t="s">
        <v>73</v>
      </c>
      <c r="E298" s="0" t="s">
        <v>74</v>
      </c>
      <c r="F298" s="0" t="n">
        <f aca="false">G298*H298*1000</f>
        <v>198933000</v>
      </c>
      <c r="G298" s="0" t="n">
        <v>30</v>
      </c>
      <c r="H298" s="18" t="n">
        <v>6631.1</v>
      </c>
      <c r="I298" s="17" t="n">
        <v>39340</v>
      </c>
      <c r="J298" s="17" t="str">
        <f aca="false">TEXT(I298,"aaaa")</f>
        <v>2007</v>
      </c>
      <c r="K298" s="0" t="n">
        <v>9</v>
      </c>
      <c r="L298" s="0" t="s">
        <v>84</v>
      </c>
      <c r="M298" s="0" t="s">
        <v>76</v>
      </c>
    </row>
    <row r="299" customFormat="false" ht="14.4" hidden="true" customHeight="false" outlineLevel="0" collapsed="false">
      <c r="A299" s="0" t="str">
        <f aca="false">IF(M299="GASOLINE","G",IF(M299="PROPANE","CNG",IF(M299="DIESEL","D", "OUTRO")))</f>
        <v>G</v>
      </c>
      <c r="C299" s="0" t="n">
        <f aca="false">3.78541*F299</f>
        <v>775656628.329</v>
      </c>
      <c r="D299" s="16" t="s">
        <v>73</v>
      </c>
      <c r="E299" s="0" t="s">
        <v>74</v>
      </c>
      <c r="F299" s="0" t="n">
        <f aca="false">G299*H299*1000</f>
        <v>204906900</v>
      </c>
      <c r="G299" s="0" t="n">
        <v>31</v>
      </c>
      <c r="H299" s="18" t="n">
        <v>6609.9</v>
      </c>
      <c r="I299" s="17" t="n">
        <v>39370</v>
      </c>
      <c r="J299" s="17" t="str">
        <f aca="false">TEXT(I299,"aaaa")</f>
        <v>2007</v>
      </c>
      <c r="K299" s="0" t="n">
        <v>10</v>
      </c>
      <c r="L299" s="0" t="s">
        <v>85</v>
      </c>
      <c r="M299" s="0" t="s">
        <v>76</v>
      </c>
    </row>
    <row r="300" customFormat="false" ht="14.4" hidden="true" customHeight="false" outlineLevel="0" collapsed="false">
      <c r="A300" s="0" t="str">
        <f aca="false">IF(M300="GASOLINE","G",IF(M300="PROPANE","CNG",IF(M300="DIESEL","D", "OUTRO")))</f>
        <v>G</v>
      </c>
      <c r="C300" s="0" t="n">
        <f aca="false">3.78541*F300</f>
        <v>731136799.86</v>
      </c>
      <c r="D300" s="16" t="s">
        <v>73</v>
      </c>
      <c r="E300" s="0" t="s">
        <v>74</v>
      </c>
      <c r="F300" s="0" t="n">
        <f aca="false">G300*H300*1000</f>
        <v>193146000</v>
      </c>
      <c r="G300" s="0" t="n">
        <v>30</v>
      </c>
      <c r="H300" s="18" t="n">
        <v>6438.2</v>
      </c>
      <c r="I300" s="17" t="n">
        <v>39401</v>
      </c>
      <c r="J300" s="17" t="str">
        <f aca="false">TEXT(I300,"aaaa")</f>
        <v>2007</v>
      </c>
      <c r="K300" s="0" t="n">
        <v>11</v>
      </c>
      <c r="L300" s="0" t="s">
        <v>86</v>
      </c>
      <c r="M300" s="0" t="s">
        <v>76</v>
      </c>
    </row>
    <row r="301" customFormat="false" ht="14.4" hidden="true" customHeight="false" outlineLevel="0" collapsed="false">
      <c r="A301" s="0" t="str">
        <f aca="false">IF(M301="GASOLINE","G",IF(M301="PROPANE","CNG",IF(M301="DIESEL","D", "OUTRO")))</f>
        <v>G</v>
      </c>
      <c r="C301" s="0" t="n">
        <f aca="false">3.78541*F301</f>
        <v>750849322.435</v>
      </c>
      <c r="D301" s="16" t="s">
        <v>73</v>
      </c>
      <c r="E301" s="0" t="s">
        <v>74</v>
      </c>
      <c r="F301" s="0" t="n">
        <f aca="false">G301*H301*1000</f>
        <v>198353500</v>
      </c>
      <c r="G301" s="0" t="n">
        <v>31</v>
      </c>
      <c r="H301" s="18" t="n">
        <v>6398.5</v>
      </c>
      <c r="I301" s="17" t="n">
        <v>39431</v>
      </c>
      <c r="J301" s="17" t="str">
        <f aca="false">TEXT(I301,"aaaa")</f>
        <v>2007</v>
      </c>
      <c r="K301" s="0" t="n">
        <v>12</v>
      </c>
      <c r="L301" s="0" t="s">
        <v>87</v>
      </c>
      <c r="M301" s="0" t="s">
        <v>76</v>
      </c>
    </row>
    <row r="302" customFormat="false" ht="14.4" hidden="true" customHeight="false" outlineLevel="0" collapsed="false">
      <c r="A302" s="0" t="str">
        <f aca="false">IF(M302="GASOLINE","G",IF(M302="PROPANE","CNG",IF(M302="DIESEL","D", "OUTRO")))</f>
        <v>G</v>
      </c>
      <c r="C302" s="0" t="n">
        <f aca="false">3.78541*F302</f>
        <v>736204328.227</v>
      </c>
      <c r="D302" s="16" t="s">
        <v>73</v>
      </c>
      <c r="E302" s="0" t="s">
        <v>74</v>
      </c>
      <c r="F302" s="0" t="n">
        <f aca="false">G302*H302*1000</f>
        <v>194484700</v>
      </c>
      <c r="G302" s="0" t="n">
        <v>31</v>
      </c>
      <c r="H302" s="18" t="n">
        <v>6273.7</v>
      </c>
      <c r="I302" s="17" t="n">
        <v>39462</v>
      </c>
      <c r="J302" s="17" t="str">
        <f aca="false">TEXT(I302,"aaaa")</f>
        <v>2008</v>
      </c>
      <c r="K302" s="0" t="n">
        <v>1</v>
      </c>
      <c r="L302" s="0" t="s">
        <v>75</v>
      </c>
      <c r="M302" s="0" t="s">
        <v>76</v>
      </c>
    </row>
    <row r="303" customFormat="false" ht="14.4" hidden="true" customHeight="false" outlineLevel="0" collapsed="false">
      <c r="A303" s="0" t="str">
        <f aca="false">IF(M303="GASOLINE","G",IF(M303="PROPANE","CNG",IF(M303="DIESEL","D", "OUTRO")))</f>
        <v>G</v>
      </c>
      <c r="C303" s="0" t="n">
        <f aca="false">3.78541*F303</f>
        <v>698005377.376</v>
      </c>
      <c r="D303" s="16" t="s">
        <v>73</v>
      </c>
      <c r="E303" s="0" t="s">
        <v>74</v>
      </c>
      <c r="F303" s="0" t="n">
        <f aca="false">G303*H303*1000</f>
        <v>184393600</v>
      </c>
      <c r="G303" s="0" t="n">
        <v>29</v>
      </c>
      <c r="H303" s="18" t="n">
        <v>6358.4</v>
      </c>
      <c r="I303" s="17" t="n">
        <v>39493</v>
      </c>
      <c r="J303" s="17" t="str">
        <f aca="false">TEXT(I303,"aaaa")</f>
        <v>2008</v>
      </c>
      <c r="K303" s="0" t="n">
        <v>2</v>
      </c>
      <c r="L303" s="0" t="s">
        <v>77</v>
      </c>
      <c r="M303" s="0" t="s">
        <v>76</v>
      </c>
    </row>
    <row r="304" customFormat="false" ht="14.4" hidden="true" customHeight="false" outlineLevel="0" collapsed="false">
      <c r="A304" s="0" t="str">
        <f aca="false">IF(M304="GASOLINE","G",IF(M304="PROPANE","CNG",IF(M304="DIESEL","D", "OUTRO")))</f>
        <v>G</v>
      </c>
      <c r="C304" s="0" t="n">
        <f aca="false">3.78541*F304</f>
        <v>757702428.699</v>
      </c>
      <c r="D304" s="16" t="s">
        <v>73</v>
      </c>
      <c r="E304" s="0" t="s">
        <v>74</v>
      </c>
      <c r="F304" s="0" t="n">
        <f aca="false">G304*H304*1000</f>
        <v>200163900</v>
      </c>
      <c r="G304" s="0" t="n">
        <v>31</v>
      </c>
      <c r="H304" s="18" t="n">
        <v>6456.9</v>
      </c>
      <c r="I304" s="17" t="n">
        <v>39522</v>
      </c>
      <c r="J304" s="17" t="str">
        <f aca="false">TEXT(I304,"aaaa")</f>
        <v>2008</v>
      </c>
      <c r="K304" s="0" t="n">
        <v>3</v>
      </c>
      <c r="L304" s="0" t="s">
        <v>78</v>
      </c>
      <c r="M304" s="0" t="s">
        <v>76</v>
      </c>
    </row>
    <row r="305" customFormat="false" ht="14.4" hidden="true" customHeight="false" outlineLevel="0" collapsed="false">
      <c r="A305" s="0" t="str">
        <f aca="false">IF(M305="GASOLINE","G",IF(M305="PROPANE","CNG",IF(M305="DIESEL","D", "OUTRO")))</f>
        <v>G</v>
      </c>
      <c r="C305" s="0" t="n">
        <f aca="false">3.78541*F305</f>
        <v>765364477.08</v>
      </c>
      <c r="D305" s="16" t="s">
        <v>73</v>
      </c>
      <c r="E305" s="0" t="s">
        <v>74</v>
      </c>
      <c r="F305" s="0" t="n">
        <f aca="false">G305*H305*1000</f>
        <v>202188000</v>
      </c>
      <c r="G305" s="0" t="n">
        <v>30</v>
      </c>
      <c r="H305" s="18" t="n">
        <v>6739.6</v>
      </c>
      <c r="I305" s="17" t="n">
        <v>39553</v>
      </c>
      <c r="J305" s="17" t="str">
        <f aca="false">TEXT(I305,"aaaa")</f>
        <v>2008</v>
      </c>
      <c r="K305" s="0" t="n">
        <v>4</v>
      </c>
      <c r="L305" s="0" t="s">
        <v>79</v>
      </c>
      <c r="M305" s="0" t="s">
        <v>76</v>
      </c>
    </row>
    <row r="306" customFormat="false" ht="14.4" hidden="true" customHeight="false" outlineLevel="0" collapsed="false">
      <c r="A306" s="0" t="str">
        <f aca="false">IF(M306="GASOLINE","G",IF(M306="PROPANE","CNG",IF(M306="DIESEL","D", "OUTRO")))</f>
        <v>G</v>
      </c>
      <c r="C306" s="0" t="n">
        <f aca="false">3.78541*F306</f>
        <v>771033128.555</v>
      </c>
      <c r="D306" s="16" t="s">
        <v>73</v>
      </c>
      <c r="E306" s="0" t="s">
        <v>74</v>
      </c>
      <c r="F306" s="0" t="n">
        <f aca="false">G306*H306*1000</f>
        <v>203685500</v>
      </c>
      <c r="G306" s="0" t="n">
        <v>31</v>
      </c>
      <c r="H306" s="18" t="n">
        <v>6570.5</v>
      </c>
      <c r="I306" s="17" t="n">
        <v>39583</v>
      </c>
      <c r="J306" s="17" t="str">
        <f aca="false">TEXT(I306,"aaaa")</f>
        <v>2008</v>
      </c>
      <c r="K306" s="0" t="n">
        <v>5</v>
      </c>
      <c r="L306" s="0" t="s">
        <v>80</v>
      </c>
      <c r="M306" s="0" t="s">
        <v>76</v>
      </c>
    </row>
    <row r="307" customFormat="false" ht="14.4" hidden="true" customHeight="false" outlineLevel="0" collapsed="false">
      <c r="A307" s="0" t="str">
        <f aca="false">IF(M307="GASOLINE","G",IF(M307="PROPANE","CNG",IF(M307="DIESEL","D", "OUTRO")))</f>
        <v>G</v>
      </c>
      <c r="C307" s="0" t="n">
        <f aca="false">3.78541*F307</f>
        <v>755143870.08</v>
      </c>
      <c r="D307" s="16" t="s">
        <v>73</v>
      </c>
      <c r="E307" s="0" t="s">
        <v>74</v>
      </c>
      <c r="F307" s="0" t="n">
        <f aca="false">G307*H307*1000</f>
        <v>199488000</v>
      </c>
      <c r="G307" s="0" t="n">
        <v>30</v>
      </c>
      <c r="H307" s="18" t="n">
        <v>6649.6</v>
      </c>
      <c r="I307" s="17" t="n">
        <v>39614</v>
      </c>
      <c r="J307" s="17" t="str">
        <f aca="false">TEXT(I307,"aaaa")</f>
        <v>2008</v>
      </c>
      <c r="K307" s="0" t="n">
        <v>6</v>
      </c>
      <c r="L307" s="0" t="s">
        <v>81</v>
      </c>
      <c r="M307" s="0" t="s">
        <v>76</v>
      </c>
    </row>
    <row r="308" customFormat="false" ht="14.4" hidden="true" customHeight="false" outlineLevel="0" collapsed="false">
      <c r="A308" s="0" t="str">
        <f aca="false">IF(M308="GASOLINE","G",IF(M308="PROPANE","CNG",IF(M308="DIESEL","D", "OUTRO")))</f>
        <v>G</v>
      </c>
      <c r="C308" s="0" t="n">
        <f aca="false">3.78541*F308</f>
        <v>763874918.245</v>
      </c>
      <c r="D308" s="16" t="s">
        <v>73</v>
      </c>
      <c r="E308" s="0" t="s">
        <v>74</v>
      </c>
      <c r="F308" s="0" t="n">
        <f aca="false">G308*H308*1000</f>
        <v>201794500</v>
      </c>
      <c r="G308" s="0" t="n">
        <v>31</v>
      </c>
      <c r="H308" s="18" t="n">
        <v>6509.5</v>
      </c>
      <c r="I308" s="17" t="n">
        <v>39644</v>
      </c>
      <c r="J308" s="17" t="str">
        <f aca="false">TEXT(I308,"aaaa")</f>
        <v>2008</v>
      </c>
      <c r="K308" s="0" t="n">
        <v>7</v>
      </c>
      <c r="L308" s="0" t="s">
        <v>82</v>
      </c>
      <c r="M308" s="0" t="s">
        <v>76</v>
      </c>
    </row>
    <row r="309" customFormat="false" ht="14.4" hidden="true" customHeight="false" outlineLevel="0" collapsed="false">
      <c r="A309" s="0" t="str">
        <f aca="false">IF(M309="GASOLINE","G",IF(M309="PROPANE","CNG",IF(M309="DIESEL","D", "OUTRO")))</f>
        <v>G</v>
      </c>
      <c r="C309" s="0" t="n">
        <f aca="false">3.78541*F309</f>
        <v>751752899.802</v>
      </c>
      <c r="D309" s="16" t="s">
        <v>73</v>
      </c>
      <c r="E309" s="0" t="s">
        <v>74</v>
      </c>
      <c r="F309" s="0" t="n">
        <f aca="false">G309*H309*1000</f>
        <v>198592200</v>
      </c>
      <c r="G309" s="0" t="n">
        <v>31</v>
      </c>
      <c r="H309" s="18" t="n">
        <v>6406.2</v>
      </c>
      <c r="I309" s="17" t="n">
        <v>39675</v>
      </c>
      <c r="J309" s="17" t="str">
        <f aca="false">TEXT(I309,"aaaa")</f>
        <v>2008</v>
      </c>
      <c r="K309" s="0" t="n">
        <v>8</v>
      </c>
      <c r="L309" s="0" t="s">
        <v>83</v>
      </c>
      <c r="M309" s="0" t="s">
        <v>76</v>
      </c>
    </row>
    <row r="310" customFormat="false" ht="14.4" hidden="true" customHeight="false" outlineLevel="0" collapsed="false">
      <c r="A310" s="0" t="str">
        <f aca="false">IF(M310="GASOLINE","G",IF(M310="PROPANE","CNG",IF(M310="DIESEL","D", "OUTRO")))</f>
        <v>G</v>
      </c>
      <c r="C310" s="0" t="n">
        <f aca="false">3.78541*F310</f>
        <v>715499271.15</v>
      </c>
      <c r="D310" s="16" t="s">
        <v>73</v>
      </c>
      <c r="E310" s="0" t="s">
        <v>74</v>
      </c>
      <c r="F310" s="0" t="n">
        <f aca="false">G310*H310*1000</f>
        <v>189015000</v>
      </c>
      <c r="G310" s="0" t="n">
        <v>30</v>
      </c>
      <c r="H310" s="18" t="n">
        <v>6300.5</v>
      </c>
      <c r="I310" s="17" t="n">
        <v>39706</v>
      </c>
      <c r="J310" s="17" t="str">
        <f aca="false">TEXT(I310,"aaaa")</f>
        <v>2008</v>
      </c>
      <c r="K310" s="0" t="n">
        <v>9</v>
      </c>
      <c r="L310" s="0" t="s">
        <v>84</v>
      </c>
      <c r="M310" s="0" t="s">
        <v>76</v>
      </c>
    </row>
    <row r="311" customFormat="false" ht="14.4" hidden="true" customHeight="false" outlineLevel="0" collapsed="false">
      <c r="A311" s="0" t="str">
        <f aca="false">IF(M311="GASOLINE","G",IF(M311="PROPANE","CNG",IF(M311="DIESEL","D", "OUTRO")))</f>
        <v>G</v>
      </c>
      <c r="C311" s="0" t="n">
        <f aca="false">3.78541*F311</f>
        <v>784903627.877</v>
      </c>
      <c r="D311" s="16" t="s">
        <v>73</v>
      </c>
      <c r="E311" s="0" t="s">
        <v>74</v>
      </c>
      <c r="F311" s="0" t="n">
        <f aca="false">G311*H311*1000</f>
        <v>207349700</v>
      </c>
      <c r="G311" s="0" t="n">
        <v>31</v>
      </c>
      <c r="H311" s="18" t="n">
        <v>6688.7</v>
      </c>
      <c r="I311" s="17" t="n">
        <v>39736</v>
      </c>
      <c r="J311" s="17" t="str">
        <f aca="false">TEXT(I311,"aaaa")</f>
        <v>2008</v>
      </c>
      <c r="K311" s="0" t="n">
        <v>10</v>
      </c>
      <c r="L311" s="0" t="s">
        <v>85</v>
      </c>
      <c r="M311" s="0" t="s">
        <v>76</v>
      </c>
    </row>
    <row r="312" customFormat="false" ht="14.4" hidden="true" customHeight="false" outlineLevel="0" collapsed="false">
      <c r="A312" s="0" t="str">
        <f aca="false">IF(M312="GASOLINE","G",IF(M312="PROPANE","CNG",IF(M312="DIESEL","D", "OUTRO")))</f>
        <v>G</v>
      </c>
      <c r="C312" s="0" t="n">
        <f aca="false">3.78541*F312</f>
        <v>750135772.65</v>
      </c>
      <c r="D312" s="16" t="s">
        <v>73</v>
      </c>
      <c r="E312" s="0" t="s">
        <v>74</v>
      </c>
      <c r="F312" s="0" t="n">
        <f aca="false">G312*H312*1000</f>
        <v>198165000</v>
      </c>
      <c r="G312" s="0" t="n">
        <v>30</v>
      </c>
      <c r="H312" s="18" t="n">
        <v>6605.5</v>
      </c>
      <c r="I312" s="17" t="n">
        <v>39767</v>
      </c>
      <c r="J312" s="17" t="str">
        <f aca="false">TEXT(I312,"aaaa")</f>
        <v>2008</v>
      </c>
      <c r="K312" s="0" t="n">
        <v>11</v>
      </c>
      <c r="L312" s="0" t="s">
        <v>86</v>
      </c>
      <c r="M312" s="0" t="s">
        <v>76</v>
      </c>
    </row>
    <row r="313" customFormat="false" ht="14.4" hidden="true" customHeight="false" outlineLevel="0" collapsed="false">
      <c r="A313" s="0" t="str">
        <f aca="false">IF(M313="GASOLINE","G",IF(M313="PROPANE","CNG",IF(M313="DIESEL","D", "OUTRO")))</f>
        <v>G</v>
      </c>
      <c r="C313" s="0" t="n">
        <f aca="false">3.78541*F313</f>
        <v>765740746.834</v>
      </c>
      <c r="D313" s="16" t="s">
        <v>73</v>
      </c>
      <c r="E313" s="0" t="s">
        <v>74</v>
      </c>
      <c r="F313" s="0" t="n">
        <f aca="false">G313*H313*1000</f>
        <v>202287400</v>
      </c>
      <c r="G313" s="0" t="n">
        <v>31</v>
      </c>
      <c r="H313" s="18" t="n">
        <v>6525.4</v>
      </c>
      <c r="I313" s="17" t="n">
        <v>39797</v>
      </c>
      <c r="J313" s="17" t="str">
        <f aca="false">TEXT(I313,"aaaa")</f>
        <v>2008</v>
      </c>
      <c r="K313" s="0" t="n">
        <v>12</v>
      </c>
      <c r="L313" s="0" t="s">
        <v>87</v>
      </c>
      <c r="M313" s="0" t="s">
        <v>76</v>
      </c>
    </row>
    <row r="314" customFormat="false" ht="14.4" hidden="true" customHeight="false" outlineLevel="0" collapsed="false">
      <c r="A314" s="0" t="str">
        <f aca="false">IF(M314="GASOLINE","G",IF(M314="PROPANE","CNG",IF(M314="DIESEL","D", "OUTRO")))</f>
        <v>G</v>
      </c>
      <c r="C314" s="0" t="n">
        <f aca="false">3.78541*F314</f>
        <v>728095601.466</v>
      </c>
      <c r="D314" s="16" t="s">
        <v>73</v>
      </c>
      <c r="E314" s="0" t="s">
        <v>74</v>
      </c>
      <c r="F314" s="0" t="n">
        <f aca="false">G314*H314*1000</f>
        <v>192342600</v>
      </c>
      <c r="G314" s="0" t="n">
        <v>31</v>
      </c>
      <c r="H314" s="18" t="n">
        <v>6204.6</v>
      </c>
      <c r="I314" s="17" t="n">
        <v>39828</v>
      </c>
      <c r="J314" s="17" t="str">
        <f aca="false">TEXT(I314,"aaaa")</f>
        <v>2009</v>
      </c>
      <c r="K314" s="0" t="n">
        <v>1</v>
      </c>
      <c r="L314" s="0" t="s">
        <v>75</v>
      </c>
      <c r="M314" s="0" t="s">
        <v>76</v>
      </c>
    </row>
    <row r="315" customFormat="false" ht="14.4" hidden="true" customHeight="false" outlineLevel="0" collapsed="false">
      <c r="A315" s="0" t="str">
        <f aca="false">IF(M315="GASOLINE","G",IF(M315="PROPANE","CNG",IF(M315="DIESEL","D", "OUTRO")))</f>
        <v>G</v>
      </c>
      <c r="C315" s="0" t="n">
        <f aca="false">3.78541*F315</f>
        <v>695579686.648</v>
      </c>
      <c r="D315" s="16" t="s">
        <v>73</v>
      </c>
      <c r="E315" s="0" t="s">
        <v>74</v>
      </c>
      <c r="F315" s="0" t="n">
        <f aca="false">G315*H315*1000</f>
        <v>183752800</v>
      </c>
      <c r="G315" s="0" t="n">
        <v>28</v>
      </c>
      <c r="H315" s="18" t="n">
        <v>6562.6</v>
      </c>
      <c r="I315" s="17" t="n">
        <v>39859</v>
      </c>
      <c r="J315" s="17" t="str">
        <f aca="false">TEXT(I315,"aaaa")</f>
        <v>2009</v>
      </c>
      <c r="K315" s="0" t="n">
        <v>2</v>
      </c>
      <c r="L315" s="0" t="s">
        <v>77</v>
      </c>
      <c r="M315" s="0" t="s">
        <v>76</v>
      </c>
    </row>
    <row r="316" customFormat="false" ht="14.4" hidden="true" customHeight="false" outlineLevel="0" collapsed="false">
      <c r="A316" s="0" t="str">
        <f aca="false">IF(M316="GASOLINE","G",IF(M316="PROPANE","CNG",IF(M316="DIESEL","D", "OUTRO")))</f>
        <v>G</v>
      </c>
      <c r="C316" s="0" t="n">
        <f aca="false">3.78541*F316</f>
        <v>749136045.869</v>
      </c>
      <c r="D316" s="16" t="s">
        <v>73</v>
      </c>
      <c r="E316" s="0" t="s">
        <v>74</v>
      </c>
      <c r="F316" s="0" t="n">
        <f aca="false">G316*H316*1000</f>
        <v>197900900</v>
      </c>
      <c r="G316" s="0" t="n">
        <v>31</v>
      </c>
      <c r="H316" s="18" t="n">
        <v>6383.9</v>
      </c>
      <c r="I316" s="17" t="n">
        <v>39887</v>
      </c>
      <c r="J316" s="17" t="str">
        <f aca="false">TEXT(I316,"aaaa")</f>
        <v>2009</v>
      </c>
      <c r="K316" s="0" t="n">
        <v>3</v>
      </c>
      <c r="L316" s="0" t="s">
        <v>78</v>
      </c>
      <c r="M316" s="0" t="s">
        <v>76</v>
      </c>
    </row>
    <row r="317" customFormat="false" ht="14.4" hidden="true" customHeight="false" outlineLevel="0" collapsed="false">
      <c r="A317" s="0" t="str">
        <f aca="false">IF(M317="GASOLINE","G",IF(M317="PROPANE","CNG",IF(M317="DIESEL","D", "OUTRO")))</f>
        <v>G</v>
      </c>
      <c r="C317" s="0" t="n">
        <f aca="false">3.78541*F317</f>
        <v>772030584.09</v>
      </c>
      <c r="D317" s="16" t="s">
        <v>73</v>
      </c>
      <c r="E317" s="0" t="s">
        <v>74</v>
      </c>
      <c r="F317" s="0" t="n">
        <f aca="false">G317*H317*1000</f>
        <v>203949000</v>
      </c>
      <c r="G317" s="0" t="n">
        <v>30</v>
      </c>
      <c r="H317" s="18" t="n">
        <v>6798.3</v>
      </c>
      <c r="I317" s="17" t="n">
        <v>39918</v>
      </c>
      <c r="J317" s="17" t="str">
        <f aca="false">TEXT(I317,"aaaa")</f>
        <v>2009</v>
      </c>
      <c r="K317" s="0" t="n">
        <v>4</v>
      </c>
      <c r="L317" s="0" t="s">
        <v>79</v>
      </c>
      <c r="M317" s="0" t="s">
        <v>76</v>
      </c>
    </row>
    <row r="318" customFormat="false" ht="14.4" hidden="true" customHeight="false" outlineLevel="0" collapsed="false">
      <c r="A318" s="0" t="str">
        <f aca="false">IF(M318="GASOLINE","G",IF(M318="PROPANE","CNG",IF(M318="DIESEL","D", "OUTRO")))</f>
        <v>G</v>
      </c>
      <c r="C318" s="0" t="n">
        <f aca="false">3.78541*F318</f>
        <v>795723086.739</v>
      </c>
      <c r="D318" s="16" t="s">
        <v>73</v>
      </c>
      <c r="E318" s="0" t="s">
        <v>74</v>
      </c>
      <c r="F318" s="0" t="n">
        <f aca="false">G318*H318*1000</f>
        <v>210207900</v>
      </c>
      <c r="G318" s="0" t="n">
        <v>31</v>
      </c>
      <c r="H318" s="18" t="n">
        <v>6780.9</v>
      </c>
      <c r="I318" s="17" t="n">
        <v>39948</v>
      </c>
      <c r="J318" s="17" t="str">
        <f aca="false">TEXT(I318,"aaaa")</f>
        <v>2009</v>
      </c>
      <c r="K318" s="0" t="n">
        <v>5</v>
      </c>
      <c r="L318" s="0" t="s">
        <v>80</v>
      </c>
      <c r="M318" s="0" t="s">
        <v>76</v>
      </c>
    </row>
    <row r="319" customFormat="false" ht="14.4" hidden="true" customHeight="false" outlineLevel="0" collapsed="false">
      <c r="A319" s="0" t="str">
        <f aca="false">IF(M319="GASOLINE","G",IF(M319="PROPANE","CNG",IF(M319="DIESEL","D", "OUTRO")))</f>
        <v>G</v>
      </c>
      <c r="C319" s="0" t="n">
        <f aca="false">3.78541*F319</f>
        <v>800795914.68</v>
      </c>
      <c r="D319" s="16" t="s">
        <v>73</v>
      </c>
      <c r="E319" s="0" t="s">
        <v>74</v>
      </c>
      <c r="F319" s="0" t="n">
        <f aca="false">G319*H319*1000</f>
        <v>211548000</v>
      </c>
      <c r="G319" s="0" t="n">
        <v>30</v>
      </c>
      <c r="H319" s="18" t="n">
        <v>7051.6</v>
      </c>
      <c r="I319" s="17" t="n">
        <v>39979</v>
      </c>
      <c r="J319" s="17" t="str">
        <f aca="false">TEXT(I319,"aaaa")</f>
        <v>2009</v>
      </c>
      <c r="K319" s="0" t="n">
        <v>6</v>
      </c>
      <c r="L319" s="0" t="s">
        <v>81</v>
      </c>
      <c r="M319" s="0" t="s">
        <v>76</v>
      </c>
    </row>
    <row r="320" customFormat="false" ht="14.4" hidden="true" customHeight="false" outlineLevel="0" collapsed="false">
      <c r="A320" s="0" t="str">
        <f aca="false">IF(M320="GASOLINE","G",IF(M320="PROPANE","CNG",IF(M320="DIESEL","D", "OUTRO")))</f>
        <v>G</v>
      </c>
      <c r="C320" s="0" t="n">
        <f aca="false">3.78541*F320</f>
        <v>772898957.144</v>
      </c>
      <c r="D320" s="16" t="s">
        <v>73</v>
      </c>
      <c r="E320" s="0" t="s">
        <v>74</v>
      </c>
      <c r="F320" s="0" t="n">
        <f aca="false">G320*H320*1000</f>
        <v>204178400</v>
      </c>
      <c r="G320" s="0" t="n">
        <v>31</v>
      </c>
      <c r="H320" s="18" t="n">
        <v>6586.4</v>
      </c>
      <c r="I320" s="17" t="n">
        <v>40009</v>
      </c>
      <c r="J320" s="17" t="str">
        <f aca="false">TEXT(I320,"aaaa")</f>
        <v>2009</v>
      </c>
      <c r="K320" s="0" t="n">
        <v>7</v>
      </c>
      <c r="L320" s="0" t="s">
        <v>82</v>
      </c>
      <c r="M320" s="0" t="s">
        <v>76</v>
      </c>
    </row>
    <row r="321" customFormat="false" ht="14.4" hidden="true" customHeight="false" outlineLevel="0" collapsed="false">
      <c r="A321" s="0" t="str">
        <f aca="false">IF(M321="GASOLINE","G",IF(M321="PROPANE","CNG",IF(M321="DIESEL","D", "OUTRO")))</f>
        <v>G</v>
      </c>
      <c r="C321" s="0" t="n">
        <f aca="false">3.78541*F321</f>
        <v>783202086.082</v>
      </c>
      <c r="D321" s="16" t="s">
        <v>73</v>
      </c>
      <c r="E321" s="0" t="s">
        <v>74</v>
      </c>
      <c r="F321" s="0" t="n">
        <f aca="false">G321*H321*1000</f>
        <v>206900200</v>
      </c>
      <c r="G321" s="0" t="n">
        <v>31</v>
      </c>
      <c r="H321" s="18" t="n">
        <v>6674.2</v>
      </c>
      <c r="I321" s="17" t="n">
        <v>40040</v>
      </c>
      <c r="J321" s="17" t="str">
        <f aca="false">TEXT(I321,"aaaa")</f>
        <v>2009</v>
      </c>
      <c r="K321" s="0" t="n">
        <v>8</v>
      </c>
      <c r="L321" s="0" t="s">
        <v>83</v>
      </c>
      <c r="M321" s="0" t="s">
        <v>76</v>
      </c>
    </row>
    <row r="322" customFormat="false" ht="14.4" hidden="true" customHeight="false" outlineLevel="0" collapsed="false">
      <c r="A322" s="0" t="str">
        <f aca="false">IF(M322="GASOLINE","G",IF(M322="PROPANE","CNG",IF(M322="DIESEL","D", "OUTRO")))</f>
        <v>G</v>
      </c>
      <c r="C322" s="0" t="n">
        <f aca="false">3.78541*F322</f>
        <v>732590397.3</v>
      </c>
      <c r="D322" s="16" t="s">
        <v>73</v>
      </c>
      <c r="E322" s="0" t="s">
        <v>74</v>
      </c>
      <c r="F322" s="0" t="n">
        <f aca="false">G322*H322*1000</f>
        <v>193530000</v>
      </c>
      <c r="G322" s="0" t="n">
        <v>30</v>
      </c>
      <c r="H322" s="18" t="n">
        <v>6451</v>
      </c>
      <c r="I322" s="17" t="n">
        <v>40071</v>
      </c>
      <c r="J322" s="17" t="str">
        <f aca="false">TEXT(I322,"aaaa")</f>
        <v>2009</v>
      </c>
      <c r="K322" s="0" t="n">
        <v>9</v>
      </c>
      <c r="L322" s="0" t="s">
        <v>84</v>
      </c>
      <c r="M322" s="0" t="s">
        <v>76</v>
      </c>
    </row>
    <row r="323" customFormat="false" ht="14.4" hidden="true" customHeight="false" outlineLevel="0" collapsed="false">
      <c r="A323" s="0" t="str">
        <f aca="false">IF(M323="GASOLINE","G",IF(M323="PROPANE","CNG",IF(M323="DIESEL","D", "OUTRO")))</f>
        <v>G</v>
      </c>
      <c r="C323" s="0" t="n">
        <f aca="false">3.78541*F323</f>
        <v>749182984.953</v>
      </c>
      <c r="D323" s="16" t="s">
        <v>73</v>
      </c>
      <c r="E323" s="0" t="s">
        <v>74</v>
      </c>
      <c r="F323" s="0" t="n">
        <f aca="false">G323*H323*1000</f>
        <v>197913300</v>
      </c>
      <c r="G323" s="0" t="n">
        <v>31</v>
      </c>
      <c r="H323" s="18" t="n">
        <v>6384.3</v>
      </c>
      <c r="I323" s="17" t="n">
        <v>40101</v>
      </c>
      <c r="J323" s="17" t="str">
        <f aca="false">TEXT(I323,"aaaa")</f>
        <v>2009</v>
      </c>
      <c r="K323" s="0" t="n">
        <v>10</v>
      </c>
      <c r="L323" s="0" t="s">
        <v>85</v>
      </c>
      <c r="M323" s="0" t="s">
        <v>76</v>
      </c>
    </row>
    <row r="324" customFormat="false" ht="14.4" hidden="true" customHeight="false" outlineLevel="0" collapsed="false">
      <c r="A324" s="0" t="str">
        <f aca="false">IF(M324="GASOLINE","G",IF(M324="PROPANE","CNG",IF(M324="DIESEL","D", "OUTRO")))</f>
        <v>G</v>
      </c>
      <c r="C324" s="0" t="n">
        <f aca="false">3.78541*F324</f>
        <v>698124239.25</v>
      </c>
      <c r="D324" s="16" t="s">
        <v>73</v>
      </c>
      <c r="E324" s="0" t="s">
        <v>74</v>
      </c>
      <c r="F324" s="0" t="n">
        <f aca="false">G324*H324*1000</f>
        <v>184425000</v>
      </c>
      <c r="G324" s="0" t="n">
        <v>30</v>
      </c>
      <c r="H324" s="18" t="n">
        <v>6147.5</v>
      </c>
      <c r="I324" s="17" t="n">
        <v>40132</v>
      </c>
      <c r="J324" s="17" t="str">
        <f aca="false">TEXT(I324,"aaaa")</f>
        <v>2009</v>
      </c>
      <c r="K324" s="0" t="n">
        <v>11</v>
      </c>
      <c r="L324" s="0" t="s">
        <v>86</v>
      </c>
      <c r="M324" s="0" t="s">
        <v>76</v>
      </c>
    </row>
    <row r="325" customFormat="false" ht="14.4" hidden="true" customHeight="false" outlineLevel="0" collapsed="false">
      <c r="A325" s="0" t="str">
        <f aca="false">IF(M325="GASOLINE","G",IF(M325="PROPANE","CNG",IF(M325="DIESEL","D", "OUTRO")))</f>
        <v>G</v>
      </c>
      <c r="C325" s="0" t="n">
        <f aca="false">3.78541*F325</f>
        <v>712488356.036</v>
      </c>
      <c r="D325" s="16" t="s">
        <v>73</v>
      </c>
      <c r="E325" s="0" t="s">
        <v>74</v>
      </c>
      <c r="F325" s="0" t="n">
        <f aca="false">G325*H325*1000</f>
        <v>188219600</v>
      </c>
      <c r="G325" s="0" t="n">
        <v>31</v>
      </c>
      <c r="H325" s="18" t="n">
        <v>6071.6</v>
      </c>
      <c r="I325" s="17" t="n">
        <v>40162</v>
      </c>
      <c r="J325" s="17" t="str">
        <f aca="false">TEXT(I325,"aaaa")</f>
        <v>2009</v>
      </c>
      <c r="K325" s="0" t="n">
        <v>12</v>
      </c>
      <c r="L325" s="0" t="s">
        <v>87</v>
      </c>
      <c r="M325" s="0" t="s">
        <v>76</v>
      </c>
    </row>
    <row r="326" customFormat="false" ht="14.4" hidden="true" customHeight="false" outlineLevel="0" collapsed="false">
      <c r="A326" s="0" t="str">
        <f aca="false">IF(M326="GASOLINE","G",IF(M326="PROPANE","CNG",IF(M326="DIESEL","D", "OUTRO")))</f>
        <v>G</v>
      </c>
      <c r="C326" s="0" t="n">
        <f aca="false">3.78541*F326</f>
        <v>657616566.84</v>
      </c>
      <c r="D326" s="16" t="s">
        <v>73</v>
      </c>
      <c r="E326" s="0" t="s">
        <v>74</v>
      </c>
      <c r="F326" s="0" t="n">
        <f aca="false">G326*H326*1000</f>
        <v>173724000</v>
      </c>
      <c r="G326" s="0" t="n">
        <v>31</v>
      </c>
      <c r="H326" s="18" t="n">
        <v>5604</v>
      </c>
      <c r="I326" s="17" t="n">
        <v>40193</v>
      </c>
      <c r="J326" s="17" t="str">
        <f aca="false">TEXT(I326,"aaaa")</f>
        <v>2010</v>
      </c>
      <c r="K326" s="0" t="n">
        <v>1</v>
      </c>
      <c r="L326" s="0" t="s">
        <v>75</v>
      </c>
      <c r="M326" s="0" t="s">
        <v>76</v>
      </c>
    </row>
    <row r="327" customFormat="false" ht="14.4" hidden="true" customHeight="false" outlineLevel="0" collapsed="false">
      <c r="A327" s="0" t="str">
        <f aca="false">IF(M327="GASOLINE","G",IF(M327="PROPANE","CNG",IF(M327="DIESEL","D", "OUTRO")))</f>
        <v>G</v>
      </c>
      <c r="C327" s="0" t="n">
        <f aca="false">3.78541*F327</f>
        <v>555289363.72</v>
      </c>
      <c r="D327" s="16" t="s">
        <v>73</v>
      </c>
      <c r="E327" s="0" t="s">
        <v>74</v>
      </c>
      <c r="F327" s="0" t="n">
        <f aca="false">G327*H327*1000</f>
        <v>146692000</v>
      </c>
      <c r="G327" s="0" t="n">
        <v>28</v>
      </c>
      <c r="H327" s="18" t="n">
        <v>5239</v>
      </c>
      <c r="I327" s="17" t="n">
        <v>40224</v>
      </c>
      <c r="J327" s="17" t="str">
        <f aca="false">TEXT(I327,"aaaa")</f>
        <v>2010</v>
      </c>
      <c r="K327" s="0" t="n">
        <v>2</v>
      </c>
      <c r="L327" s="0" t="s">
        <v>77</v>
      </c>
      <c r="M327" s="0" t="s">
        <v>76</v>
      </c>
    </row>
    <row r="328" customFormat="false" ht="14.4" hidden="true" customHeight="false" outlineLevel="0" collapsed="false">
      <c r="A328" s="0" t="str">
        <f aca="false">IF(M328="GASOLINE","G",IF(M328="PROPANE","CNG",IF(M328="DIESEL","D", "OUTRO")))</f>
        <v>G</v>
      </c>
      <c r="C328" s="0" t="n">
        <f aca="false">3.78541*F328</f>
        <v>704156668.626</v>
      </c>
      <c r="D328" s="16" t="s">
        <v>73</v>
      </c>
      <c r="E328" s="0" t="s">
        <v>74</v>
      </c>
      <c r="F328" s="0" t="n">
        <f aca="false">G328*H328*1000</f>
        <v>186018600</v>
      </c>
      <c r="G328" s="0" t="n">
        <v>31</v>
      </c>
      <c r="H328" s="18" t="n">
        <v>6000.6</v>
      </c>
      <c r="I328" s="17" t="n">
        <v>40252</v>
      </c>
      <c r="J328" s="17" t="str">
        <f aca="false">TEXT(I328,"aaaa")</f>
        <v>2010</v>
      </c>
      <c r="K328" s="0" t="n">
        <v>3</v>
      </c>
      <c r="L328" s="0" t="s">
        <v>78</v>
      </c>
      <c r="M328" s="0" t="s">
        <v>76</v>
      </c>
    </row>
    <row r="329" customFormat="false" ht="14.4" hidden="true" customHeight="false" outlineLevel="0" collapsed="false">
      <c r="A329" s="0" t="str">
        <f aca="false">IF(M329="GASOLINE","G",IF(M329="PROPANE","CNG",IF(M329="DIESEL","D", "OUTRO")))</f>
        <v>G</v>
      </c>
      <c r="C329" s="0" t="n">
        <f aca="false">3.78541*F329</f>
        <v>719371745.58</v>
      </c>
      <c r="D329" s="16" t="s">
        <v>73</v>
      </c>
      <c r="E329" s="0" t="s">
        <v>74</v>
      </c>
      <c r="F329" s="0" t="n">
        <f aca="false">G329*H329*1000</f>
        <v>190038000</v>
      </c>
      <c r="G329" s="0" t="n">
        <v>30</v>
      </c>
      <c r="H329" s="18" t="n">
        <v>6334.6</v>
      </c>
      <c r="I329" s="17" t="n">
        <v>40283</v>
      </c>
      <c r="J329" s="17" t="str">
        <f aca="false">TEXT(I329,"aaaa")</f>
        <v>2010</v>
      </c>
      <c r="K329" s="0" t="n">
        <v>4</v>
      </c>
      <c r="L329" s="0" t="s">
        <v>79</v>
      </c>
      <c r="M329" s="0" t="s">
        <v>76</v>
      </c>
    </row>
    <row r="330" customFormat="false" ht="14.4" hidden="true" customHeight="false" outlineLevel="0" collapsed="false">
      <c r="A330" s="0" t="str">
        <f aca="false">IF(M330="GASOLINE","G",IF(M330="PROPANE","CNG",IF(M330="DIESEL","D", "OUTRO")))</f>
        <v>G</v>
      </c>
      <c r="C330" s="0" t="n">
        <f aca="false">3.78541*F330</f>
        <v>742142122.353</v>
      </c>
      <c r="D330" s="16" t="s">
        <v>73</v>
      </c>
      <c r="E330" s="0" t="s">
        <v>74</v>
      </c>
      <c r="F330" s="0" t="n">
        <f aca="false">G330*H330*1000</f>
        <v>196053300</v>
      </c>
      <c r="G330" s="0" t="n">
        <v>31</v>
      </c>
      <c r="H330" s="18" t="n">
        <v>6324.3</v>
      </c>
      <c r="I330" s="17" t="n">
        <v>40313</v>
      </c>
      <c r="J330" s="17" t="str">
        <f aca="false">TEXT(I330,"aaaa")</f>
        <v>2010</v>
      </c>
      <c r="K330" s="0" t="n">
        <v>5</v>
      </c>
      <c r="L330" s="0" t="s">
        <v>80</v>
      </c>
      <c r="M330" s="0" t="s">
        <v>76</v>
      </c>
    </row>
    <row r="331" customFormat="false" ht="14.4" hidden="true" customHeight="false" outlineLevel="0" collapsed="false">
      <c r="A331" s="0" t="str">
        <f aca="false">IF(M331="GASOLINE","G",IF(M331="PROPANE","CNG",IF(M331="DIESEL","D", "OUTRO")))</f>
        <v>G</v>
      </c>
      <c r="C331" s="0" t="n">
        <f aca="false">3.78541*F331</f>
        <v>741720806.22</v>
      </c>
      <c r="D331" s="16" t="s">
        <v>73</v>
      </c>
      <c r="E331" s="0" t="s">
        <v>74</v>
      </c>
      <c r="F331" s="0" t="n">
        <f aca="false">G331*H331*1000</f>
        <v>195942000</v>
      </c>
      <c r="G331" s="0" t="n">
        <v>30</v>
      </c>
      <c r="H331" s="18" t="n">
        <v>6531.4</v>
      </c>
      <c r="I331" s="17" t="n">
        <v>40344</v>
      </c>
      <c r="J331" s="17" t="str">
        <f aca="false">TEXT(I331,"aaaa")</f>
        <v>2010</v>
      </c>
      <c r="K331" s="0" t="n">
        <v>6</v>
      </c>
      <c r="L331" s="0" t="s">
        <v>81</v>
      </c>
      <c r="M331" s="0" t="s">
        <v>76</v>
      </c>
    </row>
    <row r="332" customFormat="false" ht="14.4" hidden="true" customHeight="false" outlineLevel="0" collapsed="false">
      <c r="A332" s="0" t="str">
        <f aca="false">IF(M332="GASOLINE","G",IF(M332="PROPANE","CNG",IF(M332="DIESEL","D", "OUTRO")))</f>
        <v>G</v>
      </c>
      <c r="C332" s="0" t="n">
        <f aca="false">3.78541*F332</f>
        <v>768169844.431</v>
      </c>
      <c r="D332" s="16" t="s">
        <v>73</v>
      </c>
      <c r="E332" s="0" t="s">
        <v>74</v>
      </c>
      <c r="F332" s="0" t="n">
        <f aca="false">G332*H332*1000</f>
        <v>202929100</v>
      </c>
      <c r="G332" s="0" t="n">
        <v>31</v>
      </c>
      <c r="H332" s="18" t="n">
        <v>6546.1</v>
      </c>
      <c r="I332" s="17" t="n">
        <v>40374</v>
      </c>
      <c r="J332" s="17" t="str">
        <f aca="false">TEXT(I332,"aaaa")</f>
        <v>2010</v>
      </c>
      <c r="K332" s="0" t="n">
        <v>7</v>
      </c>
      <c r="L332" s="0" t="s">
        <v>82</v>
      </c>
      <c r="M332" s="0" t="s">
        <v>76</v>
      </c>
    </row>
    <row r="333" customFormat="false" ht="14.4" hidden="true" customHeight="false" outlineLevel="0" collapsed="false">
      <c r="A333" s="0" t="str">
        <f aca="false">IF(M333="GASOLINE","G",IF(M333="PROPANE","CNG",IF(M333="DIESEL","D", "OUTRO")))</f>
        <v>G</v>
      </c>
      <c r="C333" s="0" t="n">
        <f aca="false">3.78541*F333</f>
        <v>765599929.582</v>
      </c>
      <c r="D333" s="16" t="s">
        <v>73</v>
      </c>
      <c r="E333" s="0" t="s">
        <v>74</v>
      </c>
      <c r="F333" s="0" t="n">
        <f aca="false">G333*H333*1000</f>
        <v>202250200</v>
      </c>
      <c r="G333" s="0" t="n">
        <v>31</v>
      </c>
      <c r="H333" s="18" t="n">
        <v>6524.2</v>
      </c>
      <c r="I333" s="17" t="n">
        <v>40405</v>
      </c>
      <c r="J333" s="17" t="str">
        <f aca="false">TEXT(I333,"aaaa")</f>
        <v>2010</v>
      </c>
      <c r="K333" s="0" t="n">
        <v>8</v>
      </c>
      <c r="L333" s="0" t="s">
        <v>83</v>
      </c>
      <c r="M333" s="0" t="s">
        <v>76</v>
      </c>
    </row>
    <row r="334" customFormat="false" ht="14.4" hidden="true" customHeight="false" outlineLevel="0" collapsed="false">
      <c r="A334" s="0" t="str">
        <f aca="false">IF(M334="GASOLINE","G",IF(M334="PROPANE","CNG",IF(M334="DIESEL","D", "OUTRO")))</f>
        <v>G</v>
      </c>
      <c r="C334" s="0" t="n">
        <f aca="false">3.78541*F334</f>
        <v>718247478.81</v>
      </c>
      <c r="D334" s="16" t="s">
        <v>73</v>
      </c>
      <c r="E334" s="0" t="s">
        <v>74</v>
      </c>
      <c r="F334" s="0" t="n">
        <f aca="false">G334*H334*1000</f>
        <v>189741000</v>
      </c>
      <c r="G334" s="0" t="n">
        <v>30</v>
      </c>
      <c r="H334" s="18" t="n">
        <v>6324.7</v>
      </c>
      <c r="I334" s="17" t="n">
        <v>40436</v>
      </c>
      <c r="J334" s="17" t="str">
        <f aca="false">TEXT(I334,"aaaa")</f>
        <v>2010</v>
      </c>
      <c r="K334" s="0" t="n">
        <v>9</v>
      </c>
      <c r="L334" s="0" t="s">
        <v>84</v>
      </c>
      <c r="M334" s="0" t="s">
        <v>76</v>
      </c>
    </row>
    <row r="335" customFormat="false" ht="14.4" hidden="true" customHeight="false" outlineLevel="0" collapsed="false">
      <c r="A335" s="0" t="str">
        <f aca="false">IF(M335="GASOLINE","G",IF(M335="PROPANE","CNG",IF(M335="DIESEL","D", "OUTRO")))</f>
        <v>G</v>
      </c>
      <c r="C335" s="0" t="n">
        <f aca="false">3.78541*F335</f>
        <v>730196125.475</v>
      </c>
      <c r="D335" s="16" t="s">
        <v>73</v>
      </c>
      <c r="E335" s="0" t="s">
        <v>74</v>
      </c>
      <c r="F335" s="0" t="n">
        <f aca="false">G335*H335*1000</f>
        <v>192897500</v>
      </c>
      <c r="G335" s="0" t="n">
        <v>31</v>
      </c>
      <c r="H335" s="18" t="n">
        <v>6222.5</v>
      </c>
      <c r="I335" s="17" t="n">
        <v>40466</v>
      </c>
      <c r="J335" s="17" t="str">
        <f aca="false">TEXT(I335,"aaaa")</f>
        <v>2010</v>
      </c>
      <c r="K335" s="0" t="n">
        <v>10</v>
      </c>
      <c r="L335" s="0" t="s">
        <v>85</v>
      </c>
      <c r="M335" s="0" t="s">
        <v>76</v>
      </c>
    </row>
    <row r="336" customFormat="false" ht="14.4" hidden="true" customHeight="false" outlineLevel="0" collapsed="false">
      <c r="A336" s="0" t="str">
        <f aca="false">IF(M336="GASOLINE","G",IF(M336="PROPANE","CNG",IF(M336="DIESEL","D", "OUTRO")))</f>
        <v>G</v>
      </c>
      <c r="C336" s="0" t="n">
        <f aca="false">3.78541*F336</f>
        <v>704926621.02</v>
      </c>
      <c r="D336" s="16" t="s">
        <v>73</v>
      </c>
      <c r="E336" s="0" t="s">
        <v>74</v>
      </c>
      <c r="F336" s="0" t="n">
        <f aca="false">G336*H336*1000</f>
        <v>186222000</v>
      </c>
      <c r="G336" s="0" t="n">
        <v>30</v>
      </c>
      <c r="H336" s="18" t="n">
        <v>6207.4</v>
      </c>
      <c r="I336" s="17" t="n">
        <v>40497</v>
      </c>
      <c r="J336" s="17" t="str">
        <f aca="false">TEXT(I336,"aaaa")</f>
        <v>2010</v>
      </c>
      <c r="K336" s="0" t="n">
        <v>11</v>
      </c>
      <c r="L336" s="0" t="s">
        <v>86</v>
      </c>
      <c r="M336" s="0" t="s">
        <v>76</v>
      </c>
    </row>
    <row r="337" customFormat="false" ht="14.4" hidden="true" customHeight="false" outlineLevel="0" collapsed="false">
      <c r="A337" s="0" t="str">
        <f aca="false">IF(M337="GASOLINE","G",IF(M337="PROPANE","CNG",IF(M337="DIESEL","D", "OUTRO")))</f>
        <v>G</v>
      </c>
      <c r="C337" s="0" t="n">
        <f aca="false">3.78541*F337</f>
        <v>730665516.315</v>
      </c>
      <c r="D337" s="16" t="s">
        <v>73</v>
      </c>
      <c r="E337" s="0" t="s">
        <v>74</v>
      </c>
      <c r="F337" s="0" t="n">
        <f aca="false">G337*H337*1000</f>
        <v>193021500</v>
      </c>
      <c r="G337" s="0" t="n">
        <v>31</v>
      </c>
      <c r="H337" s="18" t="n">
        <v>6226.5</v>
      </c>
      <c r="I337" s="17" t="n">
        <v>40527</v>
      </c>
      <c r="J337" s="17" t="str">
        <f aca="false">TEXT(I337,"aaaa")</f>
        <v>2010</v>
      </c>
      <c r="K337" s="0" t="n">
        <v>12</v>
      </c>
      <c r="L337" s="0" t="s">
        <v>87</v>
      </c>
      <c r="M337" s="0" t="s">
        <v>76</v>
      </c>
    </row>
    <row r="338" customFormat="false" ht="14.4" hidden="true" customHeight="false" outlineLevel="0" collapsed="false">
      <c r="A338" s="0" t="str">
        <f aca="false">IF(M338="GASOLINE","G",IF(M338="PROPANE","CNG",IF(M338="DIESEL","D", "OUTRO")))</f>
        <v>G</v>
      </c>
      <c r="C338" s="0" t="n">
        <f aca="false">3.78541*F338</f>
        <v>650200191.568</v>
      </c>
      <c r="D338" s="16" t="s">
        <v>73</v>
      </c>
      <c r="E338" s="0" t="s">
        <v>74</v>
      </c>
      <c r="F338" s="0" t="n">
        <f aca="false">G338*H338*1000</f>
        <v>171764800</v>
      </c>
      <c r="G338" s="0" t="n">
        <v>31</v>
      </c>
      <c r="H338" s="18" t="n">
        <v>5540.8</v>
      </c>
      <c r="I338" s="17" t="n">
        <v>40558</v>
      </c>
      <c r="J338" s="17" t="str">
        <f aca="false">TEXT(I338,"aaaa")</f>
        <v>2011</v>
      </c>
      <c r="K338" s="0" t="n">
        <v>1</v>
      </c>
      <c r="L338" s="0" t="s">
        <v>75</v>
      </c>
      <c r="M338" s="0" t="s">
        <v>76</v>
      </c>
    </row>
    <row r="339" customFormat="false" ht="14.4" hidden="true" customHeight="false" outlineLevel="0" collapsed="false">
      <c r="A339" s="0" t="str">
        <f aca="false">IF(M339="GASOLINE","G",IF(M339="PROPANE","CNG",IF(M339="DIESEL","D", "OUTRO")))</f>
        <v>G</v>
      </c>
      <c r="C339" s="0" t="n">
        <f aca="false">3.78541*F339</f>
        <v>626314254.468</v>
      </c>
      <c r="D339" s="16" t="s">
        <v>73</v>
      </c>
      <c r="E339" s="0" t="s">
        <v>74</v>
      </c>
      <c r="F339" s="0" t="n">
        <f aca="false">G339*H339*1000</f>
        <v>165454800</v>
      </c>
      <c r="G339" s="0" t="n">
        <v>28</v>
      </c>
      <c r="H339" s="18" t="n">
        <v>5909.1</v>
      </c>
      <c r="I339" s="17" t="n">
        <v>40589</v>
      </c>
      <c r="J339" s="17" t="str">
        <f aca="false">TEXT(I339,"aaaa")</f>
        <v>2011</v>
      </c>
      <c r="K339" s="0" t="n">
        <v>2</v>
      </c>
      <c r="L339" s="0" t="s">
        <v>77</v>
      </c>
      <c r="M339" s="0" t="s">
        <v>76</v>
      </c>
    </row>
    <row r="340" customFormat="false" ht="14.4" hidden="true" customHeight="false" outlineLevel="0" collapsed="false">
      <c r="A340" s="0" t="str">
        <f aca="false">IF(M340="GASOLINE","G",IF(M340="PROPANE","CNG",IF(M340="DIESEL","D", "OUTRO")))</f>
        <v>G</v>
      </c>
      <c r="C340" s="0" t="n">
        <f aca="false">3.78541*F340</f>
        <v>702678087.48</v>
      </c>
      <c r="D340" s="16" t="s">
        <v>73</v>
      </c>
      <c r="E340" s="0" t="s">
        <v>74</v>
      </c>
      <c r="F340" s="0" t="n">
        <f aca="false">G340*H340*1000</f>
        <v>185628000</v>
      </c>
      <c r="G340" s="0" t="n">
        <v>31</v>
      </c>
      <c r="H340" s="18" t="n">
        <v>5988</v>
      </c>
      <c r="I340" s="17" t="n">
        <v>40617</v>
      </c>
      <c r="J340" s="17" t="str">
        <f aca="false">TEXT(I340,"aaaa")</f>
        <v>2011</v>
      </c>
      <c r="K340" s="0" t="n">
        <v>3</v>
      </c>
      <c r="L340" s="0" t="s">
        <v>78</v>
      </c>
      <c r="M340" s="0" t="s">
        <v>76</v>
      </c>
    </row>
    <row r="341" customFormat="false" ht="14.4" hidden="true" customHeight="false" outlineLevel="0" collapsed="false">
      <c r="A341" s="0" t="str">
        <f aca="false">IF(M341="GASOLINE","G",IF(M341="PROPANE","CNG",IF(M341="DIESEL","D", "OUTRO")))</f>
        <v>G</v>
      </c>
      <c r="C341" s="0" t="n">
        <f aca="false">3.78541*F341</f>
        <v>688925692.95</v>
      </c>
      <c r="D341" s="16" t="s">
        <v>73</v>
      </c>
      <c r="E341" s="0" t="s">
        <v>74</v>
      </c>
      <c r="F341" s="0" t="n">
        <f aca="false">G341*H341*1000</f>
        <v>181995000</v>
      </c>
      <c r="G341" s="0" t="n">
        <v>30</v>
      </c>
      <c r="H341" s="18" t="n">
        <v>6066.5</v>
      </c>
      <c r="I341" s="17" t="n">
        <v>40648</v>
      </c>
      <c r="J341" s="17" t="str">
        <f aca="false">TEXT(I341,"aaaa")</f>
        <v>2011</v>
      </c>
      <c r="K341" s="0" t="n">
        <v>4</v>
      </c>
      <c r="L341" s="0" t="s">
        <v>79</v>
      </c>
      <c r="M341" s="0" t="s">
        <v>76</v>
      </c>
    </row>
    <row r="342" customFormat="false" ht="14.4" hidden="true" customHeight="false" outlineLevel="0" collapsed="false">
      <c r="A342" s="0" t="str">
        <f aca="false">IF(M342="GASOLINE","G",IF(M342="PROPANE","CNG",IF(M342="DIESEL","D", "OUTRO")))</f>
        <v>G</v>
      </c>
      <c r="C342" s="0" t="n">
        <f aca="false">3.78541*F342</f>
        <v>714412858.48</v>
      </c>
      <c r="D342" s="16" t="s">
        <v>73</v>
      </c>
      <c r="E342" s="0" t="s">
        <v>74</v>
      </c>
      <c r="F342" s="0" t="n">
        <f aca="false">G342*H342*1000</f>
        <v>188728000</v>
      </c>
      <c r="G342" s="0" t="n">
        <v>31</v>
      </c>
      <c r="H342" s="18" t="n">
        <v>6088</v>
      </c>
      <c r="I342" s="17" t="n">
        <v>40678</v>
      </c>
      <c r="J342" s="17" t="str">
        <f aca="false">TEXT(I342,"aaaa")</f>
        <v>2011</v>
      </c>
      <c r="K342" s="0" t="n">
        <v>5</v>
      </c>
      <c r="L342" s="0" t="s">
        <v>80</v>
      </c>
      <c r="M342" s="0" t="s">
        <v>76</v>
      </c>
    </row>
    <row r="343" customFormat="false" ht="14.4" hidden="true" customHeight="false" outlineLevel="0" collapsed="false">
      <c r="A343" s="0" t="str">
        <f aca="false">IF(M343="GASOLINE","G",IF(M343="PROPANE","CNG",IF(M343="DIESEL","D", "OUTRO")))</f>
        <v>G</v>
      </c>
      <c r="C343" s="0" t="n">
        <f aca="false">3.78541*F343</f>
        <v>716089795.11</v>
      </c>
      <c r="D343" s="16" t="s">
        <v>73</v>
      </c>
      <c r="E343" s="0" t="s">
        <v>74</v>
      </c>
      <c r="F343" s="0" t="n">
        <f aca="false">G343*H343*1000</f>
        <v>189171000</v>
      </c>
      <c r="G343" s="0" t="n">
        <v>30</v>
      </c>
      <c r="H343" s="18" t="n">
        <v>6305.7</v>
      </c>
      <c r="I343" s="17" t="n">
        <v>40709</v>
      </c>
      <c r="J343" s="17" t="str">
        <f aca="false">TEXT(I343,"aaaa")</f>
        <v>2011</v>
      </c>
      <c r="K343" s="0" t="n">
        <v>6</v>
      </c>
      <c r="L343" s="0" t="s">
        <v>81</v>
      </c>
      <c r="M343" s="0" t="s">
        <v>76</v>
      </c>
    </row>
    <row r="344" customFormat="false" ht="14.4" hidden="true" customHeight="false" outlineLevel="0" collapsed="false">
      <c r="A344" s="0" t="str">
        <f aca="false">IF(M344="GASOLINE","G",IF(M344="PROPANE","CNG",IF(M344="DIESEL","D", "OUTRO")))</f>
        <v>G</v>
      </c>
      <c r="C344" s="0" t="n">
        <f aca="false">3.78541*F344</f>
        <v>727966518.985</v>
      </c>
      <c r="D344" s="16" t="s">
        <v>73</v>
      </c>
      <c r="E344" s="0" t="s">
        <v>74</v>
      </c>
      <c r="F344" s="0" t="n">
        <f aca="false">G344*H344*1000</f>
        <v>192308500</v>
      </c>
      <c r="G344" s="0" t="n">
        <v>31</v>
      </c>
      <c r="H344" s="18" t="n">
        <v>6203.5</v>
      </c>
      <c r="I344" s="17" t="n">
        <v>40739</v>
      </c>
      <c r="J344" s="17" t="str">
        <f aca="false">TEXT(I344,"aaaa")</f>
        <v>2011</v>
      </c>
      <c r="K344" s="0" t="n">
        <v>7</v>
      </c>
      <c r="L344" s="0" t="s">
        <v>82</v>
      </c>
      <c r="M344" s="0" t="s">
        <v>76</v>
      </c>
    </row>
    <row r="345" customFormat="false" ht="14.4" hidden="true" customHeight="false" outlineLevel="0" collapsed="false">
      <c r="A345" s="0" t="str">
        <f aca="false">IF(M345="GASOLINE","G",IF(M345="PROPANE","CNG",IF(M345="DIESEL","D", "OUTRO")))</f>
        <v>G</v>
      </c>
      <c r="C345" s="0" t="n">
        <f aca="false">3.78541*F345</f>
        <v>757420794.195</v>
      </c>
      <c r="D345" s="16" t="s">
        <v>73</v>
      </c>
      <c r="E345" s="0" t="s">
        <v>74</v>
      </c>
      <c r="F345" s="0" t="n">
        <f aca="false">G345*H345*1000</f>
        <v>200089500</v>
      </c>
      <c r="G345" s="0" t="n">
        <v>31</v>
      </c>
      <c r="H345" s="18" t="n">
        <v>6454.5</v>
      </c>
      <c r="I345" s="17" t="n">
        <v>40770</v>
      </c>
      <c r="J345" s="17" t="str">
        <f aca="false">TEXT(I345,"aaaa")</f>
        <v>2011</v>
      </c>
      <c r="K345" s="0" t="n">
        <v>8</v>
      </c>
      <c r="L345" s="0" t="s">
        <v>83</v>
      </c>
      <c r="M345" s="0" t="s">
        <v>76</v>
      </c>
    </row>
    <row r="346" customFormat="false" ht="14.4" hidden="true" customHeight="false" outlineLevel="0" collapsed="false">
      <c r="A346" s="0" t="str">
        <f aca="false">IF(M346="GASOLINE","G",IF(M346="PROPANE","CNG",IF(M346="DIESEL","D", "OUTRO")))</f>
        <v>G</v>
      </c>
      <c r="C346" s="0" t="n">
        <f aca="false">3.78541*F346</f>
        <v>690742689.75</v>
      </c>
      <c r="D346" s="16" t="s">
        <v>73</v>
      </c>
      <c r="E346" s="0" t="s">
        <v>74</v>
      </c>
      <c r="F346" s="0" t="n">
        <f aca="false">G346*H346*1000</f>
        <v>182475000</v>
      </c>
      <c r="G346" s="0" t="n">
        <v>30</v>
      </c>
      <c r="H346" s="18" t="n">
        <v>6082.5</v>
      </c>
      <c r="I346" s="17" t="n">
        <v>40801</v>
      </c>
      <c r="J346" s="17" t="str">
        <f aca="false">TEXT(I346,"aaaa")</f>
        <v>2011</v>
      </c>
      <c r="K346" s="0" t="n">
        <v>9</v>
      </c>
      <c r="L346" s="0" t="s">
        <v>84</v>
      </c>
      <c r="M346" s="0" t="s">
        <v>76</v>
      </c>
    </row>
    <row r="347" customFormat="false" ht="14.4" hidden="true" customHeight="false" outlineLevel="0" collapsed="false">
      <c r="A347" s="0" t="str">
        <f aca="false">IF(M347="GASOLINE","G",IF(M347="PROPANE","CNG",IF(M347="DIESEL","D", "OUTRO")))</f>
        <v>G</v>
      </c>
      <c r="C347" s="0" t="n">
        <f aca="false">3.78541*F347</f>
        <v>718883806.231</v>
      </c>
      <c r="D347" s="16" t="s">
        <v>73</v>
      </c>
      <c r="E347" s="0" t="s">
        <v>74</v>
      </c>
      <c r="F347" s="0" t="n">
        <f aca="false">G347*H347*1000</f>
        <v>189909100</v>
      </c>
      <c r="G347" s="0" t="n">
        <v>31</v>
      </c>
      <c r="H347" s="18" t="n">
        <v>6126.1</v>
      </c>
      <c r="I347" s="17" t="n">
        <v>40831</v>
      </c>
      <c r="J347" s="17" t="str">
        <f aca="false">TEXT(I347,"aaaa")</f>
        <v>2011</v>
      </c>
      <c r="K347" s="0" t="n">
        <v>10</v>
      </c>
      <c r="L347" s="0" t="s">
        <v>85</v>
      </c>
      <c r="M347" s="0" t="s">
        <v>76</v>
      </c>
    </row>
    <row r="348" customFormat="false" ht="14.4" hidden="true" customHeight="false" outlineLevel="0" collapsed="false">
      <c r="A348" s="0" t="str">
        <f aca="false">IF(M348="GASOLINE","G",IF(M348="PROPANE","CNG",IF(M348="DIESEL","D", "OUTRO")))</f>
        <v>G</v>
      </c>
      <c r="C348" s="0" t="n">
        <f aca="false">3.78541*F348</f>
        <v>702519100.26</v>
      </c>
      <c r="D348" s="16" t="s">
        <v>73</v>
      </c>
      <c r="E348" s="0" t="s">
        <v>74</v>
      </c>
      <c r="F348" s="0" t="n">
        <f aca="false">G348*H348*1000</f>
        <v>185586000</v>
      </c>
      <c r="G348" s="0" t="n">
        <v>30</v>
      </c>
      <c r="H348" s="18" t="n">
        <v>6186.2</v>
      </c>
      <c r="I348" s="17" t="n">
        <v>40862</v>
      </c>
      <c r="J348" s="17" t="str">
        <f aca="false">TEXT(I348,"aaaa")</f>
        <v>2011</v>
      </c>
      <c r="K348" s="0" t="n">
        <v>11</v>
      </c>
      <c r="L348" s="0" t="s">
        <v>86</v>
      </c>
      <c r="M348" s="0" t="s">
        <v>76</v>
      </c>
    </row>
    <row r="349" customFormat="false" ht="14.4" hidden="true" customHeight="false" outlineLevel="0" collapsed="false">
      <c r="A349" s="0" t="str">
        <f aca="false">IF(M349="GASOLINE","G",IF(M349="PROPANE","CNG",IF(M349="DIESEL","D", "OUTRO")))</f>
        <v>G</v>
      </c>
      <c r="C349" s="0" t="n">
        <f aca="false">3.78541*F349</f>
        <v>738398730.404</v>
      </c>
      <c r="D349" s="16" t="s">
        <v>73</v>
      </c>
      <c r="E349" s="0" t="s">
        <v>74</v>
      </c>
      <c r="F349" s="0" t="n">
        <f aca="false">G349*H349*1000</f>
        <v>195064400</v>
      </c>
      <c r="G349" s="0" t="n">
        <v>31</v>
      </c>
      <c r="H349" s="18" t="n">
        <v>6292.4</v>
      </c>
      <c r="I349" s="17" t="n">
        <v>40892</v>
      </c>
      <c r="J349" s="17" t="str">
        <f aca="false">TEXT(I349,"aaaa")</f>
        <v>2011</v>
      </c>
      <c r="K349" s="0" t="n">
        <v>12</v>
      </c>
      <c r="L349" s="0" t="s">
        <v>87</v>
      </c>
      <c r="M349" s="0" t="s">
        <v>76</v>
      </c>
    </row>
    <row r="350" customFormat="false" ht="14.4" hidden="true" customHeight="false" outlineLevel="0" collapsed="false">
      <c r="A350" s="0" t="str">
        <f aca="false">IF(M350="GASOLINE","G",IF(M350="PROPANE","CNG",IF(M350="DIESEL","D", "OUTRO")))</f>
        <v>G</v>
      </c>
      <c r="C350" s="0" t="n">
        <f aca="false">3.78541*F350</f>
        <v>641199622.211</v>
      </c>
      <c r="D350" s="16" t="s">
        <v>73</v>
      </c>
      <c r="E350" s="0" t="s">
        <v>74</v>
      </c>
      <c r="F350" s="0" t="n">
        <f aca="false">G350*H350*1000</f>
        <v>169387100</v>
      </c>
      <c r="G350" s="0" t="n">
        <v>31</v>
      </c>
      <c r="H350" s="18" t="n">
        <v>5464.1</v>
      </c>
      <c r="I350" s="17" t="n">
        <v>40923</v>
      </c>
      <c r="J350" s="17" t="str">
        <f aca="false">TEXT(I350,"aaaa")</f>
        <v>2012</v>
      </c>
      <c r="K350" s="0" t="n">
        <v>1</v>
      </c>
      <c r="L350" s="0" t="s">
        <v>75</v>
      </c>
      <c r="M350" s="0" t="s">
        <v>76</v>
      </c>
    </row>
    <row r="351" customFormat="false" ht="14.4" hidden="true" customHeight="false" outlineLevel="0" collapsed="false">
      <c r="A351" s="0" t="str">
        <f aca="false">IF(M351="GASOLINE","G",IF(M351="PROPANE","CNG",IF(M351="DIESEL","D", "OUTRO")))</f>
        <v>G</v>
      </c>
      <c r="C351" s="0" t="n">
        <f aca="false">3.78541*F351</f>
        <v>616353326.594</v>
      </c>
      <c r="D351" s="16" t="s">
        <v>73</v>
      </c>
      <c r="E351" s="0" t="s">
        <v>74</v>
      </c>
      <c r="F351" s="0" t="n">
        <f aca="false">G351*H351*1000</f>
        <v>162823400</v>
      </c>
      <c r="G351" s="0" t="n">
        <v>29</v>
      </c>
      <c r="H351" s="18" t="n">
        <v>5614.6</v>
      </c>
      <c r="I351" s="17" t="n">
        <v>40954</v>
      </c>
      <c r="J351" s="17" t="str">
        <f aca="false">TEXT(I351,"aaaa")</f>
        <v>2012</v>
      </c>
      <c r="K351" s="0" t="n">
        <v>2</v>
      </c>
      <c r="L351" s="0" t="s">
        <v>77</v>
      </c>
      <c r="M351" s="0" t="s">
        <v>76</v>
      </c>
    </row>
    <row r="352" customFormat="false" ht="14.4" hidden="true" customHeight="false" outlineLevel="0" collapsed="false">
      <c r="A352" s="0" t="str">
        <f aca="false">IF(M352="GASOLINE","G",IF(M352="PROPANE","CNG",IF(M352="DIESEL","D", "OUTRO")))</f>
        <v>G</v>
      </c>
      <c r="C352" s="0" t="n">
        <f aca="false">3.78541*F352</f>
        <v>678035068.38</v>
      </c>
      <c r="D352" s="16" t="s">
        <v>73</v>
      </c>
      <c r="E352" s="0" t="s">
        <v>74</v>
      </c>
      <c r="F352" s="0" t="n">
        <f aca="false">G352*H352*1000</f>
        <v>179118000</v>
      </c>
      <c r="G352" s="0" t="n">
        <v>31</v>
      </c>
      <c r="H352" s="18" t="n">
        <v>5778</v>
      </c>
      <c r="I352" s="17" t="n">
        <v>40983</v>
      </c>
      <c r="J352" s="17" t="str">
        <f aca="false">TEXT(I352,"aaaa")</f>
        <v>2012</v>
      </c>
      <c r="K352" s="0" t="n">
        <v>3</v>
      </c>
      <c r="L352" s="0" t="s">
        <v>78</v>
      </c>
      <c r="M352" s="0" t="s">
        <v>76</v>
      </c>
    </row>
    <row r="353" customFormat="false" ht="14.4" hidden="true" customHeight="false" outlineLevel="0" collapsed="false">
      <c r="A353" s="0" t="str">
        <f aca="false">IF(M353="GASOLINE","G",IF(M353="PROPANE","CNG",IF(M353="DIESEL","D", "OUTRO")))</f>
        <v>G</v>
      </c>
      <c r="C353" s="0" t="n">
        <f aca="false">3.78541*F353</f>
        <v>668575328.79</v>
      </c>
      <c r="D353" s="16" t="s">
        <v>73</v>
      </c>
      <c r="E353" s="0" t="s">
        <v>74</v>
      </c>
      <c r="F353" s="0" t="n">
        <f aca="false">G353*H353*1000</f>
        <v>176619000</v>
      </c>
      <c r="G353" s="0" t="n">
        <v>30</v>
      </c>
      <c r="H353" s="18" t="n">
        <v>5887.3</v>
      </c>
      <c r="I353" s="17" t="n">
        <v>41014</v>
      </c>
      <c r="J353" s="17" t="str">
        <f aca="false">TEXT(I353,"aaaa")</f>
        <v>2012</v>
      </c>
      <c r="K353" s="0" t="n">
        <v>4</v>
      </c>
      <c r="L353" s="0" t="s">
        <v>79</v>
      </c>
      <c r="M353" s="0" t="s">
        <v>76</v>
      </c>
    </row>
    <row r="354" customFormat="false" ht="14.4" hidden="true" customHeight="false" outlineLevel="0" collapsed="false">
      <c r="A354" s="0" t="str">
        <f aca="false">IF(M354="GASOLINE","G",IF(M354="PROPANE","CNG",IF(M354="DIESEL","D", "OUTRO")))</f>
        <v>G</v>
      </c>
      <c r="C354" s="0" t="n">
        <f aca="false">3.78541*F354</f>
        <v>706116375.383</v>
      </c>
      <c r="D354" s="16" t="s">
        <v>73</v>
      </c>
      <c r="E354" s="0" t="s">
        <v>74</v>
      </c>
      <c r="F354" s="0" t="n">
        <f aca="false">G354*H354*1000</f>
        <v>186536300</v>
      </c>
      <c r="G354" s="0" t="n">
        <v>31</v>
      </c>
      <c r="H354" s="18" t="n">
        <v>6017.3</v>
      </c>
      <c r="I354" s="17" t="n">
        <v>41044</v>
      </c>
      <c r="J354" s="17" t="str">
        <f aca="false">TEXT(I354,"aaaa")</f>
        <v>2012</v>
      </c>
      <c r="K354" s="0" t="n">
        <v>5</v>
      </c>
      <c r="L354" s="0" t="s">
        <v>80</v>
      </c>
      <c r="M354" s="0" t="s">
        <v>76</v>
      </c>
    </row>
    <row r="355" customFormat="false" ht="14.4" hidden="true" customHeight="false" outlineLevel="0" collapsed="false">
      <c r="A355" s="0" t="str">
        <f aca="false">IF(M355="GASOLINE","G",IF(M355="PROPANE","CNG",IF(M355="DIESEL","D", "OUTRO")))</f>
        <v>G</v>
      </c>
      <c r="C355" s="0" t="n">
        <f aca="false">3.78541*F355</f>
        <v>691367282.4</v>
      </c>
      <c r="D355" s="16" t="s">
        <v>73</v>
      </c>
      <c r="E355" s="0" t="s">
        <v>74</v>
      </c>
      <c r="F355" s="0" t="n">
        <f aca="false">G355*H355*1000</f>
        <v>182640000</v>
      </c>
      <c r="G355" s="0" t="n">
        <v>30</v>
      </c>
      <c r="H355" s="18" t="n">
        <v>6088</v>
      </c>
      <c r="I355" s="17" t="n">
        <v>41075</v>
      </c>
      <c r="J355" s="17" t="str">
        <f aca="false">TEXT(I355,"aaaa")</f>
        <v>2012</v>
      </c>
      <c r="K355" s="0" t="n">
        <v>6</v>
      </c>
      <c r="L355" s="0" t="s">
        <v>81</v>
      </c>
      <c r="M355" s="0" t="s">
        <v>76</v>
      </c>
    </row>
    <row r="356" customFormat="false" ht="14.4" hidden="true" customHeight="false" outlineLevel="0" collapsed="false">
      <c r="A356" s="0" t="str">
        <f aca="false">IF(M356="GASOLINE","G",IF(M356="PROPANE","CNG",IF(M356="DIESEL","D", "OUTRO")))</f>
        <v>G</v>
      </c>
      <c r="C356" s="0" t="n">
        <f aca="false">3.78541*F356</f>
        <v>722509850.47</v>
      </c>
      <c r="D356" s="16" t="s">
        <v>73</v>
      </c>
      <c r="E356" s="0" t="s">
        <v>74</v>
      </c>
      <c r="F356" s="0" t="n">
        <f aca="false">G356*H356*1000</f>
        <v>190867000</v>
      </c>
      <c r="G356" s="0" t="n">
        <v>31</v>
      </c>
      <c r="H356" s="18" t="n">
        <v>6157</v>
      </c>
      <c r="I356" s="17" t="n">
        <v>41105</v>
      </c>
      <c r="J356" s="17" t="str">
        <f aca="false">TEXT(I356,"aaaa")</f>
        <v>2012</v>
      </c>
      <c r="K356" s="0" t="n">
        <v>7</v>
      </c>
      <c r="L356" s="0" t="s">
        <v>82</v>
      </c>
      <c r="M356" s="0" t="s">
        <v>76</v>
      </c>
    </row>
    <row r="357" customFormat="false" ht="14.4" hidden="true" customHeight="false" outlineLevel="0" collapsed="false">
      <c r="A357" s="0" t="str">
        <f aca="false">IF(M357="GASOLINE","G",IF(M357="PROPANE","CNG",IF(M357="DIESEL","D", "OUTRO")))</f>
        <v>G</v>
      </c>
      <c r="C357" s="0" t="n">
        <f aca="false">3.78541*F357</f>
        <v>711854678.402</v>
      </c>
      <c r="D357" s="16" t="s">
        <v>73</v>
      </c>
      <c r="E357" s="0" t="s">
        <v>74</v>
      </c>
      <c r="F357" s="0" t="n">
        <f aca="false">G357*H357*1000</f>
        <v>188052200</v>
      </c>
      <c r="G357" s="0" t="n">
        <v>31</v>
      </c>
      <c r="H357" s="18" t="n">
        <v>6066.2</v>
      </c>
      <c r="I357" s="17" t="n">
        <v>41136</v>
      </c>
      <c r="J357" s="17" t="str">
        <f aca="false">TEXT(I357,"aaaa")</f>
        <v>2012</v>
      </c>
      <c r="K357" s="0" t="n">
        <v>8</v>
      </c>
      <c r="L357" s="0" t="s">
        <v>83</v>
      </c>
      <c r="M357" s="0" t="s">
        <v>76</v>
      </c>
    </row>
    <row r="358" customFormat="false" ht="14.4" hidden="true" customHeight="false" outlineLevel="0" collapsed="false">
      <c r="A358" s="0" t="str">
        <f aca="false">IF(M358="GASOLINE","G",IF(M358="PROPANE","CNG",IF(M358="DIESEL","D", "OUTRO")))</f>
        <v>G</v>
      </c>
      <c r="C358" s="0" t="n">
        <f aca="false">3.78541*F358</f>
        <v>673776482.13</v>
      </c>
      <c r="D358" s="16" t="s">
        <v>73</v>
      </c>
      <c r="E358" s="0" t="s">
        <v>74</v>
      </c>
      <c r="F358" s="0" t="n">
        <f aca="false">G358*H358*1000</f>
        <v>177993000</v>
      </c>
      <c r="G358" s="0" t="n">
        <v>30</v>
      </c>
      <c r="H358" s="18" t="n">
        <v>5933.1</v>
      </c>
      <c r="I358" s="17" t="n">
        <v>41167</v>
      </c>
      <c r="J358" s="17" t="str">
        <f aca="false">TEXT(I358,"aaaa")</f>
        <v>2012</v>
      </c>
      <c r="K358" s="0" t="n">
        <v>9</v>
      </c>
      <c r="L358" s="0" t="s">
        <v>84</v>
      </c>
      <c r="M358" s="0" t="s">
        <v>76</v>
      </c>
    </row>
    <row r="359" customFormat="false" ht="14.4" hidden="true" customHeight="false" outlineLevel="0" collapsed="false">
      <c r="A359" s="0" t="str">
        <f aca="false">IF(M359="GASOLINE","G",IF(M359="PROPANE","CNG",IF(M359="DIESEL","D", "OUTRO")))</f>
        <v>G</v>
      </c>
      <c r="C359" s="0" t="n">
        <f aca="false">3.78541*F359</f>
        <v>709918441.187</v>
      </c>
      <c r="D359" s="16" t="s">
        <v>73</v>
      </c>
      <c r="E359" s="0" t="s">
        <v>74</v>
      </c>
      <c r="F359" s="0" t="n">
        <f aca="false">G359*H359*1000</f>
        <v>187540700</v>
      </c>
      <c r="G359" s="0" t="n">
        <v>31</v>
      </c>
      <c r="H359" s="18" t="n">
        <v>6049.7</v>
      </c>
      <c r="I359" s="17" t="n">
        <v>41197</v>
      </c>
      <c r="J359" s="17" t="str">
        <f aca="false">TEXT(I359,"aaaa")</f>
        <v>2012</v>
      </c>
      <c r="K359" s="0" t="n">
        <v>10</v>
      </c>
      <c r="L359" s="0" t="s">
        <v>85</v>
      </c>
      <c r="M359" s="0" t="s">
        <v>76</v>
      </c>
    </row>
    <row r="360" customFormat="false" ht="14.4" hidden="true" customHeight="false" outlineLevel="0" collapsed="false">
      <c r="A360" s="0" t="str">
        <f aca="false">IF(M360="GASOLINE","G",IF(M360="PROPANE","CNG",IF(M360="DIESEL","D", "OUTRO")))</f>
        <v>G</v>
      </c>
      <c r="C360" s="0" t="n">
        <f aca="false">3.78541*F360</f>
        <v>687744645.03</v>
      </c>
      <c r="D360" s="16" t="s">
        <v>73</v>
      </c>
      <c r="E360" s="0" t="s">
        <v>74</v>
      </c>
      <c r="F360" s="0" t="n">
        <f aca="false">G360*H360*1000</f>
        <v>181683000</v>
      </c>
      <c r="G360" s="0" t="n">
        <v>30</v>
      </c>
      <c r="H360" s="18" t="n">
        <v>6056.1</v>
      </c>
      <c r="I360" s="17" t="n">
        <v>41228</v>
      </c>
      <c r="J360" s="17" t="str">
        <f aca="false">TEXT(I360,"aaaa")</f>
        <v>2012</v>
      </c>
      <c r="K360" s="0" t="n">
        <v>11</v>
      </c>
      <c r="L360" s="0" t="s">
        <v>86</v>
      </c>
      <c r="M360" s="0" t="s">
        <v>76</v>
      </c>
    </row>
    <row r="361" customFormat="false" ht="14.4" hidden="true" customHeight="false" outlineLevel="0" collapsed="false">
      <c r="A361" s="0" t="str">
        <f aca="false">IF(M361="GASOLINE","G",IF(M361="PROPANE","CNG",IF(M361="DIESEL","D", "OUTRO")))</f>
        <v>G</v>
      </c>
      <c r="C361" s="0" t="n">
        <f aca="false">3.78541*F361</f>
        <v>692163732.664</v>
      </c>
      <c r="D361" s="16" t="s">
        <v>73</v>
      </c>
      <c r="E361" s="0" t="s">
        <v>74</v>
      </c>
      <c r="F361" s="0" t="n">
        <f aca="false">G361*H361*1000</f>
        <v>182850400</v>
      </c>
      <c r="G361" s="0" t="n">
        <v>31</v>
      </c>
      <c r="H361" s="18" t="n">
        <v>5898.4</v>
      </c>
      <c r="I361" s="17" t="n">
        <v>41258</v>
      </c>
      <c r="J361" s="17" t="str">
        <f aca="false">TEXT(I361,"aaaa")</f>
        <v>2012</v>
      </c>
      <c r="K361" s="0" t="n">
        <v>12</v>
      </c>
      <c r="L361" s="0" t="s">
        <v>87</v>
      </c>
      <c r="M361" s="0" t="s">
        <v>76</v>
      </c>
    </row>
    <row r="362" customFormat="false" ht="14.4" hidden="true" customHeight="false" outlineLevel="0" collapsed="false">
      <c r="A362" s="0" t="str">
        <f aca="false">IF(M362="GASOLINE","G",IF(M362="PROPANE","CNG",IF(M362="DIESEL","D", "OUTRO")))</f>
        <v>G</v>
      </c>
      <c r="C362" s="0" t="n">
        <f aca="false">3.78541*F362</f>
        <v>667907961.007</v>
      </c>
      <c r="D362" s="16" t="s">
        <v>73</v>
      </c>
      <c r="E362" s="0" t="s">
        <v>74</v>
      </c>
      <c r="F362" s="0" t="n">
        <f aca="false">G362*H362*1000</f>
        <v>176442700</v>
      </c>
      <c r="G362" s="0" t="n">
        <v>31</v>
      </c>
      <c r="H362" s="18" t="n">
        <v>5691.7</v>
      </c>
      <c r="I362" s="17" t="n">
        <v>41289</v>
      </c>
      <c r="J362" s="17" t="str">
        <f aca="false">TEXT(I362,"aaaa")</f>
        <v>2013</v>
      </c>
      <c r="K362" s="0" t="n">
        <v>1</v>
      </c>
      <c r="L362" s="0" t="s">
        <v>75</v>
      </c>
      <c r="M362" s="0" t="s">
        <v>76</v>
      </c>
    </row>
    <row r="363" customFormat="false" ht="14.4" hidden="true" customHeight="false" outlineLevel="0" collapsed="false">
      <c r="A363" s="0" t="str">
        <f aca="false">IF(M363="GASOLINE","G",IF(M363="PROPANE","CNG",IF(M363="DIESEL","D", "OUTRO")))</f>
        <v>G</v>
      </c>
      <c r="C363" s="0" t="n">
        <f aca="false">3.78541*F363</f>
        <v>626558034.872</v>
      </c>
      <c r="D363" s="16" t="s">
        <v>73</v>
      </c>
      <c r="E363" s="0" t="s">
        <v>74</v>
      </c>
      <c r="F363" s="0" t="n">
        <f aca="false">G363*H363*1000</f>
        <v>165519200</v>
      </c>
      <c r="G363" s="0" t="n">
        <v>28</v>
      </c>
      <c r="H363" s="18" t="n">
        <v>5911.4</v>
      </c>
      <c r="I363" s="17" t="n">
        <v>41320</v>
      </c>
      <c r="J363" s="17" t="str">
        <f aca="false">TEXT(I363,"aaaa")</f>
        <v>2013</v>
      </c>
      <c r="K363" s="0" t="n">
        <v>2</v>
      </c>
      <c r="L363" s="0" t="s">
        <v>77</v>
      </c>
      <c r="M363" s="0" t="s">
        <v>76</v>
      </c>
    </row>
    <row r="364" customFormat="false" ht="14.4" hidden="true" customHeight="false" outlineLevel="0" collapsed="false">
      <c r="A364" s="0" t="str">
        <f aca="false">IF(M364="GASOLINE","G",IF(M364="PROPANE","CNG",IF(M364="DIESEL","D", "OUTRO")))</f>
        <v>G</v>
      </c>
      <c r="C364" s="0" t="n">
        <f aca="false">3.78541*F364</f>
        <v>686448899.187</v>
      </c>
      <c r="D364" s="16" t="s">
        <v>73</v>
      </c>
      <c r="E364" s="0" t="s">
        <v>74</v>
      </c>
      <c r="F364" s="0" t="n">
        <f aca="false">G364*H364*1000</f>
        <v>181340700</v>
      </c>
      <c r="G364" s="0" t="n">
        <v>31</v>
      </c>
      <c r="H364" s="18" t="n">
        <v>5849.7</v>
      </c>
      <c r="I364" s="17" t="n">
        <v>41348</v>
      </c>
      <c r="J364" s="17" t="str">
        <f aca="false">TEXT(I364,"aaaa")</f>
        <v>2013</v>
      </c>
      <c r="K364" s="0" t="n">
        <v>3</v>
      </c>
      <c r="L364" s="0" t="s">
        <v>78</v>
      </c>
      <c r="M364" s="0" t="s">
        <v>76</v>
      </c>
    </row>
    <row r="365" customFormat="false" ht="14.4" hidden="true" customHeight="false" outlineLevel="0" collapsed="false">
      <c r="A365" s="0" t="str">
        <f aca="false">IF(M365="GASOLINE","G",IF(M365="PROPANE","CNG",IF(M365="DIESEL","D", "OUTRO")))</f>
        <v>G</v>
      </c>
      <c r="C365" s="0" t="n">
        <f aca="false">3.78541*F365</f>
        <v>696500298.36</v>
      </c>
      <c r="D365" s="16" t="s">
        <v>73</v>
      </c>
      <c r="E365" s="0" t="s">
        <v>74</v>
      </c>
      <c r="F365" s="0" t="n">
        <f aca="false">G365*H365*1000</f>
        <v>183996000</v>
      </c>
      <c r="G365" s="0" t="n">
        <v>30</v>
      </c>
      <c r="H365" s="18" t="n">
        <v>6133.2</v>
      </c>
      <c r="I365" s="17" t="n">
        <v>41379</v>
      </c>
      <c r="J365" s="17" t="str">
        <f aca="false">TEXT(I365,"aaaa")</f>
        <v>2013</v>
      </c>
      <c r="K365" s="0" t="n">
        <v>4</v>
      </c>
      <c r="L365" s="0" t="s">
        <v>79</v>
      </c>
      <c r="M365" s="0" t="s">
        <v>76</v>
      </c>
    </row>
    <row r="366" customFormat="false" ht="14.4" hidden="true" customHeight="false" outlineLevel="0" collapsed="false">
      <c r="A366" s="0" t="str">
        <f aca="false">IF(M366="GASOLINE","G",IF(M366="PROPANE","CNG",IF(M366="DIESEL","D", "OUTRO")))</f>
        <v>G</v>
      </c>
      <c r="C366" s="0" t="n">
        <f aca="false">3.78541*F366</f>
        <v>706527092.368</v>
      </c>
      <c r="D366" s="16" t="s">
        <v>73</v>
      </c>
      <c r="E366" s="0" t="s">
        <v>74</v>
      </c>
      <c r="F366" s="0" t="n">
        <f aca="false">G366*H366*1000</f>
        <v>186644800</v>
      </c>
      <c r="G366" s="0" t="n">
        <v>31</v>
      </c>
      <c r="H366" s="18" t="n">
        <v>6020.8</v>
      </c>
      <c r="I366" s="17" t="n">
        <v>41409</v>
      </c>
      <c r="J366" s="17" t="str">
        <f aca="false">TEXT(I366,"aaaa")</f>
        <v>2013</v>
      </c>
      <c r="K366" s="0" t="n">
        <v>5</v>
      </c>
      <c r="L366" s="0" t="s">
        <v>80</v>
      </c>
      <c r="M366" s="0" t="s">
        <v>76</v>
      </c>
    </row>
    <row r="367" customFormat="false" ht="14.4" hidden="true" customHeight="false" outlineLevel="0" collapsed="false">
      <c r="A367" s="0" t="str">
        <f aca="false">IF(M367="GASOLINE","G",IF(M367="PROPANE","CNG",IF(M367="DIESEL","D", "OUTRO")))</f>
        <v>G</v>
      </c>
      <c r="C367" s="0" t="n">
        <f aca="false">3.78541*F367</f>
        <v>682475354.31</v>
      </c>
      <c r="D367" s="16" t="s">
        <v>73</v>
      </c>
      <c r="E367" s="0" t="s">
        <v>74</v>
      </c>
      <c r="F367" s="0" t="n">
        <f aca="false">G367*H367*1000</f>
        <v>180291000</v>
      </c>
      <c r="G367" s="0" t="n">
        <v>30</v>
      </c>
      <c r="H367" s="18" t="n">
        <v>6009.7</v>
      </c>
      <c r="I367" s="17" t="n">
        <v>41440</v>
      </c>
      <c r="J367" s="17" t="str">
        <f aca="false">TEXT(I367,"aaaa")</f>
        <v>2013</v>
      </c>
      <c r="K367" s="0" t="n">
        <v>6</v>
      </c>
      <c r="L367" s="0" t="s">
        <v>81</v>
      </c>
      <c r="M367" s="0" t="s">
        <v>76</v>
      </c>
    </row>
    <row r="368" customFormat="false" ht="14.4" hidden="true" customHeight="false" outlineLevel="0" collapsed="false">
      <c r="A368" s="0" t="str">
        <f aca="false">IF(M368="GASOLINE","G",IF(M368="PROPANE","CNG",IF(M368="DIESEL","D", "OUTRO")))</f>
        <v>G</v>
      </c>
      <c r="C368" s="0" t="n">
        <f aca="false">3.78541*F368</f>
        <v>690931581.709</v>
      </c>
      <c r="D368" s="16" t="s">
        <v>73</v>
      </c>
      <c r="E368" s="0" t="s">
        <v>74</v>
      </c>
      <c r="F368" s="0" t="n">
        <f aca="false">G368*H368*1000</f>
        <v>182524900</v>
      </c>
      <c r="G368" s="0" t="n">
        <v>31</v>
      </c>
      <c r="H368" s="18" t="n">
        <v>5887.9</v>
      </c>
      <c r="I368" s="17" t="n">
        <v>41470</v>
      </c>
      <c r="J368" s="17" t="str">
        <f aca="false">TEXT(I368,"aaaa")</f>
        <v>2013</v>
      </c>
      <c r="K368" s="0" t="n">
        <v>7</v>
      </c>
      <c r="L368" s="0" t="s">
        <v>82</v>
      </c>
      <c r="M368" s="0" t="s">
        <v>76</v>
      </c>
    </row>
    <row r="369" customFormat="false" ht="14.4" hidden="true" customHeight="false" outlineLevel="0" collapsed="false">
      <c r="A369" s="0" t="str">
        <f aca="false">IF(M369="GASOLINE","G",IF(M369="PROPANE","CNG",IF(M369="DIESEL","D", "OUTRO")))</f>
        <v>G</v>
      </c>
      <c r="C369" s="0" t="n">
        <f aca="false">3.78541*F369</f>
        <v>683456532.582</v>
      </c>
      <c r="D369" s="16" t="s">
        <v>73</v>
      </c>
      <c r="E369" s="0" t="s">
        <v>74</v>
      </c>
      <c r="F369" s="0" t="n">
        <f aca="false">G369*H369*1000</f>
        <v>180550200</v>
      </c>
      <c r="G369" s="0" t="n">
        <v>31</v>
      </c>
      <c r="H369" s="18" t="n">
        <v>5824.2</v>
      </c>
      <c r="I369" s="17" t="n">
        <v>41501</v>
      </c>
      <c r="J369" s="17" t="str">
        <f aca="false">TEXT(I369,"aaaa")</f>
        <v>2013</v>
      </c>
      <c r="K369" s="0" t="n">
        <v>8</v>
      </c>
      <c r="L369" s="0" t="s">
        <v>83</v>
      </c>
      <c r="M369" s="0" t="s">
        <v>76</v>
      </c>
    </row>
    <row r="370" customFormat="false" ht="14.4" hidden="true" customHeight="false" outlineLevel="0" collapsed="false">
      <c r="A370" s="0" t="str">
        <f aca="false">IF(M370="GASOLINE","G",IF(M370="PROPANE","CNG",IF(M370="DIESEL","D", "OUTRO")))</f>
        <v>G</v>
      </c>
      <c r="C370" s="0" t="n">
        <f aca="false">3.78541*F370</f>
        <v>669551964.57</v>
      </c>
      <c r="D370" s="16" t="s">
        <v>73</v>
      </c>
      <c r="E370" s="0" t="s">
        <v>74</v>
      </c>
      <c r="F370" s="0" t="n">
        <f aca="false">G370*H370*1000</f>
        <v>176877000</v>
      </c>
      <c r="G370" s="0" t="n">
        <v>30</v>
      </c>
      <c r="H370" s="18" t="n">
        <v>5895.9</v>
      </c>
      <c r="I370" s="17" t="n">
        <v>41532</v>
      </c>
      <c r="J370" s="17" t="str">
        <f aca="false">TEXT(I370,"aaaa")</f>
        <v>2013</v>
      </c>
      <c r="K370" s="0" t="n">
        <v>9</v>
      </c>
      <c r="L370" s="0" t="s">
        <v>84</v>
      </c>
      <c r="M370" s="0" t="s">
        <v>76</v>
      </c>
    </row>
    <row r="371" customFormat="false" ht="14.4" hidden="true" customHeight="false" outlineLevel="0" collapsed="false">
      <c r="A371" s="0" t="str">
        <f aca="false">IF(M371="GASOLINE","G",IF(M371="PROPANE","CNG",IF(M371="DIESEL","D", "OUTRO")))</f>
        <v>G</v>
      </c>
      <c r="C371" s="0" t="n">
        <f aca="false">3.78541*F371</f>
        <v>661629858.522</v>
      </c>
      <c r="D371" s="16" t="s">
        <v>73</v>
      </c>
      <c r="E371" s="0" t="s">
        <v>74</v>
      </c>
      <c r="F371" s="0" t="n">
        <f aca="false">G371*H371*1000</f>
        <v>174784200</v>
      </c>
      <c r="G371" s="0" t="n">
        <v>31</v>
      </c>
      <c r="H371" s="18" t="n">
        <v>5638.2</v>
      </c>
      <c r="I371" s="17" t="n">
        <v>41562</v>
      </c>
      <c r="J371" s="17" t="str">
        <f aca="false">TEXT(I371,"aaaa")</f>
        <v>2013</v>
      </c>
      <c r="K371" s="0" t="n">
        <v>10</v>
      </c>
      <c r="L371" s="0" t="s">
        <v>85</v>
      </c>
      <c r="M371" s="0" t="s">
        <v>76</v>
      </c>
    </row>
    <row r="372" customFormat="false" ht="14.4" hidden="true" customHeight="false" outlineLevel="0" collapsed="false">
      <c r="A372" s="0" t="str">
        <f aca="false">IF(M372="GASOLINE","G",IF(M372="PROPANE","CNG",IF(M372="DIESEL","D", "OUTRO")))</f>
        <v>G</v>
      </c>
      <c r="C372" s="0" t="n">
        <f aca="false">3.78541*F372</f>
        <v>646294405.53</v>
      </c>
      <c r="D372" s="16" t="s">
        <v>73</v>
      </c>
      <c r="E372" s="0" t="s">
        <v>74</v>
      </c>
      <c r="F372" s="0" t="n">
        <f aca="false">G372*H372*1000</f>
        <v>170733000</v>
      </c>
      <c r="G372" s="0" t="n">
        <v>30</v>
      </c>
      <c r="H372" s="18" t="n">
        <v>5691.1</v>
      </c>
      <c r="I372" s="17" t="n">
        <v>41593</v>
      </c>
      <c r="J372" s="17" t="str">
        <f aca="false">TEXT(I372,"aaaa")</f>
        <v>2013</v>
      </c>
      <c r="K372" s="0" t="n">
        <v>11</v>
      </c>
      <c r="L372" s="0" t="s">
        <v>86</v>
      </c>
      <c r="M372" s="0" t="s">
        <v>76</v>
      </c>
    </row>
    <row r="373" customFormat="false" ht="14.4" hidden="true" customHeight="false" outlineLevel="0" collapsed="false">
      <c r="A373" s="0" t="str">
        <f aca="false">IF(M373="GASOLINE","G",IF(M373="PROPANE","CNG",IF(M373="DIESEL","D", "OUTRO")))</f>
        <v>G</v>
      </c>
      <c r="C373" s="0" t="n">
        <f aca="false">3.78541*F373</f>
        <v>637491434.575</v>
      </c>
      <c r="D373" s="16" t="s">
        <v>73</v>
      </c>
      <c r="E373" s="0" t="s">
        <v>74</v>
      </c>
      <c r="F373" s="0" t="n">
        <f aca="false">G373*H373*1000</f>
        <v>168407500</v>
      </c>
      <c r="G373" s="0" t="n">
        <v>31</v>
      </c>
      <c r="H373" s="18" t="n">
        <v>5432.5</v>
      </c>
      <c r="I373" s="17" t="n">
        <v>41623</v>
      </c>
      <c r="J373" s="17" t="str">
        <f aca="false">TEXT(I373,"aaaa")</f>
        <v>2013</v>
      </c>
      <c r="K373" s="0" t="n">
        <v>12</v>
      </c>
      <c r="L373" s="0" t="s">
        <v>87</v>
      </c>
      <c r="M373" s="0" t="s">
        <v>76</v>
      </c>
    </row>
    <row r="374" customFormat="false" ht="14.4" hidden="true" customHeight="false" outlineLevel="0" collapsed="false">
      <c r="A374" s="0" t="str">
        <f aca="false">IF(M374="GASOLINE","G",IF(M374="PROPANE","CNG",IF(M374="DIESEL","D", "OUTRO")))</f>
        <v>G</v>
      </c>
      <c r="C374" s="0" t="n">
        <f aca="false">3.78541*F374</f>
        <v>599459041.764</v>
      </c>
      <c r="D374" s="16" t="s">
        <v>73</v>
      </c>
      <c r="E374" s="0" t="s">
        <v>74</v>
      </c>
      <c r="F374" s="0" t="n">
        <f aca="false">G374*H374*1000</f>
        <v>158360400</v>
      </c>
      <c r="G374" s="0" t="n">
        <v>31</v>
      </c>
      <c r="H374" s="18" t="n">
        <v>5108.4</v>
      </c>
      <c r="I374" s="17" t="n">
        <v>41654</v>
      </c>
      <c r="J374" s="17" t="str">
        <f aca="false">TEXT(I374,"aaaa")</f>
        <v>2014</v>
      </c>
      <c r="K374" s="0" t="n">
        <v>1</v>
      </c>
      <c r="L374" s="0" t="s">
        <v>75</v>
      </c>
      <c r="M374" s="0" t="s">
        <v>76</v>
      </c>
    </row>
    <row r="375" customFormat="false" ht="14.4" hidden="true" customHeight="false" outlineLevel="0" collapsed="false">
      <c r="A375" s="0" t="str">
        <f aca="false">IF(M375="GASOLINE","G",IF(M375="PROPANE","CNG",IF(M375="DIESEL","D", "OUTRO")))</f>
        <v>G</v>
      </c>
      <c r="C375" s="0" t="n">
        <f aca="false">3.78541*F375</f>
        <v>562062219.292</v>
      </c>
      <c r="D375" s="16" t="s">
        <v>73</v>
      </c>
      <c r="E375" s="0" t="s">
        <v>74</v>
      </c>
      <c r="F375" s="0" t="n">
        <f aca="false">G375*H375*1000</f>
        <v>148481200</v>
      </c>
      <c r="G375" s="0" t="n">
        <v>28</v>
      </c>
      <c r="H375" s="18" t="n">
        <v>5302.9</v>
      </c>
      <c r="I375" s="17" t="n">
        <v>41685</v>
      </c>
      <c r="J375" s="17" t="str">
        <f aca="false">TEXT(I375,"aaaa")</f>
        <v>2014</v>
      </c>
      <c r="K375" s="0" t="n">
        <v>2</v>
      </c>
      <c r="L375" s="0" t="s">
        <v>77</v>
      </c>
      <c r="M375" s="0" t="s">
        <v>76</v>
      </c>
    </row>
    <row r="376" customFormat="false" ht="14.4" hidden="true" customHeight="false" outlineLevel="0" collapsed="false">
      <c r="A376" s="0" t="str">
        <f aca="false">IF(M376="GASOLINE","G",IF(M376="PROPANE","CNG",IF(M376="DIESEL","D", "OUTRO")))</f>
        <v>G</v>
      </c>
      <c r="C376" s="0" t="n">
        <f aca="false">3.78541*F376</f>
        <v>622717357.886</v>
      </c>
      <c r="D376" s="16" t="s">
        <v>73</v>
      </c>
      <c r="E376" s="0" t="s">
        <v>74</v>
      </c>
      <c r="F376" s="0" t="n">
        <f aca="false">G376*H376*1000</f>
        <v>164504600</v>
      </c>
      <c r="G376" s="0" t="n">
        <v>31</v>
      </c>
      <c r="H376" s="18" t="n">
        <v>5306.6</v>
      </c>
      <c r="I376" s="17" t="n">
        <v>41713</v>
      </c>
      <c r="J376" s="17" t="str">
        <f aca="false">TEXT(I376,"aaaa")</f>
        <v>2014</v>
      </c>
      <c r="K376" s="0" t="n">
        <v>3</v>
      </c>
      <c r="L376" s="0" t="s">
        <v>78</v>
      </c>
      <c r="M376" s="0" t="s">
        <v>76</v>
      </c>
    </row>
    <row r="377" customFormat="false" ht="14.4" hidden="true" customHeight="false" outlineLevel="0" collapsed="false">
      <c r="A377" s="0" t="str">
        <f aca="false">IF(M377="GASOLINE","G",IF(M377="PROPANE","CNG",IF(M377="DIESEL","D", "OUTRO")))</f>
        <v>G</v>
      </c>
      <c r="C377" s="0" t="n">
        <f aca="false">3.78541*F377</f>
        <v>667144443.81</v>
      </c>
      <c r="D377" s="16" t="s">
        <v>73</v>
      </c>
      <c r="E377" s="0" t="s">
        <v>74</v>
      </c>
      <c r="F377" s="0" t="n">
        <f aca="false">G377*H377*1000</f>
        <v>176241000</v>
      </c>
      <c r="G377" s="0" t="n">
        <v>30</v>
      </c>
      <c r="H377" s="18" t="n">
        <v>5874.7</v>
      </c>
      <c r="I377" s="17" t="n">
        <v>41744</v>
      </c>
      <c r="J377" s="17" t="str">
        <f aca="false">TEXT(I377,"aaaa")</f>
        <v>2014</v>
      </c>
      <c r="K377" s="0" t="n">
        <v>4</v>
      </c>
      <c r="L377" s="0" t="s">
        <v>79</v>
      </c>
      <c r="M377" s="0" t="s">
        <v>76</v>
      </c>
    </row>
    <row r="378" customFormat="false" ht="14.4" hidden="true" customHeight="false" outlineLevel="0" collapsed="false">
      <c r="A378" s="0" t="str">
        <f aca="false">IF(M378="GASOLINE","G",IF(M378="PROPANE","CNG",IF(M378="DIESEL","D", "OUTRO")))</f>
        <v>G</v>
      </c>
      <c r="C378" s="0" t="n">
        <f aca="false">3.78541*F378</f>
        <v>695484672.857</v>
      </c>
      <c r="D378" s="16" t="s">
        <v>73</v>
      </c>
      <c r="E378" s="0" t="s">
        <v>74</v>
      </c>
      <c r="F378" s="0" t="n">
        <f aca="false">G378*H378*1000</f>
        <v>183727700</v>
      </c>
      <c r="G378" s="0" t="n">
        <v>31</v>
      </c>
      <c r="H378" s="18" t="n">
        <v>5926.7</v>
      </c>
      <c r="I378" s="17" t="n">
        <v>41774</v>
      </c>
      <c r="J378" s="17" t="str">
        <f aca="false">TEXT(I378,"aaaa")</f>
        <v>2014</v>
      </c>
      <c r="K378" s="0" t="n">
        <v>5</v>
      </c>
      <c r="L378" s="0" t="s">
        <v>80</v>
      </c>
      <c r="M378" s="0" t="s">
        <v>76</v>
      </c>
    </row>
    <row r="379" customFormat="false" ht="14.4" hidden="true" customHeight="false" outlineLevel="0" collapsed="false">
      <c r="A379" s="0" t="str">
        <f aca="false">IF(M379="GASOLINE","G",IF(M379="PROPANE","CNG",IF(M379="DIESEL","D", "OUTRO")))</f>
        <v>G</v>
      </c>
      <c r="C379" s="0" t="n">
        <f aca="false">3.78541*F379</f>
        <v>660978010.92</v>
      </c>
      <c r="D379" s="16" t="s">
        <v>73</v>
      </c>
      <c r="E379" s="0" t="s">
        <v>74</v>
      </c>
      <c r="F379" s="0" t="n">
        <f aca="false">G379*H379*1000</f>
        <v>174612000</v>
      </c>
      <c r="G379" s="0" t="n">
        <v>30</v>
      </c>
      <c r="H379" s="18" t="n">
        <v>5820.4</v>
      </c>
      <c r="I379" s="17" t="n">
        <v>41805</v>
      </c>
      <c r="J379" s="17" t="str">
        <f aca="false">TEXT(I379,"aaaa")</f>
        <v>2014</v>
      </c>
      <c r="K379" s="0" t="n">
        <v>6</v>
      </c>
      <c r="L379" s="0" t="s">
        <v>81</v>
      </c>
      <c r="M379" s="0" t="s">
        <v>76</v>
      </c>
    </row>
    <row r="380" customFormat="false" ht="14.4" hidden="true" customHeight="false" outlineLevel="0" collapsed="false">
      <c r="A380" s="0" t="str">
        <f aca="false">IF(M380="GASOLINE","G",IF(M380="PROPANE","CNG",IF(M380="DIESEL","D", "OUTRO")))</f>
        <v>G</v>
      </c>
      <c r="C380" s="0" t="n">
        <f aca="false">3.78541*F380</f>
        <v>672695747.575</v>
      </c>
      <c r="D380" s="16" t="s">
        <v>73</v>
      </c>
      <c r="E380" s="0" t="s">
        <v>74</v>
      </c>
      <c r="F380" s="0" t="n">
        <f aca="false">G380*H380*1000</f>
        <v>177707500</v>
      </c>
      <c r="G380" s="0" t="n">
        <v>31</v>
      </c>
      <c r="H380" s="18" t="n">
        <v>5732.5</v>
      </c>
      <c r="I380" s="17" t="n">
        <v>41835</v>
      </c>
      <c r="J380" s="17" t="str">
        <f aca="false">TEXT(I380,"aaaa")</f>
        <v>2014</v>
      </c>
      <c r="K380" s="0" t="n">
        <v>7</v>
      </c>
      <c r="L380" s="0" t="s">
        <v>82</v>
      </c>
      <c r="M380" s="0" t="s">
        <v>76</v>
      </c>
    </row>
    <row r="381" customFormat="false" ht="14.4" hidden="true" customHeight="false" outlineLevel="0" collapsed="false">
      <c r="A381" s="0" t="str">
        <f aca="false">IF(M381="GASOLINE","G",IF(M381="PROPANE","CNG",IF(M381="DIESEL","D", "OUTRO")))</f>
        <v>G</v>
      </c>
      <c r="C381" s="0" t="n">
        <f aca="false">3.78541*F381</f>
        <v>668353882.305</v>
      </c>
      <c r="D381" s="16" t="s">
        <v>73</v>
      </c>
      <c r="E381" s="0" t="s">
        <v>74</v>
      </c>
      <c r="F381" s="0" t="n">
        <f aca="false">G381*H381*1000</f>
        <v>176560500</v>
      </c>
      <c r="G381" s="0" t="n">
        <v>31</v>
      </c>
      <c r="H381" s="18" t="n">
        <v>5695.5</v>
      </c>
      <c r="I381" s="17" t="n">
        <v>41866</v>
      </c>
      <c r="J381" s="17" t="str">
        <f aca="false">TEXT(I381,"aaaa")</f>
        <v>2014</v>
      </c>
      <c r="K381" s="0" t="n">
        <v>8</v>
      </c>
      <c r="L381" s="0" t="s">
        <v>83</v>
      </c>
      <c r="M381" s="0" t="s">
        <v>76</v>
      </c>
    </row>
    <row r="382" customFormat="false" ht="14.4" hidden="true" customHeight="false" outlineLevel="0" collapsed="false">
      <c r="A382" s="0" t="str">
        <f aca="false">IF(M382="GASOLINE","G",IF(M382="PROPANE","CNG",IF(M382="DIESEL","D", "OUTRO")))</f>
        <v>G</v>
      </c>
      <c r="C382" s="0" t="n">
        <f aca="false">3.78541*F382</f>
        <v>628783098.87</v>
      </c>
      <c r="D382" s="16" t="s">
        <v>73</v>
      </c>
      <c r="E382" s="0" t="s">
        <v>74</v>
      </c>
      <c r="F382" s="0" t="n">
        <f aca="false">G382*H382*1000</f>
        <v>166107000</v>
      </c>
      <c r="G382" s="0" t="n">
        <v>30</v>
      </c>
      <c r="H382" s="18" t="n">
        <v>5536.9</v>
      </c>
      <c r="I382" s="17" t="n">
        <v>41897</v>
      </c>
      <c r="J382" s="17" t="str">
        <f aca="false">TEXT(I382,"aaaa")</f>
        <v>2014</v>
      </c>
      <c r="K382" s="0" t="n">
        <v>9</v>
      </c>
      <c r="L382" s="0" t="s">
        <v>84</v>
      </c>
      <c r="M382" s="0" t="s">
        <v>76</v>
      </c>
    </row>
    <row r="383" customFormat="false" ht="14.4" hidden="true" customHeight="false" outlineLevel="0" collapsed="false">
      <c r="A383" s="0" t="str">
        <f aca="false">IF(M383="GASOLINE","G",IF(M383="PROPANE","CNG",IF(M383="DIESEL","D", "OUTRO")))</f>
        <v>G</v>
      </c>
      <c r="C383" s="0" t="n">
        <f aca="false">3.78541*F383</f>
        <v>664493142.646</v>
      </c>
      <c r="D383" s="16" t="s">
        <v>73</v>
      </c>
      <c r="E383" s="0" t="s">
        <v>74</v>
      </c>
      <c r="F383" s="0" t="n">
        <f aca="false">G383*H383*1000</f>
        <v>175540600</v>
      </c>
      <c r="G383" s="0" t="n">
        <v>31</v>
      </c>
      <c r="H383" s="18" t="n">
        <v>5662.6</v>
      </c>
      <c r="I383" s="17" t="n">
        <v>41927</v>
      </c>
      <c r="J383" s="17" t="str">
        <f aca="false">TEXT(I383,"aaaa")</f>
        <v>2014</v>
      </c>
      <c r="K383" s="0" t="n">
        <v>10</v>
      </c>
      <c r="L383" s="0" t="s">
        <v>85</v>
      </c>
      <c r="M383" s="0" t="s">
        <v>76</v>
      </c>
    </row>
    <row r="384" customFormat="false" ht="14.4" hidden="true" customHeight="false" outlineLevel="0" collapsed="false">
      <c r="A384" s="0" t="str">
        <f aca="false">IF(M384="GASOLINE","G",IF(M384="PROPANE","CNG",IF(M384="DIESEL","D", "OUTRO")))</f>
        <v>G</v>
      </c>
      <c r="C384" s="0" t="n">
        <f aca="false">3.78541*F384</f>
        <v>649519574.85</v>
      </c>
      <c r="D384" s="16" t="s">
        <v>73</v>
      </c>
      <c r="E384" s="0" t="s">
        <v>74</v>
      </c>
      <c r="F384" s="0" t="n">
        <f aca="false">G384*H384*1000</f>
        <v>171585000</v>
      </c>
      <c r="G384" s="0" t="n">
        <v>30</v>
      </c>
      <c r="H384" s="18" t="n">
        <v>5719.5</v>
      </c>
      <c r="I384" s="17" t="n">
        <v>41958</v>
      </c>
      <c r="J384" s="17" t="str">
        <f aca="false">TEXT(I384,"aaaa")</f>
        <v>2014</v>
      </c>
      <c r="K384" s="0" t="n">
        <v>11</v>
      </c>
      <c r="L384" s="0" t="s">
        <v>86</v>
      </c>
      <c r="M384" s="0" t="s">
        <v>76</v>
      </c>
    </row>
    <row r="385" customFormat="false" ht="14.4" hidden="true" customHeight="false" outlineLevel="0" collapsed="false">
      <c r="A385" s="0" t="str">
        <f aca="false">IF(M385="GASOLINE","G",IF(M385="PROPANE","CNG",IF(M385="DIESEL","D", "OUTRO")))</f>
        <v>G</v>
      </c>
      <c r="C385" s="0" t="n">
        <f aca="false">3.78541*F385</f>
        <v>633841920.794</v>
      </c>
      <c r="D385" s="16" t="s">
        <v>73</v>
      </c>
      <c r="E385" s="0" t="s">
        <v>74</v>
      </c>
      <c r="F385" s="0" t="n">
        <f aca="false">G385*H385*1000</f>
        <v>167443400</v>
      </c>
      <c r="G385" s="0" t="n">
        <v>31</v>
      </c>
      <c r="H385" s="18" t="n">
        <v>5401.4</v>
      </c>
      <c r="I385" s="17" t="n">
        <v>41988</v>
      </c>
      <c r="J385" s="17" t="str">
        <f aca="false">TEXT(I385,"aaaa")</f>
        <v>2014</v>
      </c>
      <c r="K385" s="0" t="n">
        <v>12</v>
      </c>
      <c r="L385" s="0" t="s">
        <v>87</v>
      </c>
      <c r="M385" s="0" t="s">
        <v>76</v>
      </c>
    </row>
    <row r="386" customFormat="false" ht="14.4" hidden="true" customHeight="false" outlineLevel="0" collapsed="false">
      <c r="A386" s="0" t="str">
        <f aca="false">IF(M386="GASOLINE","G",IF(M386="PROPANE","CNG",IF(M386="DIESEL","D", "OUTRO")))</f>
        <v>G</v>
      </c>
      <c r="C386" s="0" t="n">
        <f aca="false">3.78541*F386</f>
        <v>610560135.13</v>
      </c>
      <c r="D386" s="16" t="s">
        <v>73</v>
      </c>
      <c r="E386" s="0" t="s">
        <v>74</v>
      </c>
      <c r="F386" s="0" t="n">
        <f aca="false">G386*H386*1000</f>
        <v>161293000</v>
      </c>
      <c r="G386" s="0" t="n">
        <v>31</v>
      </c>
      <c r="H386" s="18" t="n">
        <v>5203</v>
      </c>
      <c r="I386" s="17" t="n">
        <v>42019</v>
      </c>
      <c r="J386" s="17" t="str">
        <f aca="false">TEXT(I386,"aaaa")</f>
        <v>2015</v>
      </c>
      <c r="K386" s="0" t="n">
        <v>1</v>
      </c>
      <c r="L386" s="0" t="s">
        <v>75</v>
      </c>
      <c r="M386" s="0" t="s">
        <v>76</v>
      </c>
    </row>
    <row r="387" customFormat="false" ht="14.4" hidden="true" customHeight="false" outlineLevel="0" collapsed="false">
      <c r="A387" s="0" t="str">
        <f aca="false">IF(M387="GASOLINE","G",IF(M387="PROPANE","CNG",IF(M387="DIESEL","D", "OUTRO")))</f>
        <v>G</v>
      </c>
      <c r="C387" s="0" t="n">
        <f aca="false">3.78541*F387</f>
        <v>571166887.424</v>
      </c>
      <c r="D387" s="16" t="s">
        <v>73</v>
      </c>
      <c r="E387" s="0" t="s">
        <v>74</v>
      </c>
      <c r="F387" s="0" t="n">
        <f aca="false">G387*H387*1000</f>
        <v>150886400</v>
      </c>
      <c r="G387" s="0" t="n">
        <v>28</v>
      </c>
      <c r="H387" s="18" t="n">
        <v>5388.8</v>
      </c>
      <c r="I387" s="17" t="n">
        <v>42050</v>
      </c>
      <c r="J387" s="17" t="str">
        <f aca="false">TEXT(I387,"aaaa")</f>
        <v>2015</v>
      </c>
      <c r="K387" s="0" t="n">
        <v>2</v>
      </c>
      <c r="L387" s="0" t="s">
        <v>77</v>
      </c>
      <c r="M387" s="0" t="s">
        <v>76</v>
      </c>
    </row>
    <row r="388" customFormat="false" ht="14.4" hidden="true" customHeight="false" outlineLevel="0" collapsed="false">
      <c r="A388" s="0" t="str">
        <f aca="false">IF(M388="GASOLINE","G",IF(M388="PROPANE","CNG",IF(M388="DIESEL","D", "OUTRO")))</f>
        <v>G</v>
      </c>
      <c r="C388" s="0" t="n">
        <f aca="false">3.78541*F388</f>
        <v>622048475.939</v>
      </c>
      <c r="D388" s="16" t="s">
        <v>73</v>
      </c>
      <c r="E388" s="0" t="s">
        <v>74</v>
      </c>
      <c r="F388" s="0" t="n">
        <f aca="false">G388*H388*1000</f>
        <v>164327900</v>
      </c>
      <c r="G388" s="0" t="n">
        <v>31</v>
      </c>
      <c r="H388" s="18" t="n">
        <v>5300.9</v>
      </c>
      <c r="I388" s="17" t="n">
        <v>42078</v>
      </c>
      <c r="J388" s="17" t="str">
        <f aca="false">TEXT(I388,"aaaa")</f>
        <v>2015</v>
      </c>
      <c r="K388" s="0" t="n">
        <v>3</v>
      </c>
      <c r="L388" s="0" t="s">
        <v>78</v>
      </c>
      <c r="M388" s="0" t="s">
        <v>76</v>
      </c>
    </row>
    <row r="389" customFormat="false" ht="14.4" hidden="true" customHeight="false" outlineLevel="0" collapsed="false">
      <c r="A389" s="0" t="str">
        <f aca="false">IF(M389="GASOLINE","G",IF(M389="PROPANE","CNG",IF(M389="DIESEL","D", "OUTRO")))</f>
        <v>G</v>
      </c>
      <c r="C389" s="0" t="n">
        <f aca="false">3.78541*F389</f>
        <v>688414662.6</v>
      </c>
      <c r="D389" s="16" t="s">
        <v>73</v>
      </c>
      <c r="E389" s="0" t="s">
        <v>74</v>
      </c>
      <c r="F389" s="0" t="n">
        <f aca="false">G389*H389*1000</f>
        <v>181860000</v>
      </c>
      <c r="G389" s="0" t="n">
        <v>30</v>
      </c>
      <c r="H389" s="18" t="n">
        <v>6062</v>
      </c>
      <c r="I389" s="17" t="n">
        <v>42109</v>
      </c>
      <c r="J389" s="17" t="str">
        <f aca="false">TEXT(I389,"aaaa")</f>
        <v>2015</v>
      </c>
      <c r="K389" s="0" t="n">
        <v>4</v>
      </c>
      <c r="L389" s="0" t="s">
        <v>79</v>
      </c>
      <c r="M389" s="0" t="s">
        <v>76</v>
      </c>
    </row>
    <row r="390" customFormat="false" ht="14.4" hidden="true" customHeight="false" outlineLevel="0" collapsed="false">
      <c r="A390" s="0" t="str">
        <f aca="false">IF(M390="GASOLINE","G",IF(M390="PROPANE","CNG",IF(M390="DIESEL","D", "OUTRO")))</f>
        <v>G</v>
      </c>
      <c r="C390" s="0" t="n">
        <f aca="false">3.78541*F390</f>
        <v>696963254.003</v>
      </c>
      <c r="D390" s="16" t="s">
        <v>73</v>
      </c>
      <c r="E390" s="0" t="s">
        <v>74</v>
      </c>
      <c r="F390" s="0" t="n">
        <f aca="false">G390*H390*1000</f>
        <v>184118300</v>
      </c>
      <c r="G390" s="0" t="n">
        <v>31</v>
      </c>
      <c r="H390" s="18" t="n">
        <v>5939.3</v>
      </c>
      <c r="I390" s="17" t="n">
        <v>42139</v>
      </c>
      <c r="J390" s="17" t="str">
        <f aca="false">TEXT(I390,"aaaa")</f>
        <v>2015</v>
      </c>
      <c r="K390" s="0" t="n">
        <v>5</v>
      </c>
      <c r="L390" s="0" t="s">
        <v>80</v>
      </c>
      <c r="M390" s="0" t="s">
        <v>76</v>
      </c>
    </row>
    <row r="391" customFormat="false" ht="14.4" hidden="true" customHeight="false" outlineLevel="0" collapsed="false">
      <c r="A391" s="0" t="str">
        <f aca="false">IF(M391="GASOLINE","G",IF(M391="PROPANE","CNG",IF(M391="DIESEL","D", "OUTRO")))</f>
        <v>G</v>
      </c>
      <c r="C391" s="0" t="n">
        <f aca="false">3.78541*F391</f>
        <v>676070440.59</v>
      </c>
      <c r="D391" s="16" t="s">
        <v>73</v>
      </c>
      <c r="E391" s="0" t="s">
        <v>74</v>
      </c>
      <c r="F391" s="0" t="n">
        <f aca="false">G391*H391*1000</f>
        <v>178599000</v>
      </c>
      <c r="G391" s="0" t="n">
        <v>30</v>
      </c>
      <c r="H391" s="18" t="n">
        <v>5953.3</v>
      </c>
      <c r="I391" s="17" t="n">
        <v>42170</v>
      </c>
      <c r="J391" s="17" t="str">
        <f aca="false">TEXT(I391,"aaaa")</f>
        <v>2015</v>
      </c>
      <c r="K391" s="0" t="n">
        <v>6</v>
      </c>
      <c r="L391" s="0" t="s">
        <v>81</v>
      </c>
      <c r="M391" s="0" t="s">
        <v>76</v>
      </c>
    </row>
    <row r="392" customFormat="false" ht="14.4" hidden="true" customHeight="false" outlineLevel="0" collapsed="false">
      <c r="A392" s="0" t="str">
        <f aca="false">IF(M392="GASOLINE","G",IF(M392="PROPANE","CNG",IF(M392="DIESEL","D", "OUTRO")))</f>
        <v>G</v>
      </c>
      <c r="C392" s="0" t="n">
        <f aca="false">3.78541*F392</f>
        <v>697174479.881</v>
      </c>
      <c r="D392" s="16" t="s">
        <v>73</v>
      </c>
      <c r="E392" s="0" t="s">
        <v>74</v>
      </c>
      <c r="F392" s="0" t="n">
        <f aca="false">G392*H392*1000</f>
        <v>184174100</v>
      </c>
      <c r="G392" s="0" t="n">
        <v>31</v>
      </c>
      <c r="H392" s="18" t="n">
        <v>5941.1</v>
      </c>
      <c r="I392" s="17" t="n">
        <v>42200</v>
      </c>
      <c r="J392" s="17" t="str">
        <f aca="false">TEXT(I392,"aaaa")</f>
        <v>2015</v>
      </c>
      <c r="K392" s="0" t="n">
        <v>7</v>
      </c>
      <c r="L392" s="0" t="s">
        <v>82</v>
      </c>
      <c r="M392" s="0" t="s">
        <v>76</v>
      </c>
    </row>
    <row r="393" customFormat="false" ht="14.4" hidden="true" customHeight="false" outlineLevel="0" collapsed="false">
      <c r="A393" s="0" t="str">
        <f aca="false">IF(M393="GASOLINE","G",IF(M393="PROPANE","CNG",IF(M393="DIESEL","D", "OUTRO")))</f>
        <v>G</v>
      </c>
      <c r="C393" s="0" t="n">
        <f aca="false">3.78541*F393</f>
        <v>696517332.705</v>
      </c>
      <c r="D393" s="16" t="s">
        <v>73</v>
      </c>
      <c r="E393" s="0" t="s">
        <v>74</v>
      </c>
      <c r="F393" s="0" t="n">
        <f aca="false">G393*H393*1000</f>
        <v>184000500</v>
      </c>
      <c r="G393" s="0" t="n">
        <v>31</v>
      </c>
      <c r="H393" s="18" t="n">
        <v>5935.5</v>
      </c>
      <c r="I393" s="17" t="n">
        <v>42231</v>
      </c>
      <c r="J393" s="17" t="str">
        <f aca="false">TEXT(I393,"aaaa")</f>
        <v>2015</v>
      </c>
      <c r="K393" s="0" t="n">
        <v>8</v>
      </c>
      <c r="L393" s="0" t="s">
        <v>83</v>
      </c>
      <c r="M393" s="0" t="s">
        <v>76</v>
      </c>
    </row>
    <row r="394" customFormat="false" ht="14.4" hidden="true" customHeight="false" outlineLevel="0" collapsed="false">
      <c r="A394" s="0" t="str">
        <f aca="false">IF(M394="GASOLINE","G",IF(M394="PROPANE","CNG",IF(M394="DIESEL","D", "OUTRO")))</f>
        <v>G</v>
      </c>
      <c r="C394" s="0" t="n">
        <f aca="false">3.78541*F394</f>
        <v>669801801.63</v>
      </c>
      <c r="D394" s="16" t="s">
        <v>73</v>
      </c>
      <c r="E394" s="0" t="s">
        <v>74</v>
      </c>
      <c r="F394" s="0" t="n">
        <f aca="false">G394*H394*1000</f>
        <v>176943000</v>
      </c>
      <c r="G394" s="0" t="n">
        <v>30</v>
      </c>
      <c r="H394" s="18" t="n">
        <v>5898.1</v>
      </c>
      <c r="I394" s="17" t="n">
        <v>42262</v>
      </c>
      <c r="J394" s="17" t="str">
        <f aca="false">TEXT(I394,"aaaa")</f>
        <v>2015</v>
      </c>
      <c r="K394" s="0" t="n">
        <v>9</v>
      </c>
      <c r="L394" s="0" t="s">
        <v>84</v>
      </c>
      <c r="M394" s="0" t="s">
        <v>76</v>
      </c>
    </row>
    <row r="395" customFormat="false" ht="14.4" hidden="true" customHeight="false" outlineLevel="0" collapsed="false">
      <c r="A395" s="0" t="str">
        <f aca="false">IF(M395="GASOLINE","G",IF(M395="PROPANE","CNG",IF(M395="DIESEL","D", "OUTRO")))</f>
        <v>G</v>
      </c>
      <c r="C395" s="0" t="n">
        <f aca="false">3.78541*F395</f>
        <v>672942177.766</v>
      </c>
      <c r="D395" s="16" t="s">
        <v>73</v>
      </c>
      <c r="E395" s="0" t="s">
        <v>74</v>
      </c>
      <c r="F395" s="0" t="n">
        <f aca="false">G395*H395*1000</f>
        <v>177772600</v>
      </c>
      <c r="G395" s="0" t="n">
        <v>31</v>
      </c>
      <c r="H395" s="18" t="n">
        <v>5734.6</v>
      </c>
      <c r="I395" s="17" t="n">
        <v>42292</v>
      </c>
      <c r="J395" s="17" t="str">
        <f aca="false">TEXT(I395,"aaaa")</f>
        <v>2015</v>
      </c>
      <c r="K395" s="0" t="n">
        <v>10</v>
      </c>
      <c r="L395" s="0" t="s">
        <v>85</v>
      </c>
      <c r="M395" s="0" t="s">
        <v>76</v>
      </c>
    </row>
    <row r="396" customFormat="false" ht="14.4" hidden="true" customHeight="false" outlineLevel="0" collapsed="false">
      <c r="A396" s="0" t="str">
        <f aca="false">IF(M396="GASOLINE","G",IF(M396="PROPANE","CNG",IF(M396="DIESEL","D", "OUTRO")))</f>
        <v>G</v>
      </c>
      <c r="C396" s="0" t="n">
        <f aca="false">3.78541*F396</f>
        <v>646237624.38</v>
      </c>
      <c r="D396" s="16" t="s">
        <v>73</v>
      </c>
      <c r="E396" s="0" t="s">
        <v>74</v>
      </c>
      <c r="F396" s="0" t="n">
        <f aca="false">G396*H396*1000</f>
        <v>170718000</v>
      </c>
      <c r="G396" s="0" t="n">
        <v>30</v>
      </c>
      <c r="H396" s="18" t="n">
        <v>5690.6</v>
      </c>
      <c r="I396" s="17" t="n">
        <v>42323</v>
      </c>
      <c r="J396" s="17" t="str">
        <f aca="false">TEXT(I396,"aaaa")</f>
        <v>2015</v>
      </c>
      <c r="K396" s="0" t="n">
        <v>11</v>
      </c>
      <c r="L396" s="0" t="s">
        <v>86</v>
      </c>
      <c r="M396" s="0" t="s">
        <v>76</v>
      </c>
    </row>
    <row r="397" customFormat="false" ht="14.4" hidden="true" customHeight="false" outlineLevel="0" collapsed="false">
      <c r="A397" s="0" t="str">
        <f aca="false">IF(M397="GASOLINE","G",IF(M397="PROPANE","CNG",IF(M397="DIESEL","D", "OUTRO")))</f>
        <v>G</v>
      </c>
      <c r="C397" s="0" t="n">
        <f aca="false">3.78541*F397</f>
        <v>663671708.676</v>
      </c>
      <c r="D397" s="16" t="s">
        <v>73</v>
      </c>
      <c r="E397" s="0" t="s">
        <v>74</v>
      </c>
      <c r="F397" s="0" t="n">
        <f aca="false">G397*H397*1000</f>
        <v>175323600</v>
      </c>
      <c r="G397" s="0" t="n">
        <v>31</v>
      </c>
      <c r="H397" s="18" t="n">
        <v>5655.6</v>
      </c>
      <c r="I397" s="17" t="n">
        <v>42353</v>
      </c>
      <c r="J397" s="17" t="str">
        <f aca="false">TEXT(I397,"aaaa")</f>
        <v>2015</v>
      </c>
      <c r="K397" s="0" t="n">
        <v>12</v>
      </c>
      <c r="L397" s="0" t="s">
        <v>87</v>
      </c>
      <c r="M397" s="0" t="s">
        <v>76</v>
      </c>
    </row>
    <row r="398" customFormat="false" ht="14.4" hidden="true" customHeight="false" outlineLevel="0" collapsed="false">
      <c r="A398" s="0" t="str">
        <f aca="false">IF(M398="GASOLINE","G",IF(M398="PROPANE","CNG",IF(M398="DIESEL","D", "OUTRO")))</f>
        <v>G</v>
      </c>
      <c r="C398" s="0" t="n">
        <f aca="false">3.78541*F398</f>
        <v>598872303.214</v>
      </c>
      <c r="D398" s="16" t="s">
        <v>73</v>
      </c>
      <c r="E398" s="0" t="s">
        <v>74</v>
      </c>
      <c r="F398" s="0" t="n">
        <f aca="false">G398*H398*1000</f>
        <v>158205400</v>
      </c>
      <c r="G398" s="0" t="n">
        <v>31</v>
      </c>
      <c r="H398" s="18" t="n">
        <v>5103.4</v>
      </c>
      <c r="I398" s="17" t="n">
        <v>42384</v>
      </c>
      <c r="J398" s="17" t="str">
        <f aca="false">TEXT(I398,"aaaa")</f>
        <v>2016</v>
      </c>
      <c r="K398" s="0" t="n">
        <v>1</v>
      </c>
      <c r="L398" s="0" t="s">
        <v>75</v>
      </c>
      <c r="M398" s="0" t="s">
        <v>76</v>
      </c>
    </row>
    <row r="399" customFormat="false" ht="14.4" hidden="true" customHeight="false" outlineLevel="0" collapsed="false">
      <c r="A399" s="0" t="str">
        <f aca="false">IF(M399="GASOLINE","G",IF(M399="PROPANE","CNG",IF(M399="DIESEL","D", "OUTRO")))</f>
        <v>G</v>
      </c>
      <c r="C399" s="0" t="n">
        <f aca="false">3.78541*F399</f>
        <v>596736196.351</v>
      </c>
      <c r="D399" s="16" t="s">
        <v>73</v>
      </c>
      <c r="E399" s="0" t="s">
        <v>74</v>
      </c>
      <c r="F399" s="0" t="n">
        <f aca="false">G399*H399*1000</f>
        <v>157641100</v>
      </c>
      <c r="G399" s="0" t="n">
        <v>29</v>
      </c>
      <c r="H399" s="18" t="n">
        <v>5435.9</v>
      </c>
      <c r="I399" s="17" t="n">
        <v>42415</v>
      </c>
      <c r="J399" s="17" t="str">
        <f aca="false">TEXT(I399,"aaaa")</f>
        <v>2016</v>
      </c>
      <c r="K399" s="0" t="n">
        <v>2</v>
      </c>
      <c r="L399" s="0" t="s">
        <v>77</v>
      </c>
      <c r="M399" s="0" t="s">
        <v>76</v>
      </c>
    </row>
    <row r="400" customFormat="false" ht="14.4" hidden="true" customHeight="false" outlineLevel="0" collapsed="false">
      <c r="A400" s="0" t="str">
        <f aca="false">IF(M400="GASOLINE","G",IF(M400="PROPANE","CNG",IF(M400="DIESEL","D", "OUTRO")))</f>
        <v>G</v>
      </c>
      <c r="C400" s="0" t="n">
        <f aca="false">3.78541*F400</f>
        <v>645752713.359</v>
      </c>
      <c r="D400" s="16" t="s">
        <v>73</v>
      </c>
      <c r="E400" s="0" t="s">
        <v>74</v>
      </c>
      <c r="F400" s="0" t="n">
        <f aca="false">G400*H400*1000</f>
        <v>170589900</v>
      </c>
      <c r="G400" s="0" t="n">
        <v>31</v>
      </c>
      <c r="H400" s="18" t="n">
        <v>5502.9</v>
      </c>
      <c r="I400" s="17" t="n">
        <v>42444</v>
      </c>
      <c r="J400" s="17" t="str">
        <f aca="false">TEXT(I400,"aaaa")</f>
        <v>2016</v>
      </c>
      <c r="K400" s="0" t="n">
        <v>3</v>
      </c>
      <c r="L400" s="0" t="s">
        <v>78</v>
      </c>
      <c r="M400" s="0" t="s">
        <v>76</v>
      </c>
    </row>
    <row r="401" customFormat="false" ht="14.4" hidden="true" customHeight="false" outlineLevel="0" collapsed="false">
      <c r="A401" s="0" t="str">
        <f aca="false">IF(M401="GASOLINE","G",IF(M401="PROPANE","CNG",IF(M401="DIESEL","D", "OUTRO")))</f>
        <v>G</v>
      </c>
      <c r="C401" s="0" t="n">
        <f aca="false">3.78541*F401</f>
        <v>653369336.82</v>
      </c>
      <c r="D401" s="16" t="s">
        <v>73</v>
      </c>
      <c r="E401" s="0" t="s">
        <v>74</v>
      </c>
      <c r="F401" s="0" t="n">
        <f aca="false">G401*H401*1000</f>
        <v>172602000</v>
      </c>
      <c r="G401" s="0" t="n">
        <v>30</v>
      </c>
      <c r="H401" s="18" t="n">
        <v>5753.4</v>
      </c>
      <c r="I401" s="17" t="n">
        <v>42475</v>
      </c>
      <c r="J401" s="17" t="str">
        <f aca="false">TEXT(I401,"aaaa")</f>
        <v>2016</v>
      </c>
      <c r="K401" s="0" t="n">
        <v>4</v>
      </c>
      <c r="L401" s="0" t="s">
        <v>79</v>
      </c>
      <c r="M401" s="0" t="s">
        <v>76</v>
      </c>
    </row>
    <row r="402" customFormat="false" ht="14.4" hidden="true" customHeight="false" outlineLevel="0" collapsed="false">
      <c r="A402" s="0" t="str">
        <f aca="false">IF(M402="GASOLINE","G",IF(M402="PROPANE","CNG",IF(M402="DIESEL","D", "OUTRO")))</f>
        <v>G</v>
      </c>
      <c r="C402" s="0" t="n">
        <f aca="false">3.78541*F402</f>
        <v>672167682.88</v>
      </c>
      <c r="D402" s="16" t="s">
        <v>73</v>
      </c>
      <c r="E402" s="0" t="s">
        <v>74</v>
      </c>
      <c r="F402" s="0" t="n">
        <f aca="false">G402*H402*1000</f>
        <v>177568000</v>
      </c>
      <c r="G402" s="0" t="n">
        <v>31</v>
      </c>
      <c r="H402" s="18" t="n">
        <v>5728</v>
      </c>
      <c r="I402" s="17" t="n">
        <v>42505</v>
      </c>
      <c r="J402" s="17" t="str">
        <f aca="false">TEXT(I402,"aaaa")</f>
        <v>2016</v>
      </c>
      <c r="K402" s="0" t="n">
        <v>5</v>
      </c>
      <c r="L402" s="0" t="s">
        <v>80</v>
      </c>
      <c r="M402" s="0" t="s">
        <v>76</v>
      </c>
    </row>
    <row r="403" customFormat="false" ht="14.4" hidden="true" customHeight="false" outlineLevel="0" collapsed="false">
      <c r="A403" s="0" t="str">
        <f aca="false">IF(M403="GASOLINE","G",IF(M403="PROPANE","CNG",IF(M403="DIESEL","D", "OUTRO")))</f>
        <v>G</v>
      </c>
      <c r="C403" s="0" t="n">
        <f aca="false">3.78541*F403</f>
        <v>685246274.43</v>
      </c>
      <c r="D403" s="16" t="s">
        <v>73</v>
      </c>
      <c r="E403" s="0" t="s">
        <v>74</v>
      </c>
      <c r="F403" s="0" t="n">
        <f aca="false">G403*H403*1000</f>
        <v>181023000</v>
      </c>
      <c r="G403" s="0" t="n">
        <v>30</v>
      </c>
      <c r="H403" s="18" t="n">
        <v>6034.1</v>
      </c>
      <c r="I403" s="17" t="n">
        <v>42536</v>
      </c>
      <c r="J403" s="17" t="str">
        <f aca="false">TEXT(I403,"aaaa")</f>
        <v>2016</v>
      </c>
      <c r="K403" s="0" t="n">
        <v>6</v>
      </c>
      <c r="L403" s="0" t="s">
        <v>81</v>
      </c>
      <c r="M403" s="0" t="s">
        <v>76</v>
      </c>
    </row>
    <row r="404" customFormat="false" ht="14.4" hidden="true" customHeight="false" outlineLevel="0" collapsed="false">
      <c r="A404" s="0" t="str">
        <f aca="false">IF(M404="GASOLINE","G",IF(M404="PROPANE","CNG",IF(M404="DIESEL","D", "OUTRO")))</f>
        <v>G</v>
      </c>
      <c r="C404" s="0" t="n">
        <f aca="false">3.78541*F404</f>
        <v>687786663.081</v>
      </c>
      <c r="D404" s="16" t="s">
        <v>73</v>
      </c>
      <c r="E404" s="0" t="s">
        <v>74</v>
      </c>
      <c r="F404" s="0" t="n">
        <f aca="false">G404*H404*1000</f>
        <v>181694100</v>
      </c>
      <c r="G404" s="0" t="n">
        <v>31</v>
      </c>
      <c r="H404" s="18" t="n">
        <v>5861.1</v>
      </c>
      <c r="I404" s="17" t="n">
        <v>42566</v>
      </c>
      <c r="J404" s="17" t="str">
        <f aca="false">TEXT(I404,"aaaa")</f>
        <v>2016</v>
      </c>
      <c r="K404" s="0" t="n">
        <v>7</v>
      </c>
      <c r="L404" s="0" t="s">
        <v>82</v>
      </c>
      <c r="M404" s="0" t="s">
        <v>76</v>
      </c>
    </row>
    <row r="405" customFormat="false" ht="14.4" hidden="true" customHeight="false" outlineLevel="0" collapsed="false">
      <c r="A405" s="0" t="str">
        <f aca="false">IF(M405="GASOLINE","G",IF(M405="PROPANE","CNG",IF(M405="DIESEL","D", "OUTRO")))</f>
        <v>G</v>
      </c>
      <c r="C405" s="0" t="n">
        <f aca="false">3.78541*F405</f>
        <v>712241925.845</v>
      </c>
      <c r="D405" s="16" t="s">
        <v>73</v>
      </c>
      <c r="E405" s="0" t="s">
        <v>74</v>
      </c>
      <c r="F405" s="0" t="n">
        <f aca="false">G405*H405*1000</f>
        <v>188154500</v>
      </c>
      <c r="G405" s="0" t="n">
        <v>31</v>
      </c>
      <c r="H405" s="18" t="n">
        <v>6069.5</v>
      </c>
      <c r="I405" s="17" t="n">
        <v>42597</v>
      </c>
      <c r="J405" s="17" t="str">
        <f aca="false">TEXT(I405,"aaaa")</f>
        <v>2016</v>
      </c>
      <c r="K405" s="0" t="n">
        <v>8</v>
      </c>
      <c r="L405" s="0" t="s">
        <v>83</v>
      </c>
      <c r="M405" s="0" t="s">
        <v>76</v>
      </c>
    </row>
    <row r="406" customFormat="false" ht="14.4" hidden="true" customHeight="false" outlineLevel="0" collapsed="false">
      <c r="A406" s="4" t="str">
        <f aca="false">IF(M406="GASOLINE","G",IF(M406="PROPANE","CNG",IF(M406="DIESEL","D", "OUTRO")))</f>
        <v>G</v>
      </c>
      <c r="C406" s="0" t="n">
        <f aca="false">3.78541*F406</f>
        <v>671539304.82</v>
      </c>
      <c r="D406" s="16" t="s">
        <v>73</v>
      </c>
      <c r="E406" s="0" t="s">
        <v>74</v>
      </c>
      <c r="F406" s="0" t="n">
        <f aca="false">G406*H406*1000</f>
        <v>177402000</v>
      </c>
      <c r="G406" s="0" t="n">
        <v>30</v>
      </c>
      <c r="H406" s="18" t="n">
        <v>5913.4</v>
      </c>
      <c r="I406" s="17" t="n">
        <v>42628</v>
      </c>
      <c r="J406" s="17" t="str">
        <f aca="false">TEXT(I406,"aaaa")</f>
        <v>2016</v>
      </c>
      <c r="K406" s="0" t="n">
        <v>9</v>
      </c>
      <c r="L406" s="0" t="s">
        <v>84</v>
      </c>
      <c r="M406" s="0" t="s">
        <v>76</v>
      </c>
    </row>
    <row r="407" customFormat="false" ht="14.4" hidden="true" customHeight="false" outlineLevel="0" collapsed="false">
      <c r="A407" s="4" t="str">
        <f aca="false">IF(M407="GASOLINE","G",IF(M407="PROPANE","CNG",IF(M407="DIESEL","D", "OUTRO")))</f>
        <v>G</v>
      </c>
      <c r="C407" s="0" t="n">
        <f aca="false">3.78541*F407</f>
        <v>667016118.411</v>
      </c>
      <c r="D407" s="16" t="s">
        <v>73</v>
      </c>
      <c r="E407" s="0" t="s">
        <v>74</v>
      </c>
      <c r="F407" s="0" t="n">
        <f aca="false">G407*H407*1000</f>
        <v>176207100</v>
      </c>
      <c r="G407" s="0" t="n">
        <v>31</v>
      </c>
      <c r="H407" s="18" t="n">
        <v>5684.1</v>
      </c>
      <c r="I407" s="17" t="n">
        <v>42658</v>
      </c>
      <c r="J407" s="17" t="str">
        <f aca="false">TEXT(I407,"aaaa")</f>
        <v>2016</v>
      </c>
      <c r="K407" s="0" t="n">
        <v>10</v>
      </c>
      <c r="L407" s="0" t="s">
        <v>85</v>
      </c>
      <c r="M407" s="0" t="s">
        <v>76</v>
      </c>
    </row>
    <row r="408" customFormat="false" ht="14.4" hidden="true" customHeight="false" outlineLevel="0" collapsed="false">
      <c r="A408" s="4" t="str">
        <f aca="false">IF(M408="GASOLINE","G",IF(M408="PROPANE","CNG",IF(M408="DIESEL","D", "OUTRO")))</f>
        <v>G</v>
      </c>
      <c r="C408" s="0" t="n">
        <f aca="false">3.78541*F408</f>
        <v>663294681.84</v>
      </c>
      <c r="D408" s="16" t="s">
        <v>73</v>
      </c>
      <c r="E408" s="0" t="s">
        <v>74</v>
      </c>
      <c r="F408" s="0" t="n">
        <f aca="false">G408*H408*1000</f>
        <v>175224000</v>
      </c>
      <c r="G408" s="0" t="n">
        <v>30</v>
      </c>
      <c r="H408" s="18" t="n">
        <v>5840.8</v>
      </c>
      <c r="I408" s="17" t="n">
        <v>42689</v>
      </c>
      <c r="J408" s="17" t="str">
        <f aca="false">TEXT(I408,"aaaa")</f>
        <v>2016</v>
      </c>
      <c r="K408" s="0" t="n">
        <v>11</v>
      </c>
      <c r="L408" s="0" t="s">
        <v>86</v>
      </c>
      <c r="M408" s="0" t="s">
        <v>76</v>
      </c>
    </row>
    <row r="409" customFormat="false" ht="14.4" hidden="true" customHeight="false" outlineLevel="0" collapsed="false">
      <c r="A409" s="4" t="str">
        <f aca="false">IF(M409="GASOLINE","G",IF(M409="PROPANE","CNG",IF(M409="DIESEL","D", "OUTRO")))</f>
        <v>G</v>
      </c>
      <c r="C409" s="0" t="n">
        <f aca="false">3.78541*F409</f>
        <v>661747206.232</v>
      </c>
      <c r="D409" s="16" t="s">
        <v>73</v>
      </c>
      <c r="E409" s="0" t="s">
        <v>74</v>
      </c>
      <c r="F409" s="0" t="n">
        <f aca="false">G409*H409*1000</f>
        <v>174815200</v>
      </c>
      <c r="G409" s="0" t="n">
        <v>31</v>
      </c>
      <c r="H409" s="18" t="n">
        <v>5639.2</v>
      </c>
      <c r="I409" s="17" t="n">
        <v>42719</v>
      </c>
      <c r="J409" s="17" t="str">
        <f aca="false">TEXT(I409,"aaaa")</f>
        <v>2016</v>
      </c>
      <c r="K409" s="0" t="n">
        <v>12</v>
      </c>
      <c r="L409" s="0" t="s">
        <v>87</v>
      </c>
      <c r="M409" s="0" t="s">
        <v>76</v>
      </c>
    </row>
    <row r="410" customFormat="false" ht="14.4" hidden="true" customHeight="false" outlineLevel="0" collapsed="false">
      <c r="A410" s="4" t="str">
        <f aca="false">IF(M410="GASOLINE","G",IF(M410="PROPANE","CNG",IF(M410="DIESEL","D", "OUTRO")))</f>
        <v>G</v>
      </c>
      <c r="C410" s="0" t="n">
        <f aca="false">3.78541*F410</f>
        <v>623667874.337</v>
      </c>
      <c r="D410" s="16" t="s">
        <v>73</v>
      </c>
      <c r="E410" s="0" t="s">
        <v>74</v>
      </c>
      <c r="F410" s="0" t="n">
        <f aca="false">G410*H410*1000</f>
        <v>164755700</v>
      </c>
      <c r="G410" s="0" t="n">
        <v>31</v>
      </c>
      <c r="H410" s="18" t="n">
        <v>5314.7</v>
      </c>
      <c r="I410" s="17" t="n">
        <v>42750</v>
      </c>
      <c r="J410" s="17" t="str">
        <f aca="false">TEXT(I410,"aaaa")</f>
        <v>2017</v>
      </c>
      <c r="K410" s="0" t="n">
        <v>1</v>
      </c>
      <c r="L410" s="0" t="s">
        <v>75</v>
      </c>
      <c r="M410" s="0" t="s">
        <v>76</v>
      </c>
    </row>
    <row r="411" customFormat="false" ht="14.4" hidden="true" customHeight="false" outlineLevel="0" collapsed="false">
      <c r="A411" s="4" t="str">
        <f aca="false">IF(M411="GASOLINE","G",IF(M411="PROPANE","CNG",IF(M411="DIESEL","D", "OUTRO")))</f>
        <v>G</v>
      </c>
      <c r="C411" s="0" t="n">
        <f aca="false">3.78541*F411</f>
        <v>589577607.5</v>
      </c>
      <c r="D411" s="16" t="s">
        <v>73</v>
      </c>
      <c r="E411" s="0" t="s">
        <v>74</v>
      </c>
      <c r="F411" s="0" t="n">
        <f aca="false">G411*H411*1000</f>
        <v>155750000</v>
      </c>
      <c r="G411" s="0" t="n">
        <v>28</v>
      </c>
      <c r="H411" s="18" t="n">
        <v>5562.5</v>
      </c>
      <c r="I411" s="17" t="n">
        <v>42781</v>
      </c>
      <c r="J411" s="17" t="str">
        <f aca="false">TEXT(I411,"aaaa")</f>
        <v>2017</v>
      </c>
      <c r="K411" s="0" t="n">
        <v>2</v>
      </c>
      <c r="L411" s="0" t="s">
        <v>77</v>
      </c>
      <c r="M411" s="0" t="s">
        <v>76</v>
      </c>
    </row>
    <row r="412" customFormat="false" ht="14.4" hidden="true" customHeight="false" outlineLevel="0" collapsed="false">
      <c r="A412" s="4" t="str">
        <f aca="false">IF(M412="GASOLINE","G",IF(M412="PROPANE","CNG",IF(M412="DIESEL","D", "OUTRO")))</f>
        <v>G</v>
      </c>
      <c r="C412" s="0" t="n">
        <f aca="false">3.78541*F412</f>
        <v>653732357.639</v>
      </c>
      <c r="D412" s="16" t="s">
        <v>73</v>
      </c>
      <c r="E412" s="0" t="s">
        <v>74</v>
      </c>
      <c r="F412" s="0" t="n">
        <f aca="false">G412*H412*1000</f>
        <v>172697900</v>
      </c>
      <c r="G412" s="0" t="n">
        <v>31</v>
      </c>
      <c r="H412" s="18" t="n">
        <v>5570.9</v>
      </c>
      <c r="I412" s="17" t="n">
        <v>42809</v>
      </c>
      <c r="J412" s="17" t="str">
        <f aca="false">TEXT(I412,"aaaa")</f>
        <v>2017</v>
      </c>
      <c r="K412" s="0" t="n">
        <v>3</v>
      </c>
      <c r="L412" s="0" t="s">
        <v>78</v>
      </c>
      <c r="M412" s="0" t="s">
        <v>76</v>
      </c>
    </row>
    <row r="413" customFormat="false" ht="14.4" hidden="true" customHeight="false" outlineLevel="0" collapsed="false">
      <c r="A413" s="4" t="str">
        <f aca="false">IF(M413="GASOLINE","G",IF(M413="PROPANE","CNG",IF(M413="DIESEL","D", "OUTRO")))</f>
        <v>G</v>
      </c>
      <c r="C413" s="0" t="n">
        <f aca="false">3.78541*F413</f>
        <v>673594782.45</v>
      </c>
      <c r="D413" s="16" t="s">
        <v>73</v>
      </c>
      <c r="E413" s="0" t="s">
        <v>74</v>
      </c>
      <c r="F413" s="0" t="n">
        <f aca="false">G413*H413*1000</f>
        <v>177945000</v>
      </c>
      <c r="G413" s="0" t="n">
        <v>30</v>
      </c>
      <c r="H413" s="18" t="n">
        <v>5931.5</v>
      </c>
      <c r="I413" s="17" t="n">
        <v>42840</v>
      </c>
      <c r="J413" s="17" t="str">
        <f aca="false">TEXT(I413,"aaaa")</f>
        <v>2017</v>
      </c>
      <c r="K413" s="0" t="n">
        <v>4</v>
      </c>
      <c r="L413" s="0" t="s">
        <v>79</v>
      </c>
      <c r="M413" s="0" t="s">
        <v>76</v>
      </c>
    </row>
    <row r="414" customFormat="false" ht="14.4" hidden="true" customHeight="false" outlineLevel="0" collapsed="false">
      <c r="A414" s="4" t="str">
        <f aca="false">IF(M414="GASOLINE","G",IF(M414="PROPANE","CNG",IF(M414="DIESEL","D", "OUTRO")))</f>
        <v>G</v>
      </c>
      <c r="C414" s="0" t="n">
        <f aca="false">3.78541*F414</f>
        <v>694850995.223</v>
      </c>
      <c r="D414" s="16" t="s">
        <v>73</v>
      </c>
      <c r="E414" s="0" t="s">
        <v>74</v>
      </c>
      <c r="F414" s="0" t="n">
        <f aca="false">G414*H414*1000</f>
        <v>183560300</v>
      </c>
      <c r="G414" s="0" t="n">
        <v>31</v>
      </c>
      <c r="H414" s="18" t="n">
        <v>5921.3</v>
      </c>
      <c r="I414" s="17" t="n">
        <v>42870</v>
      </c>
      <c r="J414" s="17" t="str">
        <f aca="false">TEXT(I414,"aaaa")</f>
        <v>2017</v>
      </c>
      <c r="K414" s="0" t="n">
        <v>5</v>
      </c>
      <c r="L414" s="0" t="s">
        <v>80</v>
      </c>
      <c r="M414" s="0" t="s">
        <v>76</v>
      </c>
    </row>
    <row r="415" customFormat="false" ht="14.4" hidden="true" customHeight="false" outlineLevel="0" collapsed="false">
      <c r="A415" s="4" t="str">
        <f aca="false">IF(M415="GASOLINE","G",IF(M415="PROPANE","CNG",IF(M415="DIESEL","D", "OUTRO")))</f>
        <v>G</v>
      </c>
      <c r="C415" s="0" t="n">
        <f aca="false">3.78541*F415</f>
        <v>727150763.13</v>
      </c>
      <c r="D415" s="16" t="s">
        <v>73</v>
      </c>
      <c r="E415" s="0" t="s">
        <v>74</v>
      </c>
      <c r="F415" s="0" t="n">
        <f aca="false">G415*H415*1000</f>
        <v>192093000</v>
      </c>
      <c r="G415" s="0" t="n">
        <v>30</v>
      </c>
      <c r="H415" s="18" t="n">
        <v>6403.1</v>
      </c>
      <c r="I415" s="17" t="n">
        <v>42901</v>
      </c>
      <c r="J415" s="17" t="str">
        <f aca="false">TEXT(I415,"aaaa")</f>
        <v>2017</v>
      </c>
      <c r="K415" s="0" t="n">
        <v>6</v>
      </c>
      <c r="L415" s="0" t="s">
        <v>81</v>
      </c>
      <c r="M415" s="0" t="s">
        <v>76</v>
      </c>
    </row>
    <row r="416" customFormat="false" ht="14.4" hidden="true" customHeight="false" outlineLevel="0" collapsed="false">
      <c r="A416" s="4" t="str">
        <f aca="false">IF(M416="GASOLINE","G",IF(M416="PROPANE","CNG",IF(M416="DIESEL","D", "OUTRO")))</f>
        <v>G</v>
      </c>
      <c r="C416" s="0" t="n">
        <f aca="false">3.78541*F416</f>
        <v>675500357.844</v>
      </c>
      <c r="D416" s="16" t="s">
        <v>73</v>
      </c>
      <c r="E416" s="0" t="s">
        <v>74</v>
      </c>
      <c r="F416" s="0" t="n">
        <f aca="false">G416*H416*1000</f>
        <v>178448400</v>
      </c>
      <c r="G416" s="0" t="n">
        <v>31</v>
      </c>
      <c r="H416" s="18" t="n">
        <v>5756.4</v>
      </c>
      <c r="I416" s="17" t="n">
        <v>42931</v>
      </c>
      <c r="J416" s="17" t="str">
        <f aca="false">TEXT(I416,"aaaa")</f>
        <v>2017</v>
      </c>
      <c r="K416" s="0" t="n">
        <v>7</v>
      </c>
      <c r="L416" s="0" t="s">
        <v>82</v>
      </c>
      <c r="M416" s="0" t="s">
        <v>76</v>
      </c>
    </row>
    <row r="417" customFormat="false" ht="14.4" hidden="true" customHeight="false" outlineLevel="0" collapsed="false">
      <c r="A417" s="4" t="str">
        <f aca="false">IF(M417="GASOLINE","G",IF(M417="PROPANE","CNG",IF(M417="DIESEL","D", "OUTRO")))</f>
        <v>G</v>
      </c>
      <c r="C417" s="0" t="n">
        <f aca="false">3.78541*F417</f>
        <v>704696468.092</v>
      </c>
      <c r="D417" s="16" t="s">
        <v>73</v>
      </c>
      <c r="E417" s="0" t="s">
        <v>74</v>
      </c>
      <c r="F417" s="0" t="n">
        <f aca="false">G417*H417*1000</f>
        <v>186161200</v>
      </c>
      <c r="G417" s="0" t="n">
        <v>31</v>
      </c>
      <c r="H417" s="18" t="n">
        <v>6005.2</v>
      </c>
      <c r="I417" s="17" t="n">
        <v>42962</v>
      </c>
      <c r="J417" s="17" t="str">
        <f aca="false">TEXT(I417,"aaaa")</f>
        <v>2017</v>
      </c>
      <c r="K417" s="0" t="n">
        <v>8</v>
      </c>
      <c r="L417" s="0" t="s">
        <v>83</v>
      </c>
      <c r="M417" s="0" t="s">
        <v>76</v>
      </c>
    </row>
    <row r="418" customFormat="false" ht="14.4" hidden="true" customHeight="false" outlineLevel="0" collapsed="false">
      <c r="A418" s="0" t="str">
        <f aca="false">IF(M418="GASOLINE","G",IF(M418="PROPANE","CNG",IF(M418="DIESEL","D", "OUTRO")))</f>
        <v>G</v>
      </c>
      <c r="C418" s="0" t="n">
        <f aca="false">3.78541*F418</f>
        <v>661784303.25</v>
      </c>
      <c r="D418" s="16" t="s">
        <v>73</v>
      </c>
      <c r="E418" s="0" t="s">
        <v>74</v>
      </c>
      <c r="F418" s="0" t="n">
        <f aca="false">G418*H418*1000</f>
        <v>174825000</v>
      </c>
      <c r="G418" s="0" t="n">
        <v>30</v>
      </c>
      <c r="H418" s="18" t="n">
        <v>5827.5</v>
      </c>
      <c r="I418" s="17" t="n">
        <v>42993</v>
      </c>
      <c r="J418" s="17" t="str">
        <f aca="false">TEXT(I418,"aaaa")</f>
        <v>2017</v>
      </c>
      <c r="K418" s="0" t="n">
        <v>9</v>
      </c>
      <c r="L418" s="0" t="s">
        <v>84</v>
      </c>
      <c r="M418" s="0" t="s">
        <v>76</v>
      </c>
    </row>
    <row r="419" customFormat="false" ht="14.4" hidden="true" customHeight="false" outlineLevel="0" collapsed="false">
      <c r="A419" s="0" t="str">
        <f aca="false">IF(M419="GASOLINE","G",IF(M419="PROPANE","CNG",IF(M419="DIESEL","D", "OUTRO")))</f>
        <v>G</v>
      </c>
      <c r="C419" s="0" t="n">
        <f aca="false">3.78541*F419</f>
        <v>630168937.471</v>
      </c>
      <c r="D419" s="16" t="s">
        <v>73</v>
      </c>
      <c r="E419" s="0" t="s">
        <v>74</v>
      </c>
      <c r="F419" s="0" t="n">
        <f aca="false">G419*H419*1000</f>
        <v>166473100</v>
      </c>
      <c r="G419" s="0" t="n">
        <v>31</v>
      </c>
      <c r="H419" s="18" t="n">
        <v>5370.1</v>
      </c>
      <c r="I419" s="17" t="n">
        <v>43023</v>
      </c>
      <c r="J419" s="17" t="str">
        <f aca="false">TEXT(I419,"aaaa")</f>
        <v>2017</v>
      </c>
      <c r="K419" s="0" t="n">
        <v>10</v>
      </c>
      <c r="L419" s="0" t="s">
        <v>85</v>
      </c>
      <c r="M419" s="0" t="s">
        <v>76</v>
      </c>
    </row>
    <row r="420" customFormat="false" ht="14.4" hidden="true" customHeight="false" outlineLevel="0" collapsed="false">
      <c r="A420" s="0" t="str">
        <f aca="false">IF(M420="GASOLINE","G",IF(M420="PROPANE","CNG",IF(M420="DIESEL","D", "OUTRO")))</f>
        <v>G</v>
      </c>
      <c r="C420" s="0" t="n">
        <f aca="false">3.78541*F420</f>
        <v>598972995.12</v>
      </c>
      <c r="D420" s="16" t="s">
        <v>73</v>
      </c>
      <c r="E420" s="0" t="s">
        <v>74</v>
      </c>
      <c r="F420" s="0" t="n">
        <f aca="false">G420*H420*1000</f>
        <v>158232000</v>
      </c>
      <c r="G420" s="0" t="n">
        <v>30</v>
      </c>
      <c r="H420" s="18" t="n">
        <v>5274.4</v>
      </c>
      <c r="I420" s="17" t="n">
        <v>43054</v>
      </c>
      <c r="J420" s="17" t="str">
        <f aca="false">TEXT(I420,"aaaa")</f>
        <v>2017</v>
      </c>
      <c r="K420" s="0" t="n">
        <v>11</v>
      </c>
      <c r="L420" s="0" t="s">
        <v>86</v>
      </c>
      <c r="M420" s="0" t="s">
        <v>76</v>
      </c>
    </row>
    <row r="421" customFormat="false" ht="14.4" hidden="true" customHeight="false" outlineLevel="0" collapsed="false">
      <c r="A421" s="0" t="str">
        <f aca="false">IF(M421="GASOLINE","G",IF(M421="PROPANE","CNG",IF(M421="DIESEL","D", "OUTRO")))</f>
        <v>G</v>
      </c>
      <c r="C421" s="0" t="n">
        <f aca="false">3.78541*F421</f>
        <v>594201864.356</v>
      </c>
      <c r="D421" s="16" t="s">
        <v>73</v>
      </c>
      <c r="E421" s="0" t="s">
        <v>74</v>
      </c>
      <c r="F421" s="0" t="n">
        <f aca="false">G421*H421*1000</f>
        <v>156971600</v>
      </c>
      <c r="G421" s="0" t="n">
        <v>31</v>
      </c>
      <c r="H421" s="18" t="n">
        <v>5063.6</v>
      </c>
      <c r="I421" s="17" t="n">
        <v>43084</v>
      </c>
      <c r="J421" s="17" t="str">
        <f aca="false">TEXT(I421,"aaaa")</f>
        <v>2017</v>
      </c>
      <c r="K421" s="0" t="n">
        <v>12</v>
      </c>
      <c r="L421" s="0" t="s">
        <v>87</v>
      </c>
      <c r="M421" s="0" t="s">
        <v>76</v>
      </c>
    </row>
    <row r="422" customFormat="false" ht="14.4" hidden="false" customHeight="false" outlineLevel="0" collapsed="false">
      <c r="A422" s="0" t="str">
        <f aca="false">IF(M422="GASOLINE","G",IF(M422="PROPANE","CNG",IF(M422="DIESEL","D", "OUTRO")))</f>
        <v>G</v>
      </c>
      <c r="C422" s="0" t="n">
        <f aca="false">3.78541*F422</f>
        <v>566672091.59</v>
      </c>
      <c r="D422" s="16" t="s">
        <v>73</v>
      </c>
      <c r="E422" s="0" t="s">
        <v>74</v>
      </c>
      <c r="F422" s="0" t="n">
        <f aca="false">G422*H422*1000</f>
        <v>149699000</v>
      </c>
      <c r="G422" s="0" t="n">
        <v>31</v>
      </c>
      <c r="H422" s="18" t="n">
        <v>4829</v>
      </c>
      <c r="I422" s="17" t="n">
        <v>43115</v>
      </c>
      <c r="J422" s="17" t="str">
        <f aca="false">TEXT(I422,"aaaa")</f>
        <v>2018</v>
      </c>
      <c r="K422" s="0" t="n">
        <v>1</v>
      </c>
      <c r="L422" s="0" t="s">
        <v>75</v>
      </c>
      <c r="M422" s="0" t="s">
        <v>76</v>
      </c>
    </row>
    <row r="423" customFormat="false" ht="14.4" hidden="false" customHeight="false" outlineLevel="0" collapsed="false">
      <c r="A423" s="0" t="str">
        <f aca="false">IF(M423="GASOLINE","G",IF(M423="PROPANE","CNG",IF(M423="DIESEL","D", "OUTRO")))</f>
        <v>G</v>
      </c>
      <c r="C423" s="0" t="n">
        <f aca="false">3.78541*F423</f>
        <v>527095630.04</v>
      </c>
      <c r="D423" s="16" t="s">
        <v>73</v>
      </c>
      <c r="E423" s="0" t="s">
        <v>74</v>
      </c>
      <c r="F423" s="0" t="n">
        <f aca="false">G423*H423*1000</f>
        <v>139244000</v>
      </c>
      <c r="G423" s="0" t="n">
        <v>28</v>
      </c>
      <c r="H423" s="18" t="n">
        <v>4973</v>
      </c>
      <c r="I423" s="17" t="n">
        <v>43146</v>
      </c>
      <c r="J423" s="17" t="str">
        <f aca="false">TEXT(I423,"aaaa")</f>
        <v>2018</v>
      </c>
      <c r="K423" s="0" t="n">
        <v>2</v>
      </c>
      <c r="L423" s="0" t="s">
        <v>77</v>
      </c>
      <c r="M423" s="0" t="s">
        <v>76</v>
      </c>
    </row>
    <row r="424" customFormat="false" ht="14.4" hidden="false" customHeight="false" outlineLevel="0" collapsed="false">
      <c r="A424" s="0" t="str">
        <f aca="false">IF(M424="GASOLINE","G",IF(M424="PROPANE","CNG",IF(M424="DIESEL","D", "OUTRO")))</f>
        <v>G</v>
      </c>
      <c r="C424" s="0" t="n">
        <f aca="false">3.78541*F424</f>
        <v>641281765.608</v>
      </c>
      <c r="D424" s="16" t="s">
        <v>73</v>
      </c>
      <c r="E424" s="0" t="s">
        <v>74</v>
      </c>
      <c r="F424" s="0" t="n">
        <f aca="false">G424*H424*1000</f>
        <v>169408800</v>
      </c>
      <c r="G424" s="0" t="n">
        <v>31</v>
      </c>
      <c r="H424" s="18" t="n">
        <v>5464.8</v>
      </c>
      <c r="I424" s="17" t="n">
        <v>43174</v>
      </c>
      <c r="J424" s="17" t="str">
        <f aca="false">TEXT(I424,"aaaa")</f>
        <v>2018</v>
      </c>
      <c r="K424" s="0" t="n">
        <v>3</v>
      </c>
      <c r="L424" s="0" t="s">
        <v>78</v>
      </c>
      <c r="M424" s="0" t="s">
        <v>76</v>
      </c>
    </row>
    <row r="425" customFormat="false" ht="14.4" hidden="false" customHeight="false" outlineLevel="0" collapsed="false">
      <c r="A425" s="0" t="str">
        <f aca="false">IF(M425="GASOLINE","G",IF(M425="PROPANE","CNG",IF(M425="DIESEL","D", "OUTRO")))</f>
        <v>G</v>
      </c>
      <c r="C425" s="0" t="n">
        <f aca="false">3.78541*F425</f>
        <v>633882046.14</v>
      </c>
      <c r="D425" s="16" t="s">
        <v>73</v>
      </c>
      <c r="E425" s="0" t="s">
        <v>74</v>
      </c>
      <c r="F425" s="0" t="n">
        <f aca="false">G425*H425*1000</f>
        <v>167454000</v>
      </c>
      <c r="G425" s="0" t="n">
        <v>30</v>
      </c>
      <c r="H425" s="18" t="n">
        <v>5581.8</v>
      </c>
      <c r="I425" s="17" t="n">
        <v>43205</v>
      </c>
      <c r="J425" s="17" t="str">
        <f aca="false">TEXT(I425,"aaaa")</f>
        <v>2018</v>
      </c>
      <c r="K425" s="0" t="n">
        <v>4</v>
      </c>
      <c r="L425" s="0" t="s">
        <v>79</v>
      </c>
      <c r="M425" s="0" t="s">
        <v>76</v>
      </c>
    </row>
    <row r="426" customFormat="false" ht="14.4" hidden="false" customHeight="false" outlineLevel="0" collapsed="false">
      <c r="A426" s="0" t="str">
        <f aca="false">IF(M426="GASOLINE","G",IF(M426="PROPANE","CNG",IF(M426="DIESEL","D", "OUTRO")))</f>
        <v>G</v>
      </c>
      <c r="C426" s="0" t="n">
        <f aca="false">3.78541*F426</f>
        <v>604012132.912</v>
      </c>
      <c r="D426" s="16" t="s">
        <v>73</v>
      </c>
      <c r="E426" s="0" t="s">
        <v>74</v>
      </c>
      <c r="F426" s="0" t="n">
        <f aca="false">G426*H426*1000</f>
        <v>159563200</v>
      </c>
      <c r="G426" s="0" t="n">
        <v>31</v>
      </c>
      <c r="H426" s="18" t="n">
        <v>5147.2</v>
      </c>
      <c r="I426" s="17" t="n">
        <v>43235</v>
      </c>
      <c r="J426" s="17" t="str">
        <f aca="false">TEXT(I426,"aaaa")</f>
        <v>2018</v>
      </c>
      <c r="K426" s="0" t="n">
        <v>5</v>
      </c>
      <c r="L426" s="0" t="s">
        <v>80</v>
      </c>
      <c r="M426" s="0" t="s">
        <v>76</v>
      </c>
    </row>
    <row r="427" customFormat="false" ht="14.4" hidden="false" customHeight="false" outlineLevel="0" collapsed="false">
      <c r="A427" s="0" t="str">
        <f aca="false">IF(M427="GASOLINE","G",IF(M427="PROPANE","CNG",IF(M427="DIESEL","D", "OUTRO")))</f>
        <v>G</v>
      </c>
      <c r="C427" s="0" t="n">
        <f aca="false">3.78541*F427</f>
        <v>613474900.83</v>
      </c>
      <c r="D427" s="16" t="s">
        <v>73</v>
      </c>
      <c r="E427" s="0" t="s">
        <v>74</v>
      </c>
      <c r="F427" s="0" t="n">
        <f aca="false">G427*H427*1000</f>
        <v>162063000</v>
      </c>
      <c r="G427" s="0" t="n">
        <v>30</v>
      </c>
      <c r="H427" s="18" t="n">
        <v>5402.1</v>
      </c>
      <c r="I427" s="17" t="n">
        <v>43266</v>
      </c>
      <c r="J427" s="17" t="str">
        <f aca="false">TEXT(I427,"aaaa")</f>
        <v>2018</v>
      </c>
      <c r="K427" s="0" t="n">
        <v>6</v>
      </c>
      <c r="L427" s="0" t="s">
        <v>81</v>
      </c>
      <c r="M427" s="0" t="s">
        <v>76</v>
      </c>
    </row>
    <row r="428" customFormat="false" ht="14.4" hidden="false" customHeight="false" outlineLevel="0" collapsed="false">
      <c r="A428" s="0" t="str">
        <f aca="false">IF(M428="GASOLINE","G",IF(M428="PROPANE","CNG",IF(M428="DIESEL","D", "OUTRO")))</f>
        <v>G</v>
      </c>
      <c r="C428" s="0" t="n">
        <f aca="false">3.78541*F428</f>
        <v>636435305.185</v>
      </c>
      <c r="D428" s="16" t="s">
        <v>73</v>
      </c>
      <c r="E428" s="0" t="s">
        <v>74</v>
      </c>
      <c r="F428" s="0" t="n">
        <f aca="false">G428*H428*1000</f>
        <v>168128500</v>
      </c>
      <c r="G428" s="0" t="n">
        <v>31</v>
      </c>
      <c r="H428" s="18" t="n">
        <v>5423.5</v>
      </c>
      <c r="I428" s="17" t="n">
        <v>43296</v>
      </c>
      <c r="J428" s="17" t="str">
        <f aca="false">TEXT(I428,"aaaa")</f>
        <v>2018</v>
      </c>
      <c r="K428" s="0" t="n">
        <v>7</v>
      </c>
      <c r="L428" s="0" t="s">
        <v>82</v>
      </c>
      <c r="M428" s="0" t="s">
        <v>76</v>
      </c>
    </row>
    <row r="429" customFormat="false" ht="14.4" hidden="false" customHeight="false" outlineLevel="0" collapsed="false">
      <c r="A429" s="0" t="str">
        <f aca="false">IF(M429="GASOLINE","G",IF(M429="PROPANE","CNG",IF(M429="DIESEL","D", "OUTRO")))</f>
        <v>G</v>
      </c>
      <c r="C429" s="0" t="n">
        <f aca="false">3.78541*F429</f>
        <v>655915025.045</v>
      </c>
      <c r="D429" s="16" t="s">
        <v>73</v>
      </c>
      <c r="E429" s="0" t="s">
        <v>74</v>
      </c>
      <c r="F429" s="0" t="n">
        <f aca="false">G429*H429*1000</f>
        <v>173274500</v>
      </c>
      <c r="G429" s="0" t="n">
        <v>31</v>
      </c>
      <c r="H429" s="18" t="n">
        <v>5589.5</v>
      </c>
      <c r="I429" s="17" t="n">
        <v>43327</v>
      </c>
      <c r="J429" s="17" t="str">
        <f aca="false">TEXT(I429,"aaaa")</f>
        <v>2018</v>
      </c>
      <c r="K429" s="0" t="n">
        <v>8</v>
      </c>
      <c r="L429" s="0" t="s">
        <v>83</v>
      </c>
      <c r="M429" s="0" t="s">
        <v>76</v>
      </c>
    </row>
    <row r="430" customFormat="false" ht="14.4" hidden="false" customHeight="false" outlineLevel="0" collapsed="false">
      <c r="A430" s="0" t="str">
        <f aca="false">IF(M430="GASOLINE","G",IF(M430="PROPANE","CNG",IF(M430="DIESEL","D", "OUTRO")))</f>
        <v>G</v>
      </c>
      <c r="C430" s="0" t="n">
        <f aca="false">3.78541*F430</f>
        <v>635006312.91</v>
      </c>
      <c r="D430" s="16" t="s">
        <v>73</v>
      </c>
      <c r="E430" s="0" t="s">
        <v>74</v>
      </c>
      <c r="F430" s="0" t="n">
        <f aca="false">G430*H430*1000</f>
        <v>167751000</v>
      </c>
      <c r="G430" s="0" t="n">
        <v>30</v>
      </c>
      <c r="H430" s="18" t="n">
        <v>5591.7</v>
      </c>
      <c r="I430" s="17" t="n">
        <v>43358</v>
      </c>
      <c r="J430" s="17" t="str">
        <f aca="false">TEXT(I430,"aaaa")</f>
        <v>2018</v>
      </c>
      <c r="K430" s="0" t="n">
        <v>9</v>
      </c>
      <c r="L430" s="0" t="s">
        <v>84</v>
      </c>
      <c r="M430" s="0" t="s">
        <v>76</v>
      </c>
    </row>
    <row r="431" customFormat="false" ht="14.4" hidden="false" customHeight="false" outlineLevel="0" collapsed="false">
      <c r="A431" s="0" t="str">
        <f aca="false">IF(M431="GASOLINE","G",IF(M431="PROPANE","CNG",IF(M431="DIESEL","D", "OUTRO")))</f>
        <v>G</v>
      </c>
      <c r="C431" s="0" t="n">
        <f aca="false">3.78541*F431</f>
        <v>656314007.259</v>
      </c>
      <c r="D431" s="16" t="s">
        <v>73</v>
      </c>
      <c r="E431" s="0" t="s">
        <v>74</v>
      </c>
      <c r="F431" s="0" t="n">
        <f aca="false">G431*H431*1000</f>
        <v>173379900</v>
      </c>
      <c r="G431" s="0" t="n">
        <v>31</v>
      </c>
      <c r="H431" s="18" t="n">
        <v>5592.9</v>
      </c>
      <c r="I431" s="17" t="n">
        <v>43388</v>
      </c>
      <c r="J431" s="17" t="str">
        <f aca="false">TEXT(I431,"aaaa")</f>
        <v>2018</v>
      </c>
      <c r="K431" s="0" t="n">
        <v>10</v>
      </c>
      <c r="L431" s="0" t="s">
        <v>85</v>
      </c>
      <c r="M431" s="0" t="s">
        <v>76</v>
      </c>
    </row>
    <row r="432" customFormat="false" ht="14.4" hidden="false" customHeight="false" outlineLevel="0" collapsed="false">
      <c r="A432" s="0" t="str">
        <f aca="false">IF(M432="GASOLINE","G",IF(M432="PROPANE","CNG",IF(M432="DIESEL","D", "OUTRO")))</f>
        <v>G</v>
      </c>
      <c r="C432" s="0" t="n">
        <f aca="false">3.78541*F432</f>
        <v>635710399.17</v>
      </c>
      <c r="D432" s="16" t="s">
        <v>73</v>
      </c>
      <c r="E432" s="0" t="s">
        <v>74</v>
      </c>
      <c r="F432" s="0" t="n">
        <f aca="false">G432*H432*1000</f>
        <v>167937000</v>
      </c>
      <c r="G432" s="0" t="n">
        <v>30</v>
      </c>
      <c r="H432" s="18" t="n">
        <v>5597.9</v>
      </c>
      <c r="I432" s="17" t="n">
        <v>43419</v>
      </c>
      <c r="J432" s="17" t="str">
        <f aca="false">TEXT(I432,"aaaa")</f>
        <v>2018</v>
      </c>
      <c r="K432" s="0" t="n">
        <v>11</v>
      </c>
      <c r="L432" s="0" t="s">
        <v>86</v>
      </c>
      <c r="M432" s="0" t="s">
        <v>76</v>
      </c>
    </row>
    <row r="433" customFormat="false" ht="14.4" hidden="false" customHeight="false" outlineLevel="0" collapsed="false">
      <c r="A433" s="0" t="str">
        <f aca="false">IF(M433="GASOLINE","G",IF(M433="PROPANE","CNG",IF(M433="DIESEL","D", "OUTRO")))</f>
        <v>G</v>
      </c>
      <c r="C433" s="0" t="n">
        <f aca="false">3.78541*F433</f>
        <v>646632821.184</v>
      </c>
      <c r="D433" s="16" t="s">
        <v>73</v>
      </c>
      <c r="E433" s="0" t="s">
        <v>74</v>
      </c>
      <c r="F433" s="0" t="n">
        <f aca="false">G433*H433*1000</f>
        <v>170822400</v>
      </c>
      <c r="G433" s="0" t="n">
        <v>31</v>
      </c>
      <c r="H433" s="18" t="n">
        <v>5510.4</v>
      </c>
      <c r="I433" s="17" t="n">
        <v>43449</v>
      </c>
      <c r="J433" s="17" t="str">
        <f aca="false">TEXT(I433,"aaaa")</f>
        <v>2018</v>
      </c>
      <c r="K433" s="0" t="n">
        <v>12</v>
      </c>
      <c r="L433" s="0" t="s">
        <v>87</v>
      </c>
      <c r="M433" s="0" t="s">
        <v>76</v>
      </c>
    </row>
    <row r="434" customFormat="false" ht="14.4" hidden="false" customHeight="false" outlineLevel="0" collapsed="false">
      <c r="A434" s="0" t="str">
        <f aca="false">IF(M434="GASOLINE","G",IF(M434="PROPANE","CNG",IF(M434="DIESEL","D", "OUTRO")))</f>
        <v>G</v>
      </c>
      <c r="C434" s="0" t="n">
        <f aca="false">3.78541*F434</f>
        <v>528803985.573</v>
      </c>
      <c r="D434" s="16" t="s">
        <v>73</v>
      </c>
      <c r="E434" s="0" t="s">
        <v>74</v>
      </c>
      <c r="F434" s="0" t="n">
        <f aca="false">G434*H434*1000</f>
        <v>139695300</v>
      </c>
      <c r="G434" s="0" t="n">
        <v>31</v>
      </c>
      <c r="H434" s="18" t="n">
        <v>4506.3</v>
      </c>
      <c r="I434" s="17" t="n">
        <v>43480</v>
      </c>
      <c r="J434" s="17" t="str">
        <f aca="false">TEXT(I434,"aaaa")</f>
        <v>2019</v>
      </c>
      <c r="K434" s="0" t="n">
        <v>1</v>
      </c>
      <c r="L434" s="0" t="s">
        <v>75</v>
      </c>
      <c r="M434" s="0" t="s">
        <v>76</v>
      </c>
    </row>
    <row r="435" customFormat="false" ht="14.4" hidden="false" customHeight="false" outlineLevel="0" collapsed="false">
      <c r="A435" s="0" t="str">
        <f aca="false">IF(M435="GASOLINE","G",IF(M435="PROPANE","CNG",IF(M435="DIESEL","D", "OUTRO")))</f>
        <v>G</v>
      </c>
      <c r="C435" s="0" t="n">
        <f aca="false">3.78541*F435</f>
        <v>493432735.992</v>
      </c>
      <c r="D435" s="16" t="s">
        <v>73</v>
      </c>
      <c r="E435" s="0" t="s">
        <v>74</v>
      </c>
      <c r="F435" s="0" t="n">
        <f aca="false">G435*H435*1000</f>
        <v>130351200</v>
      </c>
      <c r="G435" s="0" t="n">
        <v>28</v>
      </c>
      <c r="H435" s="18" t="n">
        <v>4655.4</v>
      </c>
      <c r="I435" s="17" t="n">
        <v>43511</v>
      </c>
      <c r="J435" s="17" t="str">
        <f aca="false">TEXT(I435,"aaaa")</f>
        <v>2019</v>
      </c>
      <c r="K435" s="0" t="n">
        <v>2</v>
      </c>
      <c r="L435" s="0" t="s">
        <v>77</v>
      </c>
      <c r="M435" s="0" t="s">
        <v>76</v>
      </c>
    </row>
    <row r="436" customFormat="false" ht="14.4" hidden="false" customHeight="false" outlineLevel="0" collapsed="false">
      <c r="A436" s="0" t="str">
        <f aca="false">IF(M436="GASOLINE","G",IF(M436="PROPANE","CNG",IF(M436="DIESEL","D", "OUTRO")))</f>
        <v>G</v>
      </c>
      <c r="C436" s="0" t="n">
        <f aca="false">3.78541*F436</f>
        <v>565921066.246</v>
      </c>
      <c r="D436" s="16" t="s">
        <v>73</v>
      </c>
      <c r="E436" s="0" t="s">
        <v>74</v>
      </c>
      <c r="F436" s="0" t="n">
        <f aca="false">G436*H436*1000</f>
        <v>149500600</v>
      </c>
      <c r="G436" s="0" t="n">
        <v>31</v>
      </c>
      <c r="H436" s="18" t="n">
        <v>4822.6</v>
      </c>
      <c r="I436" s="17" t="n">
        <v>43539</v>
      </c>
      <c r="J436" s="17" t="str">
        <f aca="false">TEXT(I436,"aaaa")</f>
        <v>2019</v>
      </c>
      <c r="K436" s="0" t="n">
        <v>3</v>
      </c>
      <c r="L436" s="0" t="s">
        <v>78</v>
      </c>
      <c r="M436" s="0" t="s">
        <v>76</v>
      </c>
    </row>
    <row r="437" customFormat="false" ht="14.4" hidden="false" customHeight="false" outlineLevel="0" collapsed="false">
      <c r="A437" s="0" t="str">
        <f aca="false">IF(M437="GASOLINE","G",IF(M437="PROPANE","CNG",IF(M437="DIESEL","D", "OUTRO")))</f>
        <v>G</v>
      </c>
      <c r="C437" s="0" t="n">
        <f aca="false">3.78541*F437</f>
        <v>586356223.59</v>
      </c>
      <c r="D437" s="16" t="s">
        <v>73</v>
      </c>
      <c r="E437" s="0" t="s">
        <v>74</v>
      </c>
      <c r="F437" s="0" t="n">
        <f aca="false">G437*H437*1000</f>
        <v>154899000</v>
      </c>
      <c r="G437" s="0" t="n">
        <v>30</v>
      </c>
      <c r="H437" s="18" t="n">
        <v>5163.3</v>
      </c>
      <c r="I437" s="17" t="n">
        <v>43570</v>
      </c>
      <c r="J437" s="17" t="str">
        <f aca="false">TEXT(I437,"aaaa")</f>
        <v>2019</v>
      </c>
      <c r="K437" s="0" t="n">
        <v>4</v>
      </c>
      <c r="L437" s="0" t="s">
        <v>79</v>
      </c>
      <c r="M437" s="0" t="s">
        <v>76</v>
      </c>
    </row>
    <row r="438" customFormat="false" ht="14.4" hidden="false" customHeight="false" outlineLevel="0" collapsed="false">
      <c r="A438" s="0" t="str">
        <f aca="false">IF(M438="GASOLINE","G",IF(M438="PROPANE","CNG",IF(M438="DIESEL","D", "OUTRO")))</f>
        <v>G</v>
      </c>
      <c r="C438" s="0" t="n">
        <f aca="false">3.78541*F438</f>
        <v>612907089.33</v>
      </c>
      <c r="D438" s="16" t="s">
        <v>73</v>
      </c>
      <c r="E438" s="0" t="s">
        <v>74</v>
      </c>
      <c r="F438" s="0" t="n">
        <f aca="false">G438*H438*1000</f>
        <v>161913000</v>
      </c>
      <c r="G438" s="0" t="n">
        <v>31</v>
      </c>
      <c r="H438" s="18" t="n">
        <v>5223</v>
      </c>
      <c r="I438" s="17" t="n">
        <v>43600</v>
      </c>
      <c r="J438" s="17" t="str">
        <f aca="false">TEXT(I438,"aaaa")</f>
        <v>2019</v>
      </c>
      <c r="K438" s="0" t="n">
        <v>5</v>
      </c>
      <c r="L438" s="0" t="s">
        <v>80</v>
      </c>
      <c r="M438" s="0" t="s">
        <v>76</v>
      </c>
    </row>
    <row r="439" customFormat="false" ht="14.4" hidden="false" customHeight="false" outlineLevel="0" collapsed="false">
      <c r="A439" s="0" t="str">
        <f aca="false">IF(M439="GASOLINE","G",IF(M439="PROPANE","CNG",IF(M439="DIESEL","D", "OUTRO")))</f>
        <v>G</v>
      </c>
      <c r="C439" s="0" t="n">
        <f aca="false">3.78541*F439</f>
        <v>590796509.52</v>
      </c>
      <c r="D439" s="16" t="s">
        <v>73</v>
      </c>
      <c r="E439" s="0" t="s">
        <v>74</v>
      </c>
      <c r="F439" s="0" t="n">
        <f aca="false">G439*H439*1000</f>
        <v>156072000</v>
      </c>
      <c r="G439" s="0" t="n">
        <v>30</v>
      </c>
      <c r="H439" s="18" t="n">
        <v>5202.4</v>
      </c>
      <c r="I439" s="17" t="n">
        <v>43631</v>
      </c>
      <c r="J439" s="17" t="str">
        <f aca="false">TEXT(I439,"aaaa")</f>
        <v>2019</v>
      </c>
      <c r="K439" s="0" t="n">
        <v>6</v>
      </c>
      <c r="L439" s="0" t="s">
        <v>81</v>
      </c>
      <c r="M439" s="0" t="s">
        <v>76</v>
      </c>
    </row>
    <row r="440" customFormat="false" ht="14.4" hidden="false" customHeight="false" outlineLevel="0" collapsed="false">
      <c r="A440" s="0" t="str">
        <f aca="false">IF(M440="GASOLINE","G",IF(M440="PROPANE","CNG",IF(M440="DIESEL","D", "OUTRO")))</f>
        <v>G</v>
      </c>
      <c r="C440" s="0" t="n">
        <f aca="false">3.78541*F440</f>
        <v>646010878.321</v>
      </c>
      <c r="D440" s="16" t="s">
        <v>73</v>
      </c>
      <c r="E440" s="0" t="s">
        <v>74</v>
      </c>
      <c r="F440" s="0" t="n">
        <f aca="false">G440*H440*1000</f>
        <v>170658100</v>
      </c>
      <c r="G440" s="0" t="n">
        <v>31</v>
      </c>
      <c r="H440" s="18" t="n">
        <v>5505.1</v>
      </c>
      <c r="I440" s="17" t="n">
        <v>43661</v>
      </c>
      <c r="J440" s="17" t="str">
        <f aca="false">TEXT(I440,"aaaa")</f>
        <v>2019</v>
      </c>
      <c r="K440" s="0" t="n">
        <v>7</v>
      </c>
      <c r="L440" s="0" t="s">
        <v>82</v>
      </c>
      <c r="M440" s="0" t="s">
        <v>76</v>
      </c>
    </row>
    <row r="441" customFormat="false" ht="14.4" hidden="false" customHeight="false" outlineLevel="0" collapsed="false">
      <c r="A441" s="0" t="str">
        <f aca="false">IF(M441="GASOLINE","G",IF(M441="PROPANE","CNG",IF(M441="DIESEL","D", "OUTRO")))</f>
        <v>G</v>
      </c>
      <c r="C441" s="0" t="n">
        <f aca="false">3.78541*F441</f>
        <v>691565259.343</v>
      </c>
      <c r="D441" s="16" t="s">
        <v>73</v>
      </c>
      <c r="E441" s="0" t="s">
        <v>74</v>
      </c>
      <c r="F441" s="0" t="n">
        <f aca="false">G441*H441*1000</f>
        <v>182692300</v>
      </c>
      <c r="G441" s="0" t="n">
        <v>31</v>
      </c>
      <c r="H441" s="18" t="n">
        <v>5893.3</v>
      </c>
      <c r="I441" s="17" t="n">
        <v>43692</v>
      </c>
      <c r="J441" s="17" t="str">
        <f aca="false">TEXT(I441,"aaaa")</f>
        <v>2019</v>
      </c>
      <c r="K441" s="0" t="n">
        <v>8</v>
      </c>
      <c r="L441" s="0" t="s">
        <v>83</v>
      </c>
      <c r="M441" s="0" t="s">
        <v>76</v>
      </c>
    </row>
    <row r="442" customFormat="false" ht="14.4" hidden="false" customHeight="false" outlineLevel="0" collapsed="false">
      <c r="A442" s="0" t="str">
        <f aca="false">IF(M442="GASOLINE","G",IF(M442="PROPANE","CNG",IF(M442="DIESEL","D", "OUTRO")))</f>
        <v>G</v>
      </c>
      <c r="C442" s="0" t="n">
        <f aca="false">3.78541*F442</f>
        <v>650291798.49</v>
      </c>
      <c r="D442" s="16" t="s">
        <v>73</v>
      </c>
      <c r="E442" s="0" t="s">
        <v>74</v>
      </c>
      <c r="F442" s="0" t="n">
        <f aca="false">G442*H442*1000</f>
        <v>171789000</v>
      </c>
      <c r="G442" s="0" t="n">
        <v>30</v>
      </c>
      <c r="H442" s="18" t="n">
        <v>5726.3</v>
      </c>
      <c r="I442" s="17" t="n">
        <v>43723</v>
      </c>
      <c r="J442" s="17" t="str">
        <f aca="false">TEXT(I442,"aaaa")</f>
        <v>2019</v>
      </c>
      <c r="K442" s="0" t="n">
        <v>9</v>
      </c>
      <c r="L442" s="0" t="s">
        <v>84</v>
      </c>
      <c r="M442" s="0" t="s">
        <v>76</v>
      </c>
    </row>
    <row r="443" customFormat="false" ht="14.4" hidden="false" customHeight="false" outlineLevel="0" collapsed="false">
      <c r="A443" s="0" t="str">
        <f aca="false">IF(M443="GASOLINE","G",IF(M443="PROPANE","CNG",IF(M443="DIESEL","D", "OUTRO")))</f>
        <v>G</v>
      </c>
      <c r="C443" s="0" t="n">
        <f aca="false">3.78541*F443</f>
        <v>700401541.906</v>
      </c>
      <c r="D443" s="16" t="s">
        <v>73</v>
      </c>
      <c r="E443" s="0" t="s">
        <v>74</v>
      </c>
      <c r="F443" s="0" t="n">
        <f aca="false">G443*H443*1000</f>
        <v>185026600</v>
      </c>
      <c r="G443" s="0" t="n">
        <v>31</v>
      </c>
      <c r="H443" s="18" t="n">
        <v>5968.6</v>
      </c>
      <c r="I443" s="17" t="n">
        <v>43753</v>
      </c>
      <c r="J443" s="17" t="str">
        <f aca="false">TEXT(I443,"aaaa")</f>
        <v>2019</v>
      </c>
      <c r="K443" s="0" t="n">
        <v>10</v>
      </c>
      <c r="L443" s="0" t="s">
        <v>85</v>
      </c>
      <c r="M443" s="0" t="s">
        <v>76</v>
      </c>
    </row>
    <row r="444" customFormat="false" ht="14.4" hidden="false" customHeight="false" outlineLevel="0" collapsed="false">
      <c r="A444" s="0" t="str">
        <f aca="false">IF(M444="GASOLINE","G",IF(M444="PROPANE","CNG",IF(M444="DIESEL","D", "OUTRO")))</f>
        <v>G</v>
      </c>
      <c r="C444" s="0" t="n">
        <f aca="false">3.78541*F444</f>
        <v>665020828.8</v>
      </c>
      <c r="D444" s="16" t="s">
        <v>73</v>
      </c>
      <c r="E444" s="0" t="s">
        <v>74</v>
      </c>
      <c r="F444" s="0" t="n">
        <f aca="false">G444*H444*1000</f>
        <v>175680000</v>
      </c>
      <c r="G444" s="0" t="n">
        <v>30</v>
      </c>
      <c r="H444" s="18" t="n">
        <v>5856</v>
      </c>
      <c r="I444" s="17" t="n">
        <v>43784</v>
      </c>
      <c r="J444" s="17" t="str">
        <f aca="false">TEXT(I444,"aaaa")</f>
        <v>2019</v>
      </c>
      <c r="K444" s="0" t="n">
        <v>11</v>
      </c>
      <c r="L444" s="0" t="s">
        <v>86</v>
      </c>
      <c r="M444" s="0" t="s">
        <v>76</v>
      </c>
    </row>
    <row r="445" customFormat="false" ht="14.4" hidden="false" customHeight="false" outlineLevel="0" collapsed="false">
      <c r="A445" s="0" t="str">
        <f aca="false">IF(M445="GASOLINE","G",IF(M445="PROPANE","CNG",IF(M445="DIESEL","D", "OUTRO")))</f>
        <v>G</v>
      </c>
      <c r="C445" s="0" t="n">
        <f aca="false">3.78541*F445</f>
        <v>644590971.03</v>
      </c>
      <c r="D445" s="16" t="s">
        <v>73</v>
      </c>
      <c r="E445" s="0" t="s">
        <v>74</v>
      </c>
      <c r="F445" s="0" t="n">
        <f aca="false">G445*H445*1000</f>
        <v>170283000</v>
      </c>
      <c r="G445" s="0" t="n">
        <v>31</v>
      </c>
      <c r="H445" s="18" t="n">
        <v>5493</v>
      </c>
      <c r="I445" s="17" t="n">
        <v>43814</v>
      </c>
      <c r="J445" s="17" t="str">
        <f aca="false">TEXT(I445,"aaaa")</f>
        <v>2019</v>
      </c>
      <c r="K445" s="0" t="n">
        <v>12</v>
      </c>
      <c r="L445" s="0" t="s">
        <v>87</v>
      </c>
      <c r="M445" s="0" t="s">
        <v>76</v>
      </c>
    </row>
    <row r="446" customFormat="false" ht="14.4" hidden="true" customHeight="false" outlineLevel="0" collapsed="false">
      <c r="A446" s="0" t="str">
        <f aca="false">IF(M446="GASOLINE","G",IF(M446="PROPANE","CNG",IF(M446="DIESEL","D", "OUTRO")))</f>
        <v>G</v>
      </c>
      <c r="C446" s="0" t="n">
        <f aca="false">3.78541*F446</f>
        <v>617976510.402</v>
      </c>
      <c r="D446" s="16" t="s">
        <v>73</v>
      </c>
      <c r="E446" s="0" t="s">
        <v>74</v>
      </c>
      <c r="F446" s="0" t="n">
        <f aca="false">G446*H446*1000</f>
        <v>163252200</v>
      </c>
      <c r="G446" s="0" t="n">
        <v>31</v>
      </c>
      <c r="H446" s="18" t="n">
        <v>5266.2</v>
      </c>
      <c r="I446" s="17" t="n">
        <v>43845</v>
      </c>
      <c r="J446" s="17" t="str">
        <f aca="false">TEXT(I446,"aaaa")</f>
        <v>2020</v>
      </c>
      <c r="K446" s="0" t="n">
        <v>1</v>
      </c>
      <c r="L446" s="0" t="s">
        <v>75</v>
      </c>
      <c r="M446" s="0" t="s">
        <v>76</v>
      </c>
    </row>
    <row r="447" customFormat="false" ht="14.4" hidden="true" customHeight="false" outlineLevel="0" collapsed="false">
      <c r="A447" s="0" t="str">
        <f aca="false">IF(M447="GASOLINE","G",IF(M447="PROPANE","CNG",IF(M447="DIESEL","D", "OUTRO")))</f>
        <v>G</v>
      </c>
      <c r="C447" s="0" t="n">
        <f aca="false">3.78541*F447</f>
        <v>617604783.14</v>
      </c>
      <c r="D447" s="16" t="s">
        <v>73</v>
      </c>
      <c r="E447" s="0" t="s">
        <v>74</v>
      </c>
      <c r="F447" s="0" t="n">
        <f aca="false">G447*H447*1000</f>
        <v>163154000</v>
      </c>
      <c r="G447" s="0" t="n">
        <v>29</v>
      </c>
      <c r="H447" s="18" t="n">
        <v>5626</v>
      </c>
      <c r="I447" s="17" t="n">
        <v>43876</v>
      </c>
      <c r="J447" s="17" t="str">
        <f aca="false">TEXT(I447,"aaaa")</f>
        <v>2020</v>
      </c>
      <c r="K447" s="0" t="n">
        <v>2</v>
      </c>
      <c r="L447" s="0" t="s">
        <v>77</v>
      </c>
      <c r="M447" s="0" t="s">
        <v>76</v>
      </c>
    </row>
    <row r="448" customFormat="false" ht="14.4" hidden="true" customHeight="false" outlineLevel="0" collapsed="false">
      <c r="A448" s="0" t="str">
        <f aca="false">IF(M448="GASOLINE","G",IF(M448="PROPANE","CNG",IF(M448="DIESEL","D", "OUTRO")))</f>
        <v>G</v>
      </c>
      <c r="C448" s="0" t="n">
        <f aca="false">3.78541*F448</f>
        <v>550184738.335</v>
      </c>
      <c r="D448" s="16" t="s">
        <v>73</v>
      </c>
      <c r="E448" s="0" t="s">
        <v>74</v>
      </c>
      <c r="F448" s="0" t="n">
        <f aca="false">G448*H448*1000</f>
        <v>145343500</v>
      </c>
      <c r="G448" s="0" t="n">
        <v>31</v>
      </c>
      <c r="H448" s="18" t="n">
        <v>4688.5</v>
      </c>
      <c r="I448" s="17" t="n">
        <v>43905</v>
      </c>
      <c r="J448" s="17" t="str">
        <f aca="false">TEXT(I448,"aaaa")</f>
        <v>2020</v>
      </c>
      <c r="K448" s="0" t="n">
        <v>3</v>
      </c>
      <c r="L448" s="0" t="s">
        <v>78</v>
      </c>
      <c r="M448" s="0" t="s">
        <v>76</v>
      </c>
    </row>
    <row r="449" customFormat="false" ht="14.4" hidden="true" customHeight="false" outlineLevel="0" collapsed="false">
      <c r="A449" s="0" t="str">
        <f aca="false">IF(M449="GASOLINE","G",IF(M449="PROPANE","CNG",IF(M449="DIESEL","D", "OUTRO")))</f>
        <v>G</v>
      </c>
      <c r="C449" s="0" t="n">
        <f aca="false">3.78541*F449</f>
        <v>334452329.73</v>
      </c>
      <c r="D449" s="16" t="s">
        <v>73</v>
      </c>
      <c r="E449" s="0" t="s">
        <v>74</v>
      </c>
      <c r="F449" s="0" t="n">
        <f aca="false">G449*H449*1000</f>
        <v>88353000</v>
      </c>
      <c r="G449" s="0" t="n">
        <v>30</v>
      </c>
      <c r="H449" s="18" t="n">
        <v>2945.1</v>
      </c>
      <c r="I449" s="17" t="n">
        <v>43936</v>
      </c>
      <c r="J449" s="17" t="str">
        <f aca="false">TEXT(I449,"aaaa")</f>
        <v>2020</v>
      </c>
      <c r="K449" s="0" t="n">
        <v>4</v>
      </c>
      <c r="L449" s="0" t="s">
        <v>79</v>
      </c>
      <c r="M449" s="0" t="s">
        <v>76</v>
      </c>
    </row>
    <row r="450" customFormat="false" ht="14.4" hidden="true" customHeight="false" outlineLevel="0" collapsed="false">
      <c r="A450" s="0" t="str">
        <f aca="false">IF(M450="GASOLINE","G",IF(M450="PROPANE","CNG",IF(M450="DIESEL","D", "OUTRO")))</f>
        <v>G</v>
      </c>
      <c r="C450" s="0" t="n">
        <f aca="false">3.78541*F450</f>
        <v>443926386.93</v>
      </c>
      <c r="D450" s="16" t="s">
        <v>73</v>
      </c>
      <c r="E450" s="0" t="s">
        <v>74</v>
      </c>
      <c r="F450" s="0" t="n">
        <f aca="false">G450*H450*1000</f>
        <v>117273000</v>
      </c>
      <c r="G450" s="0" t="n">
        <v>31</v>
      </c>
      <c r="H450" s="18" t="n">
        <v>3783</v>
      </c>
      <c r="I450" s="17" t="n">
        <v>43966</v>
      </c>
      <c r="J450" s="17" t="str">
        <f aca="false">TEXT(I450,"aaaa")</f>
        <v>2020</v>
      </c>
      <c r="K450" s="0" t="n">
        <v>5</v>
      </c>
      <c r="L450" s="0" t="s">
        <v>80</v>
      </c>
      <c r="M450" s="0" t="s">
        <v>76</v>
      </c>
    </row>
    <row r="451" customFormat="false" ht="14.4" hidden="true" customHeight="false" outlineLevel="0" collapsed="false">
      <c r="A451" s="0" t="str">
        <f aca="false">IF(M451="GASOLINE","G",IF(M451="PROPANE","CNG",IF(M451="DIESEL","D", "OUTRO")))</f>
        <v>G</v>
      </c>
      <c r="C451" s="0" t="n">
        <f aca="false">3.78541*F451</f>
        <v>534810295.62</v>
      </c>
      <c r="D451" s="16" t="s">
        <v>73</v>
      </c>
      <c r="E451" s="0" t="s">
        <v>74</v>
      </c>
      <c r="F451" s="0" t="n">
        <f aca="false">G451*H451*1000</f>
        <v>141282000</v>
      </c>
      <c r="G451" s="0" t="n">
        <v>30</v>
      </c>
      <c r="H451" s="18" t="n">
        <v>4709.4</v>
      </c>
      <c r="I451" s="17" t="n">
        <v>43997</v>
      </c>
      <c r="J451" s="17" t="str">
        <f aca="false">TEXT(I451,"aaaa")</f>
        <v>2020</v>
      </c>
      <c r="K451" s="0" t="n">
        <v>6</v>
      </c>
      <c r="L451" s="0" t="s">
        <v>81</v>
      </c>
      <c r="M451" s="0" t="s">
        <v>76</v>
      </c>
    </row>
    <row r="452" customFormat="false" ht="14.4" hidden="true" customHeight="false" outlineLevel="0" collapsed="false">
      <c r="A452" s="0" t="str">
        <f aca="false">IF(M452="GASOLINE","G",IF(M452="PROPANE","CNG",IF(M452="DIESEL","D", "OUTRO")))</f>
        <v>G</v>
      </c>
      <c r="C452" s="0" t="n">
        <f aca="false">3.78541*F452</f>
        <v>565545553.574</v>
      </c>
      <c r="D452" s="16" t="s">
        <v>73</v>
      </c>
      <c r="E452" s="0" t="s">
        <v>74</v>
      </c>
      <c r="F452" s="0" t="n">
        <f aca="false">G452*H452*1000</f>
        <v>149401400</v>
      </c>
      <c r="G452" s="0" t="n">
        <v>31</v>
      </c>
      <c r="H452" s="18" t="n">
        <v>4819.4</v>
      </c>
      <c r="I452" s="17" t="n">
        <v>44027</v>
      </c>
      <c r="J452" s="17" t="str">
        <f aca="false">TEXT(I452,"aaaa")</f>
        <v>2020</v>
      </c>
      <c r="K452" s="0" t="n">
        <v>7</v>
      </c>
      <c r="L452" s="0" t="s">
        <v>82</v>
      </c>
      <c r="M452" s="0" t="s">
        <v>76</v>
      </c>
    </row>
    <row r="453" customFormat="false" ht="14.4" hidden="true" customHeight="false" outlineLevel="0" collapsed="false">
      <c r="A453" s="0" t="str">
        <f aca="false">IF(M453="GASOLINE","G",IF(M453="PROPANE","CNG",IF(M453="DIESEL","D", "OUTRO")))</f>
        <v>G</v>
      </c>
      <c r="C453" s="0" t="n">
        <f aca="false">3.78541*F453</f>
        <v>551440358.832</v>
      </c>
      <c r="D453" s="16" t="s">
        <v>73</v>
      </c>
      <c r="E453" s="0" t="s">
        <v>74</v>
      </c>
      <c r="F453" s="0" t="n">
        <f aca="false">G453*H453*1000</f>
        <v>145675200</v>
      </c>
      <c r="G453" s="0" t="n">
        <v>31</v>
      </c>
      <c r="H453" s="18" t="n">
        <v>4699.2</v>
      </c>
      <c r="I453" s="17" t="n">
        <v>44058</v>
      </c>
      <c r="J453" s="17" t="str">
        <f aca="false">TEXT(I453,"aaaa")</f>
        <v>2020</v>
      </c>
      <c r="K453" s="0" t="n">
        <v>8</v>
      </c>
      <c r="L453" s="0" t="s">
        <v>83</v>
      </c>
      <c r="M453" s="0" t="s">
        <v>76</v>
      </c>
    </row>
    <row r="454" customFormat="false" ht="14.4" hidden="true" customHeight="false" outlineLevel="0" collapsed="false">
      <c r="A454" s="0" t="str">
        <f aca="false">IF(M454="GASOLINE","G",IF(M454="PROPANE","CNG",IF(M454="DIESEL","D", "OUTRO")))</f>
        <v>G</v>
      </c>
      <c r="C454" s="0" t="n">
        <f aca="false">3.78541*F454</f>
        <v>535128270.06</v>
      </c>
      <c r="D454" s="16" t="s">
        <v>73</v>
      </c>
      <c r="E454" s="0" t="s">
        <v>74</v>
      </c>
      <c r="F454" s="0" t="n">
        <f aca="false">G454*H454*1000</f>
        <v>141366000</v>
      </c>
      <c r="G454" s="0" t="n">
        <v>30</v>
      </c>
      <c r="H454" s="18" t="n">
        <v>4712.2</v>
      </c>
      <c r="I454" s="17" t="n">
        <v>44089</v>
      </c>
      <c r="J454" s="17" t="str">
        <f aca="false">TEXT(I454,"aaaa")</f>
        <v>2020</v>
      </c>
      <c r="K454" s="0" t="n">
        <v>9</v>
      </c>
      <c r="L454" s="0" t="s">
        <v>84</v>
      </c>
      <c r="M454" s="0" t="s">
        <v>76</v>
      </c>
    </row>
    <row r="455" customFormat="false" ht="14.4" hidden="true" customHeight="false" outlineLevel="0" collapsed="false">
      <c r="A455" s="0" t="str">
        <f aca="false">IF(M455="GASOLINE","G",IF(M455="PROPANE","CNG",IF(M455="DIESEL","D", "OUTRO")))</f>
        <v>G</v>
      </c>
      <c r="C455" s="0" t="n">
        <f aca="false">3.78541*F455</f>
        <v>546370937.76</v>
      </c>
      <c r="D455" s="16" t="s">
        <v>73</v>
      </c>
      <c r="E455" s="0" t="s">
        <v>74</v>
      </c>
      <c r="F455" s="0" t="n">
        <f aca="false">G455*H455*1000</f>
        <v>144336000</v>
      </c>
      <c r="G455" s="0" t="n">
        <v>31</v>
      </c>
      <c r="H455" s="18" t="n">
        <v>4656</v>
      </c>
      <c r="I455" s="17" t="n">
        <v>44119</v>
      </c>
      <c r="J455" s="17" t="str">
        <f aca="false">TEXT(I455,"aaaa")</f>
        <v>2020</v>
      </c>
      <c r="K455" s="0" t="n">
        <v>10</v>
      </c>
      <c r="L455" s="0" t="s">
        <v>85</v>
      </c>
      <c r="M455" s="0" t="s">
        <v>76</v>
      </c>
    </row>
    <row r="456" customFormat="false" ht="14.4" hidden="true" customHeight="false" outlineLevel="0" collapsed="false">
      <c r="A456" s="0" t="str">
        <f aca="false">IF(M456="GASOLINE","G",IF(M456="PROPANE","CNG",IF(M456="DIESEL","D", "OUTRO")))</f>
        <v>G</v>
      </c>
      <c r="C456" s="0" t="n">
        <f aca="false">3.78541*F456</f>
        <v>505999540.11</v>
      </c>
      <c r="D456" s="16" t="s">
        <v>73</v>
      </c>
      <c r="E456" s="0" t="s">
        <v>74</v>
      </c>
      <c r="F456" s="0" t="n">
        <f aca="false">G456*H456*1000</f>
        <v>133671000</v>
      </c>
      <c r="G456" s="0" t="n">
        <v>30</v>
      </c>
      <c r="H456" s="18" t="n">
        <v>4455.7</v>
      </c>
      <c r="I456" s="17" t="n">
        <v>44150</v>
      </c>
      <c r="J456" s="17" t="str">
        <f aca="false">TEXT(I456,"aaaa")</f>
        <v>2020</v>
      </c>
      <c r="K456" s="0" t="n">
        <v>11</v>
      </c>
      <c r="L456" s="0" t="s">
        <v>86</v>
      </c>
      <c r="M456" s="0" t="s">
        <v>76</v>
      </c>
    </row>
    <row r="457" customFormat="false" ht="14.4" hidden="true" customHeight="false" outlineLevel="0" collapsed="false">
      <c r="A457" s="0" t="str">
        <f aca="false">IF(M457="GASOLINE","G",IF(M457="PROPANE","CNG",IF(M457="DIESEL","D", "OUTRO")))</f>
        <v>G</v>
      </c>
      <c r="C457" s="0" t="n">
        <f aca="false">3.78541*F457</f>
        <v>517210031.825</v>
      </c>
      <c r="D457" s="16" t="s">
        <v>73</v>
      </c>
      <c r="E457" s="0" t="s">
        <v>74</v>
      </c>
      <c r="F457" s="0" t="n">
        <f aca="false">G457*H457*1000</f>
        <v>136632500</v>
      </c>
      <c r="G457" s="0" t="n">
        <v>31</v>
      </c>
      <c r="H457" s="18" t="n">
        <v>4407.5</v>
      </c>
      <c r="I457" s="17" t="n">
        <v>44180</v>
      </c>
      <c r="J457" s="17" t="str">
        <f aca="false">TEXT(I457,"aaaa")</f>
        <v>2020</v>
      </c>
      <c r="K457" s="0" t="n">
        <v>12</v>
      </c>
      <c r="L457" s="0" t="s">
        <v>87</v>
      </c>
      <c r="M457" s="0" t="s">
        <v>76</v>
      </c>
    </row>
    <row r="458" customFormat="false" ht="14.4" hidden="true" customHeight="false" outlineLevel="0" collapsed="false">
      <c r="A458" s="0" t="str">
        <f aca="false">IF(M458="GASOLINE","G",IF(M458="PROPANE","CNG",IF(M458="DIESEL","D", "OUTRO")))</f>
        <v>G</v>
      </c>
      <c r="C458" s="0" t="n">
        <f aca="false">3.78541*F458</f>
        <v>503597697.465</v>
      </c>
      <c r="D458" s="16" t="s">
        <v>73</v>
      </c>
      <c r="E458" s="0" t="s">
        <v>74</v>
      </c>
      <c r="F458" s="0" t="n">
        <f aca="false">G458*H458*1000</f>
        <v>133036500</v>
      </c>
      <c r="G458" s="0" t="n">
        <v>31</v>
      </c>
      <c r="H458" s="18" t="n">
        <v>4291.5</v>
      </c>
      <c r="I458" s="17" t="n">
        <v>44211</v>
      </c>
      <c r="J458" s="17" t="str">
        <f aca="false">TEXT(I458,"aaaa")</f>
        <v>2021</v>
      </c>
      <c r="K458" s="0" t="n">
        <v>1</v>
      </c>
      <c r="L458" s="0" t="s">
        <v>75</v>
      </c>
      <c r="M458" s="0" t="s">
        <v>76</v>
      </c>
    </row>
    <row r="459" customFormat="false" ht="14.4" hidden="true" customHeight="false" outlineLevel="0" collapsed="false">
      <c r="A459" s="0" t="str">
        <f aca="false">IF(M459="GASOLINE","G",IF(M459="PROPANE","CNG",IF(M459="DIESEL","D", "OUTRO")))</f>
        <v>G</v>
      </c>
      <c r="C459" s="0" t="n">
        <f aca="false">3.78541*F459</f>
        <v>442079863.932</v>
      </c>
      <c r="D459" s="16" t="s">
        <v>73</v>
      </c>
      <c r="E459" s="0" t="s">
        <v>74</v>
      </c>
      <c r="F459" s="0" t="n">
        <f aca="false">G459*H459*1000</f>
        <v>116785200</v>
      </c>
      <c r="G459" s="0" t="n">
        <v>28</v>
      </c>
      <c r="H459" s="18" t="n">
        <v>4170.9</v>
      </c>
      <c r="I459" s="17" t="n">
        <v>44242</v>
      </c>
      <c r="J459" s="17" t="str">
        <f aca="false">TEXT(I459,"aaaa")</f>
        <v>2021</v>
      </c>
      <c r="K459" s="0" t="n">
        <v>2</v>
      </c>
      <c r="L459" s="0" t="s">
        <v>77</v>
      </c>
      <c r="M459" s="0" t="s">
        <v>76</v>
      </c>
    </row>
    <row r="460" customFormat="false" ht="14.4" hidden="true" customHeight="false" outlineLevel="0" collapsed="false">
      <c r="A460" s="0" t="str">
        <f aca="false">IF(M460="GASOLINE","G",IF(M460="PROPANE","CNG",IF(M460="DIESEL","D", "OUTRO")))</f>
        <v>G</v>
      </c>
      <c r="C460" s="0" t="n">
        <f aca="false">3.78541*F460</f>
        <v>548389318.372</v>
      </c>
      <c r="D460" s="16" t="s">
        <v>73</v>
      </c>
      <c r="E460" s="0" t="s">
        <v>74</v>
      </c>
      <c r="F460" s="0" t="n">
        <f aca="false">G460*H460*1000</f>
        <v>144869200</v>
      </c>
      <c r="G460" s="0" t="n">
        <v>31</v>
      </c>
      <c r="H460" s="18" t="n">
        <v>4673.2</v>
      </c>
      <c r="I460" s="17" t="n">
        <v>44270</v>
      </c>
      <c r="J460" s="17" t="str">
        <f aca="false">TEXT(I460,"aaaa")</f>
        <v>2021</v>
      </c>
      <c r="K460" s="0" t="n">
        <v>3</v>
      </c>
      <c r="L460" s="0" t="s">
        <v>78</v>
      </c>
      <c r="M460" s="0" t="s">
        <v>76</v>
      </c>
    </row>
    <row r="461" customFormat="false" ht="14.4" hidden="true" customHeight="false" outlineLevel="0" collapsed="false">
      <c r="A461" s="0" t="str">
        <f aca="false">IF(M461="GASOLINE","G",IF(M461="PROPANE","CNG",IF(M461="DIESEL","D", "OUTRO")))</f>
        <v>G</v>
      </c>
      <c r="C461" s="0" t="n">
        <f aca="false">3.78541*F461</f>
        <v>554763191.73</v>
      </c>
      <c r="D461" s="16" t="s">
        <v>73</v>
      </c>
      <c r="E461" s="0" t="s">
        <v>74</v>
      </c>
      <c r="F461" s="0" t="n">
        <f aca="false">G461*H461*1000</f>
        <v>146553000</v>
      </c>
      <c r="G461" s="0" t="n">
        <v>30</v>
      </c>
      <c r="H461" s="18" t="n">
        <v>4885.1</v>
      </c>
      <c r="I461" s="17" t="n">
        <v>44301</v>
      </c>
      <c r="J461" s="17" t="str">
        <f aca="false">TEXT(I461,"aaaa")</f>
        <v>2021</v>
      </c>
      <c r="K461" s="0" t="n">
        <v>4</v>
      </c>
      <c r="L461" s="0" t="s">
        <v>79</v>
      </c>
      <c r="M461" s="0" t="s">
        <v>76</v>
      </c>
    </row>
    <row r="462" customFormat="false" ht="14.4" hidden="true" customHeight="false" outlineLevel="0" collapsed="false">
      <c r="A462" s="0" t="str">
        <f aca="false">IF(M462="GASOLINE","G",IF(M462="PROPANE","CNG",IF(M462="DIESEL","D", "OUTRO")))</f>
        <v>G</v>
      </c>
      <c r="C462" s="0" t="n">
        <f aca="false">3.78541*F462</f>
        <v>611428508.184</v>
      </c>
      <c r="D462" s="16" t="s">
        <v>73</v>
      </c>
      <c r="E462" s="0" t="s">
        <v>74</v>
      </c>
      <c r="F462" s="0" t="n">
        <f aca="false">G462*H462*1000</f>
        <v>161522400</v>
      </c>
      <c r="G462" s="0" t="n">
        <v>31</v>
      </c>
      <c r="H462" s="18" t="n">
        <v>5210.4</v>
      </c>
      <c r="I462" s="17" t="n">
        <v>44331</v>
      </c>
      <c r="J462" s="17" t="str">
        <f aca="false">TEXT(I462,"aaaa")</f>
        <v>2021</v>
      </c>
      <c r="K462" s="0" t="n">
        <v>5</v>
      </c>
      <c r="L462" s="0" t="s">
        <v>80</v>
      </c>
      <c r="M462" s="0" t="s">
        <v>76</v>
      </c>
    </row>
    <row r="463" customFormat="false" ht="14.4" hidden="true" customHeight="false" outlineLevel="0" collapsed="false">
      <c r="A463" s="0" t="str">
        <f aca="false">IF(M463="GASOLINE","G",IF(M463="PROPANE","CNG",IF(M463="DIESEL","D", "OUTRO")))</f>
        <v>D</v>
      </c>
      <c r="C463" s="0" t="n">
        <f aca="false">3.78541*F463</f>
        <v>277222230.104</v>
      </c>
      <c r="D463" s="16" t="s">
        <v>73</v>
      </c>
      <c r="E463" s="0" t="s">
        <v>74</v>
      </c>
      <c r="F463" s="0" t="n">
        <f aca="false">G463*H463*1000</f>
        <v>73234400</v>
      </c>
      <c r="G463" s="0" t="n">
        <f aca="false">_xlfn.DAYS(I464,I463)</f>
        <v>31</v>
      </c>
      <c r="H463" s="0" t="n">
        <v>2362.4</v>
      </c>
      <c r="I463" s="17" t="n">
        <v>30331</v>
      </c>
      <c r="J463" s="17" t="str">
        <f aca="false">TEXT(I463,"aaaa")</f>
        <v>1983</v>
      </c>
      <c r="K463" s="0" t="n">
        <v>1</v>
      </c>
      <c r="L463" s="0" t="s">
        <v>75</v>
      </c>
      <c r="M463" s="0" t="s">
        <v>88</v>
      </c>
    </row>
    <row r="464" customFormat="false" ht="14.4" hidden="true" customHeight="false" outlineLevel="0" collapsed="false">
      <c r="A464" s="0" t="str">
        <f aca="false">IF(M464="GASOLINE","G",IF(M464="PROPANE","CNG",IF(M464="DIESEL","D", "OUTRO")))</f>
        <v>D</v>
      </c>
      <c r="C464" s="0" t="n">
        <f aca="false">3.78541*F464</f>
        <v>267310512.56</v>
      </c>
      <c r="D464" s="16" t="s">
        <v>73</v>
      </c>
      <c r="E464" s="0" t="s">
        <v>74</v>
      </c>
      <c r="F464" s="0" t="n">
        <f aca="false">G464*H464*1000</f>
        <v>70616000</v>
      </c>
      <c r="G464" s="0" t="n">
        <v>28</v>
      </c>
      <c r="H464" s="0" t="n">
        <v>2522</v>
      </c>
      <c r="I464" s="17" t="n">
        <v>30362</v>
      </c>
      <c r="J464" s="17" t="str">
        <f aca="false">TEXT(I464,"aaaa")</f>
        <v>1983</v>
      </c>
      <c r="K464" s="0" t="n">
        <v>2</v>
      </c>
      <c r="L464" s="0" t="s">
        <v>77</v>
      </c>
      <c r="M464" s="0" t="s">
        <v>88</v>
      </c>
    </row>
    <row r="465" customFormat="false" ht="14.4" hidden="true" customHeight="false" outlineLevel="0" collapsed="false">
      <c r="A465" s="0" t="str">
        <f aca="false">IF(M465="GASOLINE","G",IF(M465="PROPANE","CNG",IF(M465="DIESEL","D", "OUTRO")))</f>
        <v>D</v>
      </c>
      <c r="C465" s="0" t="n">
        <f aca="false">3.78541*F465</f>
        <v>295810107.368</v>
      </c>
      <c r="D465" s="16" t="s">
        <v>73</v>
      </c>
      <c r="E465" s="0" t="s">
        <v>74</v>
      </c>
      <c r="F465" s="0" t="n">
        <f aca="false">G465*H465*1000</f>
        <v>78144800</v>
      </c>
      <c r="G465" s="0" t="n">
        <v>31</v>
      </c>
      <c r="H465" s="0" t="n">
        <v>2520.8</v>
      </c>
      <c r="I465" s="17" t="n">
        <v>30390</v>
      </c>
      <c r="J465" s="17" t="str">
        <f aca="false">TEXT(I465,"aaaa")</f>
        <v>1983</v>
      </c>
      <c r="K465" s="0" t="n">
        <v>3</v>
      </c>
      <c r="L465" s="0" t="s">
        <v>78</v>
      </c>
      <c r="M465" s="0" t="s">
        <v>88</v>
      </c>
    </row>
    <row r="466" customFormat="false" ht="14.4" hidden="true" customHeight="false" outlineLevel="0" collapsed="false">
      <c r="A466" s="0" t="str">
        <f aca="false">IF(M466="GASOLINE","G",IF(M466="PROPANE","CNG",IF(M466="DIESEL","D", "OUTRO")))</f>
        <v>D</v>
      </c>
      <c r="C466" s="0" t="n">
        <f aca="false">3.78541*F466</f>
        <v>235051248.54</v>
      </c>
      <c r="D466" s="16" t="s">
        <v>73</v>
      </c>
      <c r="E466" s="0" t="s">
        <v>74</v>
      </c>
      <c r="F466" s="0" t="n">
        <f aca="false">G466*H466*1000</f>
        <v>62094000</v>
      </c>
      <c r="G466" s="0" t="n">
        <v>30</v>
      </c>
      <c r="H466" s="0" t="n">
        <v>2069.8</v>
      </c>
      <c r="I466" s="17" t="n">
        <v>30421</v>
      </c>
      <c r="J466" s="17" t="str">
        <f aca="false">TEXT(I466,"aaaa")</f>
        <v>1983</v>
      </c>
      <c r="K466" s="0" t="n">
        <v>4</v>
      </c>
      <c r="L466" s="0" t="s">
        <v>79</v>
      </c>
      <c r="M466" s="0" t="s">
        <v>88</v>
      </c>
    </row>
    <row r="467" customFormat="false" ht="14.4" hidden="true" customHeight="false" outlineLevel="0" collapsed="false">
      <c r="A467" s="0" t="str">
        <f aca="false">IF(M467="GASOLINE","G",IF(M467="PROPANE","CNG",IF(M467="DIESEL","D", "OUTRO")))</f>
        <v>D</v>
      </c>
      <c r="C467" s="0" t="n">
        <f aca="false">3.78541*F467</f>
        <v>149911699.525</v>
      </c>
      <c r="D467" s="16" t="s">
        <v>73</v>
      </c>
      <c r="E467" s="0" t="s">
        <v>74</v>
      </c>
      <c r="F467" s="0" t="n">
        <f aca="false">G467*H467*1000</f>
        <v>39602500</v>
      </c>
      <c r="G467" s="0" t="n">
        <v>31</v>
      </c>
      <c r="H467" s="0" t="n">
        <v>1277.5</v>
      </c>
      <c r="I467" s="17" t="n">
        <v>30451</v>
      </c>
      <c r="J467" s="17" t="str">
        <f aca="false">TEXT(I467,"aaaa")</f>
        <v>1983</v>
      </c>
      <c r="K467" s="0" t="n">
        <v>5</v>
      </c>
      <c r="L467" s="0" t="s">
        <v>80</v>
      </c>
      <c r="M467" s="0" t="s">
        <v>88</v>
      </c>
    </row>
    <row r="468" customFormat="false" ht="14.4" hidden="true" customHeight="false" outlineLevel="0" collapsed="false">
      <c r="A468" s="0" t="str">
        <f aca="false">IF(M468="GASOLINE","G",IF(M468="PROPANE","CNG",IF(M468="DIESEL","D", "OUTRO")))</f>
        <v>D</v>
      </c>
      <c r="C468" s="0" t="n">
        <f aca="false">3.78541*F468</f>
        <v>140737758.39</v>
      </c>
      <c r="D468" s="16" t="s">
        <v>73</v>
      </c>
      <c r="E468" s="0" t="s">
        <v>74</v>
      </c>
      <c r="F468" s="0" t="n">
        <f aca="false">G468*H468*1000</f>
        <v>37179000</v>
      </c>
      <c r="G468" s="0" t="n">
        <v>30</v>
      </c>
      <c r="H468" s="0" t="n">
        <v>1239.3</v>
      </c>
      <c r="I468" s="17" t="n">
        <v>30482</v>
      </c>
      <c r="J468" s="17" t="str">
        <f aca="false">TEXT(I468,"aaaa")</f>
        <v>1983</v>
      </c>
      <c r="K468" s="0" t="n">
        <v>6</v>
      </c>
      <c r="L468" s="0" t="s">
        <v>81</v>
      </c>
      <c r="M468" s="0" t="s">
        <v>88</v>
      </c>
    </row>
    <row r="469" customFormat="false" ht="14.4" hidden="true" customHeight="false" outlineLevel="0" collapsed="false">
      <c r="A469" s="0" t="str">
        <f aca="false">IF(M469="GASOLINE","G",IF(M469="PROPANE","CNG",IF(M469="DIESEL","D", "OUTRO")))</f>
        <v>D</v>
      </c>
      <c r="C469" s="0" t="n">
        <f aca="false">3.78541*F469</f>
        <v>142014198.642</v>
      </c>
      <c r="D469" s="16" t="s">
        <v>73</v>
      </c>
      <c r="E469" s="0" t="s">
        <v>74</v>
      </c>
      <c r="F469" s="0" t="n">
        <f aca="false">G469*H469*1000</f>
        <v>37516200</v>
      </c>
      <c r="G469" s="0" t="n">
        <v>31</v>
      </c>
      <c r="H469" s="0" t="n">
        <v>1210.2</v>
      </c>
      <c r="I469" s="17" t="n">
        <v>30512</v>
      </c>
      <c r="J469" s="17" t="str">
        <f aca="false">TEXT(I469,"aaaa")</f>
        <v>1983</v>
      </c>
      <c r="K469" s="0" t="n">
        <v>7</v>
      </c>
      <c r="L469" s="0" t="s">
        <v>82</v>
      </c>
      <c r="M469" s="0" t="s">
        <v>88</v>
      </c>
    </row>
    <row r="470" customFormat="false" ht="14.4" hidden="true" customHeight="false" outlineLevel="0" collapsed="false">
      <c r="A470" s="0" t="str">
        <f aca="false">IF(M470="GASOLINE","G",IF(M470="PROPANE","CNG",IF(M470="DIESEL","D", "OUTRO")))</f>
        <v>D</v>
      </c>
      <c r="C470" s="0" t="n">
        <f aca="false">3.78541*F470</f>
        <v>187427762.412</v>
      </c>
      <c r="D470" s="16" t="s">
        <v>73</v>
      </c>
      <c r="E470" s="0" t="s">
        <v>74</v>
      </c>
      <c r="F470" s="0" t="n">
        <f aca="false">G470*H470*1000</f>
        <v>49513200</v>
      </c>
      <c r="G470" s="0" t="n">
        <v>31</v>
      </c>
      <c r="H470" s="0" t="n">
        <v>1597.2</v>
      </c>
      <c r="I470" s="17" t="n">
        <v>30543</v>
      </c>
      <c r="J470" s="17" t="str">
        <f aca="false">TEXT(I470,"aaaa")</f>
        <v>1983</v>
      </c>
      <c r="K470" s="0" t="n">
        <v>8</v>
      </c>
      <c r="L470" s="0" t="s">
        <v>83</v>
      </c>
      <c r="M470" s="0" t="s">
        <v>88</v>
      </c>
    </row>
    <row r="471" customFormat="false" ht="14.4" hidden="true" customHeight="false" outlineLevel="0" collapsed="false">
      <c r="A471" s="0" t="str">
        <f aca="false">IF(M471="GASOLINE","G",IF(M471="PROPANE","CNG",IF(M471="DIESEL","D", "OUTRO")))</f>
        <v>D</v>
      </c>
      <c r="C471" s="0" t="n">
        <f aca="false">3.78541*F471</f>
        <v>181393061.79</v>
      </c>
      <c r="D471" s="16" t="s">
        <v>73</v>
      </c>
      <c r="E471" s="0" t="s">
        <v>74</v>
      </c>
      <c r="F471" s="0" t="n">
        <f aca="false">G471*H471*1000</f>
        <v>47919000</v>
      </c>
      <c r="G471" s="0" t="n">
        <v>30</v>
      </c>
      <c r="H471" s="0" t="n">
        <v>1597.3</v>
      </c>
      <c r="I471" s="17" t="n">
        <v>30574</v>
      </c>
      <c r="J471" s="17" t="str">
        <f aca="false">TEXT(I471,"aaaa")</f>
        <v>1983</v>
      </c>
      <c r="K471" s="0" t="n">
        <v>9</v>
      </c>
      <c r="L471" s="0" t="s">
        <v>84</v>
      </c>
      <c r="M471" s="0" t="s">
        <v>88</v>
      </c>
    </row>
    <row r="472" customFormat="false" ht="14.4" hidden="true" customHeight="false" outlineLevel="0" collapsed="false">
      <c r="A472" s="0" t="str">
        <f aca="false">IF(M472="GASOLINE","G",IF(M472="PROPANE","CNG",IF(M472="DIESEL","D", "OUTRO")))</f>
        <v>D</v>
      </c>
      <c r="C472" s="0" t="n">
        <f aca="false">3.78541*F472</f>
        <v>163477094.801</v>
      </c>
      <c r="D472" s="16" t="s">
        <v>73</v>
      </c>
      <c r="E472" s="0" t="s">
        <v>74</v>
      </c>
      <c r="F472" s="0" t="n">
        <f aca="false">G472*H472*1000</f>
        <v>43186100</v>
      </c>
      <c r="G472" s="0" t="n">
        <v>31</v>
      </c>
      <c r="H472" s="0" t="n">
        <v>1393.1</v>
      </c>
      <c r="I472" s="17" t="n">
        <v>30604</v>
      </c>
      <c r="J472" s="17" t="str">
        <f aca="false">TEXT(I472,"aaaa")</f>
        <v>1983</v>
      </c>
      <c r="K472" s="0" t="n">
        <v>10</v>
      </c>
      <c r="L472" s="0" t="s">
        <v>85</v>
      </c>
      <c r="M472" s="0" t="s">
        <v>88</v>
      </c>
    </row>
    <row r="473" customFormat="false" ht="14.4" hidden="true" customHeight="false" outlineLevel="0" collapsed="false">
      <c r="A473" s="0" t="str">
        <f aca="false">IF(M473="GASOLINE","G",IF(M473="PROPANE","CNG",IF(M473="DIESEL","D", "OUTRO")))</f>
        <v>D</v>
      </c>
      <c r="C473" s="0" t="n">
        <f aca="false">3.78541*F473</f>
        <v>225137259.75</v>
      </c>
      <c r="D473" s="16" t="s">
        <v>73</v>
      </c>
      <c r="E473" s="0" t="s">
        <v>74</v>
      </c>
      <c r="F473" s="0" t="n">
        <f aca="false">G473*H473*1000</f>
        <v>59475000</v>
      </c>
      <c r="G473" s="0" t="n">
        <v>30</v>
      </c>
      <c r="H473" s="0" t="n">
        <v>1982.5</v>
      </c>
      <c r="I473" s="17" t="n">
        <v>30635</v>
      </c>
      <c r="J473" s="17" t="str">
        <f aca="false">TEXT(I473,"aaaa")</f>
        <v>1983</v>
      </c>
      <c r="K473" s="0" t="n">
        <v>11</v>
      </c>
      <c r="L473" s="0" t="s">
        <v>86</v>
      </c>
      <c r="M473" s="0" t="s">
        <v>88</v>
      </c>
    </row>
    <row r="474" customFormat="false" ht="14.4" hidden="true" customHeight="false" outlineLevel="0" collapsed="false">
      <c r="A474" s="0" t="str">
        <f aca="false">IF(M474="GASOLINE","G",IF(M474="PROPANE","CNG",IF(M474="DIESEL","D", "OUTRO")))</f>
        <v>D</v>
      </c>
      <c r="C474" s="0" t="n">
        <f aca="false">3.78541*F474</f>
        <v>372320814.288</v>
      </c>
      <c r="D474" s="16" t="s">
        <v>73</v>
      </c>
      <c r="E474" s="0" t="s">
        <v>74</v>
      </c>
      <c r="F474" s="0" t="n">
        <f aca="false">G474*H474*1000</f>
        <v>98356800</v>
      </c>
      <c r="G474" s="0" t="n">
        <v>31</v>
      </c>
      <c r="H474" s="0" t="n">
        <v>3172.8</v>
      </c>
      <c r="I474" s="17" t="n">
        <v>30665</v>
      </c>
      <c r="J474" s="17" t="str">
        <f aca="false">TEXT(I474,"aaaa")</f>
        <v>1983</v>
      </c>
      <c r="K474" s="0" t="n">
        <v>12</v>
      </c>
      <c r="L474" s="0" t="s">
        <v>87</v>
      </c>
      <c r="M474" s="0" t="s">
        <v>88</v>
      </c>
    </row>
    <row r="475" customFormat="false" ht="14.4" hidden="true" customHeight="false" outlineLevel="0" collapsed="false">
      <c r="A475" s="0" t="str">
        <f aca="false">IF(M475="GASOLINE","G",IF(M475="PROPANE","CNG",IF(M475="DIESEL","D", "OUTRO")))</f>
        <v>D</v>
      </c>
      <c r="C475" s="0" t="n">
        <f aca="false">3.78541*F475</f>
        <v>453607573.005</v>
      </c>
      <c r="D475" s="16" t="s">
        <v>73</v>
      </c>
      <c r="E475" s="0" t="s">
        <v>74</v>
      </c>
      <c r="F475" s="0" t="n">
        <f aca="false">G475*H475*1000</f>
        <v>119830500</v>
      </c>
      <c r="G475" s="0" t="n">
        <v>31</v>
      </c>
      <c r="H475" s="0" t="n">
        <v>3865.5</v>
      </c>
      <c r="I475" s="17" t="n">
        <v>30696</v>
      </c>
      <c r="J475" s="17" t="str">
        <f aca="false">TEXT(I475,"aaaa")</f>
        <v>1984</v>
      </c>
      <c r="K475" s="0" t="n">
        <v>1</v>
      </c>
      <c r="L475" s="0" t="s">
        <v>75</v>
      </c>
      <c r="M475" s="0" t="s">
        <v>88</v>
      </c>
    </row>
    <row r="476" customFormat="false" ht="14.4" hidden="true" customHeight="false" outlineLevel="0" collapsed="false">
      <c r="A476" s="0" t="str">
        <f aca="false">IF(M476="GASOLINE","G",IF(M476="PROPANE","CNG",IF(M476="DIESEL","D", "OUTRO")))</f>
        <v>D</v>
      </c>
      <c r="C476" s="0" t="n">
        <f aca="false">3.78541*F476</f>
        <v>254989760.092</v>
      </c>
      <c r="D476" s="16" t="s">
        <v>73</v>
      </c>
      <c r="E476" s="0" t="s">
        <v>74</v>
      </c>
      <c r="F476" s="0" t="n">
        <f aca="false">G476*H476*1000</f>
        <v>67361200</v>
      </c>
      <c r="G476" s="0" t="n">
        <v>29</v>
      </c>
      <c r="H476" s="0" t="n">
        <v>2322.8</v>
      </c>
      <c r="I476" s="17" t="n">
        <v>30727</v>
      </c>
      <c r="J476" s="17" t="str">
        <f aca="false">TEXT(I476,"aaaa")</f>
        <v>1984</v>
      </c>
      <c r="K476" s="0" t="n">
        <v>2</v>
      </c>
      <c r="L476" s="0" t="s">
        <v>77</v>
      </c>
      <c r="M476" s="0" t="s">
        <v>88</v>
      </c>
    </row>
    <row r="477" customFormat="false" ht="14.4" hidden="true" customHeight="false" outlineLevel="0" collapsed="false">
      <c r="A477" s="0" t="str">
        <f aca="false">IF(M477="GASOLINE","G",IF(M477="PROPANE","CNG",IF(M477="DIESEL","D", "OUTRO")))</f>
        <v>D</v>
      </c>
      <c r="C477" s="0" t="n">
        <f aca="false">3.78541*F477</f>
        <v>293392744.542</v>
      </c>
      <c r="D477" s="16" t="s">
        <v>73</v>
      </c>
      <c r="E477" s="0" t="s">
        <v>74</v>
      </c>
      <c r="F477" s="0" t="n">
        <f aca="false">G477*H477*1000</f>
        <v>77506200</v>
      </c>
      <c r="G477" s="0" t="n">
        <v>31</v>
      </c>
      <c r="H477" s="0" t="n">
        <v>2500.2</v>
      </c>
      <c r="I477" s="17" t="n">
        <v>30756</v>
      </c>
      <c r="J477" s="17" t="str">
        <f aca="false">TEXT(I477,"aaaa")</f>
        <v>1984</v>
      </c>
      <c r="K477" s="0" t="n">
        <v>3</v>
      </c>
      <c r="L477" s="0" t="s">
        <v>78</v>
      </c>
      <c r="M477" s="0" t="s">
        <v>88</v>
      </c>
    </row>
    <row r="478" customFormat="false" ht="14.4" hidden="true" customHeight="false" outlineLevel="0" collapsed="false">
      <c r="A478" s="0" t="str">
        <f aca="false">IF(M478="GASOLINE","G",IF(M478="PROPANE","CNG",IF(M478="DIESEL","D", "OUTRO")))</f>
        <v>D</v>
      </c>
      <c r="C478" s="0" t="n">
        <f aca="false">3.78541*F478</f>
        <v>219890681.49</v>
      </c>
      <c r="D478" s="16" t="s">
        <v>73</v>
      </c>
      <c r="E478" s="0" t="s">
        <v>74</v>
      </c>
      <c r="F478" s="0" t="n">
        <f aca="false">G478*H478*1000</f>
        <v>58089000</v>
      </c>
      <c r="G478" s="0" t="n">
        <v>30</v>
      </c>
      <c r="H478" s="0" t="n">
        <v>1936.3</v>
      </c>
      <c r="I478" s="17" t="n">
        <v>30787</v>
      </c>
      <c r="J478" s="17" t="str">
        <f aca="false">TEXT(I478,"aaaa")</f>
        <v>1984</v>
      </c>
      <c r="K478" s="0" t="n">
        <v>4</v>
      </c>
      <c r="L478" s="0" t="s">
        <v>79</v>
      </c>
      <c r="M478" s="0" t="s">
        <v>88</v>
      </c>
    </row>
    <row r="479" customFormat="false" ht="14.4" hidden="true" customHeight="false" outlineLevel="0" collapsed="false">
      <c r="A479" s="0" t="str">
        <f aca="false">IF(M479="GASOLINE","G",IF(M479="PROPANE","CNG",IF(M479="DIESEL","D", "OUTRO")))</f>
        <v>D</v>
      </c>
      <c r="C479" s="0" t="n">
        <f aca="false">3.78541*F479</f>
        <v>173745019.426</v>
      </c>
      <c r="D479" s="16" t="s">
        <v>73</v>
      </c>
      <c r="E479" s="0" t="s">
        <v>74</v>
      </c>
      <c r="F479" s="0" t="n">
        <f aca="false">G479*H479*1000</f>
        <v>45898600</v>
      </c>
      <c r="G479" s="0" t="n">
        <v>31</v>
      </c>
      <c r="H479" s="0" t="n">
        <v>1480.6</v>
      </c>
      <c r="I479" s="17" t="n">
        <v>30817</v>
      </c>
      <c r="J479" s="17" t="str">
        <f aca="false">TEXT(I479,"aaaa")</f>
        <v>1984</v>
      </c>
      <c r="K479" s="0" t="n">
        <v>5</v>
      </c>
      <c r="L479" s="0" t="s">
        <v>80</v>
      </c>
      <c r="M479" s="0" t="s">
        <v>88</v>
      </c>
    </row>
    <row r="480" customFormat="false" ht="14.4" hidden="true" customHeight="false" outlineLevel="0" collapsed="false">
      <c r="A480" s="0" t="str">
        <f aca="false">IF(M480="GASOLINE","G",IF(M480="PROPANE","CNG",IF(M480="DIESEL","D", "OUTRO")))</f>
        <v>D</v>
      </c>
      <c r="C480" s="0" t="n">
        <f aca="false">3.78541*F480</f>
        <v>126156359.07</v>
      </c>
      <c r="D480" s="16" t="s">
        <v>73</v>
      </c>
      <c r="E480" s="0" t="s">
        <v>74</v>
      </c>
      <c r="F480" s="0" t="n">
        <f aca="false">G480*H480*1000</f>
        <v>33327000</v>
      </c>
      <c r="G480" s="0" t="n">
        <v>30</v>
      </c>
      <c r="H480" s="0" t="n">
        <v>1110.9</v>
      </c>
      <c r="I480" s="17" t="n">
        <v>30848</v>
      </c>
      <c r="J480" s="17" t="str">
        <f aca="false">TEXT(I480,"aaaa")</f>
        <v>1984</v>
      </c>
      <c r="K480" s="0" t="n">
        <v>6</v>
      </c>
      <c r="L480" s="0" t="s">
        <v>81</v>
      </c>
      <c r="M480" s="0" t="s">
        <v>88</v>
      </c>
    </row>
    <row r="481" customFormat="false" ht="14.4" hidden="true" customHeight="false" outlineLevel="0" collapsed="false">
      <c r="A481" s="0" t="str">
        <f aca="false">IF(M481="GASOLINE","G",IF(M481="PROPANE","CNG",IF(M481="DIESEL","D", "OUTRO")))</f>
        <v>D</v>
      </c>
      <c r="C481" s="0" t="n">
        <f aca="false">3.78541*F481</f>
        <v>131417700.429</v>
      </c>
      <c r="D481" s="16" t="s">
        <v>73</v>
      </c>
      <c r="E481" s="0" t="s">
        <v>74</v>
      </c>
      <c r="F481" s="0" t="n">
        <f aca="false">G481*H481*1000</f>
        <v>34716900</v>
      </c>
      <c r="G481" s="0" t="n">
        <v>31</v>
      </c>
      <c r="H481" s="0" t="n">
        <v>1119.9</v>
      </c>
      <c r="I481" s="17" t="n">
        <v>30878</v>
      </c>
      <c r="J481" s="17" t="str">
        <f aca="false">TEXT(I481,"aaaa")</f>
        <v>1984</v>
      </c>
      <c r="K481" s="0" t="n">
        <v>7</v>
      </c>
      <c r="L481" s="0" t="s">
        <v>82</v>
      </c>
      <c r="M481" s="0" t="s">
        <v>88</v>
      </c>
    </row>
    <row r="482" customFormat="false" ht="14.4" hidden="true" customHeight="false" outlineLevel="0" collapsed="false">
      <c r="A482" s="0" t="str">
        <f aca="false">IF(M482="GASOLINE","G",IF(M482="PROPANE","CNG",IF(M482="DIESEL","D", "OUTRO")))</f>
        <v>D</v>
      </c>
      <c r="C482" s="0" t="n">
        <f aca="false">3.78541*F482</f>
        <v>168640394.041</v>
      </c>
      <c r="D482" s="16" t="s">
        <v>73</v>
      </c>
      <c r="E482" s="0" t="s">
        <v>74</v>
      </c>
      <c r="F482" s="0" t="n">
        <f aca="false">G482*H482*1000</f>
        <v>44550100</v>
      </c>
      <c r="G482" s="0" t="n">
        <v>31</v>
      </c>
      <c r="H482" s="0" t="n">
        <v>1437.1</v>
      </c>
      <c r="I482" s="17" t="n">
        <v>30909</v>
      </c>
      <c r="J482" s="17" t="str">
        <f aca="false">TEXT(I482,"aaaa")</f>
        <v>1984</v>
      </c>
      <c r="K482" s="0" t="n">
        <v>8</v>
      </c>
      <c r="L482" s="0" t="s">
        <v>83</v>
      </c>
      <c r="M482" s="0" t="s">
        <v>88</v>
      </c>
    </row>
    <row r="483" customFormat="false" ht="14.4" hidden="true" customHeight="false" outlineLevel="0" collapsed="false">
      <c r="A483" s="0" t="str">
        <f aca="false">IF(M483="GASOLINE","G",IF(M483="PROPANE","CNG",IF(M483="DIESEL","D", "OUTRO")))</f>
        <v>D</v>
      </c>
      <c r="C483" s="0" t="n">
        <f aca="false">3.78541*F483</f>
        <v>142577467.65</v>
      </c>
      <c r="D483" s="16" t="s">
        <v>73</v>
      </c>
      <c r="E483" s="0" t="s">
        <v>74</v>
      </c>
      <c r="F483" s="0" t="n">
        <f aca="false">G483*H483*1000</f>
        <v>37665000</v>
      </c>
      <c r="G483" s="0" t="n">
        <v>30</v>
      </c>
      <c r="H483" s="0" t="n">
        <v>1255.5</v>
      </c>
      <c r="I483" s="17" t="n">
        <v>30940</v>
      </c>
      <c r="J483" s="17" t="str">
        <f aca="false">TEXT(I483,"aaaa")</f>
        <v>1984</v>
      </c>
      <c r="K483" s="0" t="n">
        <v>9</v>
      </c>
      <c r="L483" s="0" t="s">
        <v>84</v>
      </c>
      <c r="M483" s="0" t="s">
        <v>88</v>
      </c>
    </row>
    <row r="484" customFormat="false" ht="14.4" hidden="true" customHeight="false" outlineLevel="0" collapsed="false">
      <c r="A484" s="0" t="str">
        <f aca="false">IF(M484="GASOLINE","G",IF(M484="PROPANE","CNG",IF(M484="DIESEL","D", "OUTRO")))</f>
        <v>D</v>
      </c>
      <c r="C484" s="0" t="n">
        <f aca="false">3.78541*F484</f>
        <v>147846379.829</v>
      </c>
      <c r="D484" s="16" t="s">
        <v>73</v>
      </c>
      <c r="E484" s="0" t="s">
        <v>74</v>
      </c>
      <c r="F484" s="0" t="n">
        <f aca="false">G484*H484*1000</f>
        <v>39056900</v>
      </c>
      <c r="G484" s="0" t="n">
        <v>31</v>
      </c>
      <c r="H484" s="0" t="n">
        <v>1259.9</v>
      </c>
      <c r="I484" s="17" t="n">
        <v>30970</v>
      </c>
      <c r="J484" s="17" t="str">
        <f aca="false">TEXT(I484,"aaaa")</f>
        <v>1984</v>
      </c>
      <c r="K484" s="0" t="n">
        <v>10</v>
      </c>
      <c r="L484" s="0" t="s">
        <v>85</v>
      </c>
      <c r="M484" s="0" t="s">
        <v>88</v>
      </c>
    </row>
    <row r="485" customFormat="false" ht="14.4" hidden="true" customHeight="false" outlineLevel="0" collapsed="false">
      <c r="A485" s="0" t="str">
        <f aca="false">IF(M485="GASOLINE","G",IF(M485="PROPANE","CNG",IF(M485="DIESEL","D", "OUTRO")))</f>
        <v>D</v>
      </c>
      <c r="C485" s="0" t="n">
        <f aca="false">3.78541*F485</f>
        <v>221139866.79</v>
      </c>
      <c r="D485" s="16" t="s">
        <v>73</v>
      </c>
      <c r="E485" s="0" t="s">
        <v>74</v>
      </c>
      <c r="F485" s="0" t="n">
        <f aca="false">G485*H485*1000</f>
        <v>58419000</v>
      </c>
      <c r="G485" s="0" t="n">
        <v>30</v>
      </c>
      <c r="H485" s="0" t="n">
        <v>1947.3</v>
      </c>
      <c r="I485" s="17" t="n">
        <v>31001</v>
      </c>
      <c r="J485" s="17" t="str">
        <f aca="false">TEXT(I485,"aaaa")</f>
        <v>1984</v>
      </c>
      <c r="K485" s="0" t="n">
        <v>11</v>
      </c>
      <c r="L485" s="0" t="s">
        <v>86</v>
      </c>
      <c r="M485" s="0" t="s">
        <v>88</v>
      </c>
    </row>
    <row r="486" customFormat="false" ht="14.4" hidden="true" customHeight="false" outlineLevel="0" collapsed="false">
      <c r="A486" s="0" t="str">
        <f aca="false">IF(M486="GASOLINE","G",IF(M486="PROPANE","CNG",IF(M486="DIESEL","D", "OUTRO")))</f>
        <v>D</v>
      </c>
      <c r="C486" s="0" t="n">
        <f aca="false">3.78541*F486</f>
        <v>258364453.107</v>
      </c>
      <c r="D486" s="16" t="s">
        <v>73</v>
      </c>
      <c r="E486" s="0" t="s">
        <v>74</v>
      </c>
      <c r="F486" s="0" t="n">
        <f aca="false">G486*H486*1000</f>
        <v>68252700</v>
      </c>
      <c r="G486" s="0" t="n">
        <v>31</v>
      </c>
      <c r="H486" s="0" t="n">
        <v>2201.7</v>
      </c>
      <c r="I486" s="17" t="n">
        <v>31031</v>
      </c>
      <c r="J486" s="17" t="str">
        <f aca="false">TEXT(I486,"aaaa")</f>
        <v>1984</v>
      </c>
      <c r="K486" s="0" t="n">
        <v>12</v>
      </c>
      <c r="L486" s="0" t="s">
        <v>87</v>
      </c>
      <c r="M486" s="0" t="s">
        <v>88</v>
      </c>
    </row>
    <row r="487" customFormat="false" ht="14.4" hidden="true" customHeight="false" outlineLevel="0" collapsed="false">
      <c r="A487" s="0" t="str">
        <f aca="false">IF(M487="GASOLINE","G",IF(M487="PROPANE","CNG",IF(M487="DIESEL","D", "OUTRO")))</f>
        <v>D</v>
      </c>
      <c r="C487" s="0" t="n">
        <f aca="false">3.78541*F487</f>
        <v>344732367.667</v>
      </c>
      <c r="D487" s="16" t="s">
        <v>73</v>
      </c>
      <c r="E487" s="0" t="s">
        <v>74</v>
      </c>
      <c r="F487" s="0" t="n">
        <f aca="false">G487*H487*1000</f>
        <v>91068700</v>
      </c>
      <c r="G487" s="0" t="n">
        <v>31</v>
      </c>
      <c r="H487" s="0" t="n">
        <v>2937.7</v>
      </c>
      <c r="I487" s="17" t="n">
        <v>31062</v>
      </c>
      <c r="J487" s="17" t="str">
        <f aca="false">TEXT(I487,"aaaa")</f>
        <v>1985</v>
      </c>
      <c r="K487" s="0" t="n">
        <v>1</v>
      </c>
      <c r="L487" s="0" t="s">
        <v>75</v>
      </c>
      <c r="M487" s="0" t="s">
        <v>88</v>
      </c>
    </row>
    <row r="488" customFormat="false" ht="14.4" hidden="true" customHeight="false" outlineLevel="0" collapsed="false">
      <c r="A488" s="0" t="str">
        <f aca="false">IF(M488="GASOLINE","G",IF(M488="PROPANE","CNG",IF(M488="DIESEL","D", "OUTRO")))</f>
        <v>D</v>
      </c>
      <c r="C488" s="0" t="n">
        <f aca="false">3.78541*F488</f>
        <v>272037732.568</v>
      </c>
      <c r="D488" s="16" t="s">
        <v>73</v>
      </c>
      <c r="E488" s="0" t="s">
        <v>74</v>
      </c>
      <c r="F488" s="0" t="n">
        <f aca="false">G488*H488*1000</f>
        <v>71864800</v>
      </c>
      <c r="G488" s="0" t="n">
        <v>28</v>
      </c>
      <c r="H488" s="0" t="n">
        <v>2566.6</v>
      </c>
      <c r="I488" s="17" t="n">
        <v>31093</v>
      </c>
      <c r="J488" s="17" t="str">
        <f aca="false">TEXT(I488,"aaaa")</f>
        <v>1985</v>
      </c>
      <c r="K488" s="0" t="n">
        <v>2</v>
      </c>
      <c r="L488" s="0" t="s">
        <v>77</v>
      </c>
      <c r="M488" s="0" t="s">
        <v>88</v>
      </c>
    </row>
    <row r="489" customFormat="false" ht="14.4" hidden="true" customHeight="false" outlineLevel="0" collapsed="false">
      <c r="A489" s="0" t="str">
        <f aca="false">IF(M489="GASOLINE","G",IF(M489="PROPANE","CNG",IF(M489="DIESEL","D", "OUTRO")))</f>
        <v>D</v>
      </c>
      <c r="C489" s="0" t="n">
        <f aca="false">3.78541*F489</f>
        <v>254808817.494</v>
      </c>
      <c r="D489" s="16" t="s">
        <v>73</v>
      </c>
      <c r="E489" s="0" t="s">
        <v>74</v>
      </c>
      <c r="F489" s="0" t="n">
        <f aca="false">G489*H489*1000</f>
        <v>67313400</v>
      </c>
      <c r="G489" s="0" t="n">
        <v>31</v>
      </c>
      <c r="H489" s="0" t="n">
        <v>2171.4</v>
      </c>
      <c r="I489" s="17" t="n">
        <v>31121</v>
      </c>
      <c r="J489" s="17" t="str">
        <f aca="false">TEXT(I489,"aaaa")</f>
        <v>1985</v>
      </c>
      <c r="K489" s="0" t="n">
        <v>3</v>
      </c>
      <c r="L489" s="0" t="s">
        <v>78</v>
      </c>
      <c r="M489" s="0" t="s">
        <v>88</v>
      </c>
    </row>
    <row r="490" customFormat="false" ht="14.4" hidden="true" customHeight="false" outlineLevel="0" collapsed="false">
      <c r="A490" s="0" t="str">
        <f aca="false">IF(M490="GASOLINE","G",IF(M490="PROPANE","CNG",IF(M490="DIESEL","D", "OUTRO")))</f>
        <v>D</v>
      </c>
      <c r="C490" s="0" t="n">
        <f aca="false">3.78541*F490</f>
        <v>179258090.55</v>
      </c>
      <c r="D490" s="16" t="s">
        <v>73</v>
      </c>
      <c r="E490" s="0" t="s">
        <v>74</v>
      </c>
      <c r="F490" s="0" t="n">
        <f aca="false">G490*H490*1000</f>
        <v>47355000</v>
      </c>
      <c r="G490" s="0" t="n">
        <v>30</v>
      </c>
      <c r="H490" s="0" t="n">
        <v>1578.5</v>
      </c>
      <c r="I490" s="17" t="n">
        <v>31152</v>
      </c>
      <c r="J490" s="17" t="str">
        <f aca="false">TEXT(I490,"aaaa")</f>
        <v>1985</v>
      </c>
      <c r="K490" s="0" t="n">
        <v>4</v>
      </c>
      <c r="L490" s="0" t="s">
        <v>79</v>
      </c>
      <c r="M490" s="0" t="s">
        <v>88</v>
      </c>
    </row>
    <row r="491" customFormat="false" ht="14.4" hidden="true" customHeight="false" outlineLevel="0" collapsed="false">
      <c r="A491" s="0" t="str">
        <f aca="false">IF(M491="GASOLINE","G",IF(M491="PROPANE","CNG",IF(M491="DIESEL","D", "OUTRO")))</f>
        <v>D</v>
      </c>
      <c r="C491" s="0" t="n">
        <f aca="false">3.78541*F491</f>
        <v>145992286.011</v>
      </c>
      <c r="D491" s="16" t="s">
        <v>73</v>
      </c>
      <c r="E491" s="0" t="s">
        <v>74</v>
      </c>
      <c r="F491" s="0" t="n">
        <f aca="false">G491*H491*1000</f>
        <v>38567100</v>
      </c>
      <c r="G491" s="0" t="n">
        <v>31</v>
      </c>
      <c r="H491" s="0" t="n">
        <v>1244.1</v>
      </c>
      <c r="I491" s="17" t="n">
        <v>31182</v>
      </c>
      <c r="J491" s="17" t="str">
        <f aca="false">TEXT(I491,"aaaa")</f>
        <v>1985</v>
      </c>
      <c r="K491" s="0" t="n">
        <v>5</v>
      </c>
      <c r="L491" s="0" t="s">
        <v>80</v>
      </c>
      <c r="M491" s="0" t="s">
        <v>88</v>
      </c>
    </row>
    <row r="492" customFormat="false" ht="14.4" hidden="true" customHeight="false" outlineLevel="0" collapsed="false">
      <c r="A492" s="0" t="str">
        <f aca="false">IF(M492="GASOLINE","G",IF(M492="PROPANE","CNG",IF(M492="DIESEL","D", "OUTRO")))</f>
        <v>D</v>
      </c>
      <c r="C492" s="0" t="n">
        <f aca="false">3.78541*F492</f>
        <v>133004165.76</v>
      </c>
      <c r="D492" s="16" t="s">
        <v>73</v>
      </c>
      <c r="E492" s="0" t="s">
        <v>74</v>
      </c>
      <c r="F492" s="0" t="n">
        <f aca="false">G492*H492*1000</f>
        <v>35136000</v>
      </c>
      <c r="G492" s="0" t="n">
        <v>30</v>
      </c>
      <c r="H492" s="0" t="n">
        <v>1171.2</v>
      </c>
      <c r="I492" s="17" t="n">
        <v>31213</v>
      </c>
      <c r="J492" s="17" t="str">
        <f aca="false">TEXT(I492,"aaaa")</f>
        <v>1985</v>
      </c>
      <c r="K492" s="0" t="n">
        <v>6</v>
      </c>
      <c r="L492" s="0" t="s">
        <v>81</v>
      </c>
      <c r="M492" s="0" t="s">
        <v>88</v>
      </c>
    </row>
    <row r="493" customFormat="false" ht="14.4" hidden="true" customHeight="false" outlineLevel="0" collapsed="false">
      <c r="A493" s="0" t="str">
        <f aca="false">IF(M493="GASOLINE","G",IF(M493="PROPANE","CNG",IF(M493="DIESEL","D", "OUTRO")))</f>
        <v>D</v>
      </c>
      <c r="C493" s="0" t="n">
        <f aca="false">3.78541*F493</f>
        <v>150592316.243</v>
      </c>
      <c r="D493" s="16" t="s">
        <v>73</v>
      </c>
      <c r="E493" s="0" t="s">
        <v>74</v>
      </c>
      <c r="F493" s="0" t="n">
        <f aca="false">G493*H493*1000</f>
        <v>39782300</v>
      </c>
      <c r="G493" s="0" t="n">
        <v>31</v>
      </c>
      <c r="H493" s="0" t="n">
        <v>1283.3</v>
      </c>
      <c r="I493" s="17" t="n">
        <v>31243</v>
      </c>
      <c r="J493" s="17" t="str">
        <f aca="false">TEXT(I493,"aaaa")</f>
        <v>1985</v>
      </c>
      <c r="K493" s="0" t="n">
        <v>7</v>
      </c>
      <c r="L493" s="0" t="s">
        <v>82</v>
      </c>
      <c r="M493" s="0" t="s">
        <v>88</v>
      </c>
    </row>
    <row r="494" customFormat="false" ht="14.4" hidden="true" customHeight="false" outlineLevel="0" collapsed="false">
      <c r="A494" s="0" t="str">
        <f aca="false">IF(M494="GASOLINE","G",IF(M494="PROPANE","CNG",IF(M494="DIESEL","D", "OUTRO")))</f>
        <v>D</v>
      </c>
      <c r="C494" s="0" t="n">
        <f aca="false">3.78541*F494</f>
        <v>194808933.371</v>
      </c>
      <c r="D494" s="16" t="s">
        <v>73</v>
      </c>
      <c r="E494" s="0" t="s">
        <v>74</v>
      </c>
      <c r="F494" s="0" t="n">
        <f aca="false">G494*H494*1000</f>
        <v>51463100</v>
      </c>
      <c r="G494" s="0" t="n">
        <v>31</v>
      </c>
      <c r="H494" s="0" t="n">
        <v>1660.1</v>
      </c>
      <c r="I494" s="17" t="n">
        <v>31274</v>
      </c>
      <c r="J494" s="17" t="str">
        <f aca="false">TEXT(I494,"aaaa")</f>
        <v>1985</v>
      </c>
      <c r="K494" s="0" t="n">
        <v>8</v>
      </c>
      <c r="L494" s="0" t="s">
        <v>83</v>
      </c>
      <c r="M494" s="0" t="s">
        <v>88</v>
      </c>
    </row>
    <row r="495" customFormat="false" ht="14.4" hidden="true" customHeight="false" outlineLevel="0" collapsed="false">
      <c r="A495" s="0" t="str">
        <f aca="false">IF(M495="GASOLINE","G",IF(M495="PROPANE","CNG",IF(M495="DIESEL","D", "OUTRO")))</f>
        <v>D</v>
      </c>
      <c r="C495" s="0" t="n">
        <f aca="false">3.78541*F495</f>
        <v>159044001.15</v>
      </c>
      <c r="D495" s="16" t="s">
        <v>73</v>
      </c>
      <c r="E495" s="0" t="s">
        <v>74</v>
      </c>
      <c r="F495" s="0" t="n">
        <f aca="false">G495*H495*1000</f>
        <v>42015000</v>
      </c>
      <c r="G495" s="0" t="n">
        <v>30</v>
      </c>
      <c r="H495" s="0" t="n">
        <v>1400.5</v>
      </c>
      <c r="I495" s="17" t="n">
        <v>31305</v>
      </c>
      <c r="J495" s="17" t="str">
        <f aca="false">TEXT(I495,"aaaa")</f>
        <v>1985</v>
      </c>
      <c r="K495" s="0" t="n">
        <v>9</v>
      </c>
      <c r="L495" s="0" t="s">
        <v>84</v>
      </c>
      <c r="M495" s="0" t="s">
        <v>88</v>
      </c>
    </row>
    <row r="496" customFormat="false" ht="14.4" hidden="true" customHeight="false" outlineLevel="0" collapsed="false">
      <c r="A496" s="0" t="str">
        <f aca="false">IF(M496="GASOLINE","G",IF(M496="PROPANE","CNG",IF(M496="DIESEL","D", "OUTRO")))</f>
        <v>D</v>
      </c>
      <c r="C496" s="0" t="n">
        <f aca="false">3.78541*F496</f>
        <v>189716042.757</v>
      </c>
      <c r="D496" s="16" t="s">
        <v>73</v>
      </c>
      <c r="E496" s="0" t="s">
        <v>74</v>
      </c>
      <c r="F496" s="0" t="n">
        <f aca="false">G496*H496*1000</f>
        <v>50117700</v>
      </c>
      <c r="G496" s="0" t="n">
        <v>31</v>
      </c>
      <c r="H496" s="0" t="n">
        <v>1616.7</v>
      </c>
      <c r="I496" s="17" t="n">
        <v>31335</v>
      </c>
      <c r="J496" s="17" t="str">
        <f aca="false">TEXT(I496,"aaaa")</f>
        <v>1985</v>
      </c>
      <c r="K496" s="0" t="n">
        <v>10</v>
      </c>
      <c r="L496" s="0" t="s">
        <v>85</v>
      </c>
      <c r="M496" s="0" t="s">
        <v>88</v>
      </c>
    </row>
    <row r="497" customFormat="false" ht="14.4" hidden="true" customHeight="false" outlineLevel="0" collapsed="false">
      <c r="A497" s="0" t="str">
        <f aca="false">IF(M497="GASOLINE","G",IF(M497="PROPANE","CNG",IF(M497="DIESEL","D", "OUTRO")))</f>
        <v>D</v>
      </c>
      <c r="C497" s="0" t="n">
        <f aca="false">3.78541*F497</f>
        <v>199631167.17</v>
      </c>
      <c r="D497" s="16" t="s">
        <v>73</v>
      </c>
      <c r="E497" s="0" t="s">
        <v>74</v>
      </c>
      <c r="F497" s="0" t="n">
        <f aca="false">G497*H497*1000</f>
        <v>52737000</v>
      </c>
      <c r="G497" s="0" t="n">
        <v>30</v>
      </c>
      <c r="H497" s="0" t="n">
        <v>1757.9</v>
      </c>
      <c r="I497" s="17" t="n">
        <v>31366</v>
      </c>
      <c r="J497" s="17" t="str">
        <f aca="false">TEXT(I497,"aaaa")</f>
        <v>1985</v>
      </c>
      <c r="K497" s="0" t="n">
        <v>11</v>
      </c>
      <c r="L497" s="0" t="s">
        <v>86</v>
      </c>
      <c r="M497" s="0" t="s">
        <v>88</v>
      </c>
    </row>
    <row r="498" customFormat="false" ht="14.4" hidden="true" customHeight="false" outlineLevel="0" collapsed="false">
      <c r="A498" s="0" t="str">
        <f aca="false">IF(M498="GASOLINE","G",IF(M498="PROPANE","CNG",IF(M498="DIESEL","D", "OUTRO")))</f>
        <v>D</v>
      </c>
      <c r="C498" s="0" t="n">
        <f aca="false">3.78541*F498</f>
        <v>307357122.032</v>
      </c>
      <c r="D498" s="16" t="s">
        <v>73</v>
      </c>
      <c r="E498" s="0" t="s">
        <v>74</v>
      </c>
      <c r="F498" s="0" t="n">
        <f aca="false">G498*H498*1000</f>
        <v>81195200</v>
      </c>
      <c r="G498" s="0" t="n">
        <v>31</v>
      </c>
      <c r="H498" s="0" t="n">
        <v>2619.2</v>
      </c>
      <c r="I498" s="17" t="n">
        <v>31396</v>
      </c>
      <c r="J498" s="17" t="str">
        <f aca="false">TEXT(I498,"aaaa")</f>
        <v>1985</v>
      </c>
      <c r="K498" s="0" t="n">
        <v>12</v>
      </c>
      <c r="L498" s="0" t="s">
        <v>87</v>
      </c>
      <c r="M498" s="0" t="s">
        <v>88</v>
      </c>
    </row>
    <row r="499" customFormat="false" ht="14.4" hidden="true" customHeight="false" outlineLevel="0" collapsed="false">
      <c r="A499" s="0" t="str">
        <f aca="false">IF(M499="GASOLINE","G",IF(M499="PROPANE","CNG",IF(M499="DIESEL","D", "OUTRO")))</f>
        <v>D</v>
      </c>
      <c r="C499" s="0" t="n">
        <f aca="false">3.78541*F499</f>
        <v>319936796.544</v>
      </c>
      <c r="D499" s="16" t="s">
        <v>73</v>
      </c>
      <c r="E499" s="0" t="s">
        <v>74</v>
      </c>
      <c r="F499" s="0" t="n">
        <f aca="false">G499*H499*1000</f>
        <v>84518400</v>
      </c>
      <c r="G499" s="0" t="n">
        <v>31</v>
      </c>
      <c r="H499" s="0" t="n">
        <v>2726.4</v>
      </c>
      <c r="I499" s="17" t="n">
        <v>31427</v>
      </c>
      <c r="J499" s="17" t="str">
        <f aca="false">TEXT(I499,"aaaa")</f>
        <v>1986</v>
      </c>
      <c r="K499" s="0" t="n">
        <v>1</v>
      </c>
      <c r="L499" s="0" t="s">
        <v>75</v>
      </c>
      <c r="M499" s="0" t="s">
        <v>88</v>
      </c>
    </row>
    <row r="500" customFormat="false" ht="14.4" hidden="true" customHeight="false" outlineLevel="0" collapsed="false">
      <c r="A500" s="0" t="str">
        <f aca="false">IF(M500="GASOLINE","G",IF(M500="PROPANE","CNG",IF(M500="DIESEL","D", "OUTRO")))</f>
        <v>D</v>
      </c>
      <c r="C500" s="0" t="n">
        <f aca="false">3.78541*F500</f>
        <v>281386181.104</v>
      </c>
      <c r="D500" s="16" t="s">
        <v>73</v>
      </c>
      <c r="E500" s="0" t="s">
        <v>74</v>
      </c>
      <c r="F500" s="0" t="n">
        <f aca="false">G500*H500*1000</f>
        <v>74334400</v>
      </c>
      <c r="G500" s="0" t="n">
        <v>28</v>
      </c>
      <c r="H500" s="0" t="n">
        <v>2654.8</v>
      </c>
      <c r="I500" s="17" t="n">
        <v>31458</v>
      </c>
      <c r="J500" s="17" t="str">
        <f aca="false">TEXT(I500,"aaaa")</f>
        <v>1986</v>
      </c>
      <c r="K500" s="0" t="n">
        <v>2</v>
      </c>
      <c r="L500" s="0" t="s">
        <v>77</v>
      </c>
      <c r="M500" s="0" t="s">
        <v>88</v>
      </c>
    </row>
    <row r="501" customFormat="false" ht="14.4" hidden="true" customHeight="false" outlineLevel="0" collapsed="false">
      <c r="A501" s="0" t="str">
        <f aca="false">IF(M501="GASOLINE","G",IF(M501="PROPANE","CNG",IF(M501="DIESEL","D", "OUTRO")))</f>
        <v>D</v>
      </c>
      <c r="C501" s="0" t="n">
        <f aca="false">3.78541*F501</f>
        <v>274323741.667</v>
      </c>
      <c r="D501" s="16" t="s">
        <v>73</v>
      </c>
      <c r="E501" s="0" t="s">
        <v>74</v>
      </c>
      <c r="F501" s="0" t="n">
        <f aca="false">G501*H501*1000</f>
        <v>72468700</v>
      </c>
      <c r="G501" s="0" t="n">
        <v>31</v>
      </c>
      <c r="H501" s="0" t="n">
        <v>2337.7</v>
      </c>
      <c r="I501" s="17" t="n">
        <v>31486</v>
      </c>
      <c r="J501" s="17" t="str">
        <f aca="false">TEXT(I501,"aaaa")</f>
        <v>1986</v>
      </c>
      <c r="K501" s="0" t="n">
        <v>3</v>
      </c>
      <c r="L501" s="0" t="s">
        <v>78</v>
      </c>
      <c r="M501" s="0" t="s">
        <v>88</v>
      </c>
    </row>
    <row r="502" customFormat="false" ht="14.4" hidden="true" customHeight="false" outlineLevel="0" collapsed="false">
      <c r="A502" s="0" t="str">
        <f aca="false">IF(M502="GASOLINE","G",IF(M502="PROPANE","CNG",IF(M502="DIESEL","D", "OUTRO")))</f>
        <v>D</v>
      </c>
      <c r="C502" s="0" t="n">
        <f aca="false">3.78541*F502</f>
        <v>200335253.43</v>
      </c>
      <c r="D502" s="16" t="s">
        <v>73</v>
      </c>
      <c r="E502" s="0" t="s">
        <v>74</v>
      </c>
      <c r="F502" s="0" t="n">
        <f aca="false">G502*H502*1000</f>
        <v>52923000</v>
      </c>
      <c r="G502" s="0" t="n">
        <v>30</v>
      </c>
      <c r="H502" s="0" t="n">
        <v>1764.1</v>
      </c>
      <c r="I502" s="17" t="n">
        <v>31517</v>
      </c>
      <c r="J502" s="17" t="str">
        <f aca="false">TEXT(I502,"aaaa")</f>
        <v>1986</v>
      </c>
      <c r="K502" s="0" t="n">
        <v>4</v>
      </c>
      <c r="L502" s="0" t="s">
        <v>79</v>
      </c>
      <c r="M502" s="0" t="s">
        <v>88</v>
      </c>
    </row>
    <row r="503" customFormat="false" ht="14.4" hidden="true" customHeight="false" outlineLevel="0" collapsed="false">
      <c r="A503" s="0" t="str">
        <f aca="false">IF(M503="GASOLINE","G",IF(M503="PROPANE","CNG",IF(M503="DIESEL","D", "OUTRO")))</f>
        <v>D</v>
      </c>
      <c r="C503" s="0" t="n">
        <f aca="false">3.78541*F503</f>
        <v>166422522.322</v>
      </c>
      <c r="D503" s="16" t="s">
        <v>73</v>
      </c>
      <c r="E503" s="0" t="s">
        <v>74</v>
      </c>
      <c r="F503" s="0" t="n">
        <f aca="false">G503*H503*1000</f>
        <v>43964200</v>
      </c>
      <c r="G503" s="0" t="n">
        <v>31</v>
      </c>
      <c r="H503" s="0" t="n">
        <v>1418.2</v>
      </c>
      <c r="I503" s="17" t="n">
        <v>31547</v>
      </c>
      <c r="J503" s="17" t="str">
        <f aca="false">TEXT(I503,"aaaa")</f>
        <v>1986</v>
      </c>
      <c r="K503" s="0" t="n">
        <v>5</v>
      </c>
      <c r="L503" s="0" t="s">
        <v>80</v>
      </c>
      <c r="M503" s="0" t="s">
        <v>88</v>
      </c>
    </row>
    <row r="504" customFormat="false" ht="14.4" hidden="true" customHeight="false" outlineLevel="0" collapsed="false">
      <c r="A504" s="0" t="str">
        <f aca="false">IF(M504="GASOLINE","G",IF(M504="PROPANE","CNG",IF(M504="DIESEL","D", "OUTRO")))</f>
        <v>D</v>
      </c>
      <c r="C504" s="0" t="n">
        <f aca="false">3.78541*F504</f>
        <v>176191908.45</v>
      </c>
      <c r="D504" s="16" t="s">
        <v>73</v>
      </c>
      <c r="E504" s="0" t="s">
        <v>74</v>
      </c>
      <c r="F504" s="0" t="n">
        <f aca="false">G504*H504*1000</f>
        <v>46545000</v>
      </c>
      <c r="G504" s="0" t="n">
        <v>30</v>
      </c>
      <c r="H504" s="0" t="n">
        <v>1551.5</v>
      </c>
      <c r="I504" s="17" t="n">
        <v>31578</v>
      </c>
      <c r="J504" s="17" t="str">
        <f aca="false">TEXT(I504,"aaaa")</f>
        <v>1986</v>
      </c>
      <c r="K504" s="0" t="n">
        <v>6</v>
      </c>
      <c r="L504" s="0" t="s">
        <v>81</v>
      </c>
      <c r="M504" s="0" t="s">
        <v>88</v>
      </c>
    </row>
    <row r="505" customFormat="false" ht="14.4" hidden="true" customHeight="false" outlineLevel="0" collapsed="false">
      <c r="A505" s="0" t="str">
        <f aca="false">IF(M505="GASOLINE","G",IF(M505="PROPANE","CNG",IF(M505="DIESEL","D", "OUTRO")))</f>
        <v>D</v>
      </c>
      <c r="C505" s="0" t="n">
        <f aca="false">3.78541*F505</f>
        <v>167666408.048</v>
      </c>
      <c r="D505" s="16" t="s">
        <v>73</v>
      </c>
      <c r="E505" s="0" t="s">
        <v>74</v>
      </c>
      <c r="F505" s="0" t="n">
        <f aca="false">G505*H505*1000</f>
        <v>44292800</v>
      </c>
      <c r="G505" s="0" t="n">
        <v>31</v>
      </c>
      <c r="H505" s="0" t="n">
        <v>1428.8</v>
      </c>
      <c r="I505" s="17" t="n">
        <v>31608</v>
      </c>
      <c r="J505" s="17" t="str">
        <f aca="false">TEXT(I505,"aaaa")</f>
        <v>1986</v>
      </c>
      <c r="K505" s="0" t="n">
        <v>7</v>
      </c>
      <c r="L505" s="0" t="s">
        <v>82</v>
      </c>
      <c r="M505" s="0" t="s">
        <v>88</v>
      </c>
    </row>
    <row r="506" customFormat="false" ht="14.4" hidden="true" customHeight="false" outlineLevel="0" collapsed="false">
      <c r="A506" s="0" t="str">
        <f aca="false">IF(M506="GASOLINE","G",IF(M506="PROPANE","CNG",IF(M506="DIESEL","D", "OUTRO")))</f>
        <v>D</v>
      </c>
      <c r="C506" s="0" t="n">
        <f aca="false">3.78541*F506</f>
        <v>192931370.011</v>
      </c>
      <c r="D506" s="16" t="s">
        <v>73</v>
      </c>
      <c r="E506" s="0" t="s">
        <v>74</v>
      </c>
      <c r="F506" s="0" t="n">
        <f aca="false">G506*H506*1000</f>
        <v>50967100</v>
      </c>
      <c r="G506" s="0" t="n">
        <v>31</v>
      </c>
      <c r="H506" s="0" t="n">
        <v>1644.1</v>
      </c>
      <c r="I506" s="17" t="n">
        <v>31639</v>
      </c>
      <c r="J506" s="17" t="str">
        <f aca="false">TEXT(I506,"aaaa")</f>
        <v>1986</v>
      </c>
      <c r="K506" s="0" t="n">
        <v>8</v>
      </c>
      <c r="L506" s="0" t="s">
        <v>83</v>
      </c>
      <c r="M506" s="0" t="s">
        <v>88</v>
      </c>
    </row>
    <row r="507" customFormat="false" ht="14.4" hidden="true" customHeight="false" outlineLevel="0" collapsed="false">
      <c r="A507" s="0" t="str">
        <f aca="false">IF(M507="GASOLINE","G",IF(M507="PROPANE","CNG",IF(M507="DIESEL","D", "OUTRO")))</f>
        <v>D</v>
      </c>
      <c r="C507" s="0" t="n">
        <f aca="false">3.78541*F507</f>
        <v>172001459.58</v>
      </c>
      <c r="D507" s="16" t="s">
        <v>73</v>
      </c>
      <c r="E507" s="0" t="s">
        <v>74</v>
      </c>
      <c r="F507" s="0" t="n">
        <f aca="false">G507*H507*1000</f>
        <v>45438000</v>
      </c>
      <c r="G507" s="0" t="n">
        <v>30</v>
      </c>
      <c r="H507" s="0" t="n">
        <v>1514.6</v>
      </c>
      <c r="I507" s="17" t="n">
        <v>31670</v>
      </c>
      <c r="J507" s="17" t="str">
        <f aca="false">TEXT(I507,"aaaa")</f>
        <v>1986</v>
      </c>
      <c r="K507" s="0" t="n">
        <v>9</v>
      </c>
      <c r="L507" s="0" t="s">
        <v>84</v>
      </c>
      <c r="M507" s="0" t="s">
        <v>88</v>
      </c>
    </row>
    <row r="508" customFormat="false" ht="14.4" hidden="true" customHeight="false" outlineLevel="0" collapsed="false">
      <c r="A508" s="0" t="str">
        <f aca="false">IF(M508="GASOLINE","G",IF(M508="PROPANE","CNG",IF(M508="DIESEL","D", "OUTRO")))</f>
        <v>D</v>
      </c>
      <c r="C508" s="0" t="n">
        <f aca="false">3.78541*F508</f>
        <v>251100629.858</v>
      </c>
      <c r="D508" s="16" t="s">
        <v>73</v>
      </c>
      <c r="E508" s="0" t="s">
        <v>74</v>
      </c>
      <c r="F508" s="0" t="n">
        <f aca="false">G508*H508*1000</f>
        <v>66333800</v>
      </c>
      <c r="G508" s="0" t="n">
        <v>31</v>
      </c>
      <c r="H508" s="0" t="n">
        <v>2139.8</v>
      </c>
      <c r="I508" s="17" t="n">
        <v>31700</v>
      </c>
      <c r="J508" s="17" t="str">
        <f aca="false">TEXT(I508,"aaaa")</f>
        <v>1986</v>
      </c>
      <c r="K508" s="0" t="n">
        <v>10</v>
      </c>
      <c r="L508" s="0" t="s">
        <v>85</v>
      </c>
      <c r="M508" s="0" t="s">
        <v>88</v>
      </c>
    </row>
    <row r="509" customFormat="false" ht="14.4" hidden="true" customHeight="false" outlineLevel="0" collapsed="false">
      <c r="A509" s="0" t="str">
        <f aca="false">IF(M509="GASOLINE","G",IF(M509="PROPANE","CNG",IF(M509="DIESEL","D", "OUTRO")))</f>
        <v>D</v>
      </c>
      <c r="C509" s="0" t="n">
        <f aca="false">3.78541*F509</f>
        <v>211169096.85</v>
      </c>
      <c r="D509" s="16" t="s">
        <v>73</v>
      </c>
      <c r="E509" s="0" t="s">
        <v>74</v>
      </c>
      <c r="F509" s="0" t="n">
        <f aca="false">G509*H509*1000</f>
        <v>55785000</v>
      </c>
      <c r="G509" s="0" t="n">
        <v>30</v>
      </c>
      <c r="H509" s="0" t="n">
        <v>1859.5</v>
      </c>
      <c r="I509" s="17" t="n">
        <v>31731</v>
      </c>
      <c r="J509" s="17" t="str">
        <f aca="false">TEXT(I509,"aaaa")</f>
        <v>1986</v>
      </c>
      <c r="K509" s="0" t="n">
        <v>11</v>
      </c>
      <c r="L509" s="0" t="s">
        <v>86</v>
      </c>
      <c r="M509" s="0" t="s">
        <v>88</v>
      </c>
    </row>
    <row r="510" customFormat="false" ht="14.4" hidden="true" customHeight="false" outlineLevel="0" collapsed="false">
      <c r="A510" s="0" t="str">
        <f aca="false">IF(M510="GASOLINE","G",IF(M510="PROPANE","CNG",IF(M510="DIESEL","D", "OUTRO")))</f>
        <v>D</v>
      </c>
      <c r="C510" s="0" t="n">
        <f aca="false">3.78541*F510</f>
        <v>342174187.589</v>
      </c>
      <c r="D510" s="16" t="s">
        <v>73</v>
      </c>
      <c r="E510" s="0" t="s">
        <v>74</v>
      </c>
      <c r="F510" s="0" t="n">
        <f aca="false">G510*H510*1000</f>
        <v>90392900</v>
      </c>
      <c r="G510" s="0" t="n">
        <v>31</v>
      </c>
      <c r="H510" s="0" t="n">
        <v>2915.9</v>
      </c>
      <c r="I510" s="17" t="n">
        <v>31761</v>
      </c>
      <c r="J510" s="17" t="str">
        <f aca="false">TEXT(I510,"aaaa")</f>
        <v>1986</v>
      </c>
      <c r="K510" s="0" t="n">
        <v>12</v>
      </c>
      <c r="L510" s="0" t="s">
        <v>87</v>
      </c>
      <c r="M510" s="0" t="s">
        <v>88</v>
      </c>
    </row>
    <row r="511" customFormat="false" ht="14.4" hidden="true" customHeight="false" outlineLevel="0" collapsed="false">
      <c r="A511" s="0" t="str">
        <f aca="false">IF(M511="GASOLINE","G",IF(M511="PROPANE","CNG",IF(M511="DIESEL","D", "OUTRO")))</f>
        <v>D</v>
      </c>
      <c r="C511" s="0" t="n">
        <f aca="false">3.78541*F511</f>
        <v>337374666.25</v>
      </c>
      <c r="D511" s="16" t="s">
        <v>73</v>
      </c>
      <c r="E511" s="0" t="s">
        <v>74</v>
      </c>
      <c r="F511" s="0" t="n">
        <f aca="false">G511*H511*1000</f>
        <v>89125000</v>
      </c>
      <c r="G511" s="0" t="n">
        <v>31</v>
      </c>
      <c r="H511" s="0" t="n">
        <v>2875</v>
      </c>
      <c r="I511" s="17" t="n">
        <v>31792</v>
      </c>
      <c r="J511" s="17" t="str">
        <f aca="false">TEXT(I511,"aaaa")</f>
        <v>1987</v>
      </c>
      <c r="K511" s="0" t="n">
        <v>1</v>
      </c>
      <c r="L511" s="0" t="s">
        <v>75</v>
      </c>
      <c r="M511" s="0" t="s">
        <v>88</v>
      </c>
    </row>
    <row r="512" customFormat="false" ht="14.4" hidden="true" customHeight="false" outlineLevel="0" collapsed="false">
      <c r="A512" s="0" t="str">
        <f aca="false">IF(M512="GASOLINE","G",IF(M512="PROPANE","CNG",IF(M512="DIESEL","D", "OUTRO")))</f>
        <v>D</v>
      </c>
      <c r="C512" s="0" t="n">
        <f aca="false">3.78541*F512</f>
        <v>304969285.404</v>
      </c>
      <c r="D512" s="16" t="s">
        <v>73</v>
      </c>
      <c r="E512" s="0" t="s">
        <v>74</v>
      </c>
      <c r="F512" s="0" t="n">
        <f aca="false">G512*H512*1000</f>
        <v>80564400</v>
      </c>
      <c r="G512" s="0" t="n">
        <v>28</v>
      </c>
      <c r="H512" s="0" t="n">
        <v>2877.3</v>
      </c>
      <c r="I512" s="17" t="n">
        <v>31823</v>
      </c>
      <c r="J512" s="17" t="str">
        <f aca="false">TEXT(I512,"aaaa")</f>
        <v>1987</v>
      </c>
      <c r="K512" s="0" t="n">
        <v>2</v>
      </c>
      <c r="L512" s="0" t="s">
        <v>77</v>
      </c>
      <c r="M512" s="0" t="s">
        <v>88</v>
      </c>
    </row>
    <row r="513" customFormat="false" ht="14.4" hidden="true" customHeight="false" outlineLevel="0" collapsed="false">
      <c r="A513" s="0" t="str">
        <f aca="false">IF(M513="GASOLINE","G",IF(M513="PROPANE","CNG",IF(M513="DIESEL","D", "OUTRO")))</f>
        <v>D</v>
      </c>
      <c r="C513" s="0" t="n">
        <f aca="false">3.78541*F513</f>
        <v>288757509.997</v>
      </c>
      <c r="D513" s="16" t="s">
        <v>73</v>
      </c>
      <c r="E513" s="0" t="s">
        <v>74</v>
      </c>
      <c r="F513" s="0" t="n">
        <f aca="false">G513*H513*1000</f>
        <v>76281700</v>
      </c>
      <c r="G513" s="0" t="n">
        <v>31</v>
      </c>
      <c r="H513" s="0" t="n">
        <v>2460.7</v>
      </c>
      <c r="I513" s="17" t="n">
        <v>31851</v>
      </c>
      <c r="J513" s="17" t="str">
        <f aca="false">TEXT(I513,"aaaa")</f>
        <v>1987</v>
      </c>
      <c r="K513" s="0" t="n">
        <v>3</v>
      </c>
      <c r="L513" s="0" t="s">
        <v>78</v>
      </c>
      <c r="M513" s="0" t="s">
        <v>88</v>
      </c>
    </row>
    <row r="514" customFormat="false" ht="14.4" hidden="true" customHeight="false" outlineLevel="0" collapsed="false">
      <c r="A514" s="0" t="str">
        <f aca="false">IF(M514="GASOLINE","G",IF(M514="PROPANE","CNG",IF(M514="DIESEL","D", "OUTRO")))</f>
        <v>D</v>
      </c>
      <c r="C514" s="0" t="n">
        <f aca="false">3.78541*F514</f>
        <v>202220387.61</v>
      </c>
      <c r="D514" s="16" t="s">
        <v>73</v>
      </c>
      <c r="E514" s="0" t="s">
        <v>74</v>
      </c>
      <c r="F514" s="0" t="n">
        <f aca="false">G514*H514*1000</f>
        <v>53421000</v>
      </c>
      <c r="G514" s="0" t="n">
        <v>30</v>
      </c>
      <c r="H514" s="0" t="n">
        <v>1780.7</v>
      </c>
      <c r="I514" s="17" t="n">
        <v>31882</v>
      </c>
      <c r="J514" s="17" t="str">
        <f aca="false">TEXT(I514,"aaaa")</f>
        <v>1987</v>
      </c>
      <c r="K514" s="0" t="n">
        <v>4</v>
      </c>
      <c r="L514" s="0" t="s">
        <v>79</v>
      </c>
      <c r="M514" s="0" t="s">
        <v>88</v>
      </c>
    </row>
    <row r="515" customFormat="false" ht="14.4" hidden="true" customHeight="false" outlineLevel="0" collapsed="false">
      <c r="A515" s="0" t="str">
        <f aca="false">IF(M515="GASOLINE","G",IF(M515="PROPANE","CNG",IF(M515="DIESEL","D", "OUTRO")))</f>
        <v>D</v>
      </c>
      <c r="C515" s="0" t="n">
        <f aca="false">3.78541*F515</f>
        <v>193647191.042</v>
      </c>
      <c r="D515" s="16" t="s">
        <v>73</v>
      </c>
      <c r="E515" s="0" t="s">
        <v>74</v>
      </c>
      <c r="F515" s="0" t="n">
        <f aca="false">G515*H515*1000</f>
        <v>51156200</v>
      </c>
      <c r="G515" s="0" t="n">
        <v>31</v>
      </c>
      <c r="H515" s="0" t="n">
        <v>1650.2</v>
      </c>
      <c r="I515" s="17" t="n">
        <v>31912</v>
      </c>
      <c r="J515" s="17" t="str">
        <f aca="false">TEXT(I515,"aaaa")</f>
        <v>1987</v>
      </c>
      <c r="K515" s="0" t="n">
        <v>5</v>
      </c>
      <c r="L515" s="0" t="s">
        <v>80</v>
      </c>
      <c r="M515" s="0" t="s">
        <v>88</v>
      </c>
    </row>
    <row r="516" customFormat="false" ht="14.4" hidden="true" customHeight="false" outlineLevel="0" collapsed="false">
      <c r="A516" s="0" t="str">
        <f aca="false">IF(M516="GASOLINE","G",IF(M516="PROPANE","CNG",IF(M516="DIESEL","D", "OUTRO")))</f>
        <v>D</v>
      </c>
      <c r="C516" s="0" t="n">
        <f aca="false">3.78541*F516</f>
        <v>106192106.73</v>
      </c>
      <c r="D516" s="16" t="s">
        <v>73</v>
      </c>
      <c r="E516" s="0" t="s">
        <v>74</v>
      </c>
      <c r="F516" s="0" t="n">
        <f aca="false">G516*H516*1000</f>
        <v>28053000</v>
      </c>
      <c r="G516" s="0" t="n">
        <v>30</v>
      </c>
      <c r="H516" s="0" t="n">
        <v>935.1</v>
      </c>
      <c r="I516" s="17" t="n">
        <v>31943</v>
      </c>
      <c r="J516" s="17" t="str">
        <f aca="false">TEXT(I516,"aaaa")</f>
        <v>1987</v>
      </c>
      <c r="K516" s="0" t="n">
        <v>6</v>
      </c>
      <c r="L516" s="0" t="s">
        <v>81</v>
      </c>
      <c r="M516" s="0" t="s">
        <v>88</v>
      </c>
    </row>
    <row r="517" customFormat="false" ht="14.4" hidden="true" customHeight="false" outlineLevel="0" collapsed="false">
      <c r="A517" s="0" t="str">
        <f aca="false">IF(M517="GASOLINE","G",IF(M517="PROPANE","CNG",IF(M517="DIESEL","D", "OUTRO")))</f>
        <v>D</v>
      </c>
      <c r="C517" s="0" t="n">
        <f aca="false">3.78541*F517</f>
        <v>196369657.914</v>
      </c>
      <c r="D517" s="16" t="s">
        <v>73</v>
      </c>
      <c r="E517" s="0" t="s">
        <v>74</v>
      </c>
      <c r="F517" s="0" t="n">
        <f aca="false">G517*H517*1000</f>
        <v>51875400</v>
      </c>
      <c r="G517" s="0" t="n">
        <v>31</v>
      </c>
      <c r="H517" s="0" t="n">
        <v>1673.4</v>
      </c>
      <c r="I517" s="17" t="n">
        <v>31973</v>
      </c>
      <c r="J517" s="17" t="str">
        <f aca="false">TEXT(I517,"aaaa")</f>
        <v>1987</v>
      </c>
      <c r="K517" s="0" t="n">
        <v>7</v>
      </c>
      <c r="L517" s="0" t="s">
        <v>82</v>
      </c>
      <c r="M517" s="0" t="s">
        <v>88</v>
      </c>
    </row>
    <row r="518" customFormat="false" ht="14.4" hidden="true" customHeight="false" outlineLevel="0" collapsed="false">
      <c r="A518" s="0" t="str">
        <f aca="false">IF(M518="GASOLINE","G",IF(M518="PROPANE","CNG",IF(M518="DIESEL","D", "OUTRO")))</f>
        <v>D</v>
      </c>
      <c r="C518" s="0" t="n">
        <f aca="false">3.78541*F518</f>
        <v>157527565.904</v>
      </c>
      <c r="D518" s="16" t="s">
        <v>73</v>
      </c>
      <c r="E518" s="0" t="s">
        <v>74</v>
      </c>
      <c r="F518" s="0" t="n">
        <f aca="false">G518*H518*1000</f>
        <v>41614400</v>
      </c>
      <c r="G518" s="0" t="n">
        <v>31</v>
      </c>
      <c r="H518" s="0" t="n">
        <v>1342.4</v>
      </c>
      <c r="I518" s="17" t="n">
        <v>32004</v>
      </c>
      <c r="J518" s="17" t="str">
        <f aca="false">TEXT(I518,"aaaa")</f>
        <v>1987</v>
      </c>
      <c r="K518" s="0" t="n">
        <v>8</v>
      </c>
      <c r="L518" s="0" t="s">
        <v>83</v>
      </c>
      <c r="M518" s="0" t="s">
        <v>88</v>
      </c>
    </row>
    <row r="519" customFormat="false" ht="14.4" hidden="true" customHeight="false" outlineLevel="0" collapsed="false">
      <c r="A519" s="0" t="str">
        <f aca="false">IF(M519="GASOLINE","G",IF(M519="PROPANE","CNG",IF(M519="DIESEL","D", "OUTRO")))</f>
        <v>D</v>
      </c>
      <c r="C519" s="0" t="n">
        <f aca="false">3.78541*F519</f>
        <v>168333397.29</v>
      </c>
      <c r="D519" s="16" t="s">
        <v>73</v>
      </c>
      <c r="E519" s="0" t="s">
        <v>74</v>
      </c>
      <c r="F519" s="0" t="n">
        <f aca="false">G519*H519*1000</f>
        <v>44469000</v>
      </c>
      <c r="G519" s="0" t="n">
        <v>30</v>
      </c>
      <c r="H519" s="0" t="n">
        <v>1482.3</v>
      </c>
      <c r="I519" s="17" t="n">
        <v>32035</v>
      </c>
      <c r="J519" s="17" t="str">
        <f aca="false">TEXT(I519,"aaaa")</f>
        <v>1987</v>
      </c>
      <c r="K519" s="0" t="n">
        <v>9</v>
      </c>
      <c r="L519" s="0" t="s">
        <v>84</v>
      </c>
      <c r="M519" s="0" t="s">
        <v>88</v>
      </c>
    </row>
    <row r="520" customFormat="false" ht="14.4" hidden="true" customHeight="false" outlineLevel="0" collapsed="false">
      <c r="A520" s="0" t="str">
        <f aca="false">IF(M520="GASOLINE","G",IF(M520="PROPANE","CNG",IF(M520="DIESEL","D", "OUTRO")))</f>
        <v>D</v>
      </c>
      <c r="C520" s="0" t="n">
        <f aca="false">3.78541*F520</f>
        <v>221282576.747</v>
      </c>
      <c r="D520" s="16" t="s">
        <v>73</v>
      </c>
      <c r="E520" s="0" t="s">
        <v>74</v>
      </c>
      <c r="F520" s="0" t="n">
        <f aca="false">G520*H520*1000</f>
        <v>58456700</v>
      </c>
      <c r="G520" s="0" t="n">
        <v>31</v>
      </c>
      <c r="H520" s="0" t="n">
        <v>1885.7</v>
      </c>
      <c r="I520" s="17" t="n">
        <v>32065</v>
      </c>
      <c r="J520" s="17" t="str">
        <f aca="false">TEXT(I520,"aaaa")</f>
        <v>1987</v>
      </c>
      <c r="K520" s="0" t="n">
        <v>10</v>
      </c>
      <c r="L520" s="0" t="s">
        <v>85</v>
      </c>
      <c r="M520" s="0" t="s">
        <v>88</v>
      </c>
    </row>
    <row r="521" customFormat="false" ht="14.4" hidden="true" customHeight="false" outlineLevel="0" collapsed="false">
      <c r="A521" s="0" t="str">
        <f aca="false">IF(M521="GASOLINE","G",IF(M521="PROPANE","CNG",IF(M521="DIESEL","D", "OUTRO")))</f>
        <v>D</v>
      </c>
      <c r="C521" s="0" t="n">
        <f aca="false">3.78541*F521</f>
        <v>236572983.36</v>
      </c>
      <c r="D521" s="16" t="s">
        <v>73</v>
      </c>
      <c r="E521" s="0" t="s">
        <v>74</v>
      </c>
      <c r="F521" s="0" t="n">
        <f aca="false">G521*H521*1000</f>
        <v>62496000</v>
      </c>
      <c r="G521" s="0" t="n">
        <v>30</v>
      </c>
      <c r="H521" s="0" t="n">
        <v>2083.2</v>
      </c>
      <c r="I521" s="17" t="n">
        <v>32096</v>
      </c>
      <c r="J521" s="17" t="str">
        <f aca="false">TEXT(I521,"aaaa")</f>
        <v>1987</v>
      </c>
      <c r="K521" s="0" t="n">
        <v>11</v>
      </c>
      <c r="L521" s="0" t="s">
        <v>86</v>
      </c>
      <c r="M521" s="0" t="s">
        <v>88</v>
      </c>
    </row>
    <row r="522" customFormat="false" ht="14.4" hidden="true" customHeight="false" outlineLevel="0" collapsed="false">
      <c r="A522" s="0" t="str">
        <f aca="false">IF(M522="GASOLINE","G",IF(M522="PROPANE","CNG",IF(M522="DIESEL","D", "OUTRO")))</f>
        <v>D</v>
      </c>
      <c r="C522" s="0" t="n">
        <f aca="false">3.78541*F522</f>
        <v>316475039.099</v>
      </c>
      <c r="D522" s="16" t="s">
        <v>73</v>
      </c>
      <c r="E522" s="0" t="s">
        <v>74</v>
      </c>
      <c r="F522" s="0" t="n">
        <f aca="false">G522*H522*1000</f>
        <v>83603900</v>
      </c>
      <c r="G522" s="0" t="n">
        <v>31</v>
      </c>
      <c r="H522" s="0" t="n">
        <v>2696.9</v>
      </c>
      <c r="I522" s="17" t="n">
        <v>32126</v>
      </c>
      <c r="J522" s="17" t="str">
        <f aca="false">TEXT(I522,"aaaa")</f>
        <v>1987</v>
      </c>
      <c r="K522" s="0" t="n">
        <v>12</v>
      </c>
      <c r="L522" s="0" t="s">
        <v>87</v>
      </c>
      <c r="M522" s="0" t="s">
        <v>88</v>
      </c>
    </row>
    <row r="523" customFormat="false" ht="14.4" hidden="true" customHeight="false" outlineLevel="0" collapsed="false">
      <c r="A523" s="0" t="str">
        <f aca="false">IF(M523="GASOLINE","G",IF(M523="PROPANE","CNG",IF(M523="DIESEL","D", "OUTRO")))</f>
        <v>D</v>
      </c>
      <c r="C523" s="0" t="n">
        <f aca="false">3.78541*F523</f>
        <v>413063939.2</v>
      </c>
      <c r="D523" s="16" t="s">
        <v>73</v>
      </c>
      <c r="E523" s="0" t="s">
        <v>74</v>
      </c>
      <c r="F523" s="0" t="n">
        <f aca="false">G523*H523*1000</f>
        <v>109120000</v>
      </c>
      <c r="G523" s="0" t="n">
        <v>31</v>
      </c>
      <c r="H523" s="0" t="n">
        <v>3520</v>
      </c>
      <c r="I523" s="17" t="n">
        <v>32157</v>
      </c>
      <c r="J523" s="17" t="str">
        <f aca="false">TEXT(I523,"aaaa")</f>
        <v>1988</v>
      </c>
      <c r="K523" s="0" t="n">
        <v>1</v>
      </c>
      <c r="L523" s="0" t="s">
        <v>75</v>
      </c>
      <c r="M523" s="0" t="s">
        <v>88</v>
      </c>
    </row>
    <row r="524" customFormat="false" ht="14.4" hidden="true" customHeight="false" outlineLevel="0" collapsed="false">
      <c r="A524" s="0" t="str">
        <f aca="false">IF(M524="GASOLINE","G",IF(M524="PROPANE","CNG",IF(M524="DIESEL","D", "OUTRO")))</f>
        <v>D</v>
      </c>
      <c r="C524" s="0" t="n">
        <f aca="false">3.78541*F524</f>
        <v>309636695.934</v>
      </c>
      <c r="D524" s="16" t="s">
        <v>73</v>
      </c>
      <c r="E524" s="0" t="s">
        <v>74</v>
      </c>
      <c r="F524" s="0" t="n">
        <f aca="false">G524*H524*1000</f>
        <v>81797400</v>
      </c>
      <c r="G524" s="0" t="n">
        <v>29</v>
      </c>
      <c r="H524" s="0" t="n">
        <v>2820.6</v>
      </c>
      <c r="I524" s="17" t="n">
        <v>32188</v>
      </c>
      <c r="J524" s="17" t="str">
        <f aca="false">TEXT(I524,"aaaa")</f>
        <v>1988</v>
      </c>
      <c r="K524" s="0" t="n">
        <v>2</v>
      </c>
      <c r="L524" s="0" t="s">
        <v>77</v>
      </c>
      <c r="M524" s="0" t="s">
        <v>88</v>
      </c>
    </row>
    <row r="525" customFormat="false" ht="14.4" hidden="true" customHeight="false" outlineLevel="0" collapsed="false">
      <c r="A525" s="0" t="str">
        <f aca="false">IF(M525="GASOLINE","G",IF(M525="PROPANE","CNG",IF(M525="DIESEL","D", "OUTRO")))</f>
        <v>D</v>
      </c>
      <c r="C525" s="0" t="n">
        <f aca="false">3.78541*F525</f>
        <v>304587716.076</v>
      </c>
      <c r="D525" s="16" t="s">
        <v>73</v>
      </c>
      <c r="E525" s="0" t="s">
        <v>74</v>
      </c>
      <c r="F525" s="0" t="n">
        <f aca="false">G525*H525*1000</f>
        <v>80463600</v>
      </c>
      <c r="G525" s="0" t="n">
        <v>31</v>
      </c>
      <c r="H525" s="0" t="n">
        <v>2595.6</v>
      </c>
      <c r="I525" s="17" t="n">
        <v>32217</v>
      </c>
      <c r="J525" s="17" t="str">
        <f aca="false">TEXT(I525,"aaaa")</f>
        <v>1988</v>
      </c>
      <c r="K525" s="0" t="n">
        <v>3</v>
      </c>
      <c r="L525" s="0" t="s">
        <v>78</v>
      </c>
      <c r="M525" s="0" t="s">
        <v>88</v>
      </c>
    </row>
    <row r="526" customFormat="false" ht="14.4" hidden="true" customHeight="false" outlineLevel="0" collapsed="false">
      <c r="A526" s="0" t="str">
        <f aca="false">IF(M526="GASOLINE","G",IF(M526="PROPANE","CNG",IF(M526="DIESEL","D", "OUTRO")))</f>
        <v>D</v>
      </c>
      <c r="C526" s="0" t="n">
        <f aca="false">3.78541*F526</f>
        <v>215382258.18</v>
      </c>
      <c r="D526" s="16" t="s">
        <v>73</v>
      </c>
      <c r="E526" s="0" t="s">
        <v>74</v>
      </c>
      <c r="F526" s="0" t="n">
        <f aca="false">G526*H526*1000</f>
        <v>56898000</v>
      </c>
      <c r="G526" s="0" t="n">
        <v>30</v>
      </c>
      <c r="H526" s="0" t="n">
        <v>1896.6</v>
      </c>
      <c r="I526" s="17" t="n">
        <v>32248</v>
      </c>
      <c r="J526" s="17" t="str">
        <f aca="false">TEXT(I526,"aaaa")</f>
        <v>1988</v>
      </c>
      <c r="K526" s="0" t="n">
        <v>4</v>
      </c>
      <c r="L526" s="0" t="s">
        <v>79</v>
      </c>
      <c r="M526" s="0" t="s">
        <v>88</v>
      </c>
    </row>
    <row r="527" customFormat="false" ht="14.4" hidden="true" customHeight="false" outlineLevel="0" collapsed="false">
      <c r="A527" s="0" t="str">
        <f aca="false">IF(M527="GASOLINE","G",IF(M527="PROPANE","CNG",IF(M527="DIESEL","D", "OUTRO")))</f>
        <v>D</v>
      </c>
      <c r="C527" s="0" t="n">
        <f aca="false">3.78541*F527</f>
        <v>182381810.882</v>
      </c>
      <c r="D527" s="16" t="s">
        <v>73</v>
      </c>
      <c r="E527" s="0" t="s">
        <v>74</v>
      </c>
      <c r="F527" s="0" t="n">
        <f aca="false">G527*H527*1000</f>
        <v>48180200</v>
      </c>
      <c r="G527" s="0" t="n">
        <v>31</v>
      </c>
      <c r="H527" s="0" t="n">
        <v>1554.2</v>
      </c>
      <c r="I527" s="17" t="n">
        <v>32278</v>
      </c>
      <c r="J527" s="17" t="str">
        <f aca="false">TEXT(I527,"aaaa")</f>
        <v>1988</v>
      </c>
      <c r="K527" s="0" t="n">
        <v>5</v>
      </c>
      <c r="L527" s="0" t="s">
        <v>80</v>
      </c>
      <c r="M527" s="0" t="s">
        <v>88</v>
      </c>
    </row>
    <row r="528" customFormat="false" ht="14.4" hidden="true" customHeight="false" outlineLevel="0" collapsed="false">
      <c r="A528" s="0" t="str">
        <f aca="false">IF(M528="GASOLINE","G",IF(M528="PROPANE","CNG",IF(M528="DIESEL","D", "OUTRO")))</f>
        <v>D</v>
      </c>
      <c r="C528" s="0" t="n">
        <f aca="false">3.78541*F528</f>
        <v>190273633.65</v>
      </c>
      <c r="D528" s="16" t="s">
        <v>73</v>
      </c>
      <c r="E528" s="0" t="s">
        <v>74</v>
      </c>
      <c r="F528" s="0" t="n">
        <f aca="false">G528*H528*1000</f>
        <v>50265000</v>
      </c>
      <c r="G528" s="0" t="n">
        <v>30</v>
      </c>
      <c r="H528" s="0" t="n">
        <v>1675.5</v>
      </c>
      <c r="I528" s="17" t="n">
        <v>32309</v>
      </c>
      <c r="J528" s="17" t="str">
        <f aca="false">TEXT(I528,"aaaa")</f>
        <v>1988</v>
      </c>
      <c r="K528" s="0" t="n">
        <v>6</v>
      </c>
      <c r="L528" s="0" t="s">
        <v>81</v>
      </c>
      <c r="M528" s="0" t="s">
        <v>88</v>
      </c>
    </row>
    <row r="529" customFormat="false" ht="14.4" hidden="true" customHeight="false" outlineLevel="0" collapsed="false">
      <c r="A529" s="0" t="str">
        <f aca="false">IF(M529="GASOLINE","G",IF(M529="PROPANE","CNG",IF(M529="DIESEL","D", "OUTRO")))</f>
        <v>D</v>
      </c>
      <c r="C529" s="0" t="n">
        <f aca="false">3.78541*F529</f>
        <v>209383518.953</v>
      </c>
      <c r="D529" s="16" t="s">
        <v>73</v>
      </c>
      <c r="E529" s="0" t="s">
        <v>74</v>
      </c>
      <c r="F529" s="0" t="n">
        <f aca="false">G529*H529*1000</f>
        <v>55313300</v>
      </c>
      <c r="G529" s="0" t="n">
        <v>31</v>
      </c>
      <c r="H529" s="0" t="n">
        <v>1784.3</v>
      </c>
      <c r="I529" s="17" t="n">
        <v>32339</v>
      </c>
      <c r="J529" s="17" t="str">
        <f aca="false">TEXT(I529,"aaaa")</f>
        <v>1988</v>
      </c>
      <c r="K529" s="0" t="n">
        <v>7</v>
      </c>
      <c r="L529" s="0" t="s">
        <v>82</v>
      </c>
      <c r="M529" s="0" t="s">
        <v>88</v>
      </c>
    </row>
    <row r="530" customFormat="false" ht="14.4" hidden="true" customHeight="false" outlineLevel="0" collapsed="false">
      <c r="A530" s="0" t="str">
        <f aca="false">IF(M530="GASOLINE","G",IF(M530="PROPANE","CNG",IF(M530="DIESEL","D", "OUTRO")))</f>
        <v>D</v>
      </c>
      <c r="C530" s="0" t="n">
        <f aca="false">3.78541*F530</f>
        <v>198833959.824</v>
      </c>
      <c r="D530" s="16" t="s">
        <v>73</v>
      </c>
      <c r="E530" s="0" t="s">
        <v>74</v>
      </c>
      <c r="F530" s="0" t="n">
        <f aca="false">G530*H530*1000</f>
        <v>52526400</v>
      </c>
      <c r="G530" s="0" t="n">
        <v>31</v>
      </c>
      <c r="H530" s="0" t="n">
        <v>1694.4</v>
      </c>
      <c r="I530" s="17" t="n">
        <v>32370</v>
      </c>
      <c r="J530" s="17" t="str">
        <f aca="false">TEXT(I530,"aaaa")</f>
        <v>1988</v>
      </c>
      <c r="K530" s="0" t="n">
        <v>8</v>
      </c>
      <c r="L530" s="0" t="s">
        <v>83</v>
      </c>
      <c r="M530" s="0" t="s">
        <v>88</v>
      </c>
    </row>
    <row r="531" customFormat="false" ht="14.4" hidden="true" customHeight="false" outlineLevel="0" collapsed="false">
      <c r="A531" s="0" t="str">
        <f aca="false">IF(M531="GASOLINE","G",IF(M531="PROPANE","CNG",IF(M531="DIESEL","D", "OUTRO")))</f>
        <v>D</v>
      </c>
      <c r="C531" s="0" t="n">
        <f aca="false">3.78541*F531</f>
        <v>156295793.49</v>
      </c>
      <c r="D531" s="16" t="s">
        <v>73</v>
      </c>
      <c r="E531" s="0" t="s">
        <v>74</v>
      </c>
      <c r="F531" s="0" t="n">
        <f aca="false">G531*H531*1000</f>
        <v>41289000</v>
      </c>
      <c r="G531" s="0" t="n">
        <v>30</v>
      </c>
      <c r="H531" s="0" t="n">
        <v>1376.3</v>
      </c>
      <c r="I531" s="17" t="n">
        <v>32401</v>
      </c>
      <c r="J531" s="17" t="str">
        <f aca="false">TEXT(I531,"aaaa")</f>
        <v>1988</v>
      </c>
      <c r="K531" s="0" t="n">
        <v>9</v>
      </c>
      <c r="L531" s="0" t="s">
        <v>84</v>
      </c>
      <c r="M531" s="0" t="s">
        <v>88</v>
      </c>
    </row>
    <row r="532" customFormat="false" ht="14.4" hidden="true" customHeight="false" outlineLevel="0" collapsed="false">
      <c r="A532" s="0" t="str">
        <f aca="false">IF(M532="GASOLINE","G",IF(M532="PROPANE","CNG",IF(M532="DIESEL","D", "OUTRO")))</f>
        <v>D</v>
      </c>
      <c r="C532" s="0" t="n">
        <f aca="false">3.78541*F532</f>
        <v>226645367.094</v>
      </c>
      <c r="D532" s="16" t="s">
        <v>73</v>
      </c>
      <c r="E532" s="0" t="s">
        <v>74</v>
      </c>
      <c r="F532" s="0" t="n">
        <f aca="false">G532*H532*1000</f>
        <v>59873400</v>
      </c>
      <c r="G532" s="0" t="n">
        <v>31</v>
      </c>
      <c r="H532" s="0" t="n">
        <v>1931.4</v>
      </c>
      <c r="I532" s="17" t="n">
        <v>32431</v>
      </c>
      <c r="J532" s="17" t="str">
        <f aca="false">TEXT(I532,"aaaa")</f>
        <v>1988</v>
      </c>
      <c r="K532" s="0" t="n">
        <v>10</v>
      </c>
      <c r="L532" s="0" t="s">
        <v>85</v>
      </c>
      <c r="M532" s="0" t="s">
        <v>88</v>
      </c>
    </row>
    <row r="533" customFormat="false" ht="14.4" hidden="true" customHeight="false" outlineLevel="0" collapsed="false">
      <c r="A533" s="0" t="str">
        <f aca="false">IF(M533="GASOLINE","G",IF(M533="PROPANE","CNG",IF(M533="DIESEL","D", "OUTRO")))</f>
        <v>D</v>
      </c>
      <c r="C533" s="0" t="n">
        <f aca="false">3.78541*F533</f>
        <v>272254258.02</v>
      </c>
      <c r="D533" s="16" t="s">
        <v>73</v>
      </c>
      <c r="E533" s="0" t="s">
        <v>74</v>
      </c>
      <c r="F533" s="0" t="n">
        <f aca="false">G533*H533*1000</f>
        <v>71922000</v>
      </c>
      <c r="G533" s="0" t="n">
        <v>30</v>
      </c>
      <c r="H533" s="0" t="n">
        <v>2397.4</v>
      </c>
      <c r="I533" s="17" t="n">
        <v>32462</v>
      </c>
      <c r="J533" s="17" t="str">
        <f aca="false">TEXT(I533,"aaaa")</f>
        <v>1988</v>
      </c>
      <c r="K533" s="0" t="n">
        <v>11</v>
      </c>
      <c r="L533" s="0" t="s">
        <v>86</v>
      </c>
      <c r="M533" s="0" t="s">
        <v>88</v>
      </c>
    </row>
    <row r="534" customFormat="false" ht="14.4" hidden="true" customHeight="false" outlineLevel="0" collapsed="false">
      <c r="A534" s="0" t="str">
        <f aca="false">IF(M534="GASOLINE","G",IF(M534="PROPANE","CNG",IF(M534="DIESEL","D", "OUTRO")))</f>
        <v>D</v>
      </c>
      <c r="C534" s="0" t="n">
        <f aca="false">3.78541*F534</f>
        <v>378598916.773</v>
      </c>
      <c r="D534" s="16" t="s">
        <v>73</v>
      </c>
      <c r="E534" s="0" t="s">
        <v>74</v>
      </c>
      <c r="F534" s="0" t="n">
        <f aca="false">G534*H534*1000</f>
        <v>100015300</v>
      </c>
      <c r="G534" s="0" t="n">
        <v>31</v>
      </c>
      <c r="H534" s="0" t="n">
        <v>3226.3</v>
      </c>
      <c r="I534" s="17" t="n">
        <v>32492</v>
      </c>
      <c r="J534" s="17" t="str">
        <f aca="false">TEXT(I534,"aaaa")</f>
        <v>1988</v>
      </c>
      <c r="K534" s="0" t="n">
        <v>12</v>
      </c>
      <c r="L534" s="0" t="s">
        <v>87</v>
      </c>
      <c r="M534" s="0" t="s">
        <v>88</v>
      </c>
    </row>
    <row r="535" customFormat="false" ht="14.4" hidden="true" customHeight="false" outlineLevel="0" collapsed="false">
      <c r="A535" s="0" t="str">
        <f aca="false">IF(M535="GASOLINE","G",IF(M535="PROPANE","CNG",IF(M535="DIESEL","D", "OUTRO")))</f>
        <v>D</v>
      </c>
      <c r="C535" s="0" t="n">
        <f aca="false">3.78541*F535</f>
        <v>325522547.54</v>
      </c>
      <c r="D535" s="16" t="s">
        <v>73</v>
      </c>
      <c r="E535" s="0" t="s">
        <v>74</v>
      </c>
      <c r="F535" s="0" t="n">
        <f aca="false">G535*H535*1000</f>
        <v>85994000</v>
      </c>
      <c r="G535" s="0" t="n">
        <v>31</v>
      </c>
      <c r="H535" s="0" t="n">
        <v>2774</v>
      </c>
      <c r="I535" s="17" t="n">
        <v>32523</v>
      </c>
      <c r="J535" s="17" t="str">
        <f aca="false">TEXT(I535,"aaaa")</f>
        <v>1989</v>
      </c>
      <c r="K535" s="0" t="n">
        <v>1</v>
      </c>
      <c r="L535" s="0" t="s">
        <v>75</v>
      </c>
      <c r="M535" s="0" t="s">
        <v>88</v>
      </c>
    </row>
    <row r="536" customFormat="false" ht="14.4" hidden="true" customHeight="false" outlineLevel="0" collapsed="false">
      <c r="A536" s="0" t="str">
        <f aca="false">IF(M536="GASOLINE","G",IF(M536="PROPANE","CNG",IF(M536="DIESEL","D", "OUTRO")))</f>
        <v>D</v>
      </c>
      <c r="C536" s="0" t="n">
        <f aca="false">3.78541*F536</f>
        <v>296521764.448</v>
      </c>
      <c r="D536" s="16" t="s">
        <v>73</v>
      </c>
      <c r="E536" s="0" t="s">
        <v>74</v>
      </c>
      <c r="F536" s="0" t="n">
        <f aca="false">G536*H536*1000</f>
        <v>78332800</v>
      </c>
      <c r="G536" s="0" t="n">
        <v>28</v>
      </c>
      <c r="H536" s="0" t="n">
        <v>2797.6</v>
      </c>
      <c r="I536" s="17" t="n">
        <v>32554</v>
      </c>
      <c r="J536" s="17" t="str">
        <f aca="false">TEXT(I536,"aaaa")</f>
        <v>1989</v>
      </c>
      <c r="K536" s="0" t="n">
        <v>2</v>
      </c>
      <c r="L536" s="0" t="s">
        <v>77</v>
      </c>
      <c r="M536" s="0" t="s">
        <v>88</v>
      </c>
    </row>
    <row r="537" customFormat="false" ht="14.4" hidden="true" customHeight="false" outlineLevel="0" collapsed="false">
      <c r="A537" s="0" t="str">
        <f aca="false">IF(M537="GASOLINE","G",IF(M537="PROPANE","CNG",IF(M537="DIESEL","D", "OUTRO")))</f>
        <v>D</v>
      </c>
      <c r="C537" s="0" t="n">
        <f aca="false">3.78541*F537</f>
        <v>329958290.978</v>
      </c>
      <c r="D537" s="16" t="s">
        <v>73</v>
      </c>
      <c r="E537" s="0" t="s">
        <v>74</v>
      </c>
      <c r="F537" s="0" t="n">
        <f aca="false">G537*H537*1000</f>
        <v>87165800</v>
      </c>
      <c r="G537" s="0" t="n">
        <v>31</v>
      </c>
      <c r="H537" s="0" t="n">
        <v>2811.8</v>
      </c>
      <c r="I537" s="17" t="n">
        <v>32582</v>
      </c>
      <c r="J537" s="17" t="str">
        <f aca="false">TEXT(I537,"aaaa")</f>
        <v>1989</v>
      </c>
      <c r="K537" s="0" t="n">
        <v>3</v>
      </c>
      <c r="L537" s="0" t="s">
        <v>78</v>
      </c>
      <c r="M537" s="0" t="s">
        <v>88</v>
      </c>
    </row>
    <row r="538" customFormat="false" ht="14.4" hidden="true" customHeight="false" outlineLevel="0" collapsed="false">
      <c r="A538" s="0" t="str">
        <f aca="false">IF(M538="GASOLINE","G",IF(M538="PROPANE","CNG",IF(M538="DIESEL","D", "OUTRO")))</f>
        <v>D</v>
      </c>
      <c r="C538" s="0" t="n">
        <f aca="false">3.78541*F538</f>
        <v>213974085.66</v>
      </c>
      <c r="D538" s="16" t="s">
        <v>73</v>
      </c>
      <c r="E538" s="0" t="s">
        <v>74</v>
      </c>
      <c r="F538" s="0" t="n">
        <f aca="false">G538*H538*1000</f>
        <v>56526000</v>
      </c>
      <c r="G538" s="0" t="n">
        <v>30</v>
      </c>
      <c r="H538" s="0" t="n">
        <v>1884.2</v>
      </c>
      <c r="I538" s="17" t="n">
        <v>32613</v>
      </c>
      <c r="J538" s="17" t="str">
        <f aca="false">TEXT(I538,"aaaa")</f>
        <v>1989</v>
      </c>
      <c r="K538" s="0" t="n">
        <v>4</v>
      </c>
      <c r="L538" s="0" t="s">
        <v>79</v>
      </c>
      <c r="M538" s="0" t="s">
        <v>88</v>
      </c>
    </row>
    <row r="539" customFormat="false" ht="14.4" hidden="true" customHeight="false" outlineLevel="0" collapsed="false">
      <c r="A539" s="0" t="str">
        <f aca="false">IF(M539="GASOLINE","G",IF(M539="PROPANE","CNG",IF(M539="DIESEL","D", "OUTRO")))</f>
        <v>D</v>
      </c>
      <c r="C539" s="0" t="n">
        <f aca="false">3.78541*F539</f>
        <v>181290477.179</v>
      </c>
      <c r="D539" s="16" t="s">
        <v>73</v>
      </c>
      <c r="E539" s="0" t="s">
        <v>74</v>
      </c>
      <c r="F539" s="0" t="n">
        <f aca="false">G539*H539*1000</f>
        <v>47891900</v>
      </c>
      <c r="G539" s="0" t="n">
        <v>31</v>
      </c>
      <c r="H539" s="0" t="n">
        <v>1544.9</v>
      </c>
      <c r="I539" s="17" t="n">
        <v>32643</v>
      </c>
      <c r="J539" s="17" t="str">
        <f aca="false">TEXT(I539,"aaaa")</f>
        <v>1989</v>
      </c>
      <c r="K539" s="0" t="n">
        <v>5</v>
      </c>
      <c r="L539" s="0" t="s">
        <v>80</v>
      </c>
      <c r="M539" s="0" t="s">
        <v>88</v>
      </c>
    </row>
    <row r="540" customFormat="false" ht="14.4" hidden="true" customHeight="false" outlineLevel="0" collapsed="false">
      <c r="A540" s="0" t="str">
        <f aca="false">IF(M540="GASOLINE","G",IF(M540="PROPANE","CNG",IF(M540="DIESEL","D", "OUTRO")))</f>
        <v>D</v>
      </c>
      <c r="C540" s="0" t="n">
        <f aca="false">3.78541*F540</f>
        <v>202583786.97</v>
      </c>
      <c r="D540" s="16" t="s">
        <v>73</v>
      </c>
      <c r="E540" s="0" t="s">
        <v>74</v>
      </c>
      <c r="F540" s="0" t="n">
        <f aca="false">G540*H540*1000</f>
        <v>53517000</v>
      </c>
      <c r="G540" s="0" t="n">
        <v>30</v>
      </c>
      <c r="H540" s="0" t="n">
        <v>1783.9</v>
      </c>
      <c r="I540" s="17" t="n">
        <v>32674</v>
      </c>
      <c r="J540" s="17" t="str">
        <f aca="false">TEXT(I540,"aaaa")</f>
        <v>1989</v>
      </c>
      <c r="K540" s="0" t="n">
        <v>6</v>
      </c>
      <c r="L540" s="0" t="s">
        <v>81</v>
      </c>
      <c r="M540" s="0" t="s">
        <v>88</v>
      </c>
    </row>
    <row r="541" customFormat="false" ht="14.4" hidden="true" customHeight="false" outlineLevel="0" collapsed="false">
      <c r="A541" s="0" t="str">
        <f aca="false">IF(M541="GASOLINE","G",IF(M541="PROPANE","CNG",IF(M541="DIESEL","D", "OUTRO")))</f>
        <v>D</v>
      </c>
      <c r="C541" s="0" t="n">
        <f aca="false">3.78541*F541</f>
        <v>159956663.501</v>
      </c>
      <c r="D541" s="16" t="s">
        <v>73</v>
      </c>
      <c r="E541" s="0" t="s">
        <v>74</v>
      </c>
      <c r="F541" s="0" t="n">
        <f aca="false">G541*H541*1000</f>
        <v>42256100</v>
      </c>
      <c r="G541" s="0" t="n">
        <v>31</v>
      </c>
      <c r="H541" s="0" t="n">
        <v>1363.1</v>
      </c>
      <c r="I541" s="17" t="n">
        <v>32704</v>
      </c>
      <c r="J541" s="17" t="str">
        <f aca="false">TEXT(I541,"aaaa")</f>
        <v>1989</v>
      </c>
      <c r="K541" s="0" t="n">
        <v>7</v>
      </c>
      <c r="L541" s="0" t="s">
        <v>82</v>
      </c>
      <c r="M541" s="0" t="s">
        <v>88</v>
      </c>
    </row>
    <row r="542" customFormat="false" ht="14.4" hidden="true" customHeight="false" outlineLevel="0" collapsed="false">
      <c r="A542" s="0" t="str">
        <f aca="false">IF(M542="GASOLINE","G",IF(M542="PROPANE","CNG",IF(M542="DIESEL","D", "OUTRO")))</f>
        <v>D</v>
      </c>
      <c r="C542" s="0" t="n">
        <f aca="false">3.78541*F542</f>
        <v>171151635.035</v>
      </c>
      <c r="D542" s="16" t="s">
        <v>73</v>
      </c>
      <c r="E542" s="0" t="s">
        <v>74</v>
      </c>
      <c r="F542" s="0" t="n">
        <f aca="false">G542*H542*1000</f>
        <v>45213500</v>
      </c>
      <c r="G542" s="0" t="n">
        <v>31</v>
      </c>
      <c r="H542" s="0" t="n">
        <v>1458.5</v>
      </c>
      <c r="I542" s="17" t="n">
        <v>32735</v>
      </c>
      <c r="J542" s="17" t="str">
        <f aca="false">TEXT(I542,"aaaa")</f>
        <v>1989</v>
      </c>
      <c r="K542" s="0" t="n">
        <v>8</v>
      </c>
      <c r="L542" s="0" t="s">
        <v>83</v>
      </c>
      <c r="M542" s="0" t="s">
        <v>88</v>
      </c>
    </row>
    <row r="543" customFormat="false" ht="14.4" hidden="true" customHeight="false" outlineLevel="0" collapsed="false">
      <c r="A543" s="0" t="str">
        <f aca="false">IF(M543="GASOLINE","G",IF(M543="PROPANE","CNG",IF(M543="DIESEL","D", "OUTRO")))</f>
        <v>D</v>
      </c>
      <c r="C543" s="0" t="n">
        <f aca="false">3.78541*F543</f>
        <v>189013092.12</v>
      </c>
      <c r="D543" s="16" t="s">
        <v>73</v>
      </c>
      <c r="E543" s="0" t="s">
        <v>74</v>
      </c>
      <c r="F543" s="0" t="n">
        <f aca="false">G543*H543*1000</f>
        <v>49932000</v>
      </c>
      <c r="G543" s="0" t="n">
        <v>30</v>
      </c>
      <c r="H543" s="0" t="n">
        <v>1664.4</v>
      </c>
      <c r="I543" s="17" t="n">
        <v>32766</v>
      </c>
      <c r="J543" s="17" t="str">
        <f aca="false">TEXT(I543,"aaaa")</f>
        <v>1989</v>
      </c>
      <c r="K543" s="0" t="n">
        <v>9</v>
      </c>
      <c r="L543" s="0" t="s">
        <v>84</v>
      </c>
      <c r="M543" s="0" t="s">
        <v>88</v>
      </c>
    </row>
    <row r="544" customFormat="false" ht="14.4" hidden="true" customHeight="false" outlineLevel="0" collapsed="false">
      <c r="A544" s="0" t="str">
        <f aca="false">IF(M544="GASOLINE","G",IF(M544="PROPANE","CNG",IF(M544="DIESEL","D", "OUTRO")))</f>
        <v>D</v>
      </c>
      <c r="C544" s="0" t="n">
        <f aca="false">3.78541*F544</f>
        <v>190138494.513</v>
      </c>
      <c r="D544" s="16" t="s">
        <v>73</v>
      </c>
      <c r="E544" s="0" t="s">
        <v>74</v>
      </c>
      <c r="F544" s="0" t="n">
        <f aca="false">G544*H544*1000</f>
        <v>50229300</v>
      </c>
      <c r="G544" s="0" t="n">
        <v>31</v>
      </c>
      <c r="H544" s="0" t="n">
        <v>1620.3</v>
      </c>
      <c r="I544" s="17" t="n">
        <v>32796</v>
      </c>
      <c r="J544" s="17" t="str">
        <f aca="false">TEXT(I544,"aaaa")</f>
        <v>1989</v>
      </c>
      <c r="K544" s="0" t="n">
        <v>10</v>
      </c>
      <c r="L544" s="0" t="s">
        <v>85</v>
      </c>
      <c r="M544" s="0" t="s">
        <v>88</v>
      </c>
    </row>
    <row r="545" customFormat="false" ht="14.4" hidden="true" customHeight="false" outlineLevel="0" collapsed="false">
      <c r="A545" s="0" t="str">
        <f aca="false">IF(M545="GASOLINE","G",IF(M545="PROPANE","CNG",IF(M545="DIESEL","D", "OUTRO")))</f>
        <v>D</v>
      </c>
      <c r="C545" s="0" t="n">
        <f aca="false">3.78541*F545</f>
        <v>247304620.71</v>
      </c>
      <c r="D545" s="16" t="s">
        <v>73</v>
      </c>
      <c r="E545" s="0" t="s">
        <v>74</v>
      </c>
      <c r="F545" s="0" t="n">
        <f aca="false">G545*H545*1000</f>
        <v>65331000</v>
      </c>
      <c r="G545" s="0" t="n">
        <v>30</v>
      </c>
      <c r="H545" s="0" t="n">
        <v>2177.7</v>
      </c>
      <c r="I545" s="17" t="n">
        <v>32827</v>
      </c>
      <c r="J545" s="17" t="str">
        <f aca="false">TEXT(I545,"aaaa")</f>
        <v>1989</v>
      </c>
      <c r="K545" s="0" t="n">
        <v>11</v>
      </c>
      <c r="L545" s="0" t="s">
        <v>86</v>
      </c>
      <c r="M545" s="0" t="s">
        <v>88</v>
      </c>
    </row>
    <row r="546" customFormat="false" ht="14.4" hidden="true" customHeight="false" outlineLevel="0" collapsed="false">
      <c r="A546" s="0" t="str">
        <f aca="false">IF(M546="GASOLINE","G",IF(M546="PROPANE","CNG",IF(M546="DIESEL","D", "OUTRO")))</f>
        <v>D</v>
      </c>
      <c r="C546" s="0" t="n">
        <f aca="false">3.78541*F546</f>
        <v>463558658.813</v>
      </c>
      <c r="D546" s="16" t="s">
        <v>73</v>
      </c>
      <c r="E546" s="0" t="s">
        <v>74</v>
      </c>
      <c r="F546" s="0" t="n">
        <f aca="false">G546*H546*1000</f>
        <v>122459300</v>
      </c>
      <c r="G546" s="0" t="n">
        <v>31</v>
      </c>
      <c r="H546" s="0" t="n">
        <v>3950.3</v>
      </c>
      <c r="I546" s="17" t="n">
        <v>32857</v>
      </c>
      <c r="J546" s="17" t="str">
        <f aca="false">TEXT(I546,"aaaa")</f>
        <v>1989</v>
      </c>
      <c r="K546" s="0" t="n">
        <v>12</v>
      </c>
      <c r="L546" s="0" t="s">
        <v>87</v>
      </c>
      <c r="M546" s="0" t="s">
        <v>88</v>
      </c>
    </row>
    <row r="547" customFormat="false" ht="14.4" hidden="true" customHeight="false" outlineLevel="0" collapsed="false">
      <c r="A547" s="0" t="str">
        <f aca="false">IF(M547="GASOLINE","G",IF(M547="PROPANE","CNG",IF(M547="DIESEL","D", "OUTRO")))</f>
        <v>D</v>
      </c>
      <c r="C547" s="0" t="n">
        <f aca="false">3.78541*F547</f>
        <v>302522396.38</v>
      </c>
      <c r="D547" s="16" t="s">
        <v>73</v>
      </c>
      <c r="E547" s="0" t="s">
        <v>74</v>
      </c>
      <c r="F547" s="0" t="n">
        <f aca="false">G547*H547*1000</f>
        <v>79918000</v>
      </c>
      <c r="G547" s="0" t="n">
        <v>31</v>
      </c>
      <c r="H547" s="0" t="n">
        <v>2578</v>
      </c>
      <c r="I547" s="17" t="n">
        <v>32888</v>
      </c>
      <c r="J547" s="17" t="str">
        <f aca="false">TEXT(I547,"aaaa")</f>
        <v>1990</v>
      </c>
      <c r="K547" s="0" t="n">
        <v>1</v>
      </c>
      <c r="L547" s="0" t="s">
        <v>75</v>
      </c>
      <c r="M547" s="0" t="s">
        <v>88</v>
      </c>
    </row>
    <row r="548" customFormat="false" ht="14.4" hidden="true" customHeight="false" outlineLevel="0" collapsed="false">
      <c r="A548" s="0" t="str">
        <f aca="false">IF(M548="GASOLINE","G",IF(M548="PROPANE","CNG",IF(M548="DIESEL","D", "OUTRO")))</f>
        <v>D</v>
      </c>
      <c r="C548" s="0" t="n">
        <f aca="false">3.78541*F548</f>
        <v>258809995.864</v>
      </c>
      <c r="D548" s="16" t="s">
        <v>73</v>
      </c>
      <c r="E548" s="0" t="s">
        <v>74</v>
      </c>
      <c r="F548" s="0" t="n">
        <f aca="false">G548*H548*1000</f>
        <v>68370400</v>
      </c>
      <c r="G548" s="0" t="n">
        <v>28</v>
      </c>
      <c r="H548" s="0" t="n">
        <v>2441.8</v>
      </c>
      <c r="I548" s="17" t="n">
        <v>32919</v>
      </c>
      <c r="J548" s="17" t="str">
        <f aca="false">TEXT(I548,"aaaa")</f>
        <v>1990</v>
      </c>
      <c r="K548" s="0" t="n">
        <v>2</v>
      </c>
      <c r="L548" s="0" t="s">
        <v>77</v>
      </c>
      <c r="M548" s="0" t="s">
        <v>88</v>
      </c>
    </row>
    <row r="549" customFormat="false" ht="14.4" hidden="true" customHeight="false" outlineLevel="0" collapsed="false">
      <c r="A549" s="0" t="str">
        <f aca="false">IF(M549="GASOLINE","G",IF(M549="PROPANE","CNG",IF(M549="DIESEL","D", "OUTRO")))</f>
        <v>D</v>
      </c>
      <c r="C549" s="0" t="n">
        <f aca="false">3.78541*F549</f>
        <v>277409986.44</v>
      </c>
      <c r="D549" s="16" t="s">
        <v>73</v>
      </c>
      <c r="E549" s="0" t="s">
        <v>74</v>
      </c>
      <c r="F549" s="0" t="n">
        <f aca="false">G549*H549*1000</f>
        <v>73284000</v>
      </c>
      <c r="G549" s="0" t="n">
        <v>31</v>
      </c>
      <c r="H549" s="0" t="n">
        <v>2364</v>
      </c>
      <c r="I549" s="17" t="n">
        <v>32947</v>
      </c>
      <c r="J549" s="17" t="str">
        <f aca="false">TEXT(I549,"aaaa")</f>
        <v>1990</v>
      </c>
      <c r="K549" s="0" t="n">
        <v>3</v>
      </c>
      <c r="L549" s="0" t="s">
        <v>78</v>
      </c>
      <c r="M549" s="0" t="s">
        <v>88</v>
      </c>
    </row>
    <row r="550" customFormat="false" ht="14.4" hidden="true" customHeight="false" outlineLevel="0" collapsed="false">
      <c r="A550" s="0" t="str">
        <f aca="false">IF(M550="GASOLINE","G",IF(M550="PROPANE","CNG",IF(M550="DIESEL","D", "OUTRO")))</f>
        <v>D</v>
      </c>
      <c r="C550" s="0" t="n">
        <f aca="false">3.78541*F550</f>
        <v>220390355.61</v>
      </c>
      <c r="D550" s="16" t="s">
        <v>73</v>
      </c>
      <c r="E550" s="0" t="s">
        <v>74</v>
      </c>
      <c r="F550" s="0" t="n">
        <f aca="false">G550*H550*1000</f>
        <v>58221000</v>
      </c>
      <c r="G550" s="0" t="n">
        <v>30</v>
      </c>
      <c r="H550" s="0" t="n">
        <v>1940.7</v>
      </c>
      <c r="I550" s="17" t="n">
        <v>32978</v>
      </c>
      <c r="J550" s="17" t="str">
        <f aca="false">TEXT(I550,"aaaa")</f>
        <v>1990</v>
      </c>
      <c r="K550" s="0" t="n">
        <v>4</v>
      </c>
      <c r="L550" s="0" t="s">
        <v>79</v>
      </c>
      <c r="M550" s="0" t="s">
        <v>88</v>
      </c>
    </row>
    <row r="551" customFormat="false" ht="14.4" hidden="true" customHeight="false" outlineLevel="0" collapsed="false">
      <c r="A551" s="0" t="str">
        <f aca="false">IF(M551="GASOLINE","G",IF(M551="PROPANE","CNG",IF(M551="DIESEL","D", "OUTRO")))</f>
        <v>D</v>
      </c>
      <c r="C551" s="0" t="n">
        <f aca="false">3.78541*F551</f>
        <v>187545110.122</v>
      </c>
      <c r="D551" s="16" t="s">
        <v>73</v>
      </c>
      <c r="E551" s="0" t="s">
        <v>74</v>
      </c>
      <c r="F551" s="0" t="n">
        <f aca="false">G551*H551*1000</f>
        <v>49544200</v>
      </c>
      <c r="G551" s="0" t="n">
        <v>31</v>
      </c>
      <c r="H551" s="0" t="n">
        <v>1598.2</v>
      </c>
      <c r="I551" s="17" t="n">
        <v>33008</v>
      </c>
      <c r="J551" s="17" t="str">
        <f aca="false">TEXT(I551,"aaaa")</f>
        <v>1990</v>
      </c>
      <c r="K551" s="0" t="n">
        <v>5</v>
      </c>
      <c r="L551" s="0" t="s">
        <v>80</v>
      </c>
      <c r="M551" s="0" t="s">
        <v>88</v>
      </c>
    </row>
    <row r="552" customFormat="false" ht="14.4" hidden="true" customHeight="false" outlineLevel="0" collapsed="false">
      <c r="A552" s="0" t="str">
        <f aca="false">IF(M552="GASOLINE","G",IF(M552="PROPANE","CNG",IF(M552="DIESEL","D", "OUTRO")))</f>
        <v>D</v>
      </c>
      <c r="C552" s="0" t="n">
        <f aca="false">3.78541*F552</f>
        <v>178962828.57</v>
      </c>
      <c r="D552" s="16" t="s">
        <v>73</v>
      </c>
      <c r="E552" s="0" t="s">
        <v>74</v>
      </c>
      <c r="F552" s="0" t="n">
        <f aca="false">G552*H552*1000</f>
        <v>47277000</v>
      </c>
      <c r="G552" s="0" t="n">
        <v>30</v>
      </c>
      <c r="H552" s="0" t="n">
        <v>1575.9</v>
      </c>
      <c r="I552" s="17" t="n">
        <v>33039</v>
      </c>
      <c r="J552" s="17" t="str">
        <f aca="false">TEXT(I552,"aaaa")</f>
        <v>1990</v>
      </c>
      <c r="K552" s="0" t="n">
        <v>6</v>
      </c>
      <c r="L552" s="0" t="s">
        <v>81</v>
      </c>
      <c r="M552" s="0" t="s">
        <v>88</v>
      </c>
    </row>
    <row r="553" customFormat="false" ht="14.4" hidden="true" customHeight="false" outlineLevel="0" collapsed="false">
      <c r="A553" s="0" t="str">
        <f aca="false">IF(M553="GASOLINE","G",IF(M553="PROPANE","CNG",IF(M553="DIESEL","D", "OUTRO")))</f>
        <v>D</v>
      </c>
      <c r="C553" s="0" t="n">
        <f aca="false">3.78541*F553</f>
        <v>202295717.269</v>
      </c>
      <c r="D553" s="16" t="s">
        <v>73</v>
      </c>
      <c r="E553" s="0" t="s">
        <v>74</v>
      </c>
      <c r="F553" s="0" t="n">
        <f aca="false">G553*H553*1000</f>
        <v>53440900</v>
      </c>
      <c r="G553" s="0" t="n">
        <v>31</v>
      </c>
      <c r="H553" s="0" t="n">
        <v>1723.9</v>
      </c>
      <c r="I553" s="17" t="n">
        <v>33069</v>
      </c>
      <c r="J553" s="17" t="str">
        <f aca="false">TEXT(I553,"aaaa")</f>
        <v>1990</v>
      </c>
      <c r="K553" s="0" t="n">
        <v>7</v>
      </c>
      <c r="L553" s="0" t="s">
        <v>82</v>
      </c>
      <c r="M553" s="0" t="s">
        <v>88</v>
      </c>
    </row>
    <row r="554" customFormat="false" ht="14.4" hidden="true" customHeight="false" outlineLevel="0" collapsed="false">
      <c r="A554" s="0" t="str">
        <f aca="false">IF(M554="GASOLINE","G",IF(M554="PROPANE","CNG",IF(M554="DIESEL","D", "OUTRO")))</f>
        <v>D</v>
      </c>
      <c r="C554" s="0" t="n">
        <f aca="false">3.78541*F554</f>
        <v>208397798.189</v>
      </c>
      <c r="D554" s="16" t="s">
        <v>73</v>
      </c>
      <c r="E554" s="0" t="s">
        <v>74</v>
      </c>
      <c r="F554" s="0" t="n">
        <f aca="false">G554*H554*1000</f>
        <v>55052900</v>
      </c>
      <c r="G554" s="0" t="n">
        <v>31</v>
      </c>
      <c r="H554" s="0" t="n">
        <v>1775.9</v>
      </c>
      <c r="I554" s="17" t="n">
        <v>33100</v>
      </c>
      <c r="J554" s="17" t="str">
        <f aca="false">TEXT(I554,"aaaa")</f>
        <v>1990</v>
      </c>
      <c r="K554" s="0" t="n">
        <v>8</v>
      </c>
      <c r="L554" s="0" t="s">
        <v>83</v>
      </c>
      <c r="M554" s="0" t="s">
        <v>88</v>
      </c>
    </row>
    <row r="555" customFormat="false" ht="14.4" hidden="true" customHeight="false" outlineLevel="0" collapsed="false">
      <c r="A555" s="0" t="str">
        <f aca="false">IF(M555="GASOLINE","G",IF(M555="PROPANE","CNG",IF(M555="DIESEL","D", "OUTRO")))</f>
        <v>D</v>
      </c>
      <c r="C555" s="0" t="n">
        <f aca="false">3.78541*F555</f>
        <v>186174034.62</v>
      </c>
      <c r="D555" s="16" t="s">
        <v>73</v>
      </c>
      <c r="E555" s="0" t="s">
        <v>74</v>
      </c>
      <c r="F555" s="0" t="n">
        <f aca="false">G555*H555*1000</f>
        <v>49182000</v>
      </c>
      <c r="G555" s="0" t="n">
        <v>30</v>
      </c>
      <c r="H555" s="0" t="n">
        <v>1639.4</v>
      </c>
      <c r="I555" s="17" t="n">
        <v>33131</v>
      </c>
      <c r="J555" s="17" t="str">
        <f aca="false">TEXT(I555,"aaaa")</f>
        <v>1990</v>
      </c>
      <c r="K555" s="0" t="n">
        <v>9</v>
      </c>
      <c r="L555" s="0" t="s">
        <v>84</v>
      </c>
      <c r="M555" s="0" t="s">
        <v>88</v>
      </c>
    </row>
    <row r="556" customFormat="false" ht="14.4" hidden="true" customHeight="false" outlineLevel="0" collapsed="false">
      <c r="A556" s="0" t="str">
        <f aca="false">IF(M556="GASOLINE","G",IF(M556="PROPANE","CNG",IF(M556="DIESEL","D", "OUTRO")))</f>
        <v>D</v>
      </c>
      <c r="C556" s="0" t="n">
        <f aca="false">3.78541*F556</f>
        <v>205358492.5</v>
      </c>
      <c r="D556" s="16" t="s">
        <v>73</v>
      </c>
      <c r="E556" s="0" t="s">
        <v>74</v>
      </c>
      <c r="F556" s="0" t="n">
        <f aca="false">G556*H556*1000</f>
        <v>54250000</v>
      </c>
      <c r="G556" s="0" t="n">
        <v>31</v>
      </c>
      <c r="H556" s="0" t="n">
        <v>1750</v>
      </c>
      <c r="I556" s="17" t="n">
        <v>33161</v>
      </c>
      <c r="J556" s="17" t="str">
        <f aca="false">TEXT(I556,"aaaa")</f>
        <v>1990</v>
      </c>
      <c r="K556" s="0" t="n">
        <v>10</v>
      </c>
      <c r="L556" s="0" t="s">
        <v>85</v>
      </c>
      <c r="M556" s="0" t="s">
        <v>88</v>
      </c>
    </row>
    <row r="557" customFormat="false" ht="14.4" hidden="true" customHeight="false" outlineLevel="0" collapsed="false">
      <c r="A557" s="0" t="str">
        <f aca="false">IF(M557="GASOLINE","G",IF(M557="PROPANE","CNG",IF(M557="DIESEL","D", "OUTRO")))</f>
        <v>D</v>
      </c>
      <c r="C557" s="0" t="n">
        <f aca="false">3.78541*F557</f>
        <v>222911438.67</v>
      </c>
      <c r="D557" s="16" t="s">
        <v>73</v>
      </c>
      <c r="E557" s="0" t="s">
        <v>74</v>
      </c>
      <c r="F557" s="0" t="n">
        <f aca="false">G557*H557*1000</f>
        <v>58887000</v>
      </c>
      <c r="G557" s="0" t="n">
        <v>30</v>
      </c>
      <c r="H557" s="0" t="n">
        <v>1962.9</v>
      </c>
      <c r="I557" s="17" t="n">
        <v>33192</v>
      </c>
      <c r="J557" s="17" t="str">
        <f aca="false">TEXT(I557,"aaaa")</f>
        <v>1990</v>
      </c>
      <c r="K557" s="0" t="n">
        <v>11</v>
      </c>
      <c r="L557" s="0" t="s">
        <v>86</v>
      </c>
      <c r="M557" s="0" t="s">
        <v>88</v>
      </c>
    </row>
    <row r="558" customFormat="false" ht="14.4" hidden="true" customHeight="false" outlineLevel="0" collapsed="false">
      <c r="A558" s="0" t="str">
        <f aca="false">IF(M558="GASOLINE","G",IF(M558="PROPANE","CNG",IF(M558="DIESEL","D", "OUTRO")))</f>
        <v>D</v>
      </c>
      <c r="C558" s="0" t="n">
        <f aca="false">3.78541*F558</f>
        <v>260382833.719</v>
      </c>
      <c r="D558" s="16" t="s">
        <v>73</v>
      </c>
      <c r="E558" s="0" t="s">
        <v>74</v>
      </c>
      <c r="F558" s="0" t="n">
        <f aca="false">G558*H558*1000</f>
        <v>68785900</v>
      </c>
      <c r="G558" s="0" t="n">
        <v>31</v>
      </c>
      <c r="H558" s="0" t="n">
        <v>2218.9</v>
      </c>
      <c r="I558" s="17" t="n">
        <v>33222</v>
      </c>
      <c r="J558" s="17" t="str">
        <f aca="false">TEXT(I558,"aaaa")</f>
        <v>1990</v>
      </c>
      <c r="K558" s="0" t="n">
        <v>12</v>
      </c>
      <c r="L558" s="0" t="s">
        <v>87</v>
      </c>
      <c r="M558" s="0" t="s">
        <v>88</v>
      </c>
    </row>
    <row r="559" customFormat="false" ht="14.4" hidden="true" customHeight="false" outlineLevel="0" collapsed="false">
      <c r="A559" s="0" t="str">
        <f aca="false">IF(M559="GASOLINE","G",IF(M559="PROPANE","CNG",IF(M559="DIESEL","D", "OUTRO")))</f>
        <v>D</v>
      </c>
      <c r="C559" s="0" t="n">
        <f aca="false">3.78541*F559</f>
        <v>333525661.362</v>
      </c>
      <c r="D559" s="16" t="s">
        <v>73</v>
      </c>
      <c r="E559" s="0" t="s">
        <v>74</v>
      </c>
      <c r="F559" s="0" t="n">
        <f aca="false">G559*H559*1000</f>
        <v>88108200</v>
      </c>
      <c r="G559" s="0" t="n">
        <v>31</v>
      </c>
      <c r="H559" s="0" t="n">
        <v>2842.2</v>
      </c>
      <c r="I559" s="17" t="n">
        <v>33253</v>
      </c>
      <c r="J559" s="17" t="str">
        <f aca="false">TEXT(I559,"aaaa")</f>
        <v>1991</v>
      </c>
      <c r="K559" s="0" t="n">
        <v>1</v>
      </c>
      <c r="L559" s="0" t="s">
        <v>75</v>
      </c>
      <c r="M559" s="0" t="s">
        <v>88</v>
      </c>
    </row>
    <row r="560" customFormat="false" ht="14.4" hidden="true" customHeight="false" outlineLevel="0" collapsed="false">
      <c r="A560" s="0" t="str">
        <f aca="false">IF(M560="GASOLINE","G",IF(M560="PROPANE","CNG",IF(M560="DIESEL","D", "OUTRO")))</f>
        <v>D</v>
      </c>
      <c r="C560" s="0" t="n">
        <f aca="false">3.78541*F560</f>
        <v>256944545.816</v>
      </c>
      <c r="D560" s="16" t="s">
        <v>73</v>
      </c>
      <c r="E560" s="0" t="s">
        <v>74</v>
      </c>
      <c r="F560" s="0" t="n">
        <f aca="false">G560*H560*1000</f>
        <v>67877600</v>
      </c>
      <c r="G560" s="0" t="n">
        <v>28</v>
      </c>
      <c r="H560" s="0" t="n">
        <v>2424.2</v>
      </c>
      <c r="I560" s="17" t="n">
        <v>33284</v>
      </c>
      <c r="J560" s="17" t="str">
        <f aca="false">TEXT(I560,"aaaa")</f>
        <v>1991</v>
      </c>
      <c r="K560" s="0" t="n">
        <v>2</v>
      </c>
      <c r="L560" s="0" t="s">
        <v>77</v>
      </c>
      <c r="M560" s="0" t="s">
        <v>88</v>
      </c>
    </row>
    <row r="561" customFormat="false" ht="14.4" hidden="true" customHeight="false" outlineLevel="0" collapsed="false">
      <c r="A561" s="0" t="str">
        <f aca="false">IF(M561="GASOLINE","G",IF(M561="PROPANE","CNG",IF(M561="DIESEL","D", "OUTRO")))</f>
        <v>D</v>
      </c>
      <c r="C561" s="0" t="n">
        <f aca="false">3.78541*F561</f>
        <v>264666025.134</v>
      </c>
      <c r="D561" s="16" t="s">
        <v>73</v>
      </c>
      <c r="E561" s="0" t="s">
        <v>74</v>
      </c>
      <c r="F561" s="0" t="n">
        <f aca="false">G561*H561*1000</f>
        <v>69917400</v>
      </c>
      <c r="G561" s="0" t="n">
        <v>31</v>
      </c>
      <c r="H561" s="0" t="n">
        <v>2255.4</v>
      </c>
      <c r="I561" s="17" t="n">
        <v>33312</v>
      </c>
      <c r="J561" s="17" t="str">
        <f aca="false">TEXT(I561,"aaaa")</f>
        <v>1991</v>
      </c>
      <c r="K561" s="0" t="n">
        <v>3</v>
      </c>
      <c r="L561" s="0" t="s">
        <v>78</v>
      </c>
      <c r="M561" s="0" t="s">
        <v>88</v>
      </c>
    </row>
    <row r="562" customFormat="false" ht="14.4" hidden="true" customHeight="false" outlineLevel="0" collapsed="false">
      <c r="A562" s="0" t="str">
        <f aca="false">IF(M562="GASOLINE","G",IF(M562="PROPANE","CNG",IF(M562="DIESEL","D", "OUTRO")))</f>
        <v>D</v>
      </c>
      <c r="C562" s="0" t="n">
        <f aca="false">3.78541*F562</f>
        <v>182415122.49</v>
      </c>
      <c r="D562" s="16" t="s">
        <v>73</v>
      </c>
      <c r="E562" s="0" t="s">
        <v>74</v>
      </c>
      <c r="F562" s="0" t="n">
        <f aca="false">G562*H562*1000</f>
        <v>48189000</v>
      </c>
      <c r="G562" s="0" t="n">
        <v>30</v>
      </c>
      <c r="H562" s="0" t="n">
        <v>1606.3</v>
      </c>
      <c r="I562" s="17" t="n">
        <v>33343</v>
      </c>
      <c r="J562" s="17" t="str">
        <f aca="false">TEXT(I562,"aaaa")</f>
        <v>1991</v>
      </c>
      <c r="K562" s="0" t="n">
        <v>4</v>
      </c>
      <c r="L562" s="0" t="s">
        <v>79</v>
      </c>
      <c r="M562" s="0" t="s">
        <v>88</v>
      </c>
    </row>
    <row r="563" customFormat="false" ht="14.4" hidden="true" customHeight="false" outlineLevel="0" collapsed="false">
      <c r="A563" s="0" t="str">
        <f aca="false">IF(M563="GASOLINE","G",IF(M563="PROPANE","CNG",IF(M563="DIESEL","D", "OUTRO")))</f>
        <v>D</v>
      </c>
      <c r="C563" s="0" t="n">
        <f aca="false">3.78541*F563</f>
        <v>168487842.018</v>
      </c>
      <c r="D563" s="16" t="s">
        <v>73</v>
      </c>
      <c r="E563" s="0" t="s">
        <v>74</v>
      </c>
      <c r="F563" s="0" t="n">
        <f aca="false">G563*H563*1000</f>
        <v>44509800</v>
      </c>
      <c r="G563" s="0" t="n">
        <v>31</v>
      </c>
      <c r="H563" s="0" t="n">
        <v>1435.8</v>
      </c>
      <c r="I563" s="17" t="n">
        <v>33373</v>
      </c>
      <c r="J563" s="17" t="str">
        <f aca="false">TEXT(I563,"aaaa")</f>
        <v>1991</v>
      </c>
      <c r="K563" s="0" t="n">
        <v>5</v>
      </c>
      <c r="L563" s="0" t="s">
        <v>80</v>
      </c>
      <c r="M563" s="0" t="s">
        <v>88</v>
      </c>
    </row>
    <row r="564" customFormat="false" ht="14.4" hidden="true" customHeight="false" outlineLevel="0" collapsed="false">
      <c r="A564" s="0" t="str">
        <f aca="false">IF(M564="GASOLINE","G",IF(M564="PROPANE","CNG",IF(M564="DIESEL","D", "OUTRO")))</f>
        <v>D</v>
      </c>
      <c r="C564" s="0" t="n">
        <f aca="false">3.78541*F564</f>
        <v>154853552.28</v>
      </c>
      <c r="D564" s="16" t="s">
        <v>73</v>
      </c>
      <c r="E564" s="0" t="s">
        <v>74</v>
      </c>
      <c r="F564" s="0" t="n">
        <f aca="false">G564*H564*1000</f>
        <v>40908000</v>
      </c>
      <c r="G564" s="0" t="n">
        <v>30</v>
      </c>
      <c r="H564" s="0" t="n">
        <v>1363.6</v>
      </c>
      <c r="I564" s="17" t="n">
        <v>33404</v>
      </c>
      <c r="J564" s="17" t="str">
        <f aca="false">TEXT(I564,"aaaa")</f>
        <v>1991</v>
      </c>
      <c r="K564" s="0" t="n">
        <v>6</v>
      </c>
      <c r="L564" s="0" t="s">
        <v>81</v>
      </c>
      <c r="M564" s="0" t="s">
        <v>88</v>
      </c>
    </row>
    <row r="565" customFormat="false" ht="14.4" hidden="true" customHeight="false" outlineLevel="0" collapsed="false">
      <c r="A565" s="0" t="str">
        <f aca="false">IF(M565="GASOLINE","G",IF(M565="PROPANE","CNG",IF(M565="DIESEL","D", "OUTRO")))</f>
        <v>D</v>
      </c>
      <c r="C565" s="0" t="n">
        <f aca="false">3.78541*F565</f>
        <v>145206056.354</v>
      </c>
      <c r="D565" s="16" t="s">
        <v>73</v>
      </c>
      <c r="E565" s="0" t="s">
        <v>74</v>
      </c>
      <c r="F565" s="0" t="n">
        <f aca="false">G565*H565*1000</f>
        <v>38359400</v>
      </c>
      <c r="G565" s="0" t="n">
        <v>31</v>
      </c>
      <c r="H565" s="0" t="n">
        <v>1237.4</v>
      </c>
      <c r="I565" s="17" t="n">
        <v>33434</v>
      </c>
      <c r="J565" s="17" t="str">
        <f aca="false">TEXT(I565,"aaaa")</f>
        <v>1991</v>
      </c>
      <c r="K565" s="0" t="n">
        <v>7</v>
      </c>
      <c r="L565" s="0" t="s">
        <v>82</v>
      </c>
      <c r="M565" s="0" t="s">
        <v>88</v>
      </c>
    </row>
    <row r="566" customFormat="false" ht="14.4" hidden="true" customHeight="false" outlineLevel="0" collapsed="false">
      <c r="A566" s="0" t="str">
        <f aca="false">IF(M566="GASOLINE","G",IF(M566="PROPANE","CNG",IF(M566="DIESEL","D", "OUTRO")))</f>
        <v>D</v>
      </c>
      <c r="C566" s="0" t="n">
        <f aca="false">3.78541*F566</f>
        <v>145886673.072</v>
      </c>
      <c r="D566" s="16" t="s">
        <v>73</v>
      </c>
      <c r="E566" s="0" t="s">
        <v>74</v>
      </c>
      <c r="F566" s="0" t="n">
        <f aca="false">G566*H566*1000</f>
        <v>38539200</v>
      </c>
      <c r="G566" s="0" t="n">
        <v>31</v>
      </c>
      <c r="H566" s="0" t="n">
        <v>1243.2</v>
      </c>
      <c r="I566" s="17" t="n">
        <v>33465</v>
      </c>
      <c r="J566" s="17" t="str">
        <f aca="false">TEXT(I566,"aaaa")</f>
        <v>1991</v>
      </c>
      <c r="K566" s="0" t="n">
        <v>8</v>
      </c>
      <c r="L566" s="0" t="s">
        <v>83</v>
      </c>
      <c r="M566" s="0" t="s">
        <v>88</v>
      </c>
    </row>
    <row r="567" customFormat="false" ht="14.4" hidden="true" customHeight="false" outlineLevel="0" collapsed="false">
      <c r="A567" s="0" t="str">
        <f aca="false">IF(M567="GASOLINE","G",IF(M567="PROPANE","CNG",IF(M567="DIESEL","D", "OUTRO")))</f>
        <v>D</v>
      </c>
      <c r="C567" s="0" t="n">
        <f aca="false">3.78541*F567</f>
        <v>148902887.76</v>
      </c>
      <c r="D567" s="16" t="s">
        <v>73</v>
      </c>
      <c r="E567" s="0" t="s">
        <v>74</v>
      </c>
      <c r="F567" s="0" t="n">
        <f aca="false">G567*H567*1000</f>
        <v>39336000</v>
      </c>
      <c r="G567" s="0" t="n">
        <v>30</v>
      </c>
      <c r="H567" s="0" t="n">
        <v>1311.2</v>
      </c>
      <c r="I567" s="17" t="n">
        <v>33496</v>
      </c>
      <c r="J567" s="17" t="str">
        <f aca="false">TEXT(I567,"aaaa")</f>
        <v>1991</v>
      </c>
      <c r="K567" s="0" t="n">
        <v>9</v>
      </c>
      <c r="L567" s="0" t="s">
        <v>84</v>
      </c>
      <c r="M567" s="0" t="s">
        <v>88</v>
      </c>
    </row>
    <row r="568" customFormat="false" ht="14.4" hidden="true" customHeight="false" outlineLevel="0" collapsed="false">
      <c r="A568" s="0" t="str">
        <f aca="false">IF(M568="GASOLINE","G",IF(M568="PROPANE","CNG",IF(M568="DIESEL","D", "OUTRO")))</f>
        <v>D</v>
      </c>
      <c r="C568" s="0" t="n">
        <f aca="false">3.78541*F568</f>
        <v>198845694.595</v>
      </c>
      <c r="D568" s="16" t="s">
        <v>73</v>
      </c>
      <c r="E568" s="0" t="s">
        <v>74</v>
      </c>
      <c r="F568" s="0" t="n">
        <f aca="false">G568*H568*1000</f>
        <v>52529500</v>
      </c>
      <c r="G568" s="0" t="n">
        <v>31</v>
      </c>
      <c r="H568" s="0" t="n">
        <v>1694.5</v>
      </c>
      <c r="I568" s="17" t="n">
        <v>33526</v>
      </c>
      <c r="J568" s="17" t="str">
        <f aca="false">TEXT(I568,"aaaa")</f>
        <v>1991</v>
      </c>
      <c r="K568" s="0" t="n">
        <v>10</v>
      </c>
      <c r="L568" s="0" t="s">
        <v>85</v>
      </c>
      <c r="M568" s="0" t="s">
        <v>88</v>
      </c>
    </row>
    <row r="569" customFormat="false" ht="14.4" hidden="true" customHeight="false" outlineLevel="0" collapsed="false">
      <c r="A569" s="0" t="str">
        <f aca="false">IF(M569="GASOLINE","G",IF(M569="PROPANE","CNG",IF(M569="DIESEL","D", "OUTRO")))</f>
        <v>D</v>
      </c>
      <c r="C569" s="0" t="n">
        <f aca="false">3.78541*F569</f>
        <v>232496096.79</v>
      </c>
      <c r="D569" s="16" t="s">
        <v>73</v>
      </c>
      <c r="E569" s="0" t="s">
        <v>74</v>
      </c>
      <c r="F569" s="0" t="n">
        <f aca="false">G569*H569*1000</f>
        <v>61419000</v>
      </c>
      <c r="G569" s="0" t="n">
        <v>30</v>
      </c>
      <c r="H569" s="0" t="n">
        <v>2047.3</v>
      </c>
      <c r="I569" s="17" t="n">
        <v>33557</v>
      </c>
      <c r="J569" s="17" t="str">
        <f aca="false">TEXT(I569,"aaaa")</f>
        <v>1991</v>
      </c>
      <c r="K569" s="0" t="n">
        <v>11</v>
      </c>
      <c r="L569" s="0" t="s">
        <v>86</v>
      </c>
      <c r="M569" s="0" t="s">
        <v>88</v>
      </c>
    </row>
    <row r="570" customFormat="false" ht="14.4" hidden="true" customHeight="false" outlineLevel="0" collapsed="false">
      <c r="A570" s="0" t="str">
        <f aca="false">IF(M570="GASOLINE","G",IF(M570="PROPANE","CNG",IF(M570="DIESEL","D", "OUTRO")))</f>
        <v>D</v>
      </c>
      <c r="C570" s="0" t="n">
        <f aca="false">3.78541*F570</f>
        <v>268432886.625</v>
      </c>
      <c r="D570" s="16" t="s">
        <v>73</v>
      </c>
      <c r="E570" s="0" t="s">
        <v>74</v>
      </c>
      <c r="F570" s="0" t="n">
        <f aca="false">G570*H570*1000</f>
        <v>70912500</v>
      </c>
      <c r="G570" s="0" t="n">
        <v>31</v>
      </c>
      <c r="H570" s="0" t="n">
        <v>2287.5</v>
      </c>
      <c r="I570" s="17" t="n">
        <v>33587</v>
      </c>
      <c r="J570" s="17" t="str">
        <f aca="false">TEXT(I570,"aaaa")</f>
        <v>1991</v>
      </c>
      <c r="K570" s="0" t="n">
        <v>12</v>
      </c>
      <c r="L570" s="0" t="s">
        <v>87</v>
      </c>
      <c r="M570" s="0" t="s">
        <v>88</v>
      </c>
    </row>
    <row r="571" customFormat="false" ht="14.4" hidden="true" customHeight="false" outlineLevel="0" collapsed="false">
      <c r="A571" s="0" t="str">
        <f aca="false">IF(M571="GASOLINE","G",IF(M571="PROPANE","CNG",IF(M571="DIESEL","D", "OUTRO")))</f>
        <v>D</v>
      </c>
      <c r="C571" s="0" t="n">
        <f aca="false">3.78541*F571</f>
        <v>332117488.842</v>
      </c>
      <c r="D571" s="16" t="s">
        <v>73</v>
      </c>
      <c r="E571" s="0" t="s">
        <v>74</v>
      </c>
      <c r="F571" s="0" t="n">
        <f aca="false">G571*H571*1000</f>
        <v>87736200</v>
      </c>
      <c r="G571" s="0" t="n">
        <v>31</v>
      </c>
      <c r="H571" s="0" t="n">
        <v>2830.2</v>
      </c>
      <c r="I571" s="17" t="n">
        <v>33618</v>
      </c>
      <c r="J571" s="17" t="str">
        <f aca="false">TEXT(I571,"aaaa")</f>
        <v>1992</v>
      </c>
      <c r="K571" s="0" t="n">
        <v>1</v>
      </c>
      <c r="L571" s="0" t="s">
        <v>75</v>
      </c>
      <c r="M571" s="0" t="s">
        <v>88</v>
      </c>
    </row>
    <row r="572" customFormat="false" ht="14.4" hidden="true" customHeight="false" outlineLevel="0" collapsed="false">
      <c r="A572" s="0" t="str">
        <f aca="false">IF(M572="GASOLINE","G",IF(M572="PROPANE","CNG",IF(M572="DIESEL","D", "OUTRO")))</f>
        <v>D</v>
      </c>
      <c r="C572" s="0" t="n">
        <f aca="false">3.78541*F572</f>
        <v>250697483.693</v>
      </c>
      <c r="D572" s="16" t="s">
        <v>73</v>
      </c>
      <c r="E572" s="0" t="s">
        <v>74</v>
      </c>
      <c r="F572" s="0" t="n">
        <f aca="false">G572*H572*1000</f>
        <v>66227300</v>
      </c>
      <c r="G572" s="0" t="n">
        <v>29</v>
      </c>
      <c r="H572" s="0" t="n">
        <v>2283.7</v>
      </c>
      <c r="I572" s="17" t="n">
        <v>33649</v>
      </c>
      <c r="J572" s="17" t="str">
        <f aca="false">TEXT(I572,"aaaa")</f>
        <v>1992</v>
      </c>
      <c r="K572" s="0" t="n">
        <v>2</v>
      </c>
      <c r="L572" s="0" t="s">
        <v>77</v>
      </c>
      <c r="M572" s="0" t="s">
        <v>88</v>
      </c>
    </row>
    <row r="573" customFormat="false" ht="14.4" hidden="true" customHeight="false" outlineLevel="0" collapsed="false">
      <c r="A573" s="0" t="str">
        <f aca="false">IF(M573="GASOLINE","G",IF(M573="PROPANE","CNG",IF(M573="DIESEL","D", "OUTRO")))</f>
        <v>D</v>
      </c>
      <c r="C573" s="0" t="n">
        <f aca="false">3.78541*F573</f>
        <v>240433723.019</v>
      </c>
      <c r="D573" s="16" t="s">
        <v>73</v>
      </c>
      <c r="E573" s="0" t="s">
        <v>74</v>
      </c>
      <c r="F573" s="0" t="n">
        <f aca="false">G573*H573*1000</f>
        <v>63515900</v>
      </c>
      <c r="G573" s="0" t="n">
        <v>31</v>
      </c>
      <c r="H573" s="0" t="n">
        <v>2048.9</v>
      </c>
      <c r="I573" s="17" t="n">
        <v>33678</v>
      </c>
      <c r="J573" s="17" t="str">
        <f aca="false">TEXT(I573,"aaaa")</f>
        <v>1992</v>
      </c>
      <c r="K573" s="0" t="n">
        <v>3</v>
      </c>
      <c r="L573" s="0" t="s">
        <v>78</v>
      </c>
      <c r="M573" s="0" t="s">
        <v>88</v>
      </c>
    </row>
    <row r="574" customFormat="false" ht="14.4" hidden="true" customHeight="false" outlineLevel="0" collapsed="false">
      <c r="A574" s="0" t="str">
        <f aca="false">IF(M574="GASOLINE","G",IF(M574="PROPANE","CNG",IF(M574="DIESEL","D", "OUTRO")))</f>
        <v>D</v>
      </c>
      <c r="C574" s="0" t="n">
        <f aca="false">3.78541*F574</f>
        <v>193748640.03</v>
      </c>
      <c r="D574" s="16" t="s">
        <v>73</v>
      </c>
      <c r="E574" s="0" t="s">
        <v>74</v>
      </c>
      <c r="F574" s="0" t="n">
        <f aca="false">G574*H574*1000</f>
        <v>51183000</v>
      </c>
      <c r="G574" s="0" t="n">
        <v>30</v>
      </c>
      <c r="H574" s="0" t="n">
        <v>1706.1</v>
      </c>
      <c r="I574" s="17" t="n">
        <v>33709</v>
      </c>
      <c r="J574" s="17" t="str">
        <f aca="false">TEXT(I574,"aaaa")</f>
        <v>1992</v>
      </c>
      <c r="K574" s="0" t="n">
        <v>4</v>
      </c>
      <c r="L574" s="0" t="s">
        <v>79</v>
      </c>
      <c r="M574" s="0" t="s">
        <v>88</v>
      </c>
    </row>
    <row r="575" customFormat="false" ht="14.4" hidden="true" customHeight="false" outlineLevel="0" collapsed="false">
      <c r="A575" s="0" t="str">
        <f aca="false">IF(M575="GASOLINE","G",IF(M575="PROPANE","CNG",IF(M575="DIESEL","D", "OUTRO")))</f>
        <v>D</v>
      </c>
      <c r="C575" s="0" t="n">
        <f aca="false">3.78541*F575</f>
        <v>155966841.361</v>
      </c>
      <c r="D575" s="16" t="s">
        <v>73</v>
      </c>
      <c r="E575" s="0" t="s">
        <v>74</v>
      </c>
      <c r="F575" s="0" t="n">
        <f aca="false">G575*H575*1000</f>
        <v>41202100</v>
      </c>
      <c r="G575" s="0" t="n">
        <v>31</v>
      </c>
      <c r="H575" s="0" t="n">
        <v>1329.1</v>
      </c>
      <c r="I575" s="17" t="n">
        <v>33739</v>
      </c>
      <c r="J575" s="17" t="str">
        <f aca="false">TEXT(I575,"aaaa")</f>
        <v>1992</v>
      </c>
      <c r="K575" s="0" t="n">
        <v>5</v>
      </c>
      <c r="L575" s="0" t="s">
        <v>80</v>
      </c>
      <c r="M575" s="0" t="s">
        <v>88</v>
      </c>
    </row>
    <row r="576" customFormat="false" ht="14.4" hidden="true" customHeight="false" outlineLevel="0" collapsed="false">
      <c r="A576" s="0" t="str">
        <f aca="false">IF(M576="GASOLINE","G",IF(M576="PROPANE","CNG",IF(M576="DIESEL","D", "OUTRO")))</f>
        <v>D</v>
      </c>
      <c r="C576" s="0" t="n">
        <f aca="false">3.78541*F576</f>
        <v>145620937.29</v>
      </c>
      <c r="D576" s="16" t="s">
        <v>73</v>
      </c>
      <c r="E576" s="0" t="s">
        <v>74</v>
      </c>
      <c r="F576" s="0" t="n">
        <f aca="false">G576*H576*1000</f>
        <v>38469000</v>
      </c>
      <c r="G576" s="0" t="n">
        <v>30</v>
      </c>
      <c r="H576" s="0" t="n">
        <v>1282.3</v>
      </c>
      <c r="I576" s="17" t="n">
        <v>33770</v>
      </c>
      <c r="J576" s="17" t="str">
        <f aca="false">TEXT(I576,"aaaa")</f>
        <v>1992</v>
      </c>
      <c r="K576" s="0" t="n">
        <v>6</v>
      </c>
      <c r="L576" s="0" t="s">
        <v>81</v>
      </c>
      <c r="M576" s="0" t="s">
        <v>88</v>
      </c>
    </row>
    <row r="577" customFormat="false" ht="14.4" hidden="true" customHeight="false" outlineLevel="0" collapsed="false">
      <c r="A577" s="0" t="str">
        <f aca="false">IF(M577="GASOLINE","G",IF(M577="PROPANE","CNG",IF(M577="DIESEL","D", "OUTRO")))</f>
        <v>D</v>
      </c>
      <c r="C577" s="0" t="n">
        <f aca="false">3.78541*F577</f>
        <v>151460689.297</v>
      </c>
      <c r="D577" s="16" t="s">
        <v>73</v>
      </c>
      <c r="E577" s="0" t="s">
        <v>74</v>
      </c>
      <c r="F577" s="0" t="n">
        <f aca="false">G577*H577*1000</f>
        <v>40011700</v>
      </c>
      <c r="G577" s="0" t="n">
        <v>31</v>
      </c>
      <c r="H577" s="0" t="n">
        <v>1290.7</v>
      </c>
      <c r="I577" s="17" t="n">
        <v>33800</v>
      </c>
      <c r="J577" s="17" t="str">
        <f aca="false">TEXT(I577,"aaaa")</f>
        <v>1992</v>
      </c>
      <c r="K577" s="0" t="n">
        <v>7</v>
      </c>
      <c r="L577" s="0" t="s">
        <v>82</v>
      </c>
      <c r="M577" s="0" t="s">
        <v>88</v>
      </c>
    </row>
    <row r="578" customFormat="false" ht="14.4" hidden="true" customHeight="false" outlineLevel="0" collapsed="false">
      <c r="A578" s="0" t="str">
        <f aca="false">IF(M578="GASOLINE","G",IF(M578="PROPANE","CNG",IF(M578="DIESEL","D", "OUTRO")))</f>
        <v>D</v>
      </c>
      <c r="C578" s="0" t="n">
        <f aca="false">3.78541*F578</f>
        <v>140723373.832</v>
      </c>
      <c r="D578" s="16" t="s">
        <v>73</v>
      </c>
      <c r="E578" s="0" t="s">
        <v>74</v>
      </c>
      <c r="F578" s="0" t="n">
        <f aca="false">G578*H578*1000</f>
        <v>37175200</v>
      </c>
      <c r="G578" s="0" t="n">
        <v>31</v>
      </c>
      <c r="H578" s="0" t="n">
        <v>1199.2</v>
      </c>
      <c r="I578" s="17" t="n">
        <v>33831</v>
      </c>
      <c r="J578" s="17" t="str">
        <f aca="false">TEXT(I578,"aaaa")</f>
        <v>1992</v>
      </c>
      <c r="K578" s="0" t="n">
        <v>8</v>
      </c>
      <c r="L578" s="0" t="s">
        <v>83</v>
      </c>
      <c r="M578" s="0" t="s">
        <v>88</v>
      </c>
    </row>
    <row r="579" customFormat="false" ht="14.4" hidden="true" customHeight="false" outlineLevel="0" collapsed="false">
      <c r="A579" s="0" t="str">
        <f aca="false">IF(M579="GASOLINE","G",IF(M579="PROPANE","CNG",IF(M579="DIESEL","D", "OUTRO")))</f>
        <v>D</v>
      </c>
      <c r="C579" s="0" t="n">
        <f aca="false">3.78541*F579</f>
        <v>196122092.1</v>
      </c>
      <c r="D579" s="16" t="s">
        <v>73</v>
      </c>
      <c r="E579" s="0" t="s">
        <v>74</v>
      </c>
      <c r="F579" s="0" t="n">
        <f aca="false">G579*H579*1000</f>
        <v>51810000</v>
      </c>
      <c r="G579" s="0" t="n">
        <v>30</v>
      </c>
      <c r="H579" s="0" t="n">
        <v>1727</v>
      </c>
      <c r="I579" s="17" t="n">
        <v>33862</v>
      </c>
      <c r="J579" s="17" t="str">
        <f aca="false">TEXT(I579,"aaaa")</f>
        <v>1992</v>
      </c>
      <c r="K579" s="0" t="n">
        <v>9</v>
      </c>
      <c r="L579" s="0" t="s">
        <v>84</v>
      </c>
      <c r="M579" s="0" t="s">
        <v>88</v>
      </c>
    </row>
    <row r="580" customFormat="false" ht="14.4" hidden="true" customHeight="false" outlineLevel="0" collapsed="false">
      <c r="A580" s="0" t="str">
        <f aca="false">IF(M580="GASOLINE","G",IF(M580="PROPANE","CNG",IF(M580="DIESEL","D", "OUTRO")))</f>
        <v>D</v>
      </c>
      <c r="C580" s="0" t="n">
        <f aca="false">3.78541*F580</f>
        <v>194304338.218</v>
      </c>
      <c r="D580" s="16" t="s">
        <v>73</v>
      </c>
      <c r="E580" s="0" t="s">
        <v>74</v>
      </c>
      <c r="F580" s="0" t="n">
        <f aca="false">G580*H580*1000</f>
        <v>51329800</v>
      </c>
      <c r="G580" s="0" t="n">
        <v>31</v>
      </c>
      <c r="H580" s="0" t="n">
        <v>1655.8</v>
      </c>
      <c r="I580" s="17" t="n">
        <v>33892</v>
      </c>
      <c r="J580" s="17" t="str">
        <f aca="false">TEXT(I580,"aaaa")</f>
        <v>1992</v>
      </c>
      <c r="K580" s="0" t="n">
        <v>10</v>
      </c>
      <c r="L580" s="0" t="s">
        <v>85</v>
      </c>
      <c r="M580" s="0" t="s">
        <v>88</v>
      </c>
    </row>
    <row r="581" customFormat="false" ht="14.4" hidden="true" customHeight="false" outlineLevel="0" collapsed="false">
      <c r="A581" s="0" t="str">
        <f aca="false">IF(M581="GASOLINE","G",IF(M581="PROPANE","CNG",IF(M581="DIESEL","D", "OUTRO")))</f>
        <v>D</v>
      </c>
      <c r="C581" s="0" t="n">
        <f aca="false">3.78541*F581</f>
        <v>224240117.58</v>
      </c>
      <c r="D581" s="16" t="s">
        <v>73</v>
      </c>
      <c r="E581" s="0" t="s">
        <v>74</v>
      </c>
      <c r="F581" s="0" t="n">
        <f aca="false">G581*H581*1000</f>
        <v>59238000</v>
      </c>
      <c r="G581" s="0" t="n">
        <v>30</v>
      </c>
      <c r="H581" s="0" t="n">
        <v>1974.6</v>
      </c>
      <c r="I581" s="17" t="n">
        <v>33923</v>
      </c>
      <c r="J581" s="17" t="str">
        <f aca="false">TEXT(I581,"aaaa")</f>
        <v>1992</v>
      </c>
      <c r="K581" s="0" t="n">
        <v>11</v>
      </c>
      <c r="L581" s="0" t="s">
        <v>86</v>
      </c>
      <c r="M581" s="0" t="s">
        <v>88</v>
      </c>
    </row>
    <row r="582" customFormat="false" ht="14.4" hidden="true" customHeight="false" outlineLevel="0" collapsed="false">
      <c r="A582" s="0" t="str">
        <f aca="false">IF(M582="GASOLINE","G",IF(M582="PROPANE","CNG",IF(M582="DIESEL","D", "OUTRO")))</f>
        <v>D</v>
      </c>
      <c r="C582" s="0" t="n">
        <f aca="false">3.78541*F582</f>
        <v>282279916.405</v>
      </c>
      <c r="D582" s="16" t="s">
        <v>73</v>
      </c>
      <c r="E582" s="0" t="s">
        <v>74</v>
      </c>
      <c r="F582" s="0" t="n">
        <f aca="false">G582*H582*1000</f>
        <v>74570500</v>
      </c>
      <c r="G582" s="0" t="n">
        <v>31</v>
      </c>
      <c r="H582" s="0" t="n">
        <v>2405.5</v>
      </c>
      <c r="I582" s="17" t="n">
        <v>33953</v>
      </c>
      <c r="J582" s="17" t="str">
        <f aca="false">TEXT(I582,"aaaa")</f>
        <v>1992</v>
      </c>
      <c r="K582" s="0" t="n">
        <v>12</v>
      </c>
      <c r="L582" s="0" t="s">
        <v>87</v>
      </c>
      <c r="M582" s="0" t="s">
        <v>88</v>
      </c>
    </row>
    <row r="583" customFormat="false" ht="14.4" hidden="true" customHeight="false" outlineLevel="0" collapsed="false">
      <c r="A583" s="0" t="str">
        <f aca="false">IF(M583="GASOLINE","G",IF(M583="PROPANE","CNG",IF(M583="DIESEL","D", "OUTRO")))</f>
        <v>D</v>
      </c>
      <c r="C583" s="0" t="n">
        <f aca="false">3.78541*F583</f>
        <v>273244142.735</v>
      </c>
      <c r="D583" s="16" t="s">
        <v>73</v>
      </c>
      <c r="E583" s="0" t="s">
        <v>74</v>
      </c>
      <c r="F583" s="0" t="n">
        <f aca="false">G583*H583*1000</f>
        <v>72183500</v>
      </c>
      <c r="G583" s="0" t="n">
        <v>31</v>
      </c>
      <c r="H583" s="0" t="n">
        <v>2328.5</v>
      </c>
      <c r="I583" s="17" t="n">
        <v>33984</v>
      </c>
      <c r="J583" s="17" t="str">
        <f aca="false">TEXT(I583,"aaaa")</f>
        <v>1993</v>
      </c>
      <c r="K583" s="0" t="n">
        <v>1</v>
      </c>
      <c r="L583" s="0" t="s">
        <v>75</v>
      </c>
      <c r="M583" s="0" t="s">
        <v>88</v>
      </c>
    </row>
    <row r="584" customFormat="false" ht="14.4" hidden="true" customHeight="false" outlineLevel="0" collapsed="false">
      <c r="A584" s="0" t="str">
        <f aca="false">IF(M584="GASOLINE","G",IF(M584="PROPANE","CNG",IF(M584="DIESEL","D", "OUTRO")))</f>
        <v>D</v>
      </c>
      <c r="C584" s="0" t="n">
        <f aca="false">3.78541*F584</f>
        <v>303570197.868</v>
      </c>
      <c r="D584" s="16" t="s">
        <v>73</v>
      </c>
      <c r="E584" s="0" t="s">
        <v>74</v>
      </c>
      <c r="F584" s="0" t="n">
        <f aca="false">G584*H584*1000</f>
        <v>80194800</v>
      </c>
      <c r="G584" s="0" t="n">
        <v>28</v>
      </c>
      <c r="H584" s="0" t="n">
        <v>2864.1</v>
      </c>
      <c r="I584" s="17" t="n">
        <v>34015</v>
      </c>
      <c r="J584" s="17" t="str">
        <f aca="false">TEXT(I584,"aaaa")</f>
        <v>1993</v>
      </c>
      <c r="K584" s="0" t="n">
        <v>2</v>
      </c>
      <c r="L584" s="0" t="s">
        <v>77</v>
      </c>
      <c r="M584" s="0" t="s">
        <v>88</v>
      </c>
    </row>
    <row r="585" customFormat="false" ht="14.4" hidden="true" customHeight="false" outlineLevel="0" collapsed="false">
      <c r="A585" s="0" t="str">
        <f aca="false">IF(M585="GASOLINE","G",IF(M585="PROPANE","CNG",IF(M585="DIESEL","D", "OUTRO")))</f>
        <v>D</v>
      </c>
      <c r="C585" s="0" t="n">
        <f aca="false">3.78541*F585</f>
        <v>321438847.232</v>
      </c>
      <c r="D585" s="16" t="s">
        <v>73</v>
      </c>
      <c r="E585" s="0" t="s">
        <v>74</v>
      </c>
      <c r="F585" s="0" t="n">
        <f aca="false">G585*H585*1000</f>
        <v>84915200</v>
      </c>
      <c r="G585" s="0" t="n">
        <v>31</v>
      </c>
      <c r="H585" s="0" t="n">
        <v>2739.2</v>
      </c>
      <c r="I585" s="17" t="n">
        <v>34043</v>
      </c>
      <c r="J585" s="17" t="str">
        <f aca="false">TEXT(I585,"aaaa")</f>
        <v>1993</v>
      </c>
      <c r="K585" s="0" t="n">
        <v>3</v>
      </c>
      <c r="L585" s="0" t="s">
        <v>78</v>
      </c>
      <c r="M585" s="0" t="s">
        <v>88</v>
      </c>
    </row>
    <row r="586" customFormat="false" ht="14.4" hidden="true" customHeight="false" outlineLevel="0" collapsed="false">
      <c r="A586" s="0" t="str">
        <f aca="false">IF(M586="GASOLINE","G",IF(M586="PROPANE","CNG",IF(M586="DIESEL","D", "OUTRO")))</f>
        <v>D</v>
      </c>
      <c r="C586" s="0" t="n">
        <f aca="false">3.78541*F586</f>
        <v>183550745.49</v>
      </c>
      <c r="D586" s="16" t="s">
        <v>73</v>
      </c>
      <c r="E586" s="0" t="s">
        <v>74</v>
      </c>
      <c r="F586" s="0" t="n">
        <f aca="false">G586*H586*1000</f>
        <v>48489000</v>
      </c>
      <c r="G586" s="0" t="n">
        <v>30</v>
      </c>
      <c r="H586" s="0" t="n">
        <v>1616.3</v>
      </c>
      <c r="I586" s="17" t="n">
        <v>34074</v>
      </c>
      <c r="J586" s="17" t="str">
        <f aca="false">TEXT(I586,"aaaa")</f>
        <v>1993</v>
      </c>
      <c r="K586" s="0" t="n">
        <v>4</v>
      </c>
      <c r="L586" s="0" t="s">
        <v>79</v>
      </c>
      <c r="M586" s="0" t="s">
        <v>88</v>
      </c>
    </row>
    <row r="587" customFormat="false" ht="14.4" hidden="true" customHeight="false" outlineLevel="0" collapsed="false">
      <c r="A587" s="0" t="str">
        <f aca="false">IF(M587="GASOLINE","G",IF(M587="PROPANE","CNG",IF(M587="DIESEL","D", "OUTRO")))</f>
        <v>D</v>
      </c>
      <c r="C587" s="0" t="n">
        <f aca="false">3.78541*F587</f>
        <v>168957232.858</v>
      </c>
      <c r="D587" s="16" t="s">
        <v>73</v>
      </c>
      <c r="E587" s="0" t="s">
        <v>74</v>
      </c>
      <c r="F587" s="0" t="n">
        <f aca="false">G587*H587*1000</f>
        <v>44633800</v>
      </c>
      <c r="G587" s="0" t="n">
        <v>31</v>
      </c>
      <c r="H587" s="0" t="n">
        <v>1439.8</v>
      </c>
      <c r="I587" s="17" t="n">
        <v>34104</v>
      </c>
      <c r="J587" s="17" t="str">
        <f aca="false">TEXT(I587,"aaaa")</f>
        <v>1993</v>
      </c>
      <c r="K587" s="0" t="n">
        <v>5</v>
      </c>
      <c r="L587" s="0" t="s">
        <v>80</v>
      </c>
      <c r="M587" s="0" t="s">
        <v>88</v>
      </c>
    </row>
    <row r="588" customFormat="false" ht="14.4" hidden="true" customHeight="false" outlineLevel="0" collapsed="false">
      <c r="A588" s="0" t="str">
        <f aca="false">IF(M588="GASOLINE","G",IF(M588="PROPANE","CNG",IF(M588="DIESEL","D", "OUTRO")))</f>
        <v>D</v>
      </c>
      <c r="C588" s="0" t="n">
        <f aca="false">3.78541*F588</f>
        <v>147914895.75</v>
      </c>
      <c r="D588" s="16" t="s">
        <v>73</v>
      </c>
      <c r="E588" s="0" t="s">
        <v>74</v>
      </c>
      <c r="F588" s="0" t="n">
        <f aca="false">G588*H588*1000</f>
        <v>39075000</v>
      </c>
      <c r="G588" s="0" t="n">
        <v>30</v>
      </c>
      <c r="H588" s="0" t="n">
        <v>1302.5</v>
      </c>
      <c r="I588" s="17" t="n">
        <v>34135</v>
      </c>
      <c r="J588" s="17" t="str">
        <f aca="false">TEXT(I588,"aaaa")</f>
        <v>1993</v>
      </c>
      <c r="K588" s="0" t="n">
        <v>6</v>
      </c>
      <c r="L588" s="0" t="s">
        <v>81</v>
      </c>
      <c r="M588" s="0" t="s">
        <v>88</v>
      </c>
    </row>
    <row r="589" customFormat="false" ht="14.4" hidden="true" customHeight="false" outlineLevel="0" collapsed="false">
      <c r="A589" s="0" t="str">
        <f aca="false">IF(M589="GASOLINE","G",IF(M589="PROPANE","CNG",IF(M589="DIESEL","D", "OUTRO")))</f>
        <v>D</v>
      </c>
      <c r="C589" s="0" t="n">
        <f aca="false">3.78541*F589</f>
        <v>146297390.057</v>
      </c>
      <c r="D589" s="16" t="s">
        <v>73</v>
      </c>
      <c r="E589" s="0" t="s">
        <v>74</v>
      </c>
      <c r="F589" s="0" t="n">
        <f aca="false">G589*H589*1000</f>
        <v>38647700</v>
      </c>
      <c r="G589" s="0" t="n">
        <v>31</v>
      </c>
      <c r="H589" s="0" t="n">
        <v>1246.7</v>
      </c>
      <c r="I589" s="17" t="n">
        <v>34165</v>
      </c>
      <c r="J589" s="17" t="str">
        <f aca="false">TEXT(I589,"aaaa")</f>
        <v>1993</v>
      </c>
      <c r="K589" s="0" t="n">
        <v>7</v>
      </c>
      <c r="L589" s="0" t="s">
        <v>82</v>
      </c>
      <c r="M589" s="0" t="s">
        <v>88</v>
      </c>
    </row>
    <row r="590" customFormat="false" ht="14.4" hidden="true" customHeight="false" outlineLevel="0" collapsed="false">
      <c r="A590" s="0" t="str">
        <f aca="false">IF(M590="GASOLINE","G",IF(M590="PROPANE","CNG",IF(M590="DIESEL","D", "OUTRO")))</f>
        <v>D</v>
      </c>
      <c r="C590" s="0" t="n">
        <f aca="false">3.78541*F590</f>
        <v>147400458.531</v>
      </c>
      <c r="D590" s="16" t="s">
        <v>73</v>
      </c>
      <c r="E590" s="0" t="s">
        <v>74</v>
      </c>
      <c r="F590" s="0" t="n">
        <f aca="false">G590*H590*1000</f>
        <v>38939100</v>
      </c>
      <c r="G590" s="0" t="n">
        <v>31</v>
      </c>
      <c r="H590" s="0" t="n">
        <v>1256.1</v>
      </c>
      <c r="I590" s="17" t="n">
        <v>34196</v>
      </c>
      <c r="J590" s="17" t="str">
        <f aca="false">TEXT(I590,"aaaa")</f>
        <v>1993</v>
      </c>
      <c r="K590" s="0" t="n">
        <v>8</v>
      </c>
      <c r="L590" s="0" t="s">
        <v>83</v>
      </c>
      <c r="M590" s="0" t="s">
        <v>88</v>
      </c>
    </row>
    <row r="591" customFormat="false" ht="14.4" hidden="true" customHeight="false" outlineLevel="0" collapsed="false">
      <c r="A591" s="0" t="str">
        <f aca="false">IF(M591="GASOLINE","G",IF(M591="PROPANE","CNG",IF(M591="DIESEL","D", "OUTRO")))</f>
        <v>D</v>
      </c>
      <c r="C591" s="0" t="n">
        <f aca="false">3.78541*F591</f>
        <v>163915823.82</v>
      </c>
      <c r="D591" s="16" t="s">
        <v>73</v>
      </c>
      <c r="E591" s="0" t="s">
        <v>74</v>
      </c>
      <c r="F591" s="0" t="n">
        <f aca="false">G591*H591*1000</f>
        <v>43302000</v>
      </c>
      <c r="G591" s="0" t="n">
        <v>30</v>
      </c>
      <c r="H591" s="0" t="n">
        <v>1443.4</v>
      </c>
      <c r="I591" s="17" t="n">
        <v>34227</v>
      </c>
      <c r="J591" s="17" t="str">
        <f aca="false">TEXT(I591,"aaaa")</f>
        <v>1993</v>
      </c>
      <c r="K591" s="0" t="n">
        <v>9</v>
      </c>
      <c r="L591" s="0" t="s">
        <v>84</v>
      </c>
      <c r="M591" s="0" t="s">
        <v>88</v>
      </c>
    </row>
    <row r="592" customFormat="false" ht="14.4" hidden="true" customHeight="false" outlineLevel="0" collapsed="false">
      <c r="A592" s="0" t="str">
        <f aca="false">IF(M592="GASOLINE","G",IF(M592="PROPANE","CNG",IF(M592="DIESEL","D", "OUTRO")))</f>
        <v>D</v>
      </c>
      <c r="C592" s="0" t="n">
        <f aca="false">3.78541*F592</f>
        <v>209723827.312</v>
      </c>
      <c r="D592" s="16" t="s">
        <v>73</v>
      </c>
      <c r="E592" s="0" t="s">
        <v>74</v>
      </c>
      <c r="F592" s="0" t="n">
        <f aca="false">G592*H592*1000</f>
        <v>55403200</v>
      </c>
      <c r="G592" s="0" t="n">
        <v>31</v>
      </c>
      <c r="H592" s="0" t="n">
        <v>1787.2</v>
      </c>
      <c r="I592" s="17" t="n">
        <v>34257</v>
      </c>
      <c r="J592" s="17" t="str">
        <f aca="false">TEXT(I592,"aaaa")</f>
        <v>1993</v>
      </c>
      <c r="K592" s="0" t="n">
        <v>10</v>
      </c>
      <c r="L592" s="0" t="s">
        <v>85</v>
      </c>
      <c r="M592" s="0" t="s">
        <v>88</v>
      </c>
    </row>
    <row r="593" customFormat="false" ht="14.4" hidden="true" customHeight="false" outlineLevel="0" collapsed="false">
      <c r="A593" s="0" t="str">
        <f aca="false">IF(M593="GASOLINE","G",IF(M593="PROPANE","CNG",IF(M593="DIESEL","D", "OUTRO")))</f>
        <v>D</v>
      </c>
      <c r="C593" s="0" t="n">
        <f aca="false">3.78541*F593</f>
        <v>237470125.53</v>
      </c>
      <c r="D593" s="16" t="s">
        <v>73</v>
      </c>
      <c r="E593" s="0" t="s">
        <v>74</v>
      </c>
      <c r="F593" s="0" t="n">
        <f aca="false">G593*H593*1000</f>
        <v>62733000</v>
      </c>
      <c r="G593" s="0" t="n">
        <v>30</v>
      </c>
      <c r="H593" s="0" t="n">
        <v>2091.1</v>
      </c>
      <c r="I593" s="17" t="n">
        <v>34288</v>
      </c>
      <c r="J593" s="17" t="str">
        <f aca="false">TEXT(I593,"aaaa")</f>
        <v>1993</v>
      </c>
      <c r="K593" s="0" t="n">
        <v>11</v>
      </c>
      <c r="L593" s="0" t="s">
        <v>86</v>
      </c>
      <c r="M593" s="0" t="s">
        <v>88</v>
      </c>
    </row>
    <row r="594" customFormat="false" ht="14.4" hidden="true" customHeight="false" outlineLevel="0" collapsed="false">
      <c r="A594" s="0" t="str">
        <f aca="false">IF(M594="GASOLINE","G",IF(M594="PROPANE","CNG",IF(M594="DIESEL","D", "OUTRO")))</f>
        <v>D</v>
      </c>
      <c r="C594" s="0" t="n">
        <f aca="false">3.78541*F594</f>
        <v>305373945.733</v>
      </c>
      <c r="D594" s="16" t="s">
        <v>73</v>
      </c>
      <c r="E594" s="0" t="s">
        <v>74</v>
      </c>
      <c r="F594" s="0" t="n">
        <f aca="false">G594*H594*1000</f>
        <v>80671300</v>
      </c>
      <c r="G594" s="0" t="n">
        <v>31</v>
      </c>
      <c r="H594" s="0" t="n">
        <v>2602.3</v>
      </c>
      <c r="I594" s="17" t="n">
        <v>34318</v>
      </c>
      <c r="J594" s="17" t="str">
        <f aca="false">TEXT(I594,"aaaa")</f>
        <v>1993</v>
      </c>
      <c r="K594" s="0" t="n">
        <v>12</v>
      </c>
      <c r="L594" s="0" t="s">
        <v>87</v>
      </c>
      <c r="M594" s="0" t="s">
        <v>88</v>
      </c>
    </row>
    <row r="595" customFormat="false" ht="14.4" hidden="true" customHeight="false" outlineLevel="0" collapsed="false">
      <c r="A595" s="0" t="str">
        <f aca="false">IF(M595="GASOLINE","G",IF(M595="PROPANE","CNG",IF(M595="DIESEL","D", "OUTRO")))</f>
        <v>D</v>
      </c>
      <c r="C595" s="0" t="n">
        <f aca="false">3.78541*F595</f>
        <v>483343482.719</v>
      </c>
      <c r="D595" s="16" t="s">
        <v>73</v>
      </c>
      <c r="E595" s="0" t="s">
        <v>74</v>
      </c>
      <c r="F595" s="0" t="n">
        <f aca="false">G595*H595*1000</f>
        <v>127685900</v>
      </c>
      <c r="G595" s="0" t="n">
        <v>31</v>
      </c>
      <c r="H595" s="0" t="n">
        <v>4118.9</v>
      </c>
      <c r="I595" s="17" t="n">
        <v>34349</v>
      </c>
      <c r="J595" s="17" t="str">
        <f aca="false">TEXT(I595,"aaaa")</f>
        <v>1994</v>
      </c>
      <c r="K595" s="0" t="n">
        <v>1</v>
      </c>
      <c r="L595" s="0" t="s">
        <v>75</v>
      </c>
      <c r="M595" s="0" t="s">
        <v>88</v>
      </c>
    </row>
    <row r="596" customFormat="false" ht="14.4" hidden="true" customHeight="false" outlineLevel="0" collapsed="false">
      <c r="A596" s="0" t="str">
        <f aca="false">IF(M596="GASOLINE","G",IF(M596="PROPANE","CNG",IF(M596="DIESEL","D", "OUTRO")))</f>
        <v>D</v>
      </c>
      <c r="C596" s="0" t="n">
        <f aca="false">3.78541*F596</f>
        <v>342702252.284</v>
      </c>
      <c r="D596" s="16" t="s">
        <v>73</v>
      </c>
      <c r="E596" s="0" t="s">
        <v>74</v>
      </c>
      <c r="F596" s="0" t="n">
        <f aca="false">G596*H596*1000</f>
        <v>90532400</v>
      </c>
      <c r="G596" s="0" t="n">
        <v>28</v>
      </c>
      <c r="H596" s="0" t="n">
        <v>3233.3</v>
      </c>
      <c r="I596" s="17" t="n">
        <v>34380</v>
      </c>
      <c r="J596" s="17" t="str">
        <f aca="false">TEXT(I596,"aaaa")</f>
        <v>1994</v>
      </c>
      <c r="K596" s="0" t="n">
        <v>2</v>
      </c>
      <c r="L596" s="0" t="s">
        <v>77</v>
      </c>
      <c r="M596" s="0" t="s">
        <v>88</v>
      </c>
    </row>
    <row r="597" customFormat="false" ht="14.4" hidden="true" customHeight="false" outlineLevel="0" collapsed="false">
      <c r="A597" s="0" t="str">
        <f aca="false">IF(M597="GASOLINE","G",IF(M597="PROPANE","CNG",IF(M597="DIESEL","D", "OUTRO")))</f>
        <v>D</v>
      </c>
      <c r="C597" s="0" t="n">
        <f aca="false">3.78541*F597</f>
        <v>318681176.047</v>
      </c>
      <c r="D597" s="16" t="s">
        <v>73</v>
      </c>
      <c r="E597" s="0" t="s">
        <v>74</v>
      </c>
      <c r="F597" s="0" t="n">
        <f aca="false">G597*H597*1000</f>
        <v>84186700</v>
      </c>
      <c r="G597" s="0" t="n">
        <v>31</v>
      </c>
      <c r="H597" s="0" t="n">
        <v>2715.7</v>
      </c>
      <c r="I597" s="17" t="n">
        <v>34408</v>
      </c>
      <c r="J597" s="17" t="str">
        <f aca="false">TEXT(I597,"aaaa")</f>
        <v>1994</v>
      </c>
      <c r="K597" s="0" t="n">
        <v>3</v>
      </c>
      <c r="L597" s="0" t="s">
        <v>78</v>
      </c>
      <c r="M597" s="0" t="s">
        <v>88</v>
      </c>
    </row>
    <row r="598" customFormat="false" ht="14.4" hidden="true" customHeight="false" outlineLevel="0" collapsed="false">
      <c r="A598" s="0" t="str">
        <f aca="false">IF(M598="GASOLINE","G",IF(M598="PROPANE","CNG",IF(M598="DIESEL","D", "OUTRO")))</f>
        <v>D</v>
      </c>
      <c r="C598" s="0" t="n">
        <f aca="false">3.78541*F598</f>
        <v>189955659.21</v>
      </c>
      <c r="D598" s="16" t="s">
        <v>73</v>
      </c>
      <c r="E598" s="0" t="s">
        <v>74</v>
      </c>
      <c r="F598" s="0" t="n">
        <f aca="false">G598*H598*1000</f>
        <v>50181000</v>
      </c>
      <c r="G598" s="0" t="n">
        <v>30</v>
      </c>
      <c r="H598" s="0" t="n">
        <v>1672.7</v>
      </c>
      <c r="I598" s="17" t="n">
        <v>34439</v>
      </c>
      <c r="J598" s="17" t="str">
        <f aca="false">TEXT(I598,"aaaa")</f>
        <v>1994</v>
      </c>
      <c r="K598" s="0" t="n">
        <v>4</v>
      </c>
      <c r="L598" s="0" t="s">
        <v>79</v>
      </c>
      <c r="M598" s="0" t="s">
        <v>88</v>
      </c>
    </row>
    <row r="599" customFormat="false" ht="14.4" hidden="true" customHeight="false" outlineLevel="0" collapsed="false">
      <c r="A599" s="0" t="str">
        <f aca="false">IF(M599="GASOLINE","G",IF(M599="PROPANE","CNG",IF(M599="DIESEL","D", "OUTRO")))</f>
        <v>D</v>
      </c>
      <c r="C599" s="0" t="n">
        <f aca="false">3.78541*F599</f>
        <v>167197017.208</v>
      </c>
      <c r="D599" s="16" t="s">
        <v>73</v>
      </c>
      <c r="E599" s="0" t="s">
        <v>74</v>
      </c>
      <c r="F599" s="0" t="n">
        <f aca="false">G599*H599*1000</f>
        <v>44168800</v>
      </c>
      <c r="G599" s="0" t="n">
        <v>31</v>
      </c>
      <c r="H599" s="0" t="n">
        <v>1424.8</v>
      </c>
      <c r="I599" s="17" t="n">
        <v>34469</v>
      </c>
      <c r="J599" s="17" t="str">
        <f aca="false">TEXT(I599,"aaaa")</f>
        <v>1994</v>
      </c>
      <c r="K599" s="0" t="n">
        <v>5</v>
      </c>
      <c r="L599" s="0" t="s">
        <v>80</v>
      </c>
      <c r="M599" s="0" t="s">
        <v>88</v>
      </c>
    </row>
    <row r="600" customFormat="false" ht="14.4" hidden="true" customHeight="false" outlineLevel="0" collapsed="false">
      <c r="A600" s="0" t="str">
        <f aca="false">IF(M600="GASOLINE","G",IF(M600="PROPANE","CNG",IF(M600="DIESEL","D", "OUTRO")))</f>
        <v>D</v>
      </c>
      <c r="C600" s="0" t="n">
        <f aca="false">3.78541*F600</f>
        <v>167754229.56</v>
      </c>
      <c r="D600" s="16" t="s">
        <v>73</v>
      </c>
      <c r="E600" s="0" t="s">
        <v>74</v>
      </c>
      <c r="F600" s="0" t="n">
        <f aca="false">G600*H600*1000</f>
        <v>44316000</v>
      </c>
      <c r="G600" s="0" t="n">
        <v>30</v>
      </c>
      <c r="H600" s="0" t="n">
        <v>1477.2</v>
      </c>
      <c r="I600" s="17" t="n">
        <v>34500</v>
      </c>
      <c r="J600" s="17" t="str">
        <f aca="false">TEXT(I600,"aaaa")</f>
        <v>1994</v>
      </c>
      <c r="K600" s="0" t="n">
        <v>6</v>
      </c>
      <c r="L600" s="0" t="s">
        <v>81</v>
      </c>
      <c r="M600" s="0" t="s">
        <v>88</v>
      </c>
    </row>
    <row r="601" customFormat="false" ht="14.4" hidden="true" customHeight="false" outlineLevel="0" collapsed="false">
      <c r="A601" s="0" t="str">
        <f aca="false">IF(M601="GASOLINE","G",IF(M601="PROPANE","CNG",IF(M601="DIESEL","D", "OUTRO")))</f>
        <v>D</v>
      </c>
      <c r="C601" s="0" t="n">
        <f aca="false">3.78541*F601</f>
        <v>143891762.002</v>
      </c>
      <c r="D601" s="16" t="s">
        <v>73</v>
      </c>
      <c r="E601" s="0" t="s">
        <v>74</v>
      </c>
      <c r="F601" s="0" t="n">
        <f aca="false">G601*H601*1000</f>
        <v>38012200</v>
      </c>
      <c r="G601" s="0" t="n">
        <v>31</v>
      </c>
      <c r="H601" s="0" t="n">
        <v>1226.2</v>
      </c>
      <c r="I601" s="17" t="n">
        <v>34530</v>
      </c>
      <c r="J601" s="17" t="str">
        <f aca="false">TEXT(I601,"aaaa")</f>
        <v>1994</v>
      </c>
      <c r="K601" s="0" t="n">
        <v>7</v>
      </c>
      <c r="L601" s="0" t="s">
        <v>82</v>
      </c>
      <c r="M601" s="0" t="s">
        <v>88</v>
      </c>
    </row>
    <row r="602" customFormat="false" ht="14.4" hidden="true" customHeight="false" outlineLevel="0" collapsed="false">
      <c r="A602" s="0" t="str">
        <f aca="false">IF(M602="GASOLINE","G",IF(M602="PROPANE","CNG",IF(M602="DIESEL","D", "OUTRO")))</f>
        <v>D</v>
      </c>
      <c r="C602" s="0" t="n">
        <f aca="false">3.78541*F602</f>
        <v>175904217.29</v>
      </c>
      <c r="D602" s="16" t="s">
        <v>73</v>
      </c>
      <c r="E602" s="0" t="s">
        <v>74</v>
      </c>
      <c r="F602" s="0" t="n">
        <f aca="false">G602*H602*1000</f>
        <v>46469000</v>
      </c>
      <c r="G602" s="0" t="n">
        <v>31</v>
      </c>
      <c r="H602" s="0" t="n">
        <v>1499</v>
      </c>
      <c r="I602" s="17" t="n">
        <v>34561</v>
      </c>
      <c r="J602" s="17" t="str">
        <f aca="false">TEXT(I602,"aaaa")</f>
        <v>1994</v>
      </c>
      <c r="K602" s="0" t="n">
        <v>8</v>
      </c>
      <c r="L602" s="0" t="s">
        <v>83</v>
      </c>
      <c r="M602" s="0" t="s">
        <v>88</v>
      </c>
    </row>
    <row r="603" customFormat="false" ht="14.4" hidden="true" customHeight="false" outlineLevel="0" collapsed="false">
      <c r="A603" s="0" t="str">
        <f aca="false">IF(M603="GASOLINE","G",IF(M603="PROPANE","CNG",IF(M603="DIESEL","D", "OUTRO")))</f>
        <v>D</v>
      </c>
      <c r="C603" s="0" t="n">
        <f aca="false">3.78541*F603</f>
        <v>173602688.01</v>
      </c>
      <c r="D603" s="16" t="s">
        <v>73</v>
      </c>
      <c r="E603" s="0" t="s">
        <v>74</v>
      </c>
      <c r="F603" s="0" t="n">
        <f aca="false">G603*H603*1000</f>
        <v>45861000</v>
      </c>
      <c r="G603" s="0" t="n">
        <v>30</v>
      </c>
      <c r="H603" s="0" t="n">
        <v>1528.7</v>
      </c>
      <c r="I603" s="17" t="n">
        <v>34592</v>
      </c>
      <c r="J603" s="17" t="str">
        <f aca="false">TEXT(I603,"aaaa")</f>
        <v>1994</v>
      </c>
      <c r="K603" s="0" t="n">
        <v>9</v>
      </c>
      <c r="L603" s="0" t="s">
        <v>84</v>
      </c>
      <c r="M603" s="0" t="s">
        <v>88</v>
      </c>
    </row>
    <row r="604" customFormat="false" ht="14.4" hidden="true" customHeight="false" outlineLevel="0" collapsed="false">
      <c r="A604" s="0" t="str">
        <f aca="false">IF(M604="GASOLINE","G",IF(M604="PROPANE","CNG",IF(M604="DIESEL","D", "OUTRO")))</f>
        <v>D</v>
      </c>
      <c r="C604" s="0" t="n">
        <f aca="false">3.78541*F604</f>
        <v>210439648.343</v>
      </c>
      <c r="D604" s="16" t="s">
        <v>73</v>
      </c>
      <c r="E604" s="0" t="s">
        <v>74</v>
      </c>
      <c r="F604" s="0" t="n">
        <f aca="false">G604*H604*1000</f>
        <v>55592300</v>
      </c>
      <c r="G604" s="0" t="n">
        <v>31</v>
      </c>
      <c r="H604" s="0" t="n">
        <v>1793.3</v>
      </c>
      <c r="I604" s="17" t="n">
        <v>34622</v>
      </c>
      <c r="J604" s="17" t="str">
        <f aca="false">TEXT(I604,"aaaa")</f>
        <v>1994</v>
      </c>
      <c r="K604" s="0" t="n">
        <v>10</v>
      </c>
      <c r="L604" s="0" t="s">
        <v>85</v>
      </c>
      <c r="M604" s="0" t="s">
        <v>88</v>
      </c>
    </row>
    <row r="605" customFormat="false" ht="14.4" hidden="true" customHeight="false" outlineLevel="0" collapsed="false">
      <c r="A605" s="0" t="str">
        <f aca="false">IF(M605="GASOLINE","G",IF(M605="PROPANE","CNG",IF(M605="DIESEL","D", "OUTRO")))</f>
        <v>D</v>
      </c>
      <c r="C605" s="0" t="n">
        <f aca="false">3.78541*F605</f>
        <v>211657414.74</v>
      </c>
      <c r="D605" s="16" t="s">
        <v>73</v>
      </c>
      <c r="E605" s="0" t="s">
        <v>74</v>
      </c>
      <c r="F605" s="0" t="n">
        <f aca="false">G605*H605*1000</f>
        <v>55914000</v>
      </c>
      <c r="G605" s="0" t="n">
        <v>30</v>
      </c>
      <c r="H605" s="0" t="n">
        <v>1863.8</v>
      </c>
      <c r="I605" s="17" t="n">
        <v>34653</v>
      </c>
      <c r="J605" s="17" t="str">
        <f aca="false">TEXT(I605,"aaaa")</f>
        <v>1994</v>
      </c>
      <c r="K605" s="0" t="n">
        <v>11</v>
      </c>
      <c r="L605" s="0" t="s">
        <v>86</v>
      </c>
      <c r="M605" s="0" t="s">
        <v>88</v>
      </c>
    </row>
    <row r="606" customFormat="false" ht="14.4" hidden="true" customHeight="false" outlineLevel="0" collapsed="false">
      <c r="A606" s="0" t="str">
        <f aca="false">IF(M606="GASOLINE","G",IF(M606="PROPANE","CNG",IF(M606="DIESEL","D", "OUTRO")))</f>
        <v>D</v>
      </c>
      <c r="C606" s="0" t="n">
        <f aca="false">3.78541*F606</f>
        <v>280848274.343</v>
      </c>
      <c r="D606" s="16" t="s">
        <v>73</v>
      </c>
      <c r="E606" s="0" t="s">
        <v>74</v>
      </c>
      <c r="F606" s="0" t="n">
        <f aca="false">G606*H606*1000</f>
        <v>74192300</v>
      </c>
      <c r="G606" s="0" t="n">
        <v>31</v>
      </c>
      <c r="H606" s="0" t="n">
        <v>2393.3</v>
      </c>
      <c r="I606" s="17" t="n">
        <v>34683</v>
      </c>
      <c r="J606" s="17" t="str">
        <f aca="false">TEXT(I606,"aaaa")</f>
        <v>1994</v>
      </c>
      <c r="K606" s="0" t="n">
        <v>12</v>
      </c>
      <c r="L606" s="0" t="s">
        <v>87</v>
      </c>
      <c r="M606" s="0" t="s">
        <v>88</v>
      </c>
    </row>
    <row r="607" customFormat="false" ht="14.4" hidden="true" customHeight="false" outlineLevel="0" collapsed="false">
      <c r="A607" s="0" t="str">
        <f aca="false">IF(M607="GASOLINE","G",IF(M607="PROPANE","CNG",IF(M607="DIESEL","D", "OUTRO")))</f>
        <v>D</v>
      </c>
      <c r="C607" s="0" t="n">
        <f aca="false">3.78541*F607</f>
        <v>289919252.326</v>
      </c>
      <c r="D607" s="16" t="s">
        <v>73</v>
      </c>
      <c r="E607" s="0" t="s">
        <v>74</v>
      </c>
      <c r="F607" s="0" t="n">
        <f aca="false">G607*H607*1000</f>
        <v>76588600</v>
      </c>
      <c r="G607" s="0" t="n">
        <v>31</v>
      </c>
      <c r="H607" s="0" t="n">
        <v>2470.6</v>
      </c>
      <c r="I607" s="17" t="n">
        <v>34714</v>
      </c>
      <c r="J607" s="17" t="str">
        <f aca="false">TEXT(I607,"aaaa")</f>
        <v>1995</v>
      </c>
      <c r="K607" s="0" t="n">
        <v>1</v>
      </c>
      <c r="L607" s="0" t="s">
        <v>75</v>
      </c>
      <c r="M607" s="0" t="s">
        <v>88</v>
      </c>
    </row>
    <row r="608" customFormat="false" ht="14.4" hidden="true" customHeight="false" outlineLevel="0" collapsed="false">
      <c r="A608" s="0" t="str">
        <f aca="false">IF(M608="GASOLINE","G",IF(M608="PROPANE","CNG",IF(M608="DIESEL","D", "OUTRO")))</f>
        <v>D</v>
      </c>
      <c r="C608" s="0" t="n">
        <f aca="false">3.78541*F608</f>
        <v>318652785.472</v>
      </c>
      <c r="D608" s="16" t="s">
        <v>73</v>
      </c>
      <c r="E608" s="0" t="s">
        <v>74</v>
      </c>
      <c r="F608" s="0" t="n">
        <f aca="false">G608*H608*1000</f>
        <v>84179200</v>
      </c>
      <c r="G608" s="0" t="n">
        <v>28</v>
      </c>
      <c r="H608" s="0" t="n">
        <v>3006.4</v>
      </c>
      <c r="I608" s="17" t="n">
        <v>34745</v>
      </c>
      <c r="J608" s="17" t="str">
        <f aca="false">TEXT(I608,"aaaa")</f>
        <v>1995</v>
      </c>
      <c r="K608" s="0" t="n">
        <v>2</v>
      </c>
      <c r="L608" s="0" t="s">
        <v>77</v>
      </c>
      <c r="M608" s="0" t="s">
        <v>88</v>
      </c>
    </row>
    <row r="609" customFormat="false" ht="14.4" hidden="true" customHeight="false" outlineLevel="0" collapsed="false">
      <c r="A609" s="0" t="str">
        <f aca="false">IF(M609="GASOLINE","G",IF(M609="PROPANE","CNG",IF(M609="DIESEL","D", "OUTRO")))</f>
        <v>D</v>
      </c>
      <c r="C609" s="0" t="n">
        <f aca="false">3.78541*F609</f>
        <v>257061893.526</v>
      </c>
      <c r="D609" s="16" t="s">
        <v>73</v>
      </c>
      <c r="E609" s="0" t="s">
        <v>74</v>
      </c>
      <c r="F609" s="0" t="n">
        <f aca="false">G609*H609*1000</f>
        <v>67908600</v>
      </c>
      <c r="G609" s="0" t="n">
        <v>31</v>
      </c>
      <c r="H609" s="0" t="n">
        <v>2190.6</v>
      </c>
      <c r="I609" s="17" t="n">
        <v>34773</v>
      </c>
      <c r="J609" s="17" t="str">
        <f aca="false">TEXT(I609,"aaaa")</f>
        <v>1995</v>
      </c>
      <c r="K609" s="0" t="n">
        <v>3</v>
      </c>
      <c r="L609" s="0" t="s">
        <v>78</v>
      </c>
      <c r="M609" s="0" t="s">
        <v>88</v>
      </c>
    </row>
    <row r="610" customFormat="false" ht="14.4" hidden="true" customHeight="false" outlineLevel="0" collapsed="false">
      <c r="A610" s="0" t="str">
        <f aca="false">IF(M610="GASOLINE","G",IF(M610="PROPANE","CNG",IF(M610="DIESEL","D", "OUTRO")))</f>
        <v>D</v>
      </c>
      <c r="C610" s="0" t="n">
        <f aca="false">3.78541*F610</f>
        <v>193010485.08</v>
      </c>
      <c r="D610" s="16" t="s">
        <v>73</v>
      </c>
      <c r="E610" s="0" t="s">
        <v>74</v>
      </c>
      <c r="F610" s="0" t="n">
        <f aca="false">G610*H610*1000</f>
        <v>50988000</v>
      </c>
      <c r="G610" s="0" t="n">
        <v>30</v>
      </c>
      <c r="H610" s="0" t="n">
        <v>1699.6</v>
      </c>
      <c r="I610" s="17" t="n">
        <v>34804</v>
      </c>
      <c r="J610" s="17" t="str">
        <f aca="false">TEXT(I610,"aaaa")</f>
        <v>1995</v>
      </c>
      <c r="K610" s="0" t="n">
        <v>4</v>
      </c>
      <c r="L610" s="0" t="s">
        <v>79</v>
      </c>
      <c r="M610" s="0" t="s">
        <v>88</v>
      </c>
    </row>
    <row r="611" customFormat="false" ht="14.4" hidden="true" customHeight="false" outlineLevel="0" collapsed="false">
      <c r="A611" s="0" t="str">
        <f aca="false">IF(M611="GASOLINE","G",IF(M611="PROPANE","CNG",IF(M611="DIESEL","D", "OUTRO")))</f>
        <v>D</v>
      </c>
      <c r="C611" s="0" t="n">
        <f aca="false">3.78541*F611</f>
        <v>172301642.593</v>
      </c>
      <c r="D611" s="16" t="s">
        <v>73</v>
      </c>
      <c r="E611" s="0" t="s">
        <v>74</v>
      </c>
      <c r="F611" s="0" t="n">
        <f aca="false">G611*H611*1000</f>
        <v>45517300</v>
      </c>
      <c r="G611" s="0" t="n">
        <v>31</v>
      </c>
      <c r="H611" s="0" t="n">
        <v>1468.3</v>
      </c>
      <c r="I611" s="17" t="n">
        <v>34834</v>
      </c>
      <c r="J611" s="17" t="str">
        <f aca="false">TEXT(I611,"aaaa")</f>
        <v>1995</v>
      </c>
      <c r="K611" s="0" t="n">
        <v>5</v>
      </c>
      <c r="L611" s="0" t="s">
        <v>80</v>
      </c>
      <c r="M611" s="0" t="s">
        <v>88</v>
      </c>
    </row>
    <row r="612" customFormat="false" ht="14.4" hidden="true" customHeight="false" outlineLevel="0" collapsed="false">
      <c r="A612" s="0" t="str">
        <f aca="false">IF(M612="GASOLINE","G",IF(M612="PROPANE","CNG",IF(M612="DIESEL","D", "OUTRO")))</f>
        <v>D</v>
      </c>
      <c r="C612" s="0" t="n">
        <f aca="false">3.78541*F612</f>
        <v>154251672.09</v>
      </c>
      <c r="D612" s="16" t="s">
        <v>73</v>
      </c>
      <c r="E612" s="0" t="s">
        <v>74</v>
      </c>
      <c r="F612" s="0" t="n">
        <f aca="false">G612*H612*1000</f>
        <v>40749000</v>
      </c>
      <c r="G612" s="0" t="n">
        <v>30</v>
      </c>
      <c r="H612" s="0" t="n">
        <v>1358.3</v>
      </c>
      <c r="I612" s="17" t="n">
        <v>34865</v>
      </c>
      <c r="J612" s="17" t="str">
        <f aca="false">TEXT(I612,"aaaa")</f>
        <v>1995</v>
      </c>
      <c r="K612" s="0" t="n">
        <v>6</v>
      </c>
      <c r="L612" s="0" t="s">
        <v>81</v>
      </c>
      <c r="M612" s="0" t="s">
        <v>88</v>
      </c>
    </row>
    <row r="613" customFormat="false" ht="14.4" hidden="true" customHeight="false" outlineLevel="0" collapsed="false">
      <c r="A613" s="0" t="str">
        <f aca="false">IF(M613="GASOLINE","G",IF(M613="PROPANE","CNG",IF(M613="DIESEL","D", "OUTRO")))</f>
        <v>D</v>
      </c>
      <c r="C613" s="0" t="n">
        <f aca="false">3.78541*F613</f>
        <v>138927953.869</v>
      </c>
      <c r="D613" s="16" t="s">
        <v>73</v>
      </c>
      <c r="E613" s="0" t="s">
        <v>74</v>
      </c>
      <c r="F613" s="0" t="n">
        <f aca="false">G613*H613*1000</f>
        <v>36700900</v>
      </c>
      <c r="G613" s="0" t="n">
        <v>31</v>
      </c>
      <c r="H613" s="0" t="n">
        <v>1183.9</v>
      </c>
      <c r="I613" s="17" t="n">
        <v>34895</v>
      </c>
      <c r="J613" s="17" t="str">
        <f aca="false">TEXT(I613,"aaaa")</f>
        <v>1995</v>
      </c>
      <c r="K613" s="0" t="n">
        <v>7</v>
      </c>
      <c r="L613" s="0" t="s">
        <v>82</v>
      </c>
      <c r="M613" s="0" t="s">
        <v>88</v>
      </c>
    </row>
    <row r="614" customFormat="false" ht="14.4" hidden="true" customHeight="false" outlineLevel="0" collapsed="false">
      <c r="A614" s="0" t="str">
        <f aca="false">IF(M614="GASOLINE","G",IF(M614="PROPANE","CNG",IF(M614="DIESEL","D", "OUTRO")))</f>
        <v>D</v>
      </c>
      <c r="C614" s="0" t="n">
        <f aca="false">3.78541*F614</f>
        <v>174719005.419</v>
      </c>
      <c r="D614" s="16" t="s">
        <v>73</v>
      </c>
      <c r="E614" s="0" t="s">
        <v>74</v>
      </c>
      <c r="F614" s="0" t="n">
        <f aca="false">G614*H614*1000</f>
        <v>46155900</v>
      </c>
      <c r="G614" s="0" t="n">
        <v>31</v>
      </c>
      <c r="H614" s="0" t="n">
        <v>1488.9</v>
      </c>
      <c r="I614" s="17" t="n">
        <v>34926</v>
      </c>
      <c r="J614" s="17" t="str">
        <f aca="false">TEXT(I614,"aaaa")</f>
        <v>1995</v>
      </c>
      <c r="K614" s="0" t="n">
        <v>8</v>
      </c>
      <c r="L614" s="0" t="s">
        <v>83</v>
      </c>
      <c r="M614" s="0" t="s">
        <v>88</v>
      </c>
    </row>
    <row r="615" customFormat="false" ht="14.4" hidden="true" customHeight="false" outlineLevel="0" collapsed="false">
      <c r="A615" s="0" t="str">
        <f aca="false">IF(M615="GASOLINE","G",IF(M615="PROPANE","CNG",IF(M615="DIESEL","D", "OUTRO")))</f>
        <v>D</v>
      </c>
      <c r="C615" s="0" t="n">
        <f aca="false">3.78541*F615</f>
        <v>160281830.22</v>
      </c>
      <c r="D615" s="16" t="s">
        <v>73</v>
      </c>
      <c r="E615" s="0" t="s">
        <v>74</v>
      </c>
      <c r="F615" s="0" t="n">
        <f aca="false">G615*H615*1000</f>
        <v>42342000</v>
      </c>
      <c r="G615" s="0" t="n">
        <v>30</v>
      </c>
      <c r="H615" s="0" t="n">
        <v>1411.4</v>
      </c>
      <c r="I615" s="17" t="n">
        <v>34957</v>
      </c>
      <c r="J615" s="17" t="str">
        <f aca="false">TEXT(I615,"aaaa")</f>
        <v>1995</v>
      </c>
      <c r="K615" s="0" t="n">
        <v>9</v>
      </c>
      <c r="L615" s="0" t="s">
        <v>84</v>
      </c>
      <c r="M615" s="0" t="s">
        <v>88</v>
      </c>
    </row>
    <row r="616" customFormat="false" ht="14.4" hidden="true" customHeight="false" outlineLevel="0" collapsed="false">
      <c r="A616" s="0" t="str">
        <f aca="false">IF(M616="GASOLINE","G",IF(M616="PROPANE","CNG",IF(M616="DIESEL","D", "OUTRO")))</f>
        <v>D</v>
      </c>
      <c r="C616" s="0" t="n">
        <f aca="false">3.78541*F616</f>
        <v>202260512.956</v>
      </c>
      <c r="D616" s="16" t="s">
        <v>73</v>
      </c>
      <c r="E616" s="0" t="s">
        <v>74</v>
      </c>
      <c r="F616" s="0" t="n">
        <f aca="false">G616*H616*1000</f>
        <v>53431600</v>
      </c>
      <c r="G616" s="0" t="n">
        <v>31</v>
      </c>
      <c r="H616" s="0" t="n">
        <v>1723.6</v>
      </c>
      <c r="I616" s="17" t="n">
        <v>34987</v>
      </c>
      <c r="J616" s="17" t="str">
        <f aca="false">TEXT(I616,"aaaa")</f>
        <v>1995</v>
      </c>
      <c r="K616" s="0" t="n">
        <v>10</v>
      </c>
      <c r="L616" s="0" t="s">
        <v>85</v>
      </c>
      <c r="M616" s="0" t="s">
        <v>88</v>
      </c>
    </row>
    <row r="617" customFormat="false" ht="14.4" hidden="true" customHeight="false" outlineLevel="0" collapsed="false">
      <c r="A617" s="0" t="str">
        <f aca="false">IF(M617="GASOLINE","G",IF(M617="PROPANE","CNG",IF(M617="DIESEL","D", "OUTRO")))</f>
        <v>D</v>
      </c>
      <c r="C617" s="0" t="n">
        <f aca="false">3.78541*F617</f>
        <v>244068095.16</v>
      </c>
      <c r="D617" s="16" t="s">
        <v>73</v>
      </c>
      <c r="E617" s="0" t="s">
        <v>74</v>
      </c>
      <c r="F617" s="0" t="n">
        <f aca="false">G617*H617*1000</f>
        <v>64476000</v>
      </c>
      <c r="G617" s="0" t="n">
        <v>30</v>
      </c>
      <c r="H617" s="0" t="n">
        <v>2149.2</v>
      </c>
      <c r="I617" s="17" t="n">
        <v>35018</v>
      </c>
      <c r="J617" s="17" t="str">
        <f aca="false">TEXT(I617,"aaaa")</f>
        <v>1995</v>
      </c>
      <c r="K617" s="0" t="n">
        <v>11</v>
      </c>
      <c r="L617" s="0" t="s">
        <v>86</v>
      </c>
      <c r="M617" s="0" t="s">
        <v>88</v>
      </c>
    </row>
    <row r="618" customFormat="false" ht="14.4" hidden="true" customHeight="false" outlineLevel="0" collapsed="false">
      <c r="A618" s="0" t="str">
        <f aca="false">IF(M618="GASOLINE","G",IF(M618="PROPANE","CNG",IF(M618="DIESEL","D", "OUTRO")))</f>
        <v>D</v>
      </c>
      <c r="C618" s="0" t="n">
        <f aca="false">3.78541*F618</f>
        <v>333114944.377</v>
      </c>
      <c r="D618" s="16" t="s">
        <v>73</v>
      </c>
      <c r="E618" s="0" t="s">
        <v>74</v>
      </c>
      <c r="F618" s="0" t="n">
        <f aca="false">G618*H618*1000</f>
        <v>87999700</v>
      </c>
      <c r="G618" s="0" t="n">
        <v>31</v>
      </c>
      <c r="H618" s="0" t="n">
        <v>2838.7</v>
      </c>
      <c r="I618" s="17" t="n">
        <v>35048</v>
      </c>
      <c r="J618" s="17" t="str">
        <f aca="false">TEXT(I618,"aaaa")</f>
        <v>1995</v>
      </c>
      <c r="K618" s="0" t="n">
        <v>12</v>
      </c>
      <c r="L618" s="0" t="s">
        <v>87</v>
      </c>
      <c r="M618" s="0" t="s">
        <v>88</v>
      </c>
    </row>
    <row r="619" customFormat="false" ht="14.4" hidden="true" customHeight="false" outlineLevel="0" collapsed="false">
      <c r="A619" s="0" t="str">
        <f aca="false">IF(M619="GASOLINE","G",IF(M619="PROPANE","CNG",IF(M619="DIESEL","D", "OUTRO")))</f>
        <v>D</v>
      </c>
      <c r="C619" s="0" t="n">
        <f aca="false">3.78541*F619</f>
        <v>403582244.232</v>
      </c>
      <c r="D619" s="16" t="s">
        <v>73</v>
      </c>
      <c r="E619" s="0" t="s">
        <v>74</v>
      </c>
      <c r="F619" s="0" t="n">
        <f aca="false">G619*H619*1000</f>
        <v>106615200</v>
      </c>
      <c r="G619" s="0" t="n">
        <v>31</v>
      </c>
      <c r="H619" s="0" t="n">
        <v>3439.2</v>
      </c>
      <c r="I619" s="17" t="n">
        <v>35079</v>
      </c>
      <c r="J619" s="17" t="str">
        <f aca="false">TEXT(I619,"aaaa")</f>
        <v>1996</v>
      </c>
      <c r="K619" s="0" t="n">
        <v>1</v>
      </c>
      <c r="L619" s="0" t="s">
        <v>75</v>
      </c>
      <c r="M619" s="0" t="s">
        <v>88</v>
      </c>
    </row>
    <row r="620" customFormat="false" ht="14.4" hidden="true" customHeight="false" outlineLevel="0" collapsed="false">
      <c r="A620" s="0" t="str">
        <f aca="false">IF(M620="GASOLINE","G",IF(M620="PROPANE","CNG",IF(M620="DIESEL","D", "OUTRO")))</f>
        <v>D</v>
      </c>
      <c r="C620" s="0" t="n">
        <f aca="false">3.78541*F620</f>
        <v>359903533.865</v>
      </c>
      <c r="D620" s="16" t="s">
        <v>73</v>
      </c>
      <c r="E620" s="0" t="s">
        <v>74</v>
      </c>
      <c r="F620" s="0" t="n">
        <f aca="false">G620*H620*1000</f>
        <v>95076500</v>
      </c>
      <c r="G620" s="0" t="n">
        <v>29</v>
      </c>
      <c r="H620" s="0" t="n">
        <v>3278.5</v>
      </c>
      <c r="I620" s="17" t="n">
        <v>35110</v>
      </c>
      <c r="J620" s="17" t="str">
        <f aca="false">TEXT(I620,"aaaa")</f>
        <v>1996</v>
      </c>
      <c r="K620" s="0" t="n">
        <v>2</v>
      </c>
      <c r="L620" s="0" t="s">
        <v>77</v>
      </c>
      <c r="M620" s="0" t="s">
        <v>88</v>
      </c>
    </row>
    <row r="621" customFormat="false" ht="14.4" hidden="true" customHeight="false" outlineLevel="0" collapsed="false">
      <c r="A621" s="0" t="str">
        <f aca="false">IF(M621="GASOLINE","G",IF(M621="PROPANE","CNG",IF(M621="DIESEL","D", "OUTRO")))</f>
        <v>D</v>
      </c>
      <c r="C621" s="0" t="n">
        <f aca="false">3.78541*F621</f>
        <v>316897490.855</v>
      </c>
      <c r="D621" s="16" t="s">
        <v>73</v>
      </c>
      <c r="E621" s="0" t="s">
        <v>74</v>
      </c>
      <c r="F621" s="0" t="n">
        <f aca="false">G621*H621*1000</f>
        <v>83715500</v>
      </c>
      <c r="G621" s="0" t="n">
        <v>31</v>
      </c>
      <c r="H621" s="0" t="n">
        <v>2700.5</v>
      </c>
      <c r="I621" s="17" t="n">
        <v>35139</v>
      </c>
      <c r="J621" s="17" t="str">
        <f aca="false">TEXT(I621,"aaaa")</f>
        <v>1996</v>
      </c>
      <c r="K621" s="0" t="n">
        <v>3</v>
      </c>
      <c r="L621" s="0" t="s">
        <v>78</v>
      </c>
      <c r="M621" s="0" t="s">
        <v>88</v>
      </c>
    </row>
    <row r="622" customFormat="false" ht="14.4" hidden="true" customHeight="false" outlineLevel="0" collapsed="false">
      <c r="A622" s="0" t="str">
        <f aca="false">IF(M622="GASOLINE","G",IF(M622="PROPANE","CNG",IF(M622="DIESEL","D", "OUTRO")))</f>
        <v>D</v>
      </c>
      <c r="C622" s="0" t="n">
        <f aca="false">3.78541*F622</f>
        <v>249155686.2</v>
      </c>
      <c r="D622" s="16" t="s">
        <v>73</v>
      </c>
      <c r="E622" s="0" t="s">
        <v>74</v>
      </c>
      <c r="F622" s="0" t="n">
        <f aca="false">G622*H622*1000</f>
        <v>65820000</v>
      </c>
      <c r="G622" s="0" t="n">
        <v>30</v>
      </c>
      <c r="H622" s="0" t="n">
        <v>2194</v>
      </c>
      <c r="I622" s="17" t="n">
        <v>35170</v>
      </c>
      <c r="J622" s="17" t="str">
        <f aca="false">TEXT(I622,"aaaa")</f>
        <v>1996</v>
      </c>
      <c r="K622" s="0" t="n">
        <v>4</v>
      </c>
      <c r="L622" s="0" t="s">
        <v>79</v>
      </c>
      <c r="M622" s="0" t="s">
        <v>88</v>
      </c>
    </row>
    <row r="623" customFormat="false" ht="14.4" hidden="true" customHeight="false" outlineLevel="0" collapsed="false">
      <c r="A623" s="0" t="str">
        <f aca="false">IF(M623="GASOLINE","G",IF(M623="PROPANE","CNG",IF(M623="DIESEL","D", "OUTRO")))</f>
        <v>D</v>
      </c>
      <c r="C623" s="0" t="n">
        <f aca="false">3.78541*F623</f>
        <v>173240424.273</v>
      </c>
      <c r="D623" s="16" t="s">
        <v>73</v>
      </c>
      <c r="E623" s="0" t="s">
        <v>74</v>
      </c>
      <c r="F623" s="0" t="n">
        <f aca="false">G623*H623*1000</f>
        <v>45765300</v>
      </c>
      <c r="G623" s="0" t="n">
        <v>31</v>
      </c>
      <c r="H623" s="0" t="n">
        <v>1476.3</v>
      </c>
      <c r="I623" s="17" t="n">
        <v>35200</v>
      </c>
      <c r="J623" s="17" t="str">
        <f aca="false">TEXT(I623,"aaaa")</f>
        <v>1996</v>
      </c>
      <c r="K623" s="0" t="n">
        <v>5</v>
      </c>
      <c r="L623" s="0" t="s">
        <v>80</v>
      </c>
      <c r="M623" s="0" t="s">
        <v>88</v>
      </c>
    </row>
    <row r="624" customFormat="false" ht="14.4" hidden="true" customHeight="false" outlineLevel="0" collapsed="false">
      <c r="A624" s="0" t="str">
        <f aca="false">IF(M624="GASOLINE","G",IF(M624="PROPANE","CNG",IF(M624="DIESEL","D", "OUTRO")))</f>
        <v>D</v>
      </c>
      <c r="C624" s="0" t="n">
        <f aca="false">3.78541*F624</f>
        <v>150413266.35</v>
      </c>
      <c r="D624" s="16" t="s">
        <v>73</v>
      </c>
      <c r="E624" s="0" t="s">
        <v>74</v>
      </c>
      <c r="F624" s="0" t="n">
        <f aca="false">G624*H624*1000</f>
        <v>39735000</v>
      </c>
      <c r="G624" s="0" t="n">
        <v>30</v>
      </c>
      <c r="H624" s="0" t="n">
        <v>1324.5</v>
      </c>
      <c r="I624" s="17" t="n">
        <v>35231</v>
      </c>
      <c r="J624" s="17" t="str">
        <f aca="false">TEXT(I624,"aaaa")</f>
        <v>1996</v>
      </c>
      <c r="K624" s="0" t="n">
        <v>6</v>
      </c>
      <c r="L624" s="0" t="s">
        <v>81</v>
      </c>
      <c r="M624" s="0" t="s">
        <v>88</v>
      </c>
    </row>
    <row r="625" customFormat="false" ht="14.4" hidden="true" customHeight="false" outlineLevel="0" collapsed="false">
      <c r="A625" s="0" t="str">
        <f aca="false">IF(M625="GASOLINE","G",IF(M625="PROPANE","CNG",IF(M625="DIESEL","D", "OUTRO")))</f>
        <v>D</v>
      </c>
      <c r="C625" s="0" t="n">
        <f aca="false">3.78541*F625</f>
        <v>155168876.933</v>
      </c>
      <c r="D625" s="16" t="s">
        <v>73</v>
      </c>
      <c r="E625" s="0" t="s">
        <v>74</v>
      </c>
      <c r="F625" s="0" t="n">
        <f aca="false">G625*H625*1000</f>
        <v>40991300</v>
      </c>
      <c r="G625" s="0" t="n">
        <v>31</v>
      </c>
      <c r="H625" s="0" t="n">
        <v>1322.3</v>
      </c>
      <c r="I625" s="17" t="n">
        <v>35261</v>
      </c>
      <c r="J625" s="17" t="str">
        <f aca="false">TEXT(I625,"aaaa")</f>
        <v>1996</v>
      </c>
      <c r="K625" s="0" t="n">
        <v>7</v>
      </c>
      <c r="L625" s="0" t="s">
        <v>82</v>
      </c>
      <c r="M625" s="0" t="s">
        <v>88</v>
      </c>
    </row>
    <row r="626" customFormat="false" ht="14.4" hidden="true" customHeight="false" outlineLevel="0" collapsed="false">
      <c r="A626" s="0" t="str">
        <f aca="false">IF(M626="GASOLINE","G",IF(M626="PROPANE","CNG",IF(M626="DIESEL","D", "OUTRO")))</f>
        <v>D</v>
      </c>
      <c r="C626" s="0" t="n">
        <f aca="false">3.78541*F626</f>
        <v>172735829.12</v>
      </c>
      <c r="D626" s="16" t="s">
        <v>73</v>
      </c>
      <c r="E626" s="0" t="s">
        <v>74</v>
      </c>
      <c r="F626" s="0" t="n">
        <f aca="false">G626*H626*1000</f>
        <v>45632000</v>
      </c>
      <c r="G626" s="0" t="n">
        <v>31</v>
      </c>
      <c r="H626" s="0" t="n">
        <v>1472</v>
      </c>
      <c r="I626" s="17" t="n">
        <v>35292</v>
      </c>
      <c r="J626" s="17" t="str">
        <f aca="false">TEXT(I626,"aaaa")</f>
        <v>1996</v>
      </c>
      <c r="K626" s="0" t="n">
        <v>8</v>
      </c>
      <c r="L626" s="0" t="s">
        <v>83</v>
      </c>
      <c r="M626" s="0" t="s">
        <v>88</v>
      </c>
    </row>
    <row r="627" customFormat="false" ht="14.4" hidden="true" customHeight="false" outlineLevel="0" collapsed="false">
      <c r="A627" s="0" t="str">
        <f aca="false">IF(M627="GASOLINE","G",IF(M627="PROPANE","CNG",IF(M627="DIESEL","D", "OUTRO")))</f>
        <v>D</v>
      </c>
      <c r="C627" s="0" t="n">
        <f aca="false">3.78541*F627</f>
        <v>175499178.42</v>
      </c>
      <c r="D627" s="16" t="s">
        <v>73</v>
      </c>
      <c r="E627" s="0" t="s">
        <v>74</v>
      </c>
      <c r="F627" s="0" t="n">
        <f aca="false">G627*H627*1000</f>
        <v>46362000</v>
      </c>
      <c r="G627" s="0" t="n">
        <v>30</v>
      </c>
      <c r="H627" s="0" t="n">
        <v>1545.4</v>
      </c>
      <c r="I627" s="17" t="n">
        <v>35323</v>
      </c>
      <c r="J627" s="17" t="str">
        <f aca="false">TEXT(I627,"aaaa")</f>
        <v>1996</v>
      </c>
      <c r="K627" s="0" t="n">
        <v>9</v>
      </c>
      <c r="L627" s="0" t="s">
        <v>84</v>
      </c>
      <c r="M627" s="0" t="s">
        <v>88</v>
      </c>
    </row>
    <row r="628" customFormat="false" ht="14.4" hidden="true" customHeight="false" outlineLevel="0" collapsed="false">
      <c r="A628" s="0" t="str">
        <f aca="false">IF(M628="GASOLINE","G",IF(M628="PROPANE","CNG",IF(M628="DIESEL","D", "OUTRO")))</f>
        <v>D</v>
      </c>
      <c r="C628" s="0" t="n">
        <f aca="false">3.78541*F628</f>
        <v>239142898.209</v>
      </c>
      <c r="D628" s="16" t="s">
        <v>73</v>
      </c>
      <c r="E628" s="0" t="s">
        <v>74</v>
      </c>
      <c r="F628" s="0" t="n">
        <f aca="false">G628*H628*1000</f>
        <v>63174900</v>
      </c>
      <c r="G628" s="0" t="n">
        <v>31</v>
      </c>
      <c r="H628" s="0" t="n">
        <v>2037.9</v>
      </c>
      <c r="I628" s="17" t="n">
        <v>35353</v>
      </c>
      <c r="J628" s="17" t="str">
        <f aca="false">TEXT(I628,"aaaa")</f>
        <v>1996</v>
      </c>
      <c r="K628" s="0" t="n">
        <v>10</v>
      </c>
      <c r="L628" s="0" t="s">
        <v>85</v>
      </c>
      <c r="M628" s="0" t="s">
        <v>88</v>
      </c>
    </row>
    <row r="629" customFormat="false" ht="14.4" hidden="true" customHeight="false" outlineLevel="0" collapsed="false">
      <c r="A629" s="0" t="str">
        <f aca="false">IF(M629="GASOLINE","G",IF(M629="PROPANE","CNG",IF(M629="DIESEL","D", "OUTRO")))</f>
        <v>D</v>
      </c>
      <c r="C629" s="0" t="n">
        <f aca="false">3.78541*F629</f>
        <v>255799080.75</v>
      </c>
      <c r="D629" s="16" t="s">
        <v>73</v>
      </c>
      <c r="E629" s="0" t="s">
        <v>74</v>
      </c>
      <c r="F629" s="0" t="n">
        <f aca="false">G629*H629*1000</f>
        <v>67575000</v>
      </c>
      <c r="G629" s="0" t="n">
        <v>30</v>
      </c>
      <c r="H629" s="0" t="n">
        <v>2252.5</v>
      </c>
      <c r="I629" s="17" t="n">
        <v>35384</v>
      </c>
      <c r="J629" s="17" t="str">
        <f aca="false">TEXT(I629,"aaaa")</f>
        <v>1996</v>
      </c>
      <c r="K629" s="0" t="n">
        <v>11</v>
      </c>
      <c r="L629" s="0" t="s">
        <v>86</v>
      </c>
      <c r="M629" s="0" t="s">
        <v>88</v>
      </c>
    </row>
    <row r="630" customFormat="false" ht="14.4" hidden="true" customHeight="false" outlineLevel="0" collapsed="false">
      <c r="A630" s="0" t="str">
        <f aca="false">IF(M630="GASOLINE","G",IF(M630="PROPANE","CNG",IF(M630="DIESEL","D", "OUTRO")))</f>
        <v>D</v>
      </c>
      <c r="C630" s="0" t="n">
        <f aca="false">3.78541*F630</f>
        <v>302311170.502</v>
      </c>
      <c r="D630" s="16" t="s">
        <v>73</v>
      </c>
      <c r="E630" s="0" t="s">
        <v>74</v>
      </c>
      <c r="F630" s="0" t="n">
        <f aca="false">G630*H630*1000</f>
        <v>79862200</v>
      </c>
      <c r="G630" s="0" t="n">
        <v>31</v>
      </c>
      <c r="H630" s="0" t="n">
        <v>2576.2</v>
      </c>
      <c r="I630" s="17" t="n">
        <v>35414</v>
      </c>
      <c r="J630" s="17" t="str">
        <f aca="false">TEXT(I630,"aaaa")</f>
        <v>1996</v>
      </c>
      <c r="K630" s="0" t="n">
        <v>12</v>
      </c>
      <c r="L630" s="0" t="s">
        <v>87</v>
      </c>
      <c r="M630" s="0" t="s">
        <v>88</v>
      </c>
    </row>
    <row r="631" customFormat="false" ht="14.4" hidden="true" customHeight="false" outlineLevel="0" collapsed="false">
      <c r="A631" s="0" t="str">
        <f aca="false">IF(M631="GASOLINE","G",IF(M631="PROPANE","CNG",IF(M631="DIESEL","D", "OUTRO")))</f>
        <v>D</v>
      </c>
      <c r="C631" s="0" t="n">
        <f aca="false">3.78541*F631</f>
        <v>352301294.962</v>
      </c>
      <c r="D631" s="16" t="s">
        <v>73</v>
      </c>
      <c r="E631" s="0" t="s">
        <v>74</v>
      </c>
      <c r="F631" s="0" t="n">
        <f aca="false">G631*H631*1000</f>
        <v>93068200</v>
      </c>
      <c r="G631" s="0" t="n">
        <v>31</v>
      </c>
      <c r="H631" s="0" t="n">
        <v>3002.2</v>
      </c>
      <c r="I631" s="17" t="n">
        <v>35445</v>
      </c>
      <c r="J631" s="17" t="str">
        <f aca="false">TEXT(I631,"aaaa")</f>
        <v>1997</v>
      </c>
      <c r="K631" s="0" t="n">
        <v>1</v>
      </c>
      <c r="L631" s="0" t="s">
        <v>75</v>
      </c>
      <c r="M631" s="0" t="s">
        <v>88</v>
      </c>
    </row>
    <row r="632" customFormat="false" ht="14.4" hidden="true" customHeight="false" outlineLevel="0" collapsed="false">
      <c r="A632" s="0" t="str">
        <f aca="false">IF(M632="GASOLINE","G",IF(M632="PROPANE","CNG",IF(M632="DIESEL","D", "OUTRO")))</f>
        <v>D</v>
      </c>
      <c r="C632" s="0" t="n">
        <f aca="false">3.78541*F632</f>
        <v>260919226.316</v>
      </c>
      <c r="D632" s="16" t="s">
        <v>73</v>
      </c>
      <c r="E632" s="0" t="s">
        <v>74</v>
      </c>
      <c r="F632" s="0" t="n">
        <f aca="false">G632*H632*1000</f>
        <v>68927600</v>
      </c>
      <c r="G632" s="0" t="n">
        <v>28</v>
      </c>
      <c r="H632" s="0" t="n">
        <v>2461.7</v>
      </c>
      <c r="I632" s="17" t="n">
        <v>35476</v>
      </c>
      <c r="J632" s="17" t="str">
        <f aca="false">TEXT(I632,"aaaa")</f>
        <v>1997</v>
      </c>
      <c r="K632" s="0" t="n">
        <v>2</v>
      </c>
      <c r="L632" s="0" t="s">
        <v>77</v>
      </c>
      <c r="M632" s="0" t="s">
        <v>88</v>
      </c>
    </row>
    <row r="633" customFormat="false" ht="14.4" hidden="true" customHeight="false" outlineLevel="0" collapsed="false">
      <c r="A633" s="0" t="str">
        <f aca="false">IF(M633="GASOLINE","G",IF(M633="PROPANE","CNG",IF(M633="DIESEL","D", "OUTRO")))</f>
        <v>D</v>
      </c>
      <c r="C633" s="0" t="n">
        <f aca="false">3.78541*F633</f>
        <v>242076590.959</v>
      </c>
      <c r="D633" s="16" t="s">
        <v>73</v>
      </c>
      <c r="E633" s="0" t="s">
        <v>74</v>
      </c>
      <c r="F633" s="0" t="n">
        <f aca="false">G633*H633*1000</f>
        <v>63949900</v>
      </c>
      <c r="G633" s="0" t="n">
        <v>31</v>
      </c>
      <c r="H633" s="0" t="n">
        <v>2062.9</v>
      </c>
      <c r="I633" s="17" t="n">
        <v>35504</v>
      </c>
      <c r="J633" s="17" t="str">
        <f aca="false">TEXT(I633,"aaaa")</f>
        <v>1997</v>
      </c>
      <c r="K633" s="0" t="n">
        <v>3</v>
      </c>
      <c r="L633" s="0" t="s">
        <v>78</v>
      </c>
      <c r="M633" s="0" t="s">
        <v>88</v>
      </c>
    </row>
    <row r="634" customFormat="false" ht="14.4" hidden="true" customHeight="false" outlineLevel="0" collapsed="false">
      <c r="A634" s="0" t="str">
        <f aca="false">IF(M634="GASOLINE","G",IF(M634="PROPANE","CNG",IF(M634="DIESEL","D", "OUTRO")))</f>
        <v>D</v>
      </c>
      <c r="C634" s="0" t="n">
        <f aca="false">3.78541*F634</f>
        <v>219084389.16</v>
      </c>
      <c r="D634" s="16" t="s">
        <v>73</v>
      </c>
      <c r="E634" s="0" t="s">
        <v>74</v>
      </c>
      <c r="F634" s="0" t="n">
        <f aca="false">G634*H634*1000</f>
        <v>57876000</v>
      </c>
      <c r="G634" s="0" t="n">
        <v>30</v>
      </c>
      <c r="H634" s="0" t="n">
        <v>1929.2</v>
      </c>
      <c r="I634" s="17" t="n">
        <v>35535</v>
      </c>
      <c r="J634" s="17" t="str">
        <f aca="false">TEXT(I634,"aaaa")</f>
        <v>1997</v>
      </c>
      <c r="K634" s="0" t="n">
        <v>4</v>
      </c>
      <c r="L634" s="0" t="s">
        <v>79</v>
      </c>
      <c r="M634" s="0" t="s">
        <v>88</v>
      </c>
    </row>
    <row r="635" customFormat="false" ht="14.4" hidden="true" customHeight="false" outlineLevel="0" collapsed="false">
      <c r="A635" s="0" t="str">
        <f aca="false">IF(M635="GASOLINE","G",IF(M635="PROPANE","CNG",IF(M635="DIESEL","D", "OUTRO")))</f>
        <v>D</v>
      </c>
      <c r="C635" s="0" t="n">
        <f aca="false">3.78541*F635</f>
        <v>169356215.072</v>
      </c>
      <c r="D635" s="16" t="s">
        <v>73</v>
      </c>
      <c r="E635" s="0" t="s">
        <v>74</v>
      </c>
      <c r="F635" s="0" t="n">
        <f aca="false">G635*H635*1000</f>
        <v>44739200</v>
      </c>
      <c r="G635" s="0" t="n">
        <v>31</v>
      </c>
      <c r="H635" s="0" t="n">
        <v>1443.2</v>
      </c>
      <c r="I635" s="17" t="n">
        <v>35565</v>
      </c>
      <c r="J635" s="17" t="str">
        <f aca="false">TEXT(I635,"aaaa")</f>
        <v>1997</v>
      </c>
      <c r="K635" s="0" t="n">
        <v>5</v>
      </c>
      <c r="L635" s="0" t="s">
        <v>80</v>
      </c>
      <c r="M635" s="0" t="s">
        <v>88</v>
      </c>
    </row>
    <row r="636" customFormat="false" ht="14.4" hidden="true" customHeight="false" outlineLevel="0" collapsed="false">
      <c r="A636" s="0" t="str">
        <f aca="false">IF(M636="GASOLINE","G",IF(M636="PROPANE","CNG",IF(M636="DIESEL","D", "OUTRO")))</f>
        <v>D</v>
      </c>
      <c r="C636" s="0" t="n">
        <f aca="false">3.78541*F636</f>
        <v>167129636.91</v>
      </c>
      <c r="D636" s="16" t="s">
        <v>73</v>
      </c>
      <c r="E636" s="0" t="s">
        <v>74</v>
      </c>
      <c r="F636" s="0" t="n">
        <f aca="false">G636*H636*1000</f>
        <v>44151000</v>
      </c>
      <c r="G636" s="0" t="n">
        <v>30</v>
      </c>
      <c r="H636" s="0" t="n">
        <v>1471.7</v>
      </c>
      <c r="I636" s="17" t="n">
        <v>35596</v>
      </c>
      <c r="J636" s="17" t="str">
        <f aca="false">TEXT(I636,"aaaa")</f>
        <v>1997</v>
      </c>
      <c r="K636" s="0" t="n">
        <v>6</v>
      </c>
      <c r="L636" s="0" t="s">
        <v>81</v>
      </c>
      <c r="M636" s="0" t="s">
        <v>88</v>
      </c>
    </row>
    <row r="637" customFormat="false" ht="14.4" hidden="true" customHeight="false" outlineLevel="0" collapsed="false">
      <c r="A637" s="0" t="str">
        <f aca="false">IF(M637="GASOLINE","G",IF(M637="PROPANE","CNG",IF(M637="DIESEL","D", "OUTRO")))</f>
        <v>D</v>
      </c>
      <c r="C637" s="0" t="n">
        <f aca="false">3.78541*F637</f>
        <v>179894039.43</v>
      </c>
      <c r="D637" s="16" t="s">
        <v>73</v>
      </c>
      <c r="E637" s="0" t="s">
        <v>74</v>
      </c>
      <c r="F637" s="0" t="n">
        <f aca="false">G637*H637*1000</f>
        <v>47523000</v>
      </c>
      <c r="G637" s="0" t="n">
        <v>31</v>
      </c>
      <c r="H637" s="0" t="n">
        <v>1533</v>
      </c>
      <c r="I637" s="17" t="n">
        <v>35626</v>
      </c>
      <c r="J637" s="17" t="str">
        <f aca="false">TEXT(I637,"aaaa")</f>
        <v>1997</v>
      </c>
      <c r="K637" s="0" t="n">
        <v>7</v>
      </c>
      <c r="L637" s="0" t="s">
        <v>82</v>
      </c>
      <c r="M637" s="0" t="s">
        <v>88</v>
      </c>
    </row>
    <row r="638" customFormat="false" ht="14.4" hidden="true" customHeight="false" outlineLevel="0" collapsed="false">
      <c r="A638" s="0" t="str">
        <f aca="false">IF(M638="GASOLINE","G",IF(M638="PROPANE","CNG",IF(M638="DIESEL","D", "OUTRO")))</f>
        <v>D</v>
      </c>
      <c r="C638" s="0" t="n">
        <f aca="false">3.78541*F638</f>
        <v>164943941.176</v>
      </c>
      <c r="D638" s="16" t="s">
        <v>73</v>
      </c>
      <c r="E638" s="0" t="s">
        <v>74</v>
      </c>
      <c r="F638" s="0" t="n">
        <f aca="false">G638*H638*1000</f>
        <v>43573600</v>
      </c>
      <c r="G638" s="0" t="n">
        <v>31</v>
      </c>
      <c r="H638" s="0" t="n">
        <v>1405.6</v>
      </c>
      <c r="I638" s="17" t="n">
        <v>35657</v>
      </c>
      <c r="J638" s="17" t="str">
        <f aca="false">TEXT(I638,"aaaa")</f>
        <v>1997</v>
      </c>
      <c r="K638" s="0" t="n">
        <v>8</v>
      </c>
      <c r="L638" s="0" t="s">
        <v>83</v>
      </c>
      <c r="M638" s="0" t="s">
        <v>88</v>
      </c>
    </row>
    <row r="639" customFormat="false" ht="14.4" hidden="true" customHeight="false" outlineLevel="0" collapsed="false">
      <c r="A639" s="0" t="str">
        <f aca="false">IF(M639="GASOLINE","G",IF(M639="PROPANE","CNG",IF(M639="DIESEL","D", "OUTRO")))</f>
        <v>D</v>
      </c>
      <c r="C639" s="0" t="n">
        <f aca="false">3.78541*F639</f>
        <v>188195443.56</v>
      </c>
      <c r="D639" s="16" t="s">
        <v>73</v>
      </c>
      <c r="E639" s="0" t="s">
        <v>74</v>
      </c>
      <c r="F639" s="0" t="n">
        <f aca="false">G639*H639*1000</f>
        <v>49716000</v>
      </c>
      <c r="G639" s="0" t="n">
        <v>30</v>
      </c>
      <c r="H639" s="0" t="n">
        <v>1657.2</v>
      </c>
      <c r="I639" s="17" t="n">
        <v>35688</v>
      </c>
      <c r="J639" s="17" t="str">
        <f aca="false">TEXT(I639,"aaaa")</f>
        <v>1997</v>
      </c>
      <c r="K639" s="0" t="n">
        <v>9</v>
      </c>
      <c r="L639" s="0" t="s">
        <v>84</v>
      </c>
      <c r="M639" s="0" t="s">
        <v>88</v>
      </c>
    </row>
    <row r="640" customFormat="false" ht="14.4" hidden="true" customHeight="false" outlineLevel="0" collapsed="false">
      <c r="A640" s="0" t="str">
        <f aca="false">IF(M640="GASOLINE","G",IF(M640="PROPANE","CNG",IF(M640="DIESEL","D", "OUTRO")))</f>
        <v>D</v>
      </c>
      <c r="C640" s="0" t="n">
        <f aca="false">3.78541*F640</f>
        <v>204337567.423</v>
      </c>
      <c r="D640" s="16" t="s">
        <v>73</v>
      </c>
      <c r="E640" s="0" t="s">
        <v>74</v>
      </c>
      <c r="F640" s="0" t="n">
        <f aca="false">G640*H640*1000</f>
        <v>53980300</v>
      </c>
      <c r="G640" s="0" t="n">
        <v>31</v>
      </c>
      <c r="H640" s="0" t="n">
        <v>1741.3</v>
      </c>
      <c r="I640" s="17" t="n">
        <v>35718</v>
      </c>
      <c r="J640" s="17" t="str">
        <f aca="false">TEXT(I640,"aaaa")</f>
        <v>1997</v>
      </c>
      <c r="K640" s="0" t="n">
        <v>10</v>
      </c>
      <c r="L640" s="0" t="s">
        <v>85</v>
      </c>
      <c r="M640" s="0" t="s">
        <v>88</v>
      </c>
    </row>
    <row r="641" customFormat="false" ht="14.4" hidden="true" customHeight="false" outlineLevel="0" collapsed="false">
      <c r="A641" s="0" t="str">
        <f aca="false">IF(M641="GASOLINE","G",IF(M641="PROPANE","CNG",IF(M641="DIESEL","D", "OUTRO")))</f>
        <v>D</v>
      </c>
      <c r="C641" s="0" t="n">
        <f aca="false">3.78541*F641</f>
        <v>236073309.24</v>
      </c>
      <c r="D641" s="16" t="s">
        <v>73</v>
      </c>
      <c r="E641" s="0" t="s">
        <v>74</v>
      </c>
      <c r="F641" s="0" t="n">
        <f aca="false">G641*H641*1000</f>
        <v>62364000</v>
      </c>
      <c r="G641" s="0" t="n">
        <v>30</v>
      </c>
      <c r="H641" s="0" t="n">
        <v>2078.8</v>
      </c>
      <c r="I641" s="17" t="n">
        <v>35749</v>
      </c>
      <c r="J641" s="17" t="str">
        <f aca="false">TEXT(I641,"aaaa")</f>
        <v>1997</v>
      </c>
      <c r="K641" s="0" t="n">
        <v>11</v>
      </c>
      <c r="L641" s="0" t="s">
        <v>86</v>
      </c>
      <c r="M641" s="0" t="s">
        <v>88</v>
      </c>
    </row>
    <row r="642" customFormat="false" ht="14.4" hidden="true" customHeight="false" outlineLevel="0" collapsed="false">
      <c r="A642" s="0" t="str">
        <f aca="false">IF(M642="GASOLINE","G",IF(M642="PROPANE","CNG",IF(M642="DIESEL","D", "OUTRO")))</f>
        <v>D</v>
      </c>
      <c r="C642" s="0" t="n">
        <f aca="false">3.78541*F642</f>
        <v>284321766.559</v>
      </c>
      <c r="D642" s="16" t="s">
        <v>73</v>
      </c>
      <c r="E642" s="0" t="s">
        <v>74</v>
      </c>
      <c r="F642" s="0" t="n">
        <f aca="false">G642*H642*1000</f>
        <v>75109900</v>
      </c>
      <c r="G642" s="0" t="n">
        <v>31</v>
      </c>
      <c r="H642" s="0" t="n">
        <v>2422.9</v>
      </c>
      <c r="I642" s="17" t="n">
        <v>35779</v>
      </c>
      <c r="J642" s="17" t="str">
        <f aca="false">TEXT(I642,"aaaa")</f>
        <v>1997</v>
      </c>
      <c r="K642" s="0" t="n">
        <v>12</v>
      </c>
      <c r="L642" s="0" t="s">
        <v>87</v>
      </c>
      <c r="M642" s="0" t="s">
        <v>88</v>
      </c>
    </row>
    <row r="643" customFormat="false" ht="14.4" hidden="true" customHeight="false" outlineLevel="0" collapsed="false">
      <c r="A643" s="0" t="str">
        <f aca="false">IF(M643="GASOLINE","G",IF(M643="PROPANE","CNG",IF(M643="DIESEL","D", "OUTRO")))</f>
        <v>D</v>
      </c>
      <c r="C643" s="0" t="n">
        <f aca="false">3.78541*F643</f>
        <v>263293056.927</v>
      </c>
      <c r="D643" s="16" t="s">
        <v>73</v>
      </c>
      <c r="E643" s="0" t="s">
        <v>74</v>
      </c>
      <c r="F643" s="0" t="n">
        <f aca="false">G643*H643*1000</f>
        <v>69554700</v>
      </c>
      <c r="G643" s="0" t="n">
        <v>31</v>
      </c>
      <c r="H643" s="0" t="n">
        <v>2243.7</v>
      </c>
      <c r="I643" s="17" t="n">
        <v>35810</v>
      </c>
      <c r="J643" s="17" t="str">
        <f aca="false">TEXT(I643,"aaaa")</f>
        <v>1998</v>
      </c>
      <c r="K643" s="0" t="n">
        <v>1</v>
      </c>
      <c r="L643" s="0" t="s">
        <v>75</v>
      </c>
      <c r="M643" s="0" t="s">
        <v>88</v>
      </c>
    </row>
    <row r="644" customFormat="false" ht="14.4" hidden="true" customHeight="false" outlineLevel="0" collapsed="false">
      <c r="A644" s="0" t="str">
        <f aca="false">IF(M644="GASOLINE","G",IF(M644="PROPANE","CNG",IF(M644="DIESEL","D", "OUTRO")))</f>
        <v>D</v>
      </c>
      <c r="C644" s="0" t="n">
        <f aca="false">3.78541*F644</f>
        <v>204425767.476</v>
      </c>
      <c r="D644" s="16" t="s">
        <v>73</v>
      </c>
      <c r="E644" s="0" t="s">
        <v>74</v>
      </c>
      <c r="F644" s="0" t="n">
        <f aca="false">G644*H644*1000</f>
        <v>54003600</v>
      </c>
      <c r="G644" s="0" t="n">
        <v>28</v>
      </c>
      <c r="H644" s="0" t="n">
        <v>1928.7</v>
      </c>
      <c r="I644" s="17" t="n">
        <v>35841</v>
      </c>
      <c r="J644" s="17" t="str">
        <f aca="false">TEXT(I644,"aaaa")</f>
        <v>1998</v>
      </c>
      <c r="K644" s="0" t="n">
        <v>2</v>
      </c>
      <c r="L644" s="0" t="s">
        <v>77</v>
      </c>
      <c r="M644" s="0" t="s">
        <v>88</v>
      </c>
    </row>
    <row r="645" customFormat="false" ht="14.4" hidden="true" customHeight="false" outlineLevel="0" collapsed="false">
      <c r="A645" s="0" t="str">
        <f aca="false">IF(M645="GASOLINE","G",IF(M645="PROPANE","CNG",IF(M645="DIESEL","D", "OUTRO")))</f>
        <v>D</v>
      </c>
      <c r="C645" s="0" t="n">
        <f aca="false">3.78541*F645</f>
        <v>228100478.698</v>
      </c>
      <c r="D645" s="16" t="s">
        <v>73</v>
      </c>
      <c r="E645" s="0" t="s">
        <v>74</v>
      </c>
      <c r="F645" s="0" t="n">
        <f aca="false">G645*H645*1000</f>
        <v>60257800</v>
      </c>
      <c r="G645" s="0" t="n">
        <v>31</v>
      </c>
      <c r="H645" s="0" t="n">
        <v>1943.8</v>
      </c>
      <c r="I645" s="17" t="n">
        <v>35869</v>
      </c>
      <c r="J645" s="17" t="str">
        <f aca="false">TEXT(I645,"aaaa")</f>
        <v>1998</v>
      </c>
      <c r="K645" s="0" t="n">
        <v>3</v>
      </c>
      <c r="L645" s="0" t="s">
        <v>78</v>
      </c>
      <c r="M645" s="0" t="s">
        <v>88</v>
      </c>
    </row>
    <row r="646" customFormat="false" ht="14.4" hidden="true" customHeight="false" outlineLevel="0" collapsed="false">
      <c r="A646" s="0" t="str">
        <f aca="false">IF(M646="GASOLINE","G",IF(M646="PROPANE","CNG",IF(M646="DIESEL","D", "OUTRO")))</f>
        <v>D</v>
      </c>
      <c r="C646" s="0" t="n">
        <f aca="false">3.78541*F646</f>
        <v>168231191.22</v>
      </c>
      <c r="D646" s="16" t="s">
        <v>73</v>
      </c>
      <c r="E646" s="0" t="s">
        <v>74</v>
      </c>
      <c r="F646" s="0" t="n">
        <f aca="false">G646*H646*1000</f>
        <v>44442000</v>
      </c>
      <c r="G646" s="0" t="n">
        <v>30</v>
      </c>
      <c r="H646" s="0" t="n">
        <v>1481.4</v>
      </c>
      <c r="I646" s="17" t="n">
        <v>35900</v>
      </c>
      <c r="J646" s="17" t="str">
        <f aca="false">TEXT(I646,"aaaa")</f>
        <v>1998</v>
      </c>
      <c r="K646" s="0" t="n">
        <v>4</v>
      </c>
      <c r="L646" s="0" t="s">
        <v>79</v>
      </c>
      <c r="M646" s="0" t="s">
        <v>88</v>
      </c>
    </row>
    <row r="647" customFormat="false" ht="14.4" hidden="true" customHeight="false" outlineLevel="0" collapsed="false">
      <c r="A647" s="0" t="str">
        <f aca="false">IF(M647="GASOLINE","G",IF(M647="PROPANE","CNG",IF(M647="DIESEL","D", "OUTRO")))</f>
        <v>D</v>
      </c>
      <c r="C647" s="0" t="n">
        <f aca="false">3.78541*F647</f>
        <v>154042338.917</v>
      </c>
      <c r="D647" s="16" t="s">
        <v>73</v>
      </c>
      <c r="E647" s="0" t="s">
        <v>74</v>
      </c>
      <c r="F647" s="0" t="n">
        <f aca="false">G647*H647*1000</f>
        <v>40693700</v>
      </c>
      <c r="G647" s="0" t="n">
        <v>31</v>
      </c>
      <c r="H647" s="0" t="n">
        <v>1312.7</v>
      </c>
      <c r="I647" s="17" t="n">
        <v>35930</v>
      </c>
      <c r="J647" s="17" t="str">
        <f aca="false">TEXT(I647,"aaaa")</f>
        <v>1998</v>
      </c>
      <c r="K647" s="0" t="n">
        <v>5</v>
      </c>
      <c r="L647" s="0" t="s">
        <v>80</v>
      </c>
      <c r="M647" s="0" t="s">
        <v>88</v>
      </c>
    </row>
    <row r="648" customFormat="false" ht="14.4" hidden="true" customHeight="false" outlineLevel="0" collapsed="false">
      <c r="A648" s="0" t="str">
        <f aca="false">IF(M648="GASOLINE","G",IF(M648="PROPANE","CNG",IF(M648="DIESEL","D", "OUTRO")))</f>
        <v>D</v>
      </c>
      <c r="C648" s="0" t="n">
        <f aca="false">3.78541*F648</f>
        <v>183175989.9</v>
      </c>
      <c r="D648" s="16" t="s">
        <v>73</v>
      </c>
      <c r="E648" s="0" t="s">
        <v>74</v>
      </c>
      <c r="F648" s="0" t="n">
        <f aca="false">G648*H648*1000</f>
        <v>48390000</v>
      </c>
      <c r="G648" s="0" t="n">
        <v>30</v>
      </c>
      <c r="H648" s="0" t="n">
        <v>1613</v>
      </c>
      <c r="I648" s="17" t="n">
        <v>35961</v>
      </c>
      <c r="J648" s="17" t="str">
        <f aca="false">TEXT(I648,"aaaa")</f>
        <v>1998</v>
      </c>
      <c r="K648" s="0" t="n">
        <v>6</v>
      </c>
      <c r="L648" s="0" t="s">
        <v>81</v>
      </c>
      <c r="M648" s="0" t="s">
        <v>88</v>
      </c>
    </row>
    <row r="649" customFormat="false" ht="14.4" hidden="true" customHeight="false" outlineLevel="0" collapsed="false">
      <c r="A649" s="0" t="str">
        <f aca="false">IF(M649="GASOLINE","G",IF(M649="PROPANE","CNG",IF(M649="DIESEL","D", "OUTRO")))</f>
        <v>D</v>
      </c>
      <c r="C649" s="0" t="n">
        <f aca="false">3.78541*F649</f>
        <v>144009109.712</v>
      </c>
      <c r="D649" s="16" t="s">
        <v>73</v>
      </c>
      <c r="E649" s="0" t="s">
        <v>74</v>
      </c>
      <c r="F649" s="0" t="n">
        <f aca="false">G649*H649*1000</f>
        <v>38043200</v>
      </c>
      <c r="G649" s="0" t="n">
        <v>31</v>
      </c>
      <c r="H649" s="0" t="n">
        <v>1227.2</v>
      </c>
      <c r="I649" s="17" t="n">
        <v>35991</v>
      </c>
      <c r="J649" s="17" t="str">
        <f aca="false">TEXT(I649,"aaaa")</f>
        <v>1998</v>
      </c>
      <c r="K649" s="0" t="n">
        <v>7</v>
      </c>
      <c r="L649" s="0" t="s">
        <v>82</v>
      </c>
      <c r="M649" s="0" t="s">
        <v>88</v>
      </c>
    </row>
    <row r="650" customFormat="false" ht="14.4" hidden="true" customHeight="false" outlineLevel="0" collapsed="false">
      <c r="A650" s="0" t="str">
        <f aca="false">IF(M650="GASOLINE","G",IF(M650="PROPANE","CNG",IF(M650="DIESEL","D", "OUTRO")))</f>
        <v>D</v>
      </c>
      <c r="C650" s="0" t="n">
        <f aca="false">3.78541*F650</f>
        <v>151214259.106</v>
      </c>
      <c r="D650" s="16" t="s">
        <v>73</v>
      </c>
      <c r="E650" s="0" t="s">
        <v>74</v>
      </c>
      <c r="F650" s="0" t="n">
        <f aca="false">G650*H650*1000</f>
        <v>39946600</v>
      </c>
      <c r="G650" s="0" t="n">
        <v>31</v>
      </c>
      <c r="H650" s="0" t="n">
        <v>1288.6</v>
      </c>
      <c r="I650" s="17" t="n">
        <v>36022</v>
      </c>
      <c r="J650" s="17" t="str">
        <f aca="false">TEXT(I650,"aaaa")</f>
        <v>1998</v>
      </c>
      <c r="K650" s="0" t="n">
        <v>8</v>
      </c>
      <c r="L650" s="0" t="s">
        <v>83</v>
      </c>
      <c r="M650" s="0" t="s">
        <v>88</v>
      </c>
    </row>
    <row r="651" customFormat="false" ht="14.4" hidden="true" customHeight="false" outlineLevel="0" collapsed="false">
      <c r="A651" s="0" t="str">
        <f aca="false">IF(M651="GASOLINE","G",IF(M651="PROPANE","CNG",IF(M651="DIESEL","D", "OUTRO")))</f>
        <v>D</v>
      </c>
      <c r="C651" s="0" t="n">
        <f aca="false">3.78541*F651</f>
        <v>152786718.42</v>
      </c>
      <c r="D651" s="16" t="s">
        <v>73</v>
      </c>
      <c r="E651" s="0" t="s">
        <v>74</v>
      </c>
      <c r="F651" s="0" t="n">
        <f aca="false">G651*H651*1000</f>
        <v>40362000</v>
      </c>
      <c r="G651" s="0" t="n">
        <v>30</v>
      </c>
      <c r="H651" s="0" t="n">
        <v>1345.4</v>
      </c>
      <c r="I651" s="17" t="n">
        <v>36053</v>
      </c>
      <c r="J651" s="17" t="str">
        <f aca="false">TEXT(I651,"aaaa")</f>
        <v>1998</v>
      </c>
      <c r="K651" s="0" t="n">
        <v>9</v>
      </c>
      <c r="L651" s="0" t="s">
        <v>84</v>
      </c>
      <c r="M651" s="0" t="s">
        <v>88</v>
      </c>
    </row>
    <row r="652" customFormat="false" ht="14.4" hidden="true" customHeight="false" outlineLevel="0" collapsed="false">
      <c r="A652" s="0" t="str">
        <f aca="false">IF(M652="GASOLINE","G",IF(M652="PROPANE","CNG",IF(M652="DIESEL","D", "OUTRO")))</f>
        <v>D</v>
      </c>
      <c r="C652" s="0" t="n">
        <f aca="false">3.78541*F652</f>
        <v>156483171.285</v>
      </c>
      <c r="D652" s="16" t="s">
        <v>73</v>
      </c>
      <c r="E652" s="0" t="s">
        <v>74</v>
      </c>
      <c r="F652" s="0" t="n">
        <f aca="false">G652*H652*1000</f>
        <v>41338500</v>
      </c>
      <c r="G652" s="0" t="n">
        <v>31</v>
      </c>
      <c r="H652" s="0" t="n">
        <v>1333.5</v>
      </c>
      <c r="I652" s="17" t="n">
        <v>36083</v>
      </c>
      <c r="J652" s="17" t="str">
        <f aca="false">TEXT(I652,"aaaa")</f>
        <v>1998</v>
      </c>
      <c r="K652" s="0" t="n">
        <v>10</v>
      </c>
      <c r="L652" s="0" t="s">
        <v>85</v>
      </c>
      <c r="M652" s="0" t="s">
        <v>88</v>
      </c>
    </row>
    <row r="653" customFormat="false" ht="14.4" hidden="true" customHeight="false" outlineLevel="0" collapsed="false">
      <c r="A653" s="0" t="str">
        <f aca="false">IF(M653="GASOLINE","G",IF(M653="PROPANE","CNG",IF(M653="DIESEL","D", "OUTRO")))</f>
        <v>D</v>
      </c>
      <c r="C653" s="0" t="n">
        <f aca="false">3.78541*F653</f>
        <v>184016350.92</v>
      </c>
      <c r="D653" s="16" t="s">
        <v>73</v>
      </c>
      <c r="E653" s="0" t="s">
        <v>74</v>
      </c>
      <c r="F653" s="0" t="n">
        <f aca="false">G653*H653*1000</f>
        <v>48612000</v>
      </c>
      <c r="G653" s="0" t="n">
        <v>30</v>
      </c>
      <c r="H653" s="0" t="n">
        <v>1620.4</v>
      </c>
      <c r="I653" s="17" t="n">
        <v>36114</v>
      </c>
      <c r="J653" s="17" t="str">
        <f aca="false">TEXT(I653,"aaaa")</f>
        <v>1998</v>
      </c>
      <c r="K653" s="0" t="n">
        <v>11</v>
      </c>
      <c r="L653" s="0" t="s">
        <v>86</v>
      </c>
      <c r="M653" s="0" t="s">
        <v>88</v>
      </c>
    </row>
    <row r="654" customFormat="false" ht="14.4" hidden="true" customHeight="false" outlineLevel="0" collapsed="false">
      <c r="A654" s="0" t="str">
        <f aca="false">IF(M654="GASOLINE","G",IF(M654="PROPANE","CNG",IF(M654="DIESEL","D", "OUTRO")))</f>
        <v>D</v>
      </c>
      <c r="C654" s="0" t="n">
        <f aca="false">3.78541*F654</f>
        <v>233920925.114</v>
      </c>
      <c r="D654" s="16" t="s">
        <v>73</v>
      </c>
      <c r="E654" s="0" t="s">
        <v>74</v>
      </c>
      <c r="F654" s="0" t="n">
        <f aca="false">G654*H654*1000</f>
        <v>61795400</v>
      </c>
      <c r="G654" s="0" t="n">
        <v>31</v>
      </c>
      <c r="H654" s="0" t="n">
        <v>1993.4</v>
      </c>
      <c r="I654" s="17" t="n">
        <v>36144</v>
      </c>
      <c r="J654" s="17" t="str">
        <f aca="false">TEXT(I654,"aaaa")</f>
        <v>1998</v>
      </c>
      <c r="K654" s="0" t="n">
        <v>12</v>
      </c>
      <c r="L654" s="0" t="s">
        <v>87</v>
      </c>
      <c r="M654" s="0" t="s">
        <v>88</v>
      </c>
    </row>
    <row r="655" customFormat="false" ht="14.4" hidden="true" customHeight="false" outlineLevel="0" collapsed="false">
      <c r="A655" s="0" t="str">
        <f aca="false">IF(M655="GASOLINE","G",IF(M655="PROPANE","CNG",IF(M655="DIESEL","D", "OUTRO")))</f>
        <v>D</v>
      </c>
      <c r="C655" s="0" t="n">
        <f aca="false">3.78541*F655</f>
        <v>233475003.816</v>
      </c>
      <c r="D655" s="16" t="s">
        <v>73</v>
      </c>
      <c r="E655" s="0" t="s">
        <v>74</v>
      </c>
      <c r="F655" s="0" t="n">
        <f aca="false">G655*H655*1000</f>
        <v>61677600</v>
      </c>
      <c r="G655" s="0" t="n">
        <v>31</v>
      </c>
      <c r="H655" s="0" t="n">
        <v>1989.6</v>
      </c>
      <c r="I655" s="17" t="n">
        <v>36175</v>
      </c>
      <c r="J655" s="17" t="str">
        <f aca="false">TEXT(I655,"aaaa")</f>
        <v>1999</v>
      </c>
      <c r="K655" s="0" t="n">
        <v>1</v>
      </c>
      <c r="L655" s="0" t="s">
        <v>75</v>
      </c>
      <c r="M655" s="0" t="s">
        <v>88</v>
      </c>
    </row>
    <row r="656" customFormat="false" ht="14.4" hidden="true" customHeight="false" outlineLevel="0" collapsed="false">
      <c r="A656" s="0" t="str">
        <f aca="false">IF(M656="GASOLINE","G",IF(M656="PROPANE","CNG",IF(M656="DIESEL","D", "OUTRO")))</f>
        <v>D</v>
      </c>
      <c r="C656" s="0" t="n">
        <f aca="false">3.78541*F656</f>
        <v>185283706.188</v>
      </c>
      <c r="D656" s="16" t="s">
        <v>73</v>
      </c>
      <c r="E656" s="0" t="s">
        <v>74</v>
      </c>
      <c r="F656" s="0" t="n">
        <f aca="false">G656*H656*1000</f>
        <v>48946800</v>
      </c>
      <c r="G656" s="0" t="n">
        <v>28</v>
      </c>
      <c r="H656" s="0" t="n">
        <v>1748.1</v>
      </c>
      <c r="I656" s="17" t="n">
        <v>36206</v>
      </c>
      <c r="J656" s="17" t="str">
        <f aca="false">TEXT(I656,"aaaa")</f>
        <v>1999</v>
      </c>
      <c r="K656" s="0" t="n">
        <v>2</v>
      </c>
      <c r="L656" s="0" t="s">
        <v>77</v>
      </c>
      <c r="M656" s="0" t="s">
        <v>88</v>
      </c>
    </row>
    <row r="657" customFormat="false" ht="14.4" hidden="true" customHeight="false" outlineLevel="0" collapsed="false">
      <c r="A657" s="0" t="str">
        <f aca="false">IF(M657="GASOLINE","G",IF(M657="PROPANE","CNG",IF(M657="DIESEL","D", "OUTRO")))</f>
        <v>D</v>
      </c>
      <c r="C657" s="0" t="n">
        <f aca="false">3.78541*F657</f>
        <v>230928558.509</v>
      </c>
      <c r="D657" s="16" t="s">
        <v>73</v>
      </c>
      <c r="E657" s="0" t="s">
        <v>74</v>
      </c>
      <c r="F657" s="0" t="n">
        <f aca="false">G657*H657*1000</f>
        <v>61004900</v>
      </c>
      <c r="G657" s="0" t="n">
        <v>31</v>
      </c>
      <c r="H657" s="0" t="n">
        <v>1967.9</v>
      </c>
      <c r="I657" s="17" t="n">
        <v>36234</v>
      </c>
      <c r="J657" s="17" t="str">
        <f aca="false">TEXT(I657,"aaaa")</f>
        <v>1999</v>
      </c>
      <c r="K657" s="0" t="n">
        <v>3</v>
      </c>
      <c r="L657" s="0" t="s">
        <v>78</v>
      </c>
      <c r="M657" s="0" t="s">
        <v>88</v>
      </c>
    </row>
    <row r="658" customFormat="false" ht="14.4" hidden="true" customHeight="false" outlineLevel="0" collapsed="false">
      <c r="A658" s="0" t="str">
        <f aca="false">IF(M658="GASOLINE","G",IF(M658="PROPANE","CNG",IF(M658="DIESEL","D", "OUTRO")))</f>
        <v>D</v>
      </c>
      <c r="C658" s="0" t="n">
        <f aca="false">3.78541*F658</f>
        <v>167175061.83</v>
      </c>
      <c r="D658" s="16" t="s">
        <v>73</v>
      </c>
      <c r="E658" s="0" t="s">
        <v>74</v>
      </c>
      <c r="F658" s="0" t="n">
        <f aca="false">G658*H658*1000</f>
        <v>44163000</v>
      </c>
      <c r="G658" s="0" t="n">
        <v>30</v>
      </c>
      <c r="H658" s="0" t="n">
        <v>1472.1</v>
      </c>
      <c r="I658" s="17" t="n">
        <v>36265</v>
      </c>
      <c r="J658" s="17" t="str">
        <f aca="false">TEXT(I658,"aaaa")</f>
        <v>1999</v>
      </c>
      <c r="K658" s="0" t="n">
        <v>4</v>
      </c>
      <c r="L658" s="0" t="s">
        <v>79</v>
      </c>
      <c r="M658" s="0" t="s">
        <v>88</v>
      </c>
    </row>
    <row r="659" customFormat="false" ht="14.4" hidden="true" customHeight="false" outlineLevel="0" collapsed="false">
      <c r="A659" s="0" t="str">
        <f aca="false">IF(M659="GASOLINE","G",IF(M659="PROPANE","CNG",IF(M659="DIESEL","D", "OUTRO")))</f>
        <v>D</v>
      </c>
      <c r="C659" s="0" t="n">
        <f aca="false">3.78541*F659</f>
        <v>156459701.743</v>
      </c>
      <c r="D659" s="16" t="s">
        <v>73</v>
      </c>
      <c r="E659" s="0" t="s">
        <v>74</v>
      </c>
      <c r="F659" s="0" t="n">
        <f aca="false">G659*H659*1000</f>
        <v>41332300</v>
      </c>
      <c r="G659" s="0" t="n">
        <v>31</v>
      </c>
      <c r="H659" s="0" t="n">
        <v>1333.3</v>
      </c>
      <c r="I659" s="17" t="n">
        <v>36295</v>
      </c>
      <c r="J659" s="17" t="str">
        <f aca="false">TEXT(I659,"aaaa")</f>
        <v>1999</v>
      </c>
      <c r="K659" s="0" t="n">
        <v>5</v>
      </c>
      <c r="L659" s="0" t="s">
        <v>80</v>
      </c>
      <c r="M659" s="0" t="s">
        <v>88</v>
      </c>
    </row>
    <row r="660" customFormat="false" ht="14.4" hidden="true" customHeight="false" outlineLevel="0" collapsed="false">
      <c r="A660" s="0" t="str">
        <f aca="false">IF(M660="GASOLINE","G",IF(M660="PROPANE","CNG",IF(M660="DIESEL","D", "OUTRO")))</f>
        <v>D</v>
      </c>
      <c r="C660" s="0" t="n">
        <f aca="false">3.78541*F660</f>
        <v>162314595.39</v>
      </c>
      <c r="D660" s="16" t="s">
        <v>73</v>
      </c>
      <c r="E660" s="0" t="s">
        <v>74</v>
      </c>
      <c r="F660" s="0" t="n">
        <f aca="false">G660*H660*1000</f>
        <v>42879000</v>
      </c>
      <c r="G660" s="0" t="n">
        <v>30</v>
      </c>
      <c r="H660" s="0" t="n">
        <v>1429.3</v>
      </c>
      <c r="I660" s="17" t="n">
        <v>36326</v>
      </c>
      <c r="J660" s="17" t="str">
        <f aca="false">TEXT(I660,"aaaa")</f>
        <v>1999</v>
      </c>
      <c r="K660" s="0" t="n">
        <v>6</v>
      </c>
      <c r="L660" s="0" t="s">
        <v>81</v>
      </c>
      <c r="M660" s="0" t="s">
        <v>88</v>
      </c>
    </row>
    <row r="661" customFormat="false" ht="14.4" hidden="true" customHeight="false" outlineLevel="0" collapsed="false">
      <c r="A661" s="0" t="str">
        <f aca="false">IF(M661="GASOLINE","G",IF(M661="PROPANE","CNG",IF(M661="DIESEL","D", "OUTRO")))</f>
        <v>D</v>
      </c>
      <c r="C661" s="0" t="n">
        <f aca="false">3.78541*F661</f>
        <v>141357051.466</v>
      </c>
      <c r="D661" s="16" t="s">
        <v>73</v>
      </c>
      <c r="E661" s="0" t="s">
        <v>74</v>
      </c>
      <c r="F661" s="0" t="n">
        <f aca="false">G661*H661*1000</f>
        <v>37342600</v>
      </c>
      <c r="G661" s="0" t="n">
        <v>31</v>
      </c>
      <c r="H661" s="0" t="n">
        <v>1204.6</v>
      </c>
      <c r="I661" s="17" t="n">
        <v>36356</v>
      </c>
      <c r="J661" s="17" t="str">
        <f aca="false">TEXT(I661,"aaaa")</f>
        <v>1999</v>
      </c>
      <c r="K661" s="0" t="n">
        <v>7</v>
      </c>
      <c r="L661" s="0" t="s">
        <v>82</v>
      </c>
      <c r="M661" s="0" t="s">
        <v>88</v>
      </c>
    </row>
    <row r="662" customFormat="false" ht="14.4" hidden="true" customHeight="false" outlineLevel="0" collapsed="false">
      <c r="A662" s="0" t="str">
        <f aca="false">IF(M662="GASOLINE","G",IF(M662="PROPANE","CNG",IF(M662="DIESEL","D", "OUTRO")))</f>
        <v>D</v>
      </c>
      <c r="C662" s="0" t="n">
        <f aca="false">3.78541*F662</f>
        <v>145534629.942</v>
      </c>
      <c r="D662" s="16" t="s">
        <v>73</v>
      </c>
      <c r="E662" s="0" t="s">
        <v>74</v>
      </c>
      <c r="F662" s="0" t="n">
        <f aca="false">G662*H662*1000</f>
        <v>38446200</v>
      </c>
      <c r="G662" s="0" t="n">
        <v>31</v>
      </c>
      <c r="H662" s="0" t="n">
        <v>1240.2</v>
      </c>
      <c r="I662" s="17" t="n">
        <v>36387</v>
      </c>
      <c r="J662" s="17" t="str">
        <f aca="false">TEXT(I662,"aaaa")</f>
        <v>1999</v>
      </c>
      <c r="K662" s="0" t="n">
        <v>8</v>
      </c>
      <c r="L662" s="0" t="s">
        <v>83</v>
      </c>
      <c r="M662" s="0" t="s">
        <v>88</v>
      </c>
    </row>
    <row r="663" customFormat="false" ht="14.4" hidden="true" customHeight="false" outlineLevel="0" collapsed="false">
      <c r="A663" s="0" t="str">
        <f aca="false">IF(M663="GASOLINE","G",IF(M663="PROPANE","CNG",IF(M663="DIESEL","D", "OUTRO")))</f>
        <v>D</v>
      </c>
      <c r="C663" s="0" t="n">
        <f aca="false">3.78541*F663</f>
        <v>145155331.86</v>
      </c>
      <c r="D663" s="16" t="s">
        <v>73</v>
      </c>
      <c r="E663" s="0" t="s">
        <v>74</v>
      </c>
      <c r="F663" s="0" t="n">
        <f aca="false">G663*H663*1000</f>
        <v>38346000</v>
      </c>
      <c r="G663" s="0" t="n">
        <v>30</v>
      </c>
      <c r="H663" s="0" t="n">
        <v>1278.2</v>
      </c>
      <c r="I663" s="17" t="n">
        <v>36418</v>
      </c>
      <c r="J663" s="17" t="str">
        <f aca="false">TEXT(I663,"aaaa")</f>
        <v>1999</v>
      </c>
      <c r="K663" s="0" t="n">
        <v>9</v>
      </c>
      <c r="L663" s="0" t="s">
        <v>84</v>
      </c>
      <c r="M663" s="0" t="s">
        <v>88</v>
      </c>
    </row>
    <row r="664" customFormat="false" ht="14.4" hidden="true" customHeight="false" outlineLevel="0" collapsed="false">
      <c r="A664" s="0" t="str">
        <f aca="false">IF(M664="GASOLINE","G",IF(M664="PROPANE","CNG",IF(M664="DIESEL","D", "OUTRO")))</f>
        <v>D</v>
      </c>
      <c r="C664" s="0" t="n">
        <f aca="false">3.78541*F664</f>
        <v>175634317.557</v>
      </c>
      <c r="D664" s="16" t="s">
        <v>73</v>
      </c>
      <c r="E664" s="0" t="s">
        <v>74</v>
      </c>
      <c r="F664" s="0" t="n">
        <f aca="false">G664*H664*1000</f>
        <v>46397700</v>
      </c>
      <c r="G664" s="0" t="n">
        <v>31</v>
      </c>
      <c r="H664" s="0" t="n">
        <v>1496.7</v>
      </c>
      <c r="I664" s="17" t="n">
        <v>36448</v>
      </c>
      <c r="J664" s="17" t="str">
        <f aca="false">TEXT(I664,"aaaa")</f>
        <v>1999</v>
      </c>
      <c r="K664" s="0" t="n">
        <v>10</v>
      </c>
      <c r="L664" s="0" t="s">
        <v>85</v>
      </c>
      <c r="M664" s="0" t="s">
        <v>88</v>
      </c>
    </row>
    <row r="665" customFormat="false" ht="14.4" hidden="true" customHeight="false" outlineLevel="0" collapsed="false">
      <c r="A665" s="0" t="str">
        <f aca="false">IF(M665="GASOLINE","G",IF(M665="PROPANE","CNG",IF(M665="DIESEL","D", "OUTRO")))</f>
        <v>D</v>
      </c>
      <c r="C665" s="0" t="n">
        <f aca="false">3.78541*F665</f>
        <v>322323876.09</v>
      </c>
      <c r="D665" s="16" t="s">
        <v>73</v>
      </c>
      <c r="E665" s="0" t="s">
        <v>74</v>
      </c>
      <c r="F665" s="0" t="n">
        <f aca="false">G665*H665*1000</f>
        <v>85149000</v>
      </c>
      <c r="G665" s="0" t="n">
        <v>30</v>
      </c>
      <c r="H665" s="0" t="n">
        <v>2838.3</v>
      </c>
      <c r="I665" s="17" t="n">
        <v>36479</v>
      </c>
      <c r="J665" s="17" t="str">
        <f aca="false">TEXT(I665,"aaaa")</f>
        <v>1999</v>
      </c>
      <c r="K665" s="0" t="n">
        <v>11</v>
      </c>
      <c r="L665" s="0" t="s">
        <v>86</v>
      </c>
      <c r="M665" s="0" t="s">
        <v>88</v>
      </c>
    </row>
    <row r="666" customFormat="false" ht="14.4" hidden="true" customHeight="false" outlineLevel="0" collapsed="false">
      <c r="A666" s="0" t="str">
        <f aca="false">IF(M666="GASOLINE","G",IF(M666="PROPANE","CNG",IF(M666="DIESEL","D", "OUTRO")))</f>
        <v>D</v>
      </c>
      <c r="C666" s="0" t="n">
        <f aca="false">3.78541*F666</f>
        <v>238720446.453</v>
      </c>
      <c r="D666" s="16" t="s">
        <v>73</v>
      </c>
      <c r="E666" s="0" t="s">
        <v>74</v>
      </c>
      <c r="F666" s="0" t="n">
        <f aca="false">G666*H666*1000</f>
        <v>63063300</v>
      </c>
      <c r="G666" s="0" t="n">
        <v>31</v>
      </c>
      <c r="H666" s="0" t="n">
        <v>2034.3</v>
      </c>
      <c r="I666" s="17" t="n">
        <v>36509</v>
      </c>
      <c r="J666" s="17" t="str">
        <f aca="false">TEXT(I666,"aaaa")</f>
        <v>1999</v>
      </c>
      <c r="K666" s="0" t="n">
        <v>12</v>
      </c>
      <c r="L666" s="0" t="s">
        <v>87</v>
      </c>
      <c r="M666" s="0" t="s">
        <v>88</v>
      </c>
    </row>
    <row r="667" customFormat="false" ht="14.4" hidden="true" customHeight="false" outlineLevel="0" collapsed="false">
      <c r="A667" s="0" t="str">
        <f aca="false">IF(M667="GASOLINE","G",IF(M667="PROPANE","CNG",IF(M667="DIESEL","D", "OUTRO")))</f>
        <v>D</v>
      </c>
      <c r="C667" s="0" t="n">
        <f aca="false">3.78541*F667</f>
        <v>259056804.596</v>
      </c>
      <c r="D667" s="16" t="s">
        <v>73</v>
      </c>
      <c r="E667" s="0" t="s">
        <v>74</v>
      </c>
      <c r="F667" s="0" t="n">
        <f aca="false">G667*H667*1000</f>
        <v>68435600</v>
      </c>
      <c r="G667" s="0" t="n">
        <v>31</v>
      </c>
      <c r="H667" s="0" t="n">
        <v>2207.6</v>
      </c>
      <c r="I667" s="17" t="n">
        <v>36540</v>
      </c>
      <c r="J667" s="17" t="str">
        <f aca="false">TEXT(I667,"aaaa")</f>
        <v>2000</v>
      </c>
      <c r="K667" s="0" t="n">
        <v>1</v>
      </c>
      <c r="L667" s="0" t="s">
        <v>75</v>
      </c>
      <c r="M667" s="0" t="s">
        <v>88</v>
      </c>
    </row>
    <row r="668" customFormat="false" ht="14.4" hidden="true" customHeight="false" outlineLevel="0" collapsed="false">
      <c r="A668" s="0" t="str">
        <f aca="false">IF(M668="GASOLINE","G",IF(M668="PROPANE","CNG",IF(M668="DIESEL","D", "OUTRO")))</f>
        <v>D</v>
      </c>
      <c r="C668" s="0" t="n">
        <f aca="false">3.78541*F668</f>
        <v>245241572.26</v>
      </c>
      <c r="D668" s="16" t="s">
        <v>73</v>
      </c>
      <c r="E668" s="0" t="s">
        <v>74</v>
      </c>
      <c r="F668" s="0" t="n">
        <f aca="false">G668*H668*1000</f>
        <v>64786000</v>
      </c>
      <c r="G668" s="0" t="n">
        <v>29</v>
      </c>
      <c r="H668" s="0" t="n">
        <v>2234</v>
      </c>
      <c r="I668" s="17" t="n">
        <v>36571</v>
      </c>
      <c r="J668" s="17" t="str">
        <f aca="false">TEXT(I668,"aaaa")</f>
        <v>2000</v>
      </c>
      <c r="K668" s="0" t="n">
        <v>2</v>
      </c>
      <c r="L668" s="0" t="s">
        <v>77</v>
      </c>
      <c r="M668" s="0" t="s">
        <v>88</v>
      </c>
    </row>
    <row r="669" customFormat="false" ht="14.4" hidden="true" customHeight="false" outlineLevel="0" collapsed="false">
      <c r="A669" s="0" t="str">
        <f aca="false">IF(M669="GASOLINE","G",IF(M669="PROPANE","CNG",IF(M669="DIESEL","D", "OUTRO")))</f>
        <v>D</v>
      </c>
      <c r="C669" s="0" t="n">
        <f aca="false">3.78541*F669</f>
        <v>231738257.708</v>
      </c>
      <c r="D669" s="16" t="s">
        <v>73</v>
      </c>
      <c r="E669" s="0" t="s">
        <v>74</v>
      </c>
      <c r="F669" s="0" t="n">
        <f aca="false">G669*H669*1000</f>
        <v>61218800</v>
      </c>
      <c r="G669" s="0" t="n">
        <v>31</v>
      </c>
      <c r="H669" s="0" t="n">
        <v>1974.8</v>
      </c>
      <c r="I669" s="17" t="n">
        <v>36600</v>
      </c>
      <c r="J669" s="17" t="str">
        <f aca="false">TEXT(I669,"aaaa")</f>
        <v>2000</v>
      </c>
      <c r="K669" s="0" t="n">
        <v>3</v>
      </c>
      <c r="L669" s="0" t="s">
        <v>78</v>
      </c>
      <c r="M669" s="0" t="s">
        <v>88</v>
      </c>
    </row>
    <row r="670" customFormat="false" ht="14.4" hidden="true" customHeight="false" outlineLevel="0" collapsed="false">
      <c r="A670" s="0" t="str">
        <f aca="false">IF(M670="GASOLINE","G",IF(M670="PROPANE","CNG",IF(M670="DIESEL","D", "OUTRO")))</f>
        <v>D</v>
      </c>
      <c r="C670" s="0" t="n">
        <f aca="false">3.78541*F670</f>
        <v>178554004.29</v>
      </c>
      <c r="D670" s="16" t="s">
        <v>73</v>
      </c>
      <c r="E670" s="0" t="s">
        <v>74</v>
      </c>
      <c r="F670" s="0" t="n">
        <f aca="false">G670*H670*1000</f>
        <v>47169000</v>
      </c>
      <c r="G670" s="0" t="n">
        <v>30</v>
      </c>
      <c r="H670" s="0" t="n">
        <v>1572.3</v>
      </c>
      <c r="I670" s="17" t="n">
        <v>36631</v>
      </c>
      <c r="J670" s="17" t="str">
        <f aca="false">TEXT(I670,"aaaa")</f>
        <v>2000</v>
      </c>
      <c r="K670" s="0" t="n">
        <v>4</v>
      </c>
      <c r="L670" s="0" t="s">
        <v>79</v>
      </c>
      <c r="M670" s="0" t="s">
        <v>88</v>
      </c>
    </row>
    <row r="671" customFormat="false" ht="14.4" hidden="true" customHeight="false" outlineLevel="0" collapsed="false">
      <c r="A671" s="0" t="str">
        <f aca="false">IF(M671="GASOLINE","G",IF(M671="PROPANE","CNG",IF(M671="DIESEL","D", "OUTRO")))</f>
        <v>D</v>
      </c>
      <c r="C671" s="0" t="n">
        <f aca="false">3.78541*F671</f>
        <v>173170015.647</v>
      </c>
      <c r="D671" s="16" t="s">
        <v>73</v>
      </c>
      <c r="E671" s="0" t="s">
        <v>74</v>
      </c>
      <c r="F671" s="0" t="n">
        <f aca="false">G671*H671*1000</f>
        <v>45746700</v>
      </c>
      <c r="G671" s="0" t="n">
        <v>31</v>
      </c>
      <c r="H671" s="0" t="n">
        <v>1475.7</v>
      </c>
      <c r="I671" s="17" t="n">
        <v>36661</v>
      </c>
      <c r="J671" s="17" t="str">
        <f aca="false">TEXT(I671,"aaaa")</f>
        <v>2000</v>
      </c>
      <c r="K671" s="0" t="n">
        <v>5</v>
      </c>
      <c r="L671" s="0" t="s">
        <v>80</v>
      </c>
      <c r="M671" s="0" t="s">
        <v>88</v>
      </c>
    </row>
    <row r="672" customFormat="false" ht="14.4" hidden="true" customHeight="false" outlineLevel="0" collapsed="false">
      <c r="A672" s="0" t="str">
        <f aca="false">IF(M672="GASOLINE","G",IF(M672="PROPANE","CNG",IF(M672="DIESEL","D", "OUTRO")))</f>
        <v>D</v>
      </c>
      <c r="C672" s="0" t="n">
        <f aca="false">3.78541*F672</f>
        <v>163711411.68</v>
      </c>
      <c r="D672" s="16" t="s">
        <v>73</v>
      </c>
      <c r="E672" s="0" t="s">
        <v>74</v>
      </c>
      <c r="F672" s="0" t="n">
        <f aca="false">G672*H672*1000</f>
        <v>43248000</v>
      </c>
      <c r="G672" s="0" t="n">
        <v>30</v>
      </c>
      <c r="H672" s="0" t="n">
        <v>1441.6</v>
      </c>
      <c r="I672" s="17" t="n">
        <v>36692</v>
      </c>
      <c r="J672" s="17" t="str">
        <f aca="false">TEXT(I672,"aaaa")</f>
        <v>2000</v>
      </c>
      <c r="K672" s="0" t="n">
        <v>6</v>
      </c>
      <c r="L672" s="0" t="s">
        <v>81</v>
      </c>
      <c r="M672" s="0" t="s">
        <v>88</v>
      </c>
    </row>
    <row r="673" customFormat="false" ht="14.4" hidden="true" customHeight="false" outlineLevel="0" collapsed="false">
      <c r="A673" s="0" t="str">
        <f aca="false">IF(M673="GASOLINE","G",IF(M673="PROPANE","CNG",IF(M673="DIESEL","D", "OUTRO")))</f>
        <v>D</v>
      </c>
      <c r="C673" s="0" t="n">
        <f aca="false">3.78541*F673</f>
        <v>148796896.28</v>
      </c>
      <c r="D673" s="16" t="s">
        <v>73</v>
      </c>
      <c r="E673" s="0" t="s">
        <v>74</v>
      </c>
      <c r="F673" s="0" t="n">
        <f aca="false">G673*H673*1000</f>
        <v>39308000</v>
      </c>
      <c r="G673" s="0" t="n">
        <v>31</v>
      </c>
      <c r="H673" s="0" t="n">
        <v>1268</v>
      </c>
      <c r="I673" s="17" t="n">
        <v>36722</v>
      </c>
      <c r="J673" s="17" t="str">
        <f aca="false">TEXT(I673,"aaaa")</f>
        <v>2000</v>
      </c>
      <c r="K673" s="0" t="n">
        <v>7</v>
      </c>
      <c r="L673" s="0" t="s">
        <v>82</v>
      </c>
      <c r="M673" s="0" t="s">
        <v>88</v>
      </c>
    </row>
    <row r="674" customFormat="false" ht="14.4" hidden="true" customHeight="false" outlineLevel="0" collapsed="false">
      <c r="A674" s="0" t="str">
        <f aca="false">IF(M674="GASOLINE","G",IF(M674="PROPANE","CNG",IF(M674="DIESEL","D", "OUTRO")))</f>
        <v>D</v>
      </c>
      <c r="C674" s="0" t="n">
        <f aca="false">3.78541*F674</f>
        <v>171937864.692</v>
      </c>
      <c r="D674" s="16" t="s">
        <v>73</v>
      </c>
      <c r="E674" s="0" t="s">
        <v>74</v>
      </c>
      <c r="F674" s="0" t="n">
        <f aca="false">G674*H674*1000</f>
        <v>45421200</v>
      </c>
      <c r="G674" s="0" t="n">
        <v>31</v>
      </c>
      <c r="H674" s="0" t="n">
        <v>1465.2</v>
      </c>
      <c r="I674" s="17" t="n">
        <v>36753</v>
      </c>
      <c r="J674" s="17" t="str">
        <f aca="false">TEXT(I674,"aaaa")</f>
        <v>2000</v>
      </c>
      <c r="K674" s="0" t="n">
        <v>8</v>
      </c>
      <c r="L674" s="0" t="s">
        <v>83</v>
      </c>
      <c r="M674" s="0" t="s">
        <v>88</v>
      </c>
    </row>
    <row r="675" customFormat="false" ht="14.4" hidden="true" customHeight="false" outlineLevel="0" collapsed="false">
      <c r="A675" s="0" t="str">
        <f aca="false">IF(M675="GASOLINE","G",IF(M675="PROPANE","CNG",IF(M675="DIESEL","D", "OUTRO")))</f>
        <v>D</v>
      </c>
      <c r="C675" s="0" t="n">
        <f aca="false">3.78541*F675</f>
        <v>159975212.01</v>
      </c>
      <c r="D675" s="16" t="s">
        <v>73</v>
      </c>
      <c r="E675" s="0" t="s">
        <v>74</v>
      </c>
      <c r="F675" s="0" t="n">
        <f aca="false">G675*H675*1000</f>
        <v>42261000</v>
      </c>
      <c r="G675" s="0" t="n">
        <v>30</v>
      </c>
      <c r="H675" s="0" t="n">
        <v>1408.7</v>
      </c>
      <c r="I675" s="17" t="n">
        <v>36784</v>
      </c>
      <c r="J675" s="17" t="str">
        <f aca="false">TEXT(I675,"aaaa")</f>
        <v>2000</v>
      </c>
      <c r="K675" s="0" t="n">
        <v>9</v>
      </c>
      <c r="L675" s="0" t="s">
        <v>84</v>
      </c>
      <c r="M675" s="0" t="s">
        <v>88</v>
      </c>
    </row>
    <row r="676" customFormat="false" ht="14.4" hidden="true" customHeight="false" outlineLevel="0" collapsed="false">
      <c r="A676" s="0" t="str">
        <f aca="false">IF(M676="GASOLINE","G",IF(M676="PROPANE","CNG",IF(M676="DIESEL","D", "OUTRO")))</f>
        <v>D</v>
      </c>
      <c r="C676" s="0" t="n">
        <f aca="false">3.78541*F676</f>
        <v>202988068.758</v>
      </c>
      <c r="D676" s="16" t="s">
        <v>73</v>
      </c>
      <c r="E676" s="0" t="s">
        <v>74</v>
      </c>
      <c r="F676" s="0" t="n">
        <f aca="false">G676*H676*1000</f>
        <v>53623800</v>
      </c>
      <c r="G676" s="0" t="n">
        <v>31</v>
      </c>
      <c r="H676" s="0" t="n">
        <v>1729.8</v>
      </c>
      <c r="I676" s="17" t="n">
        <v>36814</v>
      </c>
      <c r="J676" s="17" t="str">
        <f aca="false">TEXT(I676,"aaaa")</f>
        <v>2000</v>
      </c>
      <c r="K676" s="0" t="n">
        <v>10</v>
      </c>
      <c r="L676" s="0" t="s">
        <v>85</v>
      </c>
      <c r="M676" s="0" t="s">
        <v>88</v>
      </c>
    </row>
    <row r="677" customFormat="false" ht="14.4" hidden="true" customHeight="false" outlineLevel="0" collapsed="false">
      <c r="A677" s="0" t="str">
        <f aca="false">IF(M677="GASOLINE","G",IF(M677="PROPANE","CNG",IF(M677="DIESEL","D", "OUTRO")))</f>
        <v>D</v>
      </c>
      <c r="C677" s="0" t="n">
        <f aca="false">3.78541*F677</f>
        <v>236130090.39</v>
      </c>
      <c r="D677" s="16" t="s">
        <v>73</v>
      </c>
      <c r="E677" s="0" t="s">
        <v>74</v>
      </c>
      <c r="F677" s="0" t="n">
        <f aca="false">G677*H677*1000</f>
        <v>62379000</v>
      </c>
      <c r="G677" s="0" t="n">
        <v>30</v>
      </c>
      <c r="H677" s="0" t="n">
        <v>2079.3</v>
      </c>
      <c r="I677" s="17" t="n">
        <v>36845</v>
      </c>
      <c r="J677" s="17" t="str">
        <f aca="false">TEXT(I677,"aaaa")</f>
        <v>2000</v>
      </c>
      <c r="K677" s="0" t="n">
        <v>11</v>
      </c>
      <c r="L677" s="0" t="s">
        <v>86</v>
      </c>
      <c r="M677" s="0" t="s">
        <v>88</v>
      </c>
    </row>
    <row r="678" customFormat="false" ht="14.4" hidden="true" customHeight="false" outlineLevel="0" collapsed="false">
      <c r="A678" s="0" t="str">
        <f aca="false">IF(M678="GASOLINE","G",IF(M678="PROPANE","CNG",IF(M678="DIESEL","D", "OUTRO")))</f>
        <v>D</v>
      </c>
      <c r="C678" s="0" t="n">
        <f aca="false">3.78541*F678</f>
        <v>322318955.057</v>
      </c>
      <c r="D678" s="16" t="s">
        <v>73</v>
      </c>
      <c r="E678" s="0" t="s">
        <v>74</v>
      </c>
      <c r="F678" s="0" t="n">
        <f aca="false">G678*H678*1000</f>
        <v>85147700</v>
      </c>
      <c r="G678" s="0" t="n">
        <v>31</v>
      </c>
      <c r="H678" s="0" t="n">
        <v>2746.7</v>
      </c>
      <c r="I678" s="17" t="n">
        <v>36875</v>
      </c>
      <c r="J678" s="17" t="str">
        <f aca="false">TEXT(I678,"aaaa")</f>
        <v>2000</v>
      </c>
      <c r="K678" s="0" t="n">
        <v>12</v>
      </c>
      <c r="L678" s="0" t="s">
        <v>87</v>
      </c>
      <c r="M678" s="0" t="s">
        <v>88</v>
      </c>
    </row>
    <row r="679" customFormat="false" ht="14.4" hidden="true" customHeight="false" outlineLevel="0" collapsed="false">
      <c r="A679" s="0" t="str">
        <f aca="false">IF(M679="GASOLINE","G",IF(M679="PROPANE","CNG",IF(M679="DIESEL","D", "OUTRO")))</f>
        <v>D</v>
      </c>
      <c r="C679" s="0" t="n">
        <f aca="false">3.78541*F679</f>
        <v>339592537.969</v>
      </c>
      <c r="D679" s="16" t="s">
        <v>73</v>
      </c>
      <c r="E679" s="0" t="s">
        <v>74</v>
      </c>
      <c r="F679" s="0" t="n">
        <f aca="false">G679*H679*1000</f>
        <v>89710900</v>
      </c>
      <c r="G679" s="0" t="n">
        <v>31</v>
      </c>
      <c r="H679" s="0" t="n">
        <v>2893.9</v>
      </c>
      <c r="I679" s="17" t="n">
        <v>36906</v>
      </c>
      <c r="J679" s="17" t="str">
        <f aca="false">TEXT(I679,"aaaa")</f>
        <v>2001</v>
      </c>
      <c r="K679" s="0" t="n">
        <v>1</v>
      </c>
      <c r="L679" s="0" t="s">
        <v>75</v>
      </c>
      <c r="M679" s="0" t="s">
        <v>88</v>
      </c>
    </row>
    <row r="680" customFormat="false" ht="14.4" hidden="true" customHeight="false" outlineLevel="0" collapsed="false">
      <c r="A680" s="0" t="str">
        <f aca="false">IF(M680="GASOLINE","G",IF(M680="PROPANE","CNG",IF(M680="DIESEL","D", "OUTRO")))</f>
        <v>D</v>
      </c>
      <c r="C680" s="0" t="n">
        <f aca="false">3.78541*F680</f>
        <v>296066001.084</v>
      </c>
      <c r="D680" s="16" t="s">
        <v>73</v>
      </c>
      <c r="E680" s="0" t="s">
        <v>74</v>
      </c>
      <c r="F680" s="0" t="n">
        <f aca="false">G680*H680*1000</f>
        <v>78212400</v>
      </c>
      <c r="G680" s="0" t="n">
        <v>28</v>
      </c>
      <c r="H680" s="0" t="n">
        <v>2793.3</v>
      </c>
      <c r="I680" s="17" t="n">
        <v>36937</v>
      </c>
      <c r="J680" s="17" t="str">
        <f aca="false">TEXT(I680,"aaaa")</f>
        <v>2001</v>
      </c>
      <c r="K680" s="0" t="n">
        <v>2</v>
      </c>
      <c r="L680" s="0" t="s">
        <v>77</v>
      </c>
      <c r="M680" s="0" t="s">
        <v>88</v>
      </c>
    </row>
    <row r="681" customFormat="false" ht="14.4" hidden="true" customHeight="false" outlineLevel="0" collapsed="false">
      <c r="A681" s="0" t="str">
        <f aca="false">IF(M681="GASOLINE","G",IF(M681="PROPANE","CNG",IF(M681="DIESEL","D", "OUTRO")))</f>
        <v>D</v>
      </c>
      <c r="C681" s="0" t="n">
        <f aca="false">3.78541*F681</f>
        <v>288217710.531</v>
      </c>
      <c r="D681" s="16" t="s">
        <v>73</v>
      </c>
      <c r="E681" s="0" t="s">
        <v>74</v>
      </c>
      <c r="F681" s="0" t="n">
        <f aca="false">G681*H681*1000</f>
        <v>76139100</v>
      </c>
      <c r="G681" s="0" t="n">
        <v>31</v>
      </c>
      <c r="H681" s="0" t="n">
        <v>2456.1</v>
      </c>
      <c r="I681" s="17" t="n">
        <v>36965</v>
      </c>
      <c r="J681" s="17" t="str">
        <f aca="false">TEXT(I681,"aaaa")</f>
        <v>2001</v>
      </c>
      <c r="K681" s="0" t="n">
        <v>3</v>
      </c>
      <c r="L681" s="0" t="s">
        <v>78</v>
      </c>
      <c r="M681" s="0" t="s">
        <v>88</v>
      </c>
    </row>
    <row r="682" customFormat="false" ht="14.4" hidden="true" customHeight="false" outlineLevel="0" collapsed="false">
      <c r="A682" s="0" t="str">
        <f aca="false">IF(M682="GASOLINE","G",IF(M682="PROPANE","CNG",IF(M682="DIESEL","D", "OUTRO")))</f>
        <v>D</v>
      </c>
      <c r="C682" s="0" t="n">
        <f aca="false">3.78541*F682</f>
        <v>239786796.45</v>
      </c>
      <c r="D682" s="16" t="s">
        <v>73</v>
      </c>
      <c r="E682" s="0" t="s">
        <v>74</v>
      </c>
      <c r="F682" s="0" t="n">
        <f aca="false">G682*H682*1000</f>
        <v>63345000</v>
      </c>
      <c r="G682" s="0" t="n">
        <v>30</v>
      </c>
      <c r="H682" s="0" t="n">
        <v>2111.5</v>
      </c>
      <c r="I682" s="17" t="n">
        <v>36996</v>
      </c>
      <c r="J682" s="17" t="str">
        <f aca="false">TEXT(I682,"aaaa")</f>
        <v>2001</v>
      </c>
      <c r="K682" s="0" t="n">
        <v>4</v>
      </c>
      <c r="L682" s="0" t="s">
        <v>79</v>
      </c>
      <c r="M682" s="0" t="s">
        <v>88</v>
      </c>
    </row>
    <row r="683" customFormat="false" ht="14.4" hidden="true" customHeight="false" outlineLevel="0" collapsed="false">
      <c r="A683" s="0" t="str">
        <f aca="false">IF(M683="GASOLINE","G",IF(M683="PROPANE","CNG",IF(M683="DIESEL","D", "OUTRO")))</f>
        <v>D</v>
      </c>
      <c r="C683" s="0" t="n">
        <f aca="false">3.78541*F683</f>
        <v>222502992.931</v>
      </c>
      <c r="D683" s="16" t="s">
        <v>73</v>
      </c>
      <c r="E683" s="0" t="s">
        <v>74</v>
      </c>
      <c r="F683" s="0" t="n">
        <f aca="false">G683*H683*1000</f>
        <v>58779100</v>
      </c>
      <c r="G683" s="0" t="n">
        <v>31</v>
      </c>
      <c r="H683" s="0" t="n">
        <v>1896.1</v>
      </c>
      <c r="I683" s="17" t="n">
        <v>37026</v>
      </c>
      <c r="J683" s="17" t="str">
        <f aca="false">TEXT(I683,"aaaa")</f>
        <v>2001</v>
      </c>
      <c r="K683" s="0" t="n">
        <v>5</v>
      </c>
      <c r="L683" s="0" t="s">
        <v>80</v>
      </c>
      <c r="M683" s="0" t="s">
        <v>88</v>
      </c>
    </row>
    <row r="684" customFormat="false" ht="14.4" hidden="true" customHeight="false" outlineLevel="0" collapsed="false">
      <c r="A684" s="0" t="str">
        <f aca="false">IF(M684="GASOLINE","G",IF(M684="PROPANE","CNG",IF(M684="DIESEL","D", "OUTRO")))</f>
        <v>D</v>
      </c>
      <c r="C684" s="0" t="n">
        <f aca="false">3.78541*F684</f>
        <v>196917028.2</v>
      </c>
      <c r="D684" s="16" t="s">
        <v>73</v>
      </c>
      <c r="E684" s="0" t="s">
        <v>74</v>
      </c>
      <c r="F684" s="0" t="n">
        <f aca="false">G684*H684*1000</f>
        <v>52020000</v>
      </c>
      <c r="G684" s="0" t="n">
        <v>30</v>
      </c>
      <c r="H684" s="0" t="n">
        <v>1734</v>
      </c>
      <c r="I684" s="17" t="n">
        <v>37057</v>
      </c>
      <c r="J684" s="17" t="str">
        <f aca="false">TEXT(I684,"aaaa")</f>
        <v>2001</v>
      </c>
      <c r="K684" s="0" t="n">
        <v>6</v>
      </c>
      <c r="L684" s="0" t="s">
        <v>81</v>
      </c>
      <c r="M684" s="0" t="s">
        <v>88</v>
      </c>
    </row>
    <row r="685" customFormat="false" ht="14.4" hidden="true" customHeight="false" outlineLevel="0" collapsed="false">
      <c r="A685" s="0" t="str">
        <f aca="false">IF(M685="GASOLINE","G",IF(M685="PROPANE","CNG",IF(M685="DIESEL","D", "OUTRO")))</f>
        <v>D</v>
      </c>
      <c r="C685" s="0" t="n">
        <f aca="false">3.78541*F685</f>
        <v>192274222.835</v>
      </c>
      <c r="D685" s="16" t="s">
        <v>73</v>
      </c>
      <c r="E685" s="0" t="s">
        <v>74</v>
      </c>
      <c r="F685" s="0" t="n">
        <f aca="false">G685*H685*1000</f>
        <v>50793500</v>
      </c>
      <c r="G685" s="0" t="n">
        <v>31</v>
      </c>
      <c r="H685" s="0" t="n">
        <v>1638.5</v>
      </c>
      <c r="I685" s="17" t="n">
        <v>37087</v>
      </c>
      <c r="J685" s="17" t="str">
        <f aca="false">TEXT(I685,"aaaa")</f>
        <v>2001</v>
      </c>
      <c r="K685" s="0" t="n">
        <v>7</v>
      </c>
      <c r="L685" s="0" t="s">
        <v>82</v>
      </c>
      <c r="M685" s="0" t="s">
        <v>88</v>
      </c>
    </row>
    <row r="686" customFormat="false" ht="14.4" hidden="true" customHeight="false" outlineLevel="0" collapsed="false">
      <c r="A686" s="0" t="str">
        <f aca="false">IF(M686="GASOLINE","G",IF(M686="PROPANE","CNG",IF(M686="DIESEL","D", "OUTRO")))</f>
        <v>D</v>
      </c>
      <c r="C686" s="0" t="n">
        <f aca="false">3.78541*F686</f>
        <v>204126341.545</v>
      </c>
      <c r="D686" s="16" t="s">
        <v>73</v>
      </c>
      <c r="E686" s="0" t="s">
        <v>74</v>
      </c>
      <c r="F686" s="0" t="n">
        <f aca="false">G686*H686*1000</f>
        <v>53924500</v>
      </c>
      <c r="G686" s="0" t="n">
        <v>31</v>
      </c>
      <c r="H686" s="0" t="n">
        <v>1739.5</v>
      </c>
      <c r="I686" s="17" t="n">
        <v>37118</v>
      </c>
      <c r="J686" s="17" t="str">
        <f aca="false">TEXT(I686,"aaaa")</f>
        <v>2001</v>
      </c>
      <c r="K686" s="0" t="n">
        <v>8</v>
      </c>
      <c r="L686" s="0" t="s">
        <v>83</v>
      </c>
      <c r="M686" s="0" t="s">
        <v>88</v>
      </c>
    </row>
    <row r="687" customFormat="false" ht="14.4" hidden="true" customHeight="false" outlineLevel="0" collapsed="false">
      <c r="A687" s="0" t="str">
        <f aca="false">IF(M687="GASOLINE","G",IF(M687="PROPANE","CNG",IF(M687="DIESEL","D", "OUTRO")))</f>
        <v>D</v>
      </c>
      <c r="C687" s="0" t="n">
        <f aca="false">3.78541*F687</f>
        <v>201027983.46</v>
      </c>
      <c r="D687" s="16" t="s">
        <v>73</v>
      </c>
      <c r="E687" s="0" t="s">
        <v>74</v>
      </c>
      <c r="F687" s="0" t="n">
        <f aca="false">G687*H687*1000</f>
        <v>53106000</v>
      </c>
      <c r="G687" s="0" t="n">
        <v>30</v>
      </c>
      <c r="H687" s="0" t="n">
        <v>1770.2</v>
      </c>
      <c r="I687" s="17" t="n">
        <v>37149</v>
      </c>
      <c r="J687" s="17" t="str">
        <f aca="false">TEXT(I687,"aaaa")</f>
        <v>2001</v>
      </c>
      <c r="K687" s="0" t="n">
        <v>9</v>
      </c>
      <c r="L687" s="0" t="s">
        <v>84</v>
      </c>
      <c r="M687" s="0" t="s">
        <v>88</v>
      </c>
    </row>
    <row r="688" customFormat="false" ht="14.4" hidden="true" customHeight="false" outlineLevel="0" collapsed="false">
      <c r="A688" s="0" t="str">
        <f aca="false">IF(M688="GASOLINE","G",IF(M688="PROPANE","CNG",IF(M688="DIESEL","D", "OUTRO")))</f>
        <v>D</v>
      </c>
      <c r="C688" s="0" t="n">
        <f aca="false">3.78541*F688</f>
        <v>237945951.567</v>
      </c>
      <c r="D688" s="16" t="s">
        <v>73</v>
      </c>
      <c r="E688" s="0" t="s">
        <v>74</v>
      </c>
      <c r="F688" s="0" t="n">
        <f aca="false">G688*H688*1000</f>
        <v>62858700</v>
      </c>
      <c r="G688" s="0" t="n">
        <v>31</v>
      </c>
      <c r="H688" s="0" t="n">
        <v>2027.7</v>
      </c>
      <c r="I688" s="17" t="n">
        <v>37179</v>
      </c>
      <c r="J688" s="17" t="str">
        <f aca="false">TEXT(I688,"aaaa")</f>
        <v>2001</v>
      </c>
      <c r="K688" s="0" t="n">
        <v>10</v>
      </c>
      <c r="L688" s="0" t="s">
        <v>85</v>
      </c>
      <c r="M688" s="0" t="s">
        <v>88</v>
      </c>
    </row>
    <row r="689" customFormat="false" ht="14.4" hidden="true" customHeight="false" outlineLevel="0" collapsed="false">
      <c r="A689" s="0" t="str">
        <f aca="false">IF(M689="GASOLINE","G",IF(M689="PROPANE","CNG",IF(M689="DIESEL","D", "OUTRO")))</f>
        <v>D</v>
      </c>
      <c r="C689" s="0" t="n">
        <f aca="false">3.78541*F689</f>
        <v>228419210.22</v>
      </c>
      <c r="D689" s="16" t="s">
        <v>73</v>
      </c>
      <c r="E689" s="0" t="s">
        <v>74</v>
      </c>
      <c r="F689" s="0" t="n">
        <f aca="false">G689*H689*1000</f>
        <v>60342000</v>
      </c>
      <c r="G689" s="0" t="n">
        <v>30</v>
      </c>
      <c r="H689" s="0" t="n">
        <v>2011.4</v>
      </c>
      <c r="I689" s="17" t="n">
        <v>37210</v>
      </c>
      <c r="J689" s="17" t="str">
        <f aca="false">TEXT(I689,"aaaa")</f>
        <v>2001</v>
      </c>
      <c r="K689" s="0" t="n">
        <v>11</v>
      </c>
      <c r="L689" s="0" t="s">
        <v>86</v>
      </c>
      <c r="M689" s="0" t="s">
        <v>88</v>
      </c>
    </row>
    <row r="690" customFormat="false" ht="14.4" hidden="true" customHeight="false" outlineLevel="0" collapsed="false">
      <c r="A690" s="0" t="str">
        <f aca="false">IF(M690="GASOLINE","G",IF(M690="PROPANE","CNG",IF(M690="DIESEL","D", "OUTRO")))</f>
        <v>D</v>
      </c>
      <c r="C690" s="0" t="n">
        <f aca="false">3.78541*F690</f>
        <v>236115327.291</v>
      </c>
      <c r="D690" s="16" t="s">
        <v>73</v>
      </c>
      <c r="E690" s="0" t="s">
        <v>74</v>
      </c>
      <c r="F690" s="0" t="n">
        <f aca="false">G690*H690*1000</f>
        <v>62375100</v>
      </c>
      <c r="G690" s="0" t="n">
        <v>31</v>
      </c>
      <c r="H690" s="0" t="n">
        <v>2012.1</v>
      </c>
      <c r="I690" s="17" t="n">
        <v>37240</v>
      </c>
      <c r="J690" s="17" t="str">
        <f aca="false">TEXT(I690,"aaaa")</f>
        <v>2001</v>
      </c>
      <c r="K690" s="0" t="n">
        <v>12</v>
      </c>
      <c r="L690" s="0" t="s">
        <v>87</v>
      </c>
      <c r="M690" s="0" t="s">
        <v>88</v>
      </c>
    </row>
    <row r="691" customFormat="false" ht="14.4" hidden="true" customHeight="false" outlineLevel="0" collapsed="false">
      <c r="A691" s="0" t="str">
        <f aca="false">IF(M691="GASOLINE","G",IF(M691="PROPANE","CNG",IF(M691="DIESEL","D", "OUTRO")))</f>
        <v>D</v>
      </c>
      <c r="C691" s="0" t="n">
        <f aca="false">3.78541*F691</f>
        <v>282913594.039</v>
      </c>
      <c r="D691" s="16" t="s">
        <v>73</v>
      </c>
      <c r="E691" s="0" t="s">
        <v>74</v>
      </c>
      <c r="F691" s="0" t="n">
        <f aca="false">G691*H691*1000</f>
        <v>74737900</v>
      </c>
      <c r="G691" s="0" t="n">
        <v>31</v>
      </c>
      <c r="H691" s="0" t="n">
        <v>2410.9</v>
      </c>
      <c r="I691" s="17" t="n">
        <v>37271</v>
      </c>
      <c r="J691" s="17" t="str">
        <f aca="false">TEXT(I691,"aaaa")</f>
        <v>2002</v>
      </c>
      <c r="K691" s="0" t="n">
        <v>1</v>
      </c>
      <c r="L691" s="0" t="s">
        <v>75</v>
      </c>
      <c r="M691" s="0" t="s">
        <v>88</v>
      </c>
    </row>
    <row r="692" customFormat="false" ht="14.4" hidden="true" customHeight="false" outlineLevel="0" collapsed="false">
      <c r="A692" s="0" t="str">
        <f aca="false">IF(M692="GASOLINE","G",IF(M692="PROPANE","CNG",IF(M692="DIESEL","D", "OUTRO")))</f>
        <v>D</v>
      </c>
      <c r="C692" s="0" t="n">
        <f aca="false">3.78541*F692</f>
        <v>229344364.424</v>
      </c>
      <c r="D692" s="16" t="s">
        <v>73</v>
      </c>
      <c r="E692" s="0" t="s">
        <v>74</v>
      </c>
      <c r="F692" s="0" t="n">
        <f aca="false">G692*H692*1000</f>
        <v>60586400</v>
      </c>
      <c r="G692" s="0" t="n">
        <v>28</v>
      </c>
      <c r="H692" s="0" t="n">
        <v>2163.8</v>
      </c>
      <c r="I692" s="17" t="n">
        <v>37302</v>
      </c>
      <c r="J692" s="17" t="str">
        <f aca="false">TEXT(I692,"aaaa")</f>
        <v>2002</v>
      </c>
      <c r="K692" s="0" t="n">
        <v>2</v>
      </c>
      <c r="L692" s="0" t="s">
        <v>77</v>
      </c>
      <c r="M692" s="0" t="s">
        <v>88</v>
      </c>
    </row>
    <row r="693" customFormat="false" ht="14.4" hidden="true" customHeight="false" outlineLevel="0" collapsed="false">
      <c r="A693" s="0" t="str">
        <f aca="false">IF(M693="GASOLINE","G",IF(M693="PROPANE","CNG",IF(M693="DIESEL","D", "OUTRO")))</f>
        <v>D</v>
      </c>
      <c r="C693" s="0" t="n">
        <f aca="false">3.78541*F693</f>
        <v>212528437.581</v>
      </c>
      <c r="D693" s="16" t="s">
        <v>73</v>
      </c>
      <c r="E693" s="0" t="s">
        <v>74</v>
      </c>
      <c r="F693" s="0" t="n">
        <f aca="false">G693*H693*1000</f>
        <v>56144100</v>
      </c>
      <c r="G693" s="0" t="n">
        <v>31</v>
      </c>
      <c r="H693" s="0" t="n">
        <v>1811.1</v>
      </c>
      <c r="I693" s="17" t="n">
        <v>37330</v>
      </c>
      <c r="J693" s="17" t="str">
        <f aca="false">TEXT(I693,"aaaa")</f>
        <v>2002</v>
      </c>
      <c r="K693" s="0" t="n">
        <v>3</v>
      </c>
      <c r="L693" s="0" t="s">
        <v>78</v>
      </c>
      <c r="M693" s="0" t="s">
        <v>88</v>
      </c>
    </row>
    <row r="694" customFormat="false" ht="14.4" hidden="true" customHeight="false" outlineLevel="0" collapsed="false">
      <c r="A694" s="0" t="str">
        <f aca="false">IF(M694="GASOLINE","G",IF(M694="PROPANE","CNG",IF(M694="DIESEL","D", "OUTRO")))</f>
        <v>D</v>
      </c>
      <c r="C694" s="0" t="n">
        <f aca="false">3.78541*F694</f>
        <v>192408604.89</v>
      </c>
      <c r="D694" s="16" t="s">
        <v>73</v>
      </c>
      <c r="E694" s="0" t="s">
        <v>74</v>
      </c>
      <c r="F694" s="0" t="n">
        <f aca="false">G694*H694*1000</f>
        <v>50829000</v>
      </c>
      <c r="G694" s="0" t="n">
        <v>30</v>
      </c>
      <c r="H694" s="0" t="n">
        <v>1694.3</v>
      </c>
      <c r="I694" s="17" t="n">
        <v>37361</v>
      </c>
      <c r="J694" s="17" t="str">
        <f aca="false">TEXT(I694,"aaaa")</f>
        <v>2002</v>
      </c>
      <c r="K694" s="0" t="n">
        <v>4</v>
      </c>
      <c r="L694" s="0" t="s">
        <v>79</v>
      </c>
      <c r="M694" s="0" t="s">
        <v>88</v>
      </c>
    </row>
    <row r="695" customFormat="false" ht="14.4" hidden="true" customHeight="false" outlineLevel="0" collapsed="false">
      <c r="A695" s="0" t="str">
        <f aca="false">IF(M695="GASOLINE","G",IF(M695="PROPANE","CNG",IF(M695="DIESEL","D", "OUTRO")))</f>
        <v>D</v>
      </c>
      <c r="C695" s="0" t="n">
        <f aca="false">3.78541*F695</f>
        <v>193389026.08</v>
      </c>
      <c r="D695" s="16" t="s">
        <v>73</v>
      </c>
      <c r="E695" s="0" t="s">
        <v>74</v>
      </c>
      <c r="F695" s="0" t="n">
        <f aca="false">G695*H695*1000</f>
        <v>51088000</v>
      </c>
      <c r="G695" s="0" t="n">
        <v>31</v>
      </c>
      <c r="H695" s="0" t="n">
        <v>1648</v>
      </c>
      <c r="I695" s="17" t="n">
        <v>37391</v>
      </c>
      <c r="J695" s="17" t="str">
        <f aca="false">TEXT(I695,"aaaa")</f>
        <v>2002</v>
      </c>
      <c r="K695" s="0" t="n">
        <v>5</v>
      </c>
      <c r="L695" s="0" t="s">
        <v>80</v>
      </c>
      <c r="M695" s="0" t="s">
        <v>88</v>
      </c>
    </row>
    <row r="696" customFormat="false" ht="14.4" hidden="true" customHeight="false" outlineLevel="0" collapsed="false">
      <c r="A696" s="0" t="str">
        <f aca="false">IF(M696="GASOLINE","G",IF(M696="PROPANE","CNG",IF(M696="DIESEL","D", "OUTRO")))</f>
        <v>D</v>
      </c>
      <c r="C696" s="0" t="n">
        <f aca="false">3.78541*F696</f>
        <v>169843775.88</v>
      </c>
      <c r="D696" s="16" t="s">
        <v>73</v>
      </c>
      <c r="E696" s="0" t="s">
        <v>74</v>
      </c>
      <c r="F696" s="0" t="n">
        <f aca="false">G696*H696*1000</f>
        <v>44868000</v>
      </c>
      <c r="G696" s="0" t="n">
        <v>30</v>
      </c>
      <c r="H696" s="0" t="n">
        <v>1495.6</v>
      </c>
      <c r="I696" s="17" t="n">
        <v>37422</v>
      </c>
      <c r="J696" s="17" t="str">
        <f aca="false">TEXT(I696,"aaaa")</f>
        <v>2002</v>
      </c>
      <c r="K696" s="0" t="n">
        <v>6</v>
      </c>
      <c r="L696" s="0" t="s">
        <v>81</v>
      </c>
      <c r="M696" s="0" t="s">
        <v>88</v>
      </c>
    </row>
    <row r="697" customFormat="false" ht="14.4" hidden="true" customHeight="false" outlineLevel="0" collapsed="false">
      <c r="A697" s="0" t="str">
        <f aca="false">IF(M697="GASOLINE","G",IF(M697="PROPANE","CNG",IF(M697="DIESEL","D", "OUTRO")))</f>
        <v>D</v>
      </c>
      <c r="C697" s="0" t="n">
        <f aca="false">3.78541*F697</f>
        <v>189141038.978</v>
      </c>
      <c r="D697" s="16" t="s">
        <v>73</v>
      </c>
      <c r="E697" s="0" t="s">
        <v>74</v>
      </c>
      <c r="F697" s="0" t="n">
        <f aca="false">G697*H697*1000</f>
        <v>49965800</v>
      </c>
      <c r="G697" s="0" t="n">
        <v>31</v>
      </c>
      <c r="H697" s="0" t="n">
        <v>1611.8</v>
      </c>
      <c r="I697" s="17" t="n">
        <v>37452</v>
      </c>
      <c r="J697" s="17" t="str">
        <f aca="false">TEXT(I697,"aaaa")</f>
        <v>2002</v>
      </c>
      <c r="K697" s="0" t="n">
        <v>7</v>
      </c>
      <c r="L697" s="0" t="s">
        <v>82</v>
      </c>
      <c r="M697" s="0" t="s">
        <v>88</v>
      </c>
    </row>
    <row r="698" customFormat="false" ht="14.4" hidden="true" customHeight="false" outlineLevel="0" collapsed="false">
      <c r="A698" s="0" t="str">
        <f aca="false">IF(M698="GASOLINE","G",IF(M698="PROPANE","CNG",IF(M698="DIESEL","D", "OUTRO")))</f>
        <v>D</v>
      </c>
      <c r="C698" s="0" t="n">
        <f aca="false">3.78541*F698</f>
        <v>197601808.869</v>
      </c>
      <c r="D698" s="16" t="s">
        <v>73</v>
      </c>
      <c r="E698" s="0" t="s">
        <v>74</v>
      </c>
      <c r="F698" s="0" t="n">
        <f aca="false">G698*H698*1000</f>
        <v>52200900</v>
      </c>
      <c r="G698" s="0" t="n">
        <v>31</v>
      </c>
      <c r="H698" s="0" t="n">
        <v>1683.9</v>
      </c>
      <c r="I698" s="17" t="n">
        <v>37483</v>
      </c>
      <c r="J698" s="17" t="str">
        <f aca="false">TEXT(I698,"aaaa")</f>
        <v>2002</v>
      </c>
      <c r="K698" s="0" t="n">
        <v>8</v>
      </c>
      <c r="L698" s="0" t="s">
        <v>83</v>
      </c>
      <c r="M698" s="0" t="s">
        <v>88</v>
      </c>
    </row>
    <row r="699" customFormat="false" ht="14.4" hidden="true" customHeight="false" outlineLevel="0" collapsed="false">
      <c r="A699" s="0" t="str">
        <f aca="false">IF(M699="GASOLINE","G",IF(M699="PROPANE","CNG",IF(M699="DIESEL","D", "OUTRO")))</f>
        <v>D</v>
      </c>
      <c r="C699" s="0" t="n">
        <f aca="false">3.78541*F699</f>
        <v>167742873.33</v>
      </c>
      <c r="D699" s="16" t="s">
        <v>73</v>
      </c>
      <c r="E699" s="0" t="s">
        <v>74</v>
      </c>
      <c r="F699" s="0" t="n">
        <f aca="false">G699*H699*1000</f>
        <v>44313000</v>
      </c>
      <c r="G699" s="0" t="n">
        <v>30</v>
      </c>
      <c r="H699" s="0" t="n">
        <v>1477.1</v>
      </c>
      <c r="I699" s="17" t="n">
        <v>37514</v>
      </c>
      <c r="J699" s="17" t="str">
        <f aca="false">TEXT(I699,"aaaa")</f>
        <v>2002</v>
      </c>
      <c r="K699" s="0" t="n">
        <v>9</v>
      </c>
      <c r="L699" s="0" t="s">
        <v>84</v>
      </c>
      <c r="M699" s="0" t="s">
        <v>88</v>
      </c>
    </row>
    <row r="700" customFormat="false" ht="14.4" hidden="true" customHeight="false" outlineLevel="0" collapsed="false">
      <c r="A700" s="0" t="str">
        <f aca="false">IF(M700="GASOLINE","G",IF(M700="PROPANE","CNG",IF(M700="DIESEL","D", "OUTRO")))</f>
        <v>D</v>
      </c>
      <c r="C700" s="0" t="n">
        <f aca="false">3.78541*F700</f>
        <v>211120265.061</v>
      </c>
      <c r="D700" s="16" t="s">
        <v>73</v>
      </c>
      <c r="E700" s="0" t="s">
        <v>74</v>
      </c>
      <c r="F700" s="0" t="n">
        <f aca="false">G700*H700*1000</f>
        <v>55772100</v>
      </c>
      <c r="G700" s="0" t="n">
        <v>31</v>
      </c>
      <c r="H700" s="0" t="n">
        <v>1799.1</v>
      </c>
      <c r="I700" s="17" t="n">
        <v>37544</v>
      </c>
      <c r="J700" s="17" t="str">
        <f aca="false">TEXT(I700,"aaaa")</f>
        <v>2002</v>
      </c>
      <c r="K700" s="0" t="n">
        <v>10</v>
      </c>
      <c r="L700" s="0" t="s">
        <v>85</v>
      </c>
      <c r="M700" s="0" t="s">
        <v>88</v>
      </c>
    </row>
    <row r="701" customFormat="false" ht="14.4" hidden="true" customHeight="false" outlineLevel="0" collapsed="false">
      <c r="A701" s="0" t="str">
        <f aca="false">IF(M701="GASOLINE","G",IF(M701="PROPANE","CNG",IF(M701="DIESEL","D", "OUTRO")))</f>
        <v>D</v>
      </c>
      <c r="C701" s="0" t="n">
        <f aca="false">3.78541*F701</f>
        <v>227624274.12</v>
      </c>
      <c r="D701" s="16" t="s">
        <v>73</v>
      </c>
      <c r="E701" s="0" t="s">
        <v>74</v>
      </c>
      <c r="F701" s="0" t="n">
        <f aca="false">G701*H701*1000</f>
        <v>60132000</v>
      </c>
      <c r="G701" s="0" t="n">
        <v>30</v>
      </c>
      <c r="H701" s="0" t="n">
        <v>2004.4</v>
      </c>
      <c r="I701" s="17" t="n">
        <v>37575</v>
      </c>
      <c r="J701" s="17" t="str">
        <f aca="false">TEXT(I701,"aaaa")</f>
        <v>2002</v>
      </c>
      <c r="K701" s="0" t="n">
        <v>11</v>
      </c>
      <c r="L701" s="0" t="s">
        <v>86</v>
      </c>
      <c r="M701" s="0" t="s">
        <v>88</v>
      </c>
    </row>
    <row r="702" customFormat="false" ht="14.4" hidden="true" customHeight="false" outlineLevel="0" collapsed="false">
      <c r="A702" s="0" t="str">
        <f aca="false">IF(M702="GASOLINE","G",IF(M702="PROPANE","CNG",IF(M702="DIESEL","D", "OUTRO")))</f>
        <v>D</v>
      </c>
      <c r="C702" s="0" t="n">
        <f aca="false">3.78541*F702</f>
        <v>299365742.981</v>
      </c>
      <c r="D702" s="16" t="s">
        <v>73</v>
      </c>
      <c r="E702" s="0" t="s">
        <v>74</v>
      </c>
      <c r="F702" s="0" t="n">
        <f aca="false">G702*H702*1000</f>
        <v>79084100</v>
      </c>
      <c r="G702" s="0" t="n">
        <v>31</v>
      </c>
      <c r="H702" s="0" t="n">
        <v>2551.1</v>
      </c>
      <c r="I702" s="17" t="n">
        <v>37605</v>
      </c>
      <c r="J702" s="17" t="str">
        <f aca="false">TEXT(I702,"aaaa")</f>
        <v>2002</v>
      </c>
      <c r="K702" s="0" t="n">
        <v>12</v>
      </c>
      <c r="L702" s="0" t="s">
        <v>87</v>
      </c>
      <c r="M702" s="0" t="s">
        <v>88</v>
      </c>
    </row>
    <row r="703" customFormat="false" ht="14.4" hidden="true" customHeight="false" outlineLevel="0" collapsed="false">
      <c r="A703" s="0" t="str">
        <f aca="false">IF(M703="GASOLINE","G",IF(M703="PROPANE","CNG",IF(M703="DIESEL","D", "OUTRO")))</f>
        <v>D</v>
      </c>
      <c r="C703" s="0" t="n">
        <f aca="false">3.78541*F703</f>
        <v>392927072.164</v>
      </c>
      <c r="D703" s="16" t="s">
        <v>73</v>
      </c>
      <c r="E703" s="0" t="s">
        <v>74</v>
      </c>
      <c r="F703" s="0" t="n">
        <f aca="false">G703*H703*1000</f>
        <v>103800400</v>
      </c>
      <c r="G703" s="0" t="n">
        <v>31</v>
      </c>
      <c r="H703" s="0" t="n">
        <v>3348.4</v>
      </c>
      <c r="I703" s="17" t="n">
        <v>37636</v>
      </c>
      <c r="J703" s="17" t="str">
        <f aca="false">TEXT(I703,"aaaa")</f>
        <v>2003</v>
      </c>
      <c r="K703" s="0" t="n">
        <v>1</v>
      </c>
      <c r="L703" s="0" t="s">
        <v>75</v>
      </c>
      <c r="M703" s="0" t="s">
        <v>88</v>
      </c>
    </row>
    <row r="704" customFormat="false" ht="14.4" hidden="true" customHeight="false" outlineLevel="0" collapsed="false">
      <c r="A704" s="0" t="str">
        <f aca="false">IF(M704="GASOLINE","G",IF(M704="PROPANE","CNG",IF(M704="DIESEL","D", "OUTRO")))</f>
        <v>D</v>
      </c>
      <c r="C704" s="0" t="n">
        <f aca="false">3.78541*F704</f>
        <v>350937790.28</v>
      </c>
      <c r="D704" s="16" t="s">
        <v>73</v>
      </c>
      <c r="E704" s="0" t="s">
        <v>74</v>
      </c>
      <c r="F704" s="0" t="n">
        <f aca="false">G704*H704*1000</f>
        <v>92708000</v>
      </c>
      <c r="G704" s="0" t="n">
        <v>28</v>
      </c>
      <c r="H704" s="0" t="n">
        <v>3311</v>
      </c>
      <c r="I704" s="17" t="n">
        <v>37667</v>
      </c>
      <c r="J704" s="17" t="str">
        <f aca="false">TEXT(I704,"aaaa")</f>
        <v>2003</v>
      </c>
      <c r="K704" s="0" t="n">
        <v>2</v>
      </c>
      <c r="L704" s="0" t="s">
        <v>77</v>
      </c>
      <c r="M704" s="0" t="s">
        <v>88</v>
      </c>
    </row>
    <row r="705" customFormat="false" ht="14.4" hidden="true" customHeight="false" outlineLevel="0" collapsed="false">
      <c r="A705" s="0" t="str">
        <f aca="false">IF(M705="GASOLINE","G",IF(M705="PROPANE","CNG",IF(M705="DIESEL","D", "OUTRO")))</f>
        <v>D</v>
      </c>
      <c r="C705" s="0" t="n">
        <f aca="false">3.78541*F705</f>
        <v>319150566.887</v>
      </c>
      <c r="D705" s="16" t="s">
        <v>73</v>
      </c>
      <c r="E705" s="0" t="s">
        <v>74</v>
      </c>
      <c r="F705" s="0" t="n">
        <f aca="false">G705*H705*1000</f>
        <v>84310700</v>
      </c>
      <c r="G705" s="0" t="n">
        <v>31</v>
      </c>
      <c r="H705" s="0" t="n">
        <v>2719.7</v>
      </c>
      <c r="I705" s="17" t="n">
        <v>37695</v>
      </c>
      <c r="J705" s="17" t="str">
        <f aca="false">TEXT(I705,"aaaa")</f>
        <v>2003</v>
      </c>
      <c r="K705" s="0" t="n">
        <v>3</v>
      </c>
      <c r="L705" s="0" t="s">
        <v>78</v>
      </c>
      <c r="M705" s="0" t="s">
        <v>88</v>
      </c>
    </row>
    <row r="706" customFormat="false" ht="14.4" hidden="true" customHeight="false" outlineLevel="0" collapsed="false">
      <c r="A706" s="0" t="str">
        <f aca="false">IF(M706="GASOLINE","G",IF(M706="PROPANE","CNG",IF(M706="DIESEL","D", "OUTRO")))</f>
        <v>D</v>
      </c>
      <c r="C706" s="0" t="n">
        <f aca="false">3.78541*F706</f>
        <v>243261802.83</v>
      </c>
      <c r="D706" s="16" t="s">
        <v>73</v>
      </c>
      <c r="E706" s="0" t="s">
        <v>74</v>
      </c>
      <c r="F706" s="0" t="n">
        <f aca="false">G706*H706*1000</f>
        <v>64263000</v>
      </c>
      <c r="G706" s="0" t="n">
        <v>30</v>
      </c>
      <c r="H706" s="0" t="n">
        <v>2142.1</v>
      </c>
      <c r="I706" s="17" t="n">
        <v>37726</v>
      </c>
      <c r="J706" s="17" t="str">
        <f aca="false">TEXT(I706,"aaaa")</f>
        <v>2003</v>
      </c>
      <c r="K706" s="0" t="n">
        <v>4</v>
      </c>
      <c r="L706" s="0" t="s">
        <v>79</v>
      </c>
      <c r="M706" s="0" t="s">
        <v>88</v>
      </c>
    </row>
    <row r="707" customFormat="false" ht="14.4" hidden="true" customHeight="false" outlineLevel="0" collapsed="false">
      <c r="A707" s="0" t="str">
        <f aca="false">IF(M707="GASOLINE","G",IF(M707="PROPANE","CNG",IF(M707="DIESEL","D", "OUTRO")))</f>
        <v>D</v>
      </c>
      <c r="C707" s="0" t="n">
        <f aca="false">3.78541*F707</f>
        <v>216647342.202</v>
      </c>
      <c r="D707" s="16" t="s">
        <v>73</v>
      </c>
      <c r="E707" s="0" t="s">
        <v>74</v>
      </c>
      <c r="F707" s="0" t="n">
        <f aca="false">G707*H707*1000</f>
        <v>57232200</v>
      </c>
      <c r="G707" s="0" t="n">
        <v>31</v>
      </c>
      <c r="H707" s="0" t="n">
        <v>1846.2</v>
      </c>
      <c r="I707" s="17" t="n">
        <v>37756</v>
      </c>
      <c r="J707" s="17" t="str">
        <f aca="false">TEXT(I707,"aaaa")</f>
        <v>2003</v>
      </c>
      <c r="K707" s="0" t="n">
        <v>5</v>
      </c>
      <c r="L707" s="0" t="s">
        <v>80</v>
      </c>
      <c r="M707" s="0" t="s">
        <v>88</v>
      </c>
    </row>
    <row r="708" customFormat="false" ht="14.4" hidden="true" customHeight="false" outlineLevel="0" collapsed="false">
      <c r="A708" s="0" t="str">
        <f aca="false">IF(M708="GASOLINE","G",IF(M708="PROPANE","CNG",IF(M708="DIESEL","D", "OUTRO")))</f>
        <v>D</v>
      </c>
      <c r="C708" s="0" t="n">
        <f aca="false">3.78541*F708</f>
        <v>217415023.35</v>
      </c>
      <c r="D708" s="16" t="s">
        <v>73</v>
      </c>
      <c r="E708" s="0" t="s">
        <v>74</v>
      </c>
      <c r="F708" s="0" t="n">
        <f aca="false">G708*H708*1000</f>
        <v>57435000</v>
      </c>
      <c r="G708" s="0" t="n">
        <v>30</v>
      </c>
      <c r="H708" s="0" t="n">
        <v>1914.5</v>
      </c>
      <c r="I708" s="17" t="n">
        <v>37787</v>
      </c>
      <c r="J708" s="17" t="str">
        <f aca="false">TEXT(I708,"aaaa")</f>
        <v>2003</v>
      </c>
      <c r="K708" s="0" t="n">
        <v>6</v>
      </c>
      <c r="L708" s="0" t="s">
        <v>81</v>
      </c>
      <c r="M708" s="0" t="s">
        <v>88</v>
      </c>
    </row>
    <row r="709" customFormat="false" ht="14.4" hidden="true" customHeight="false" outlineLevel="0" collapsed="false">
      <c r="A709" s="0" t="str">
        <f aca="false">IF(M709="GASOLINE","G",IF(M709="PROPANE","CNG",IF(M709="DIESEL","D", "OUTRO")))</f>
        <v>D</v>
      </c>
      <c r="C709" s="0" t="n">
        <f aca="false">3.78541*F709</f>
        <v>226797919.117</v>
      </c>
      <c r="D709" s="16" t="s">
        <v>73</v>
      </c>
      <c r="E709" s="0" t="s">
        <v>74</v>
      </c>
      <c r="F709" s="0" t="n">
        <f aca="false">G709*H709*1000</f>
        <v>59913700</v>
      </c>
      <c r="G709" s="0" t="n">
        <v>31</v>
      </c>
      <c r="H709" s="0" t="n">
        <v>1932.7</v>
      </c>
      <c r="I709" s="17" t="n">
        <v>37817</v>
      </c>
      <c r="J709" s="17" t="str">
        <f aca="false">TEXT(I709,"aaaa")</f>
        <v>2003</v>
      </c>
      <c r="K709" s="0" t="n">
        <v>7</v>
      </c>
      <c r="L709" s="0" t="s">
        <v>82</v>
      </c>
      <c r="M709" s="0" t="s">
        <v>88</v>
      </c>
    </row>
    <row r="710" customFormat="false" ht="14.4" hidden="true" customHeight="false" outlineLevel="0" collapsed="false">
      <c r="A710" s="0" t="str">
        <f aca="false">IF(M710="GASOLINE","G",IF(M710="PROPANE","CNG",IF(M710="DIESEL","D", "OUTRO")))</f>
        <v>D</v>
      </c>
      <c r="C710" s="0" t="n">
        <f aca="false">3.78541*F710</f>
        <v>205827883.34</v>
      </c>
      <c r="D710" s="16" t="s">
        <v>73</v>
      </c>
      <c r="E710" s="0" t="s">
        <v>74</v>
      </c>
      <c r="F710" s="0" t="n">
        <f aca="false">G710*H710*1000</f>
        <v>54374000</v>
      </c>
      <c r="G710" s="0" t="n">
        <v>31</v>
      </c>
      <c r="H710" s="0" t="n">
        <v>1754</v>
      </c>
      <c r="I710" s="17" t="n">
        <v>37848</v>
      </c>
      <c r="J710" s="17" t="str">
        <f aca="false">TEXT(I710,"aaaa")</f>
        <v>2003</v>
      </c>
      <c r="K710" s="0" t="n">
        <v>8</v>
      </c>
      <c r="L710" s="0" t="s">
        <v>83</v>
      </c>
      <c r="M710" s="0" t="s">
        <v>88</v>
      </c>
    </row>
    <row r="711" customFormat="false" ht="14.4" hidden="true" customHeight="false" outlineLevel="0" collapsed="false">
      <c r="A711" s="0" t="str">
        <f aca="false">IF(M711="GASOLINE","G",IF(M711="PROPANE","CNG",IF(M711="DIESEL","D", "OUTRO")))</f>
        <v>D</v>
      </c>
      <c r="C711" s="0" t="n">
        <f aca="false">3.78541*F711</f>
        <v>218925401.94</v>
      </c>
      <c r="D711" s="16" t="s">
        <v>73</v>
      </c>
      <c r="E711" s="0" t="s">
        <v>74</v>
      </c>
      <c r="F711" s="0" t="n">
        <f aca="false">G711*H711*1000</f>
        <v>57834000</v>
      </c>
      <c r="G711" s="0" t="n">
        <v>30</v>
      </c>
      <c r="H711" s="0" t="n">
        <v>1927.8</v>
      </c>
      <c r="I711" s="17" t="n">
        <v>37879</v>
      </c>
      <c r="J711" s="17" t="str">
        <f aca="false">TEXT(I711,"aaaa")</f>
        <v>2003</v>
      </c>
      <c r="K711" s="0" t="n">
        <v>9</v>
      </c>
      <c r="L711" s="0" t="s">
        <v>84</v>
      </c>
      <c r="M711" s="0" t="s">
        <v>88</v>
      </c>
    </row>
    <row r="712" customFormat="false" ht="14.4" hidden="true" customHeight="false" outlineLevel="0" collapsed="false">
      <c r="A712" s="0" t="str">
        <f aca="false">IF(M712="GASOLINE","G",IF(M712="PROPANE","CNG",IF(M712="DIESEL","D", "OUTRO")))</f>
        <v>D</v>
      </c>
      <c r="C712" s="0" t="n">
        <f aca="false">3.78541*F712</f>
        <v>255935355.51</v>
      </c>
      <c r="D712" s="16" t="s">
        <v>73</v>
      </c>
      <c r="E712" s="0" t="s">
        <v>74</v>
      </c>
      <c r="F712" s="0" t="n">
        <f aca="false">G712*H712*1000</f>
        <v>67611000</v>
      </c>
      <c r="G712" s="0" t="n">
        <v>31</v>
      </c>
      <c r="H712" s="0" t="n">
        <v>2181</v>
      </c>
      <c r="I712" s="17" t="n">
        <v>37909</v>
      </c>
      <c r="J712" s="17" t="str">
        <f aca="false">TEXT(I712,"aaaa")</f>
        <v>2003</v>
      </c>
      <c r="K712" s="0" t="n">
        <v>10</v>
      </c>
      <c r="L712" s="0" t="s">
        <v>85</v>
      </c>
      <c r="M712" s="0" t="s">
        <v>88</v>
      </c>
    </row>
    <row r="713" customFormat="false" ht="14.4" hidden="true" customHeight="false" outlineLevel="0" collapsed="false">
      <c r="A713" s="0" t="str">
        <f aca="false">IF(M713="GASOLINE","G",IF(M713="PROPANE","CNG",IF(M713="DIESEL","D", "OUTRO")))</f>
        <v>D</v>
      </c>
      <c r="C713" s="0" t="n">
        <f aca="false">3.78541*F713</f>
        <v>233109333.21</v>
      </c>
      <c r="D713" s="16" t="s">
        <v>73</v>
      </c>
      <c r="E713" s="0" t="s">
        <v>74</v>
      </c>
      <c r="F713" s="0" t="n">
        <f aca="false">G713*H713*1000</f>
        <v>61581000</v>
      </c>
      <c r="G713" s="0" t="n">
        <v>30</v>
      </c>
      <c r="H713" s="0" t="n">
        <v>2052.7</v>
      </c>
      <c r="I713" s="17" t="n">
        <v>37940</v>
      </c>
      <c r="J713" s="17" t="str">
        <f aca="false">TEXT(I713,"aaaa")</f>
        <v>2003</v>
      </c>
      <c r="K713" s="0" t="n">
        <v>11</v>
      </c>
      <c r="L713" s="0" t="s">
        <v>86</v>
      </c>
      <c r="M713" s="0" t="s">
        <v>88</v>
      </c>
    </row>
    <row r="714" customFormat="false" ht="14.4" hidden="true" customHeight="false" outlineLevel="0" collapsed="false">
      <c r="A714" s="0" t="str">
        <f aca="false">IF(M714="GASOLINE","G",IF(M714="PROPANE","CNG",IF(M714="DIESEL","D", "OUTRO")))</f>
        <v>D</v>
      </c>
      <c r="C714" s="0" t="n">
        <f aca="false">3.78541*F714</f>
        <v>309492850.354</v>
      </c>
      <c r="D714" s="16" t="s">
        <v>73</v>
      </c>
      <c r="E714" s="0" t="s">
        <v>74</v>
      </c>
      <c r="F714" s="0" t="n">
        <f aca="false">G714*H714*1000</f>
        <v>81759400</v>
      </c>
      <c r="G714" s="0" t="n">
        <v>31</v>
      </c>
      <c r="H714" s="0" t="n">
        <v>2637.4</v>
      </c>
      <c r="I714" s="17" t="n">
        <v>37970</v>
      </c>
      <c r="J714" s="17" t="str">
        <f aca="false">TEXT(I714,"aaaa")</f>
        <v>2003</v>
      </c>
      <c r="K714" s="0" t="n">
        <v>12</v>
      </c>
      <c r="L714" s="0" t="s">
        <v>87</v>
      </c>
      <c r="M714" s="0" t="s">
        <v>88</v>
      </c>
    </row>
    <row r="715" customFormat="false" ht="14.4" hidden="true" customHeight="false" outlineLevel="0" collapsed="false">
      <c r="A715" s="0" t="str">
        <f aca="false">IF(M715="GASOLINE","G",IF(M715="PROPANE","CNG",IF(M715="DIESEL","D", "OUTRO")))</f>
        <v>D</v>
      </c>
      <c r="C715" s="0" t="n">
        <f aca="false">3.78541*F715</f>
        <v>383856094.181</v>
      </c>
      <c r="D715" s="16" t="s">
        <v>73</v>
      </c>
      <c r="E715" s="0" t="s">
        <v>74</v>
      </c>
      <c r="F715" s="0" t="n">
        <f aca="false">G715*H715*1000</f>
        <v>101404100</v>
      </c>
      <c r="G715" s="0" t="n">
        <v>31</v>
      </c>
      <c r="H715" s="0" t="n">
        <v>3271.1</v>
      </c>
      <c r="I715" s="17" t="n">
        <v>38001</v>
      </c>
      <c r="J715" s="17" t="str">
        <f aca="false">TEXT(I715,"aaaa")</f>
        <v>2004</v>
      </c>
      <c r="K715" s="0" t="n">
        <v>1</v>
      </c>
      <c r="L715" s="0" t="s">
        <v>75</v>
      </c>
      <c r="M715" s="0" t="s">
        <v>88</v>
      </c>
    </row>
    <row r="716" customFormat="false" ht="14.4" hidden="true" customHeight="false" outlineLevel="0" collapsed="false">
      <c r="A716" s="0" t="str">
        <f aca="false">IF(M716="GASOLINE","G",IF(M716="PROPANE","CNG",IF(M716="DIESEL","D", "OUTRO")))</f>
        <v>D</v>
      </c>
      <c r="C716" s="0" t="n">
        <f aca="false">3.78541*F716</f>
        <v>371254464.291</v>
      </c>
      <c r="D716" s="16" t="s">
        <v>73</v>
      </c>
      <c r="E716" s="0" t="s">
        <v>74</v>
      </c>
      <c r="F716" s="0" t="n">
        <f aca="false">G716*H716*1000</f>
        <v>98075100</v>
      </c>
      <c r="G716" s="0" t="n">
        <v>29</v>
      </c>
      <c r="H716" s="0" t="n">
        <v>3381.9</v>
      </c>
      <c r="I716" s="17" t="n">
        <v>38032</v>
      </c>
      <c r="J716" s="17" t="str">
        <f aca="false">TEXT(I716,"aaaa")</f>
        <v>2004</v>
      </c>
      <c r="K716" s="0" t="n">
        <v>2</v>
      </c>
      <c r="L716" s="0" t="s">
        <v>77</v>
      </c>
      <c r="M716" s="0" t="s">
        <v>88</v>
      </c>
    </row>
    <row r="717" customFormat="false" ht="14.4" hidden="true" customHeight="false" outlineLevel="0" collapsed="false">
      <c r="A717" s="0" t="str">
        <f aca="false">IF(M717="GASOLINE","G",IF(M717="PROPANE","CNG",IF(M717="DIESEL","D", "OUTRO")))</f>
        <v>D</v>
      </c>
      <c r="C717" s="0" t="n">
        <f aca="false">3.78541*F717</f>
        <v>291937632.938</v>
      </c>
      <c r="D717" s="16" t="s">
        <v>73</v>
      </c>
      <c r="E717" s="0" t="s">
        <v>74</v>
      </c>
      <c r="F717" s="0" t="n">
        <f aca="false">G717*H717*1000</f>
        <v>77121800</v>
      </c>
      <c r="G717" s="0" t="n">
        <v>31</v>
      </c>
      <c r="H717" s="0" t="n">
        <v>2487.8</v>
      </c>
      <c r="I717" s="17" t="n">
        <v>38061</v>
      </c>
      <c r="J717" s="17" t="str">
        <f aca="false">TEXT(I717,"aaaa")</f>
        <v>2004</v>
      </c>
      <c r="K717" s="0" t="n">
        <v>3</v>
      </c>
      <c r="L717" s="0" t="s">
        <v>78</v>
      </c>
      <c r="M717" s="0" t="s">
        <v>88</v>
      </c>
    </row>
    <row r="718" customFormat="false" ht="14.4" hidden="true" customHeight="false" outlineLevel="0" collapsed="false">
      <c r="A718" s="0" t="str">
        <f aca="false">IF(M718="GASOLINE","G",IF(M718="PROPANE","CNG",IF(M718="DIESEL","D", "OUTRO")))</f>
        <v>D</v>
      </c>
      <c r="C718" s="0" t="n">
        <f aca="false">3.78541*F718</f>
        <v>242887047.24</v>
      </c>
      <c r="D718" s="16" t="s">
        <v>73</v>
      </c>
      <c r="E718" s="0" t="s">
        <v>74</v>
      </c>
      <c r="F718" s="0" t="n">
        <f aca="false">G718*H718*1000</f>
        <v>64164000</v>
      </c>
      <c r="G718" s="0" t="n">
        <v>30</v>
      </c>
      <c r="H718" s="0" t="n">
        <v>2138.8</v>
      </c>
      <c r="I718" s="17" t="n">
        <v>38092</v>
      </c>
      <c r="J718" s="17" t="str">
        <f aca="false">TEXT(I718,"aaaa")</f>
        <v>2004</v>
      </c>
      <c r="K718" s="0" t="n">
        <v>4</v>
      </c>
      <c r="L718" s="0" t="s">
        <v>79</v>
      </c>
      <c r="M718" s="0" t="s">
        <v>88</v>
      </c>
    </row>
    <row r="719" customFormat="false" ht="14.4" hidden="true" customHeight="false" outlineLevel="0" collapsed="false">
      <c r="A719" s="0" t="str">
        <f aca="false">IF(M719="GASOLINE","G",IF(M719="PROPANE","CNG",IF(M719="DIESEL","D", "OUTRO")))</f>
        <v>D</v>
      </c>
      <c r="C719" s="0" t="n">
        <f aca="false">3.78541*F719</f>
        <v>215379986.934</v>
      </c>
      <c r="D719" s="16" t="s">
        <v>73</v>
      </c>
      <c r="E719" s="0" t="s">
        <v>74</v>
      </c>
      <c r="F719" s="0" t="n">
        <f aca="false">G719*H719*1000</f>
        <v>56897400</v>
      </c>
      <c r="G719" s="0" t="n">
        <v>31</v>
      </c>
      <c r="H719" s="0" t="n">
        <v>1835.4</v>
      </c>
      <c r="I719" s="17" t="n">
        <v>38122</v>
      </c>
      <c r="J719" s="17" t="str">
        <f aca="false">TEXT(I719,"aaaa")</f>
        <v>2004</v>
      </c>
      <c r="K719" s="0" t="n">
        <v>5</v>
      </c>
      <c r="L719" s="0" t="s">
        <v>80</v>
      </c>
      <c r="M719" s="0" t="s">
        <v>88</v>
      </c>
    </row>
    <row r="720" customFormat="false" ht="14.4" hidden="true" customHeight="false" outlineLevel="0" collapsed="false">
      <c r="A720" s="0" t="str">
        <f aca="false">IF(M720="GASOLINE","G",IF(M720="PROPANE","CNG",IF(M720="DIESEL","D", "OUTRO")))</f>
        <v>D</v>
      </c>
      <c r="C720" s="0" t="n">
        <f aca="false">3.78541*F720</f>
        <v>216529237.41</v>
      </c>
      <c r="D720" s="16" t="s">
        <v>73</v>
      </c>
      <c r="E720" s="0" t="s">
        <v>74</v>
      </c>
      <c r="F720" s="0" t="n">
        <f aca="false">G720*H720*1000</f>
        <v>57201000</v>
      </c>
      <c r="G720" s="0" t="n">
        <v>30</v>
      </c>
      <c r="H720" s="0" t="n">
        <v>1906.7</v>
      </c>
      <c r="I720" s="17" t="n">
        <v>38153</v>
      </c>
      <c r="J720" s="17" t="str">
        <f aca="false">TEXT(I720,"aaaa")</f>
        <v>2004</v>
      </c>
      <c r="K720" s="0" t="n">
        <v>6</v>
      </c>
      <c r="L720" s="0" t="s">
        <v>81</v>
      </c>
      <c r="M720" s="0" t="s">
        <v>88</v>
      </c>
    </row>
    <row r="721" customFormat="false" ht="14.4" hidden="true" customHeight="false" outlineLevel="0" collapsed="false">
      <c r="A721" s="0" t="str">
        <f aca="false">IF(M721="GASOLINE","G",IF(M721="PROPANE","CNG",IF(M721="DIESEL","D", "OUTRO")))</f>
        <v>D</v>
      </c>
      <c r="C721" s="0" t="n">
        <f aca="false">3.78541*F721</f>
        <v>210216687.694</v>
      </c>
      <c r="D721" s="16" t="s">
        <v>73</v>
      </c>
      <c r="E721" s="0" t="s">
        <v>74</v>
      </c>
      <c r="F721" s="0" t="n">
        <f aca="false">G721*H721*1000</f>
        <v>55533400</v>
      </c>
      <c r="G721" s="0" t="n">
        <v>31</v>
      </c>
      <c r="H721" s="0" t="n">
        <v>1791.4</v>
      </c>
      <c r="I721" s="17" t="n">
        <v>38183</v>
      </c>
      <c r="J721" s="17" t="str">
        <f aca="false">TEXT(I721,"aaaa")</f>
        <v>2004</v>
      </c>
      <c r="K721" s="0" t="n">
        <v>7</v>
      </c>
      <c r="L721" s="0" t="s">
        <v>82</v>
      </c>
      <c r="M721" s="0" t="s">
        <v>88</v>
      </c>
    </row>
    <row r="722" customFormat="false" ht="14.4" hidden="true" customHeight="false" outlineLevel="0" collapsed="false">
      <c r="A722" s="0" t="str">
        <f aca="false">IF(M722="GASOLINE","G",IF(M722="PROPANE","CNG",IF(M722="DIESEL","D", "OUTRO")))</f>
        <v>D</v>
      </c>
      <c r="C722" s="0" t="n">
        <f aca="false">3.78541*F722</f>
        <v>213760588.536</v>
      </c>
      <c r="D722" s="16" t="s">
        <v>73</v>
      </c>
      <c r="E722" s="0" t="s">
        <v>74</v>
      </c>
      <c r="F722" s="0" t="n">
        <f aca="false">G722*H722*1000</f>
        <v>56469600</v>
      </c>
      <c r="G722" s="0" t="n">
        <v>31</v>
      </c>
      <c r="H722" s="0" t="n">
        <v>1821.6</v>
      </c>
      <c r="I722" s="17" t="n">
        <v>38214</v>
      </c>
      <c r="J722" s="17" t="str">
        <f aca="false">TEXT(I722,"aaaa")</f>
        <v>2004</v>
      </c>
      <c r="K722" s="0" t="n">
        <v>8</v>
      </c>
      <c r="L722" s="0" t="s">
        <v>83</v>
      </c>
      <c r="M722" s="0" t="s">
        <v>88</v>
      </c>
    </row>
    <row r="723" customFormat="false" ht="14.4" hidden="true" customHeight="false" outlineLevel="0" collapsed="false">
      <c r="A723" s="0" t="str">
        <f aca="false">IF(M723="GASOLINE","G",IF(M723="PROPANE","CNG",IF(M723="DIESEL","D", "OUTRO")))</f>
        <v>D</v>
      </c>
      <c r="C723" s="0" t="n">
        <f aca="false">3.78541*F723</f>
        <v>208386820.5</v>
      </c>
      <c r="D723" s="16" t="s">
        <v>73</v>
      </c>
      <c r="E723" s="0" t="s">
        <v>74</v>
      </c>
      <c r="F723" s="0" t="n">
        <f aca="false">G723*H723*1000</f>
        <v>55050000</v>
      </c>
      <c r="G723" s="0" t="n">
        <v>30</v>
      </c>
      <c r="H723" s="0" t="n">
        <v>1835</v>
      </c>
      <c r="I723" s="17" t="n">
        <v>38245</v>
      </c>
      <c r="J723" s="17" t="str">
        <f aca="false">TEXT(I723,"aaaa")</f>
        <v>2004</v>
      </c>
      <c r="K723" s="0" t="n">
        <v>9</v>
      </c>
      <c r="L723" s="0" t="s">
        <v>84</v>
      </c>
      <c r="M723" s="0" t="s">
        <v>88</v>
      </c>
    </row>
    <row r="724" customFormat="false" ht="14.4" hidden="true" customHeight="false" outlineLevel="0" collapsed="false">
      <c r="A724" s="0" t="str">
        <f aca="false">IF(M724="GASOLINE","G",IF(M724="PROPANE","CNG",IF(M724="DIESEL","D", "OUTRO")))</f>
        <v>D</v>
      </c>
      <c r="C724" s="0" t="n">
        <f aca="false">3.78541*F724</f>
        <v>239753106.301</v>
      </c>
      <c r="D724" s="16" t="s">
        <v>73</v>
      </c>
      <c r="E724" s="0" t="s">
        <v>74</v>
      </c>
      <c r="F724" s="0" t="n">
        <f aca="false">G724*H724*1000</f>
        <v>63336100</v>
      </c>
      <c r="G724" s="0" t="n">
        <v>31</v>
      </c>
      <c r="H724" s="0" t="n">
        <v>2043.1</v>
      </c>
      <c r="I724" s="17" t="n">
        <v>38275</v>
      </c>
      <c r="J724" s="17" t="str">
        <f aca="false">TEXT(I724,"aaaa")</f>
        <v>2004</v>
      </c>
      <c r="K724" s="0" t="n">
        <v>10</v>
      </c>
      <c r="L724" s="0" t="s">
        <v>85</v>
      </c>
      <c r="M724" s="0" t="s">
        <v>88</v>
      </c>
    </row>
    <row r="725" customFormat="false" ht="14.4" hidden="true" customHeight="false" outlineLevel="0" collapsed="false">
      <c r="A725" s="0" t="str">
        <f aca="false">IF(M725="GASOLINE","G",IF(M725="PROPANE","CNG",IF(M725="DIESEL","D", "OUTRO")))</f>
        <v>D</v>
      </c>
      <c r="C725" s="0" t="n">
        <f aca="false">3.78541*F725</f>
        <v>257718283.62</v>
      </c>
      <c r="D725" s="16" t="s">
        <v>73</v>
      </c>
      <c r="E725" s="0" t="s">
        <v>74</v>
      </c>
      <c r="F725" s="0" t="n">
        <f aca="false">G725*H725*1000</f>
        <v>68082000</v>
      </c>
      <c r="G725" s="0" t="n">
        <v>30</v>
      </c>
      <c r="H725" s="0" t="n">
        <v>2269.4</v>
      </c>
      <c r="I725" s="17" t="n">
        <v>38306</v>
      </c>
      <c r="J725" s="17" t="str">
        <f aca="false">TEXT(I725,"aaaa")</f>
        <v>2004</v>
      </c>
      <c r="K725" s="0" t="n">
        <v>11</v>
      </c>
      <c r="L725" s="0" t="s">
        <v>86</v>
      </c>
      <c r="M725" s="0" t="s">
        <v>88</v>
      </c>
    </row>
    <row r="726" customFormat="false" ht="14.4" hidden="true" customHeight="false" outlineLevel="0" collapsed="false">
      <c r="A726" s="0" t="str">
        <f aca="false">IF(M726="GASOLINE","G",IF(M726="PROPANE","CNG",IF(M726="DIESEL","D", "OUTRO")))</f>
        <v>D</v>
      </c>
      <c r="C726" s="0" t="n">
        <f aca="false">3.78541*F726</f>
        <v>287208520.225</v>
      </c>
      <c r="D726" s="16" t="s">
        <v>73</v>
      </c>
      <c r="E726" s="0" t="s">
        <v>74</v>
      </c>
      <c r="F726" s="0" t="n">
        <f aca="false">G726*H726*1000</f>
        <v>75872500</v>
      </c>
      <c r="G726" s="0" t="n">
        <v>31</v>
      </c>
      <c r="H726" s="0" t="n">
        <v>2447.5</v>
      </c>
      <c r="I726" s="17" t="n">
        <v>38336</v>
      </c>
      <c r="J726" s="17" t="str">
        <f aca="false">TEXT(I726,"aaaa")</f>
        <v>2004</v>
      </c>
      <c r="K726" s="0" t="n">
        <v>12</v>
      </c>
      <c r="L726" s="0" t="s">
        <v>87</v>
      </c>
      <c r="M726" s="0" t="s">
        <v>88</v>
      </c>
    </row>
    <row r="727" customFormat="false" ht="14.4" hidden="true" customHeight="false" outlineLevel="0" collapsed="false">
      <c r="A727" s="0" t="str">
        <f aca="false">IF(M727="GASOLINE","G",IF(M727="PROPANE","CNG",IF(M727="DIESEL","D", "OUTRO")))</f>
        <v>D</v>
      </c>
      <c r="C727" s="0" t="n">
        <f aca="false">3.78541*F727</f>
        <v>305479558.672</v>
      </c>
      <c r="D727" s="16" t="s">
        <v>73</v>
      </c>
      <c r="E727" s="0" t="s">
        <v>74</v>
      </c>
      <c r="F727" s="0" t="n">
        <f aca="false">G727*H727*1000</f>
        <v>80699200</v>
      </c>
      <c r="G727" s="0" t="n">
        <v>31</v>
      </c>
      <c r="H727" s="0" t="n">
        <v>2603.2</v>
      </c>
      <c r="I727" s="17" t="n">
        <v>38367</v>
      </c>
      <c r="J727" s="17" t="str">
        <f aca="false">TEXT(I727,"aaaa")</f>
        <v>2005</v>
      </c>
      <c r="K727" s="0" t="n">
        <v>1</v>
      </c>
      <c r="L727" s="0" t="s">
        <v>75</v>
      </c>
      <c r="M727" s="0" t="s">
        <v>88</v>
      </c>
    </row>
    <row r="728" customFormat="false" ht="14.4" hidden="true" customHeight="false" outlineLevel="0" collapsed="false">
      <c r="A728" s="0" t="str">
        <f aca="false">IF(M728="GASOLINE","G",IF(M728="PROPANE","CNG",IF(M728="DIESEL","D", "OUTRO")))</f>
        <v>D</v>
      </c>
      <c r="C728" s="0" t="n">
        <f aca="false">3.78541*F728</f>
        <v>292017126.548</v>
      </c>
      <c r="D728" s="16" t="s">
        <v>73</v>
      </c>
      <c r="E728" s="0" t="s">
        <v>74</v>
      </c>
      <c r="F728" s="0" t="n">
        <f aca="false">G728*H728*1000</f>
        <v>77142800</v>
      </c>
      <c r="G728" s="0" t="n">
        <v>28</v>
      </c>
      <c r="H728" s="0" t="n">
        <v>2755.1</v>
      </c>
      <c r="I728" s="17" t="n">
        <v>38398</v>
      </c>
      <c r="J728" s="17" t="str">
        <f aca="false">TEXT(I728,"aaaa")</f>
        <v>2005</v>
      </c>
      <c r="K728" s="0" t="n">
        <v>2</v>
      </c>
      <c r="L728" s="0" t="s">
        <v>77</v>
      </c>
      <c r="M728" s="0" t="s">
        <v>88</v>
      </c>
    </row>
    <row r="729" customFormat="false" ht="14.4" hidden="true" customHeight="false" outlineLevel="0" collapsed="false">
      <c r="A729" s="0" t="str">
        <f aca="false">IF(M729="GASOLINE","G",IF(M729="PROPANE","CNG",IF(M729="DIESEL","D", "OUTRO")))</f>
        <v>D</v>
      </c>
      <c r="C729" s="0" t="n">
        <f aca="false">3.78541*F729</f>
        <v>295692759.658</v>
      </c>
      <c r="D729" s="16" t="s">
        <v>73</v>
      </c>
      <c r="E729" s="0" t="s">
        <v>74</v>
      </c>
      <c r="F729" s="0" t="n">
        <f aca="false">G729*H729*1000</f>
        <v>78113800</v>
      </c>
      <c r="G729" s="0" t="n">
        <v>31</v>
      </c>
      <c r="H729" s="0" t="n">
        <v>2519.8</v>
      </c>
      <c r="I729" s="17" t="n">
        <v>38426</v>
      </c>
      <c r="J729" s="17" t="str">
        <f aca="false">TEXT(I729,"aaaa")</f>
        <v>2005</v>
      </c>
      <c r="K729" s="0" t="n">
        <v>3</v>
      </c>
      <c r="L729" s="0" t="s">
        <v>78</v>
      </c>
      <c r="M729" s="0" t="s">
        <v>88</v>
      </c>
    </row>
    <row r="730" customFormat="false" ht="14.4" hidden="true" customHeight="false" outlineLevel="0" collapsed="false">
      <c r="A730" s="0" t="str">
        <f aca="false">IF(M730="GASOLINE","G",IF(M730="PROPANE","CNG",IF(M730="DIESEL","D", "OUTRO")))</f>
        <v>D</v>
      </c>
      <c r="C730" s="0" t="n">
        <f aca="false">3.78541*F730</f>
        <v>204389427.54</v>
      </c>
      <c r="D730" s="16" t="s">
        <v>73</v>
      </c>
      <c r="E730" s="0" t="s">
        <v>74</v>
      </c>
      <c r="F730" s="0" t="n">
        <f aca="false">G730*H730*1000</f>
        <v>53994000</v>
      </c>
      <c r="G730" s="0" t="n">
        <v>30</v>
      </c>
      <c r="H730" s="0" t="n">
        <v>1799.8</v>
      </c>
      <c r="I730" s="17" t="n">
        <v>38457</v>
      </c>
      <c r="J730" s="17" t="str">
        <f aca="false">TEXT(I730,"aaaa")</f>
        <v>2005</v>
      </c>
      <c r="K730" s="0" t="n">
        <v>4</v>
      </c>
      <c r="L730" s="0" t="s">
        <v>79</v>
      </c>
      <c r="M730" s="0" t="s">
        <v>88</v>
      </c>
    </row>
    <row r="731" customFormat="false" ht="14.4" hidden="true" customHeight="false" outlineLevel="0" collapsed="false">
      <c r="A731" s="0" t="str">
        <f aca="false">IF(M731="GASOLINE","G",IF(M731="PROPANE","CNG",IF(M731="DIESEL","D", "OUTRO")))</f>
        <v>D</v>
      </c>
      <c r="C731" s="0" t="n">
        <f aca="false">3.78541*F731</f>
        <v>210486587.427</v>
      </c>
      <c r="D731" s="16" t="s">
        <v>73</v>
      </c>
      <c r="E731" s="0" t="s">
        <v>74</v>
      </c>
      <c r="F731" s="0" t="n">
        <f aca="false">G731*H731*1000</f>
        <v>55604700</v>
      </c>
      <c r="G731" s="0" t="n">
        <v>31</v>
      </c>
      <c r="H731" s="0" t="n">
        <v>1793.7</v>
      </c>
      <c r="I731" s="17" t="n">
        <v>38487</v>
      </c>
      <c r="J731" s="17" t="str">
        <f aca="false">TEXT(I731,"aaaa")</f>
        <v>2005</v>
      </c>
      <c r="K731" s="0" t="n">
        <v>5</v>
      </c>
      <c r="L731" s="0" t="s">
        <v>80</v>
      </c>
      <c r="M731" s="0" t="s">
        <v>88</v>
      </c>
    </row>
    <row r="732" customFormat="false" ht="14.4" hidden="true" customHeight="false" outlineLevel="0" collapsed="false">
      <c r="A732" s="0" t="str">
        <f aca="false">IF(M732="GASOLINE","G",IF(M732="PROPANE","CNG",IF(M732="DIESEL","D", "OUTRO")))</f>
        <v>D</v>
      </c>
      <c r="C732" s="0" t="n">
        <f aca="false">3.78541*F732</f>
        <v>206990004.21</v>
      </c>
      <c r="D732" s="16" t="s">
        <v>73</v>
      </c>
      <c r="E732" s="0" t="s">
        <v>74</v>
      </c>
      <c r="F732" s="0" t="n">
        <f aca="false">G732*H732*1000</f>
        <v>54681000</v>
      </c>
      <c r="G732" s="0" t="n">
        <v>30</v>
      </c>
      <c r="H732" s="0" t="n">
        <v>1822.7</v>
      </c>
      <c r="I732" s="17" t="n">
        <v>38518</v>
      </c>
      <c r="J732" s="17" t="str">
        <f aca="false">TEXT(I732,"aaaa")</f>
        <v>2005</v>
      </c>
      <c r="K732" s="0" t="n">
        <v>6</v>
      </c>
      <c r="L732" s="0" t="s">
        <v>81</v>
      </c>
      <c r="M732" s="0" t="s">
        <v>88</v>
      </c>
    </row>
    <row r="733" customFormat="false" ht="14.4" hidden="true" customHeight="false" outlineLevel="0" collapsed="false">
      <c r="A733" s="0" t="str">
        <f aca="false">IF(M733="GASOLINE","G",IF(M733="PROPANE","CNG",IF(M733="DIESEL","D", "OUTRO")))</f>
        <v>D</v>
      </c>
      <c r="C733" s="0" t="n">
        <f aca="false">3.78541*F733</f>
        <v>187193066.992</v>
      </c>
      <c r="D733" s="16" t="s">
        <v>73</v>
      </c>
      <c r="E733" s="0" t="s">
        <v>74</v>
      </c>
      <c r="F733" s="0" t="n">
        <f aca="false">G733*H733*1000</f>
        <v>49451200</v>
      </c>
      <c r="G733" s="0" t="n">
        <v>31</v>
      </c>
      <c r="H733" s="0" t="n">
        <v>1595.2</v>
      </c>
      <c r="I733" s="17" t="n">
        <v>38548</v>
      </c>
      <c r="J733" s="17" t="str">
        <f aca="false">TEXT(I733,"aaaa")</f>
        <v>2005</v>
      </c>
      <c r="K733" s="0" t="n">
        <v>7</v>
      </c>
      <c r="L733" s="0" t="s">
        <v>82</v>
      </c>
      <c r="M733" s="0" t="s">
        <v>88</v>
      </c>
    </row>
    <row r="734" customFormat="false" ht="14.4" hidden="true" customHeight="false" outlineLevel="0" collapsed="false">
      <c r="A734" s="0" t="str">
        <f aca="false">IF(M734="GASOLINE","G",IF(M734="PROPANE","CNG",IF(M734="DIESEL","D", "OUTRO")))</f>
        <v>D</v>
      </c>
      <c r="C734" s="0" t="n">
        <f aca="false">3.78541*F734</f>
        <v>228229561.179</v>
      </c>
      <c r="D734" s="16" t="s">
        <v>73</v>
      </c>
      <c r="E734" s="0" t="s">
        <v>74</v>
      </c>
      <c r="F734" s="0" t="n">
        <f aca="false">G734*H734*1000</f>
        <v>60291900</v>
      </c>
      <c r="G734" s="0" t="n">
        <v>31</v>
      </c>
      <c r="H734" s="0" t="n">
        <v>1944.9</v>
      </c>
      <c r="I734" s="17" t="n">
        <v>38579</v>
      </c>
      <c r="J734" s="17" t="str">
        <f aca="false">TEXT(I734,"aaaa")</f>
        <v>2005</v>
      </c>
      <c r="K734" s="0" t="n">
        <v>8</v>
      </c>
      <c r="L734" s="0" t="s">
        <v>83</v>
      </c>
      <c r="M734" s="0" t="s">
        <v>88</v>
      </c>
    </row>
    <row r="735" customFormat="false" ht="14.4" hidden="true" customHeight="false" outlineLevel="0" collapsed="false">
      <c r="A735" s="0" t="str">
        <f aca="false">IF(M735="GASOLINE","G",IF(M735="PROPANE","CNG",IF(M735="DIESEL","D", "OUTRO")))</f>
        <v>D</v>
      </c>
      <c r="C735" s="0" t="n">
        <f aca="false">3.78541*F735</f>
        <v>240911063.22</v>
      </c>
      <c r="D735" s="16" t="s">
        <v>73</v>
      </c>
      <c r="E735" s="0" t="s">
        <v>74</v>
      </c>
      <c r="F735" s="0" t="n">
        <f aca="false">G735*H735*1000</f>
        <v>63642000</v>
      </c>
      <c r="G735" s="0" t="n">
        <v>30</v>
      </c>
      <c r="H735" s="0" t="n">
        <v>2121.4</v>
      </c>
      <c r="I735" s="17" t="n">
        <v>38610</v>
      </c>
      <c r="J735" s="17" t="str">
        <f aca="false">TEXT(I735,"aaaa")</f>
        <v>2005</v>
      </c>
      <c r="K735" s="0" t="n">
        <v>9</v>
      </c>
      <c r="L735" s="0" t="s">
        <v>84</v>
      </c>
      <c r="M735" s="0" t="s">
        <v>88</v>
      </c>
    </row>
    <row r="736" customFormat="false" ht="14.4" hidden="true" customHeight="false" outlineLevel="0" collapsed="false">
      <c r="A736" s="0" t="str">
        <f aca="false">IF(M736="GASOLINE","G",IF(M736="PROPANE","CNG",IF(M736="DIESEL","D", "OUTRO")))</f>
        <v>D</v>
      </c>
      <c r="C736" s="0" t="n">
        <f aca="false">3.78541*F736</f>
        <v>265440520.02</v>
      </c>
      <c r="D736" s="16" t="s">
        <v>73</v>
      </c>
      <c r="E736" s="0" t="s">
        <v>74</v>
      </c>
      <c r="F736" s="0" t="n">
        <f aca="false">G736*H736*1000</f>
        <v>70122000</v>
      </c>
      <c r="G736" s="0" t="n">
        <v>31</v>
      </c>
      <c r="H736" s="0" t="n">
        <v>2262</v>
      </c>
      <c r="I736" s="17" t="n">
        <v>38640</v>
      </c>
      <c r="J736" s="17" t="str">
        <f aca="false">TEXT(I736,"aaaa")</f>
        <v>2005</v>
      </c>
      <c r="K736" s="0" t="n">
        <v>10</v>
      </c>
      <c r="L736" s="0" t="s">
        <v>85</v>
      </c>
      <c r="M736" s="0" t="s">
        <v>88</v>
      </c>
    </row>
    <row r="737" customFormat="false" ht="14.4" hidden="true" customHeight="false" outlineLevel="0" collapsed="false">
      <c r="A737" s="0" t="str">
        <f aca="false">IF(M737="GASOLINE","G",IF(M737="PROPANE","CNG",IF(M737="DIESEL","D", "OUTRO")))</f>
        <v>D</v>
      </c>
      <c r="C737" s="0" t="n">
        <f aca="false">3.78541*F737</f>
        <v>269983012.02</v>
      </c>
      <c r="D737" s="16" t="s">
        <v>73</v>
      </c>
      <c r="E737" s="0" t="s">
        <v>74</v>
      </c>
      <c r="F737" s="0" t="n">
        <f aca="false">G737*H737*1000</f>
        <v>71322000</v>
      </c>
      <c r="G737" s="0" t="n">
        <v>30</v>
      </c>
      <c r="H737" s="0" t="n">
        <v>2377.4</v>
      </c>
      <c r="I737" s="17" t="n">
        <v>38671</v>
      </c>
      <c r="J737" s="17" t="str">
        <f aca="false">TEXT(I737,"aaaa")</f>
        <v>2005</v>
      </c>
      <c r="K737" s="0" t="n">
        <v>11</v>
      </c>
      <c r="L737" s="0" t="s">
        <v>86</v>
      </c>
      <c r="M737" s="0" t="s">
        <v>88</v>
      </c>
    </row>
    <row r="738" customFormat="false" ht="14.4" hidden="true" customHeight="false" outlineLevel="0" collapsed="false">
      <c r="A738" s="0" t="str">
        <f aca="false">IF(M738="GASOLINE","G",IF(M738="PROPANE","CNG",IF(M738="DIESEL","D", "OUTRO")))</f>
        <v>D</v>
      </c>
      <c r="C738" s="0" t="n">
        <f aca="false">3.78541*F738</f>
        <v>312825525.318</v>
      </c>
      <c r="D738" s="16" t="s">
        <v>73</v>
      </c>
      <c r="E738" s="0" t="s">
        <v>74</v>
      </c>
      <c r="F738" s="0" t="n">
        <f aca="false">G738*H738*1000</f>
        <v>82639800</v>
      </c>
      <c r="G738" s="0" t="n">
        <v>31</v>
      </c>
      <c r="H738" s="0" t="n">
        <v>2665.8</v>
      </c>
      <c r="I738" s="17" t="n">
        <v>38701</v>
      </c>
      <c r="J738" s="17" t="str">
        <f aca="false">TEXT(I738,"aaaa")</f>
        <v>2005</v>
      </c>
      <c r="K738" s="0" t="n">
        <v>12</v>
      </c>
      <c r="L738" s="0" t="s">
        <v>87</v>
      </c>
      <c r="M738" s="0" t="s">
        <v>88</v>
      </c>
    </row>
    <row r="739" customFormat="false" ht="14.4" hidden="true" customHeight="false" outlineLevel="0" collapsed="false">
      <c r="A739" s="0" t="str">
        <f aca="false">IF(M739="GASOLINE","G",IF(M739="PROPANE","CNG",IF(M739="DIESEL","D", "OUTRO")))</f>
        <v>D</v>
      </c>
      <c r="C739" s="0" t="n">
        <f aca="false">3.78541*F739</f>
        <v>294073361.26</v>
      </c>
      <c r="D739" s="16" t="s">
        <v>73</v>
      </c>
      <c r="E739" s="0" t="s">
        <v>74</v>
      </c>
      <c r="F739" s="0" t="n">
        <f aca="false">G739*H739*1000</f>
        <v>77686000</v>
      </c>
      <c r="G739" s="0" t="n">
        <v>31</v>
      </c>
      <c r="H739" s="0" t="n">
        <v>2506</v>
      </c>
      <c r="I739" s="17" t="n">
        <v>38732</v>
      </c>
      <c r="J739" s="17" t="str">
        <f aca="false">TEXT(I739,"aaaa")</f>
        <v>2006</v>
      </c>
      <c r="K739" s="0" t="n">
        <v>1</v>
      </c>
      <c r="L739" s="0" t="s">
        <v>75</v>
      </c>
      <c r="M739" s="0" t="s">
        <v>88</v>
      </c>
    </row>
    <row r="740" customFormat="false" ht="14.4" hidden="true" customHeight="false" outlineLevel="0" collapsed="false">
      <c r="A740" s="0" t="str">
        <f aca="false">IF(M740="GASOLINE","G",IF(M740="PROPANE","CNG",IF(M740="DIESEL","D", "OUTRO")))</f>
        <v>D</v>
      </c>
      <c r="C740" s="0" t="n">
        <f aca="false">3.78541*F740</f>
        <v>252164330.068</v>
      </c>
      <c r="D740" s="16" t="s">
        <v>73</v>
      </c>
      <c r="E740" s="0" t="s">
        <v>74</v>
      </c>
      <c r="F740" s="0" t="n">
        <f aca="false">G740*H740*1000</f>
        <v>66614800</v>
      </c>
      <c r="G740" s="0" t="n">
        <v>28</v>
      </c>
      <c r="H740" s="0" t="n">
        <v>2379.1</v>
      </c>
      <c r="I740" s="17" t="n">
        <v>38763</v>
      </c>
      <c r="J740" s="17" t="str">
        <f aca="false">TEXT(I740,"aaaa")</f>
        <v>2006</v>
      </c>
      <c r="K740" s="0" t="n">
        <v>2</v>
      </c>
      <c r="L740" s="0" t="s">
        <v>77</v>
      </c>
      <c r="M740" s="0" t="s">
        <v>88</v>
      </c>
    </row>
    <row r="741" customFormat="false" ht="14.4" hidden="true" customHeight="false" outlineLevel="0" collapsed="false">
      <c r="A741" s="0" t="str">
        <f aca="false">IF(M741="GASOLINE","G",IF(M741="PROPANE","CNG",IF(M741="DIESEL","D", "OUTRO")))</f>
        <v>D</v>
      </c>
      <c r="C741" s="0" t="n">
        <f aca="false">3.78541*F741</f>
        <v>268597173.419</v>
      </c>
      <c r="D741" s="16" t="s">
        <v>73</v>
      </c>
      <c r="E741" s="0" t="s">
        <v>74</v>
      </c>
      <c r="F741" s="0" t="n">
        <f aca="false">G741*H741*1000</f>
        <v>70955900</v>
      </c>
      <c r="G741" s="0" t="n">
        <v>31</v>
      </c>
      <c r="H741" s="0" t="n">
        <v>2288.9</v>
      </c>
      <c r="I741" s="17" t="n">
        <v>38791</v>
      </c>
      <c r="J741" s="17" t="str">
        <f aca="false">TEXT(I741,"aaaa")</f>
        <v>2006</v>
      </c>
      <c r="K741" s="0" t="n">
        <v>3</v>
      </c>
      <c r="L741" s="0" t="s">
        <v>78</v>
      </c>
      <c r="M741" s="0" t="s">
        <v>88</v>
      </c>
    </row>
    <row r="742" customFormat="false" ht="14.4" hidden="true" customHeight="false" outlineLevel="0" collapsed="false">
      <c r="A742" s="0" t="str">
        <f aca="false">IF(M742="GASOLINE","G",IF(M742="PROPANE","CNG",IF(M742="DIESEL","D", "OUTRO")))</f>
        <v>D</v>
      </c>
      <c r="C742" s="0" t="n">
        <f aca="false">3.78541*F742</f>
        <v>213985441.89</v>
      </c>
      <c r="D742" s="16" t="s">
        <v>73</v>
      </c>
      <c r="E742" s="0" t="s">
        <v>74</v>
      </c>
      <c r="F742" s="0" t="n">
        <f aca="false">G742*H742*1000</f>
        <v>56529000</v>
      </c>
      <c r="G742" s="0" t="n">
        <v>30</v>
      </c>
      <c r="H742" s="0" t="n">
        <v>1884.3</v>
      </c>
      <c r="I742" s="17" t="n">
        <v>38822</v>
      </c>
      <c r="J742" s="17" t="str">
        <f aca="false">TEXT(I742,"aaaa")</f>
        <v>2006</v>
      </c>
      <c r="K742" s="0" t="n">
        <v>4</v>
      </c>
      <c r="L742" s="0" t="s">
        <v>79</v>
      </c>
      <c r="M742" s="0" t="s">
        <v>88</v>
      </c>
    </row>
    <row r="743" customFormat="false" ht="14.4" hidden="true" customHeight="false" outlineLevel="0" collapsed="false">
      <c r="A743" s="0" t="str">
        <f aca="false">IF(M743="GASOLINE","G",IF(M743="PROPANE","CNG",IF(M743="DIESEL","D", "OUTRO")))</f>
        <v>D</v>
      </c>
      <c r="C743" s="0" t="n">
        <f aca="false">3.78541*F743</f>
        <v>224310147.665</v>
      </c>
      <c r="D743" s="16" t="s">
        <v>73</v>
      </c>
      <c r="E743" s="0" t="s">
        <v>74</v>
      </c>
      <c r="F743" s="0" t="n">
        <f aca="false">G743*H743*1000</f>
        <v>59256500</v>
      </c>
      <c r="G743" s="0" t="n">
        <v>31</v>
      </c>
      <c r="H743" s="0" t="n">
        <v>1911.5</v>
      </c>
      <c r="I743" s="17" t="n">
        <v>38852</v>
      </c>
      <c r="J743" s="17" t="str">
        <f aca="false">TEXT(I743,"aaaa")</f>
        <v>2006</v>
      </c>
      <c r="K743" s="0" t="n">
        <v>5</v>
      </c>
      <c r="L743" s="0" t="s">
        <v>80</v>
      </c>
      <c r="M743" s="0" t="s">
        <v>88</v>
      </c>
    </row>
    <row r="744" customFormat="false" ht="14.4" hidden="true" customHeight="false" outlineLevel="0" collapsed="false">
      <c r="A744" s="0" t="str">
        <f aca="false">IF(M744="GASOLINE","G",IF(M744="PROPANE","CNG",IF(M744="DIESEL","D", "OUTRO")))</f>
        <v>D</v>
      </c>
      <c r="C744" s="0" t="n">
        <f aca="false">3.78541*F744</f>
        <v>198427406.79</v>
      </c>
      <c r="D744" s="16" t="s">
        <v>73</v>
      </c>
      <c r="E744" s="0" t="s">
        <v>74</v>
      </c>
      <c r="F744" s="0" t="n">
        <f aca="false">G744*H744*1000</f>
        <v>52419000</v>
      </c>
      <c r="G744" s="0" t="n">
        <v>30</v>
      </c>
      <c r="H744" s="0" t="n">
        <v>1747.3</v>
      </c>
      <c r="I744" s="17" t="n">
        <v>38883</v>
      </c>
      <c r="J744" s="17" t="str">
        <f aca="false">TEXT(I744,"aaaa")</f>
        <v>2006</v>
      </c>
      <c r="K744" s="0" t="n">
        <v>6</v>
      </c>
      <c r="L744" s="0" t="s">
        <v>81</v>
      </c>
      <c r="M744" s="0" t="s">
        <v>88</v>
      </c>
    </row>
    <row r="745" customFormat="false" ht="14.4" hidden="true" customHeight="false" outlineLevel="0" collapsed="false">
      <c r="A745" s="0" t="str">
        <f aca="false">IF(M745="GASOLINE","G",IF(M745="PROPANE","CNG",IF(M745="DIESEL","D", "OUTRO")))</f>
        <v>D</v>
      </c>
      <c r="C745" s="0" t="n">
        <f aca="false">3.78541*F745</f>
        <v>195160976.501</v>
      </c>
      <c r="D745" s="16" t="s">
        <v>73</v>
      </c>
      <c r="E745" s="0" t="s">
        <v>74</v>
      </c>
      <c r="F745" s="0" t="n">
        <f aca="false">G745*H745*1000</f>
        <v>51556100</v>
      </c>
      <c r="G745" s="0" t="n">
        <v>31</v>
      </c>
      <c r="H745" s="0" t="n">
        <v>1663.1</v>
      </c>
      <c r="I745" s="17" t="n">
        <v>38913</v>
      </c>
      <c r="J745" s="17" t="str">
        <f aca="false">TEXT(I745,"aaaa")</f>
        <v>2006</v>
      </c>
      <c r="K745" s="0" t="n">
        <v>7</v>
      </c>
      <c r="L745" s="0" t="s">
        <v>82</v>
      </c>
      <c r="M745" s="0" t="s">
        <v>88</v>
      </c>
    </row>
    <row r="746" customFormat="false" ht="14.4" hidden="true" customHeight="false" outlineLevel="0" collapsed="false">
      <c r="A746" s="0" t="str">
        <f aca="false">IF(M746="GASOLINE","G",IF(M746="PROPANE","CNG",IF(M746="DIESEL","D", "OUTRO")))</f>
        <v>D</v>
      </c>
      <c r="C746" s="0" t="n">
        <f aca="false">3.78541*F746</f>
        <v>250032765.697</v>
      </c>
      <c r="D746" s="16" t="s">
        <v>73</v>
      </c>
      <c r="E746" s="0" t="s">
        <v>74</v>
      </c>
      <c r="F746" s="0" t="n">
        <f aca="false">G746*H746*1000</f>
        <v>66051700</v>
      </c>
      <c r="G746" s="0" t="n">
        <v>31</v>
      </c>
      <c r="H746" s="0" t="n">
        <v>2130.7</v>
      </c>
      <c r="I746" s="17" t="n">
        <v>38944</v>
      </c>
      <c r="J746" s="17" t="str">
        <f aca="false">TEXT(I746,"aaaa")</f>
        <v>2006</v>
      </c>
      <c r="K746" s="0" t="n">
        <v>8</v>
      </c>
      <c r="L746" s="0" t="s">
        <v>83</v>
      </c>
      <c r="M746" s="0" t="s">
        <v>88</v>
      </c>
    </row>
    <row r="747" customFormat="false" ht="14.4" hidden="true" customHeight="false" outlineLevel="0" collapsed="false">
      <c r="A747" s="0" t="str">
        <f aca="false">IF(M747="GASOLINE","G",IF(M747="PROPANE","CNG",IF(M747="DIESEL","D", "OUTRO")))</f>
        <v>D</v>
      </c>
      <c r="C747" s="0" t="n">
        <f aca="false">3.78541*F747</f>
        <v>202810911.57</v>
      </c>
      <c r="D747" s="16" t="s">
        <v>73</v>
      </c>
      <c r="E747" s="0" t="s">
        <v>74</v>
      </c>
      <c r="F747" s="0" t="n">
        <f aca="false">G747*H747*1000</f>
        <v>53577000</v>
      </c>
      <c r="G747" s="0" t="n">
        <v>30</v>
      </c>
      <c r="H747" s="0" t="n">
        <v>1785.9</v>
      </c>
      <c r="I747" s="17" t="n">
        <v>38975</v>
      </c>
      <c r="J747" s="17" t="str">
        <f aca="false">TEXT(I747,"aaaa")</f>
        <v>2006</v>
      </c>
      <c r="K747" s="0" t="n">
        <v>9</v>
      </c>
      <c r="L747" s="0" t="s">
        <v>84</v>
      </c>
      <c r="M747" s="0" t="s">
        <v>88</v>
      </c>
    </row>
    <row r="748" customFormat="false" ht="14.4" hidden="true" customHeight="false" outlineLevel="0" collapsed="false">
      <c r="A748" s="0" t="str">
        <f aca="false">IF(M748="GASOLINE","G",IF(M748="PROPANE","CNG",IF(M748="DIESEL","D", "OUTRO")))</f>
        <v>D</v>
      </c>
      <c r="C748" s="0" t="n">
        <f aca="false">3.78541*F748</f>
        <v>234402050.725</v>
      </c>
      <c r="D748" s="16" t="s">
        <v>73</v>
      </c>
      <c r="E748" s="0" t="s">
        <v>74</v>
      </c>
      <c r="F748" s="0" t="n">
        <f aca="false">G748*H748*1000</f>
        <v>61922500</v>
      </c>
      <c r="G748" s="0" t="n">
        <v>31</v>
      </c>
      <c r="H748" s="0" t="n">
        <v>1997.5</v>
      </c>
      <c r="I748" s="17" t="n">
        <v>39005</v>
      </c>
      <c r="J748" s="17" t="str">
        <f aca="false">TEXT(I748,"aaaa")</f>
        <v>2006</v>
      </c>
      <c r="K748" s="0" t="n">
        <v>10</v>
      </c>
      <c r="L748" s="0" t="s">
        <v>85</v>
      </c>
      <c r="M748" s="0" t="s">
        <v>88</v>
      </c>
    </row>
    <row r="749" customFormat="false" ht="14.4" hidden="true" customHeight="false" outlineLevel="0" collapsed="false">
      <c r="A749" s="0" t="str">
        <f aca="false">IF(M749="GASOLINE","G",IF(M749="PROPANE","CNG",IF(M749="DIESEL","D", "OUTRO")))</f>
        <v>D</v>
      </c>
      <c r="C749" s="0" t="n">
        <f aca="false">3.78541*F749</f>
        <v>260080379.46</v>
      </c>
      <c r="D749" s="16" t="s">
        <v>73</v>
      </c>
      <c r="E749" s="0" t="s">
        <v>74</v>
      </c>
      <c r="F749" s="0" t="n">
        <f aca="false">G749*H749*1000</f>
        <v>68706000</v>
      </c>
      <c r="G749" s="0" t="n">
        <v>30</v>
      </c>
      <c r="H749" s="0" t="n">
        <v>2290.2</v>
      </c>
      <c r="I749" s="17" t="n">
        <v>39036</v>
      </c>
      <c r="J749" s="17" t="str">
        <f aca="false">TEXT(I749,"aaaa")</f>
        <v>2006</v>
      </c>
      <c r="K749" s="0" t="n">
        <v>11</v>
      </c>
      <c r="L749" s="0" t="s">
        <v>86</v>
      </c>
      <c r="M749" s="0" t="s">
        <v>88</v>
      </c>
    </row>
    <row r="750" customFormat="false" ht="14.4" hidden="true" customHeight="false" outlineLevel="0" collapsed="false">
      <c r="A750" s="0" t="str">
        <f aca="false">IF(M750="GASOLINE","G",IF(M750="PROPANE","CNG",IF(M750="DIESEL","D", "OUTRO")))</f>
        <v>D</v>
      </c>
      <c r="C750" s="0" t="n">
        <f aca="false">3.78541*F750</f>
        <v>269090033.801</v>
      </c>
      <c r="D750" s="16" t="s">
        <v>73</v>
      </c>
      <c r="E750" s="0" t="s">
        <v>74</v>
      </c>
      <c r="F750" s="0" t="n">
        <f aca="false">G750*H750*1000</f>
        <v>71086100</v>
      </c>
      <c r="G750" s="0" t="n">
        <v>31</v>
      </c>
      <c r="H750" s="0" t="n">
        <v>2293.1</v>
      </c>
      <c r="I750" s="17" t="n">
        <v>39066</v>
      </c>
      <c r="J750" s="17" t="str">
        <f aca="false">TEXT(I750,"aaaa")</f>
        <v>2006</v>
      </c>
      <c r="K750" s="0" t="n">
        <v>12</v>
      </c>
      <c r="L750" s="0" t="s">
        <v>87</v>
      </c>
      <c r="M750" s="0" t="s">
        <v>88</v>
      </c>
    </row>
    <row r="751" customFormat="false" ht="14.4" hidden="true" customHeight="false" outlineLevel="0" collapsed="false">
      <c r="A751" s="0" t="str">
        <f aca="false">IF(M751="GASOLINE","G",IF(M751="PROPANE","CNG",IF(M751="DIESEL","D", "OUTRO")))</f>
        <v>D</v>
      </c>
      <c r="C751" s="0" t="n">
        <f aca="false">3.78541*F751</f>
        <v>98665954.568</v>
      </c>
      <c r="D751" s="16" t="s">
        <v>73</v>
      </c>
      <c r="E751" s="0" t="s">
        <v>74</v>
      </c>
      <c r="F751" s="0" t="n">
        <f aca="false">G751*H751*1000</f>
        <v>26064800</v>
      </c>
      <c r="G751" s="0" t="n">
        <v>31</v>
      </c>
      <c r="H751" s="0" t="n">
        <v>840.8</v>
      </c>
      <c r="I751" s="17" t="n">
        <v>39097</v>
      </c>
      <c r="J751" s="17" t="str">
        <f aca="false">TEXT(I751,"aaaa")</f>
        <v>2007</v>
      </c>
      <c r="K751" s="0" t="n">
        <v>1</v>
      </c>
      <c r="L751" s="0" t="s">
        <v>75</v>
      </c>
      <c r="M751" s="0" t="s">
        <v>88</v>
      </c>
    </row>
    <row r="752" customFormat="false" ht="14.4" hidden="true" customHeight="false" outlineLevel="0" collapsed="false">
      <c r="A752" s="0" t="str">
        <f aca="false">IF(M752="GASOLINE","G",IF(M752="PROPANE","CNG",IF(M752="DIESEL","D", "OUTRO")))</f>
        <v>D</v>
      </c>
      <c r="C752" s="0" t="n">
        <f aca="false">3.78541*F752</f>
        <v>144667771.052</v>
      </c>
      <c r="D752" s="16" t="s">
        <v>73</v>
      </c>
      <c r="E752" s="0" t="s">
        <v>74</v>
      </c>
      <c r="F752" s="0" t="n">
        <f aca="false">G752*H752*1000</f>
        <v>38217200</v>
      </c>
      <c r="G752" s="0" t="n">
        <v>28</v>
      </c>
      <c r="H752" s="0" t="n">
        <v>1364.9</v>
      </c>
      <c r="I752" s="17" t="n">
        <v>39128</v>
      </c>
      <c r="J752" s="17" t="str">
        <f aca="false">TEXT(I752,"aaaa")</f>
        <v>2007</v>
      </c>
      <c r="K752" s="0" t="n">
        <v>2</v>
      </c>
      <c r="L752" s="0" t="s">
        <v>77</v>
      </c>
      <c r="M752" s="0" t="s">
        <v>88</v>
      </c>
    </row>
    <row r="753" customFormat="false" ht="14.4" hidden="true" customHeight="false" outlineLevel="0" collapsed="false">
      <c r="A753" s="0" t="str">
        <f aca="false">IF(M753="GASOLINE","G",IF(M753="PROPANE","CNG",IF(M753="DIESEL","D", "OUTRO")))</f>
        <v>D</v>
      </c>
      <c r="C753" s="0" t="n">
        <f aca="false">3.78541*F753</f>
        <v>105096609.076</v>
      </c>
      <c r="D753" s="16" t="s">
        <v>73</v>
      </c>
      <c r="E753" s="0" t="s">
        <v>74</v>
      </c>
      <c r="F753" s="0" t="n">
        <f aca="false">G753*H753*1000</f>
        <v>27763600</v>
      </c>
      <c r="G753" s="0" t="n">
        <v>31</v>
      </c>
      <c r="H753" s="0" t="n">
        <v>895.6</v>
      </c>
      <c r="I753" s="17" t="n">
        <v>39156</v>
      </c>
      <c r="J753" s="17" t="str">
        <f aca="false">TEXT(I753,"aaaa")</f>
        <v>2007</v>
      </c>
      <c r="K753" s="0" t="n">
        <v>3</v>
      </c>
      <c r="L753" s="0" t="s">
        <v>78</v>
      </c>
      <c r="M753" s="0" t="s">
        <v>88</v>
      </c>
    </row>
    <row r="754" customFormat="false" ht="14.4" hidden="true" customHeight="false" outlineLevel="0" collapsed="false">
      <c r="A754" s="0" t="str">
        <f aca="false">IF(M754="GASOLINE","G",IF(M754="PROPANE","CNG",IF(M754="DIESEL","D", "OUTRO")))</f>
        <v>D</v>
      </c>
      <c r="C754" s="0" t="n">
        <f aca="false">3.78541*F754</f>
        <v>61221435.93</v>
      </c>
      <c r="D754" s="16" t="s">
        <v>73</v>
      </c>
      <c r="E754" s="0" t="s">
        <v>74</v>
      </c>
      <c r="F754" s="0" t="n">
        <f aca="false">G754*H754*1000</f>
        <v>16173000</v>
      </c>
      <c r="G754" s="0" t="n">
        <v>30</v>
      </c>
      <c r="H754" s="0" t="n">
        <v>539.1</v>
      </c>
      <c r="I754" s="17" t="n">
        <v>39187</v>
      </c>
      <c r="J754" s="17" t="str">
        <f aca="false">TEXT(I754,"aaaa")</f>
        <v>2007</v>
      </c>
      <c r="K754" s="0" t="n">
        <v>4</v>
      </c>
      <c r="L754" s="0" t="s">
        <v>79</v>
      </c>
      <c r="M754" s="0" t="s">
        <v>88</v>
      </c>
    </row>
    <row r="755" customFormat="false" ht="14.4" hidden="true" customHeight="false" outlineLevel="0" collapsed="false">
      <c r="A755" s="0" t="str">
        <f aca="false">IF(M755="GASOLINE","G",IF(M755="PROPANE","CNG",IF(M755="DIESEL","D", "OUTRO")))</f>
        <v>D</v>
      </c>
      <c r="C755" s="0" t="n">
        <f aca="false">3.78541*F755</f>
        <v>34218592.236</v>
      </c>
      <c r="D755" s="16" t="s">
        <v>73</v>
      </c>
      <c r="E755" s="0" t="s">
        <v>74</v>
      </c>
      <c r="F755" s="0" t="n">
        <f aca="false">G755*H755*1000</f>
        <v>9039600</v>
      </c>
      <c r="G755" s="0" t="n">
        <v>31</v>
      </c>
      <c r="H755" s="0" t="n">
        <v>291.6</v>
      </c>
      <c r="I755" s="17" t="n">
        <v>39217</v>
      </c>
      <c r="J755" s="17" t="str">
        <f aca="false">TEXT(I755,"aaaa")</f>
        <v>2007</v>
      </c>
      <c r="K755" s="0" t="n">
        <v>5</v>
      </c>
      <c r="L755" s="0" t="s">
        <v>80</v>
      </c>
      <c r="M755" s="0" t="s">
        <v>88</v>
      </c>
    </row>
    <row r="756" customFormat="false" ht="14.4" hidden="true" customHeight="false" outlineLevel="0" collapsed="false">
      <c r="A756" s="0" t="str">
        <f aca="false">IF(M756="GASOLINE","G",IF(M756="PROPANE","CNG",IF(M756="DIESEL","D", "OUTRO")))</f>
        <v>D</v>
      </c>
      <c r="C756" s="0" t="n">
        <f aca="false">3.78541*F756</f>
        <v>34761420.03</v>
      </c>
      <c r="D756" s="16" t="s">
        <v>73</v>
      </c>
      <c r="E756" s="0" t="s">
        <v>74</v>
      </c>
      <c r="F756" s="0" t="n">
        <f aca="false">G756*H756*1000</f>
        <v>9183000</v>
      </c>
      <c r="G756" s="0" t="n">
        <v>30</v>
      </c>
      <c r="H756" s="0" t="n">
        <v>306.1</v>
      </c>
      <c r="I756" s="17" t="n">
        <v>39248</v>
      </c>
      <c r="J756" s="17" t="str">
        <f aca="false">TEXT(I756,"aaaa")</f>
        <v>2007</v>
      </c>
      <c r="K756" s="0" t="n">
        <v>6</v>
      </c>
      <c r="L756" s="0" t="s">
        <v>81</v>
      </c>
      <c r="M756" s="0" t="s">
        <v>88</v>
      </c>
    </row>
    <row r="757" customFormat="false" ht="14.4" hidden="true" customHeight="false" outlineLevel="0" collapsed="false">
      <c r="A757" s="0" t="str">
        <f aca="false">IF(M757="GASOLINE","G",IF(M757="PROPANE","CNG",IF(M757="DIESEL","D", "OUTRO")))</f>
        <v>D</v>
      </c>
      <c r="C757" s="0" t="n">
        <f aca="false">3.78541*F757</f>
        <v>45718667.816</v>
      </c>
      <c r="D757" s="16" t="s">
        <v>73</v>
      </c>
      <c r="E757" s="0" t="s">
        <v>74</v>
      </c>
      <c r="F757" s="0" t="n">
        <f aca="false">G757*H757*1000</f>
        <v>12077600</v>
      </c>
      <c r="G757" s="0" t="n">
        <v>31</v>
      </c>
      <c r="H757" s="0" t="n">
        <v>389.6</v>
      </c>
      <c r="I757" s="17" t="n">
        <v>39278</v>
      </c>
      <c r="J757" s="17" t="str">
        <f aca="false">TEXT(I757,"aaaa")</f>
        <v>2007</v>
      </c>
      <c r="K757" s="0" t="n">
        <v>7</v>
      </c>
      <c r="L757" s="0" t="s">
        <v>82</v>
      </c>
      <c r="M757" s="0" t="s">
        <v>88</v>
      </c>
    </row>
    <row r="758" customFormat="false" ht="14.4" hidden="true" customHeight="false" outlineLevel="0" collapsed="false">
      <c r="A758" s="0" t="str">
        <f aca="false">IF(M758="GASOLINE","G",IF(M758="PROPANE","CNG",IF(M758="DIESEL","D", "OUTRO")))</f>
        <v>D</v>
      </c>
      <c r="C758" s="0" t="n">
        <f aca="false">3.78541*F758</f>
        <v>57840686.259</v>
      </c>
      <c r="D758" s="16" t="s">
        <v>73</v>
      </c>
      <c r="E758" s="0" t="s">
        <v>74</v>
      </c>
      <c r="F758" s="0" t="n">
        <f aca="false">G758*H758*1000</f>
        <v>15279900</v>
      </c>
      <c r="G758" s="0" t="n">
        <v>31</v>
      </c>
      <c r="H758" s="0" t="n">
        <v>492.9</v>
      </c>
      <c r="I758" s="17" t="n">
        <v>39309</v>
      </c>
      <c r="J758" s="17" t="str">
        <f aca="false">TEXT(I758,"aaaa")</f>
        <v>2007</v>
      </c>
      <c r="K758" s="0" t="n">
        <v>8</v>
      </c>
      <c r="L758" s="0" t="s">
        <v>83</v>
      </c>
      <c r="M758" s="0" t="s">
        <v>88</v>
      </c>
    </row>
    <row r="759" customFormat="false" ht="14.4" hidden="true" customHeight="false" outlineLevel="0" collapsed="false">
      <c r="A759" s="0" t="str">
        <f aca="false">IF(M759="GASOLINE","G",IF(M759="PROPANE","CNG",IF(M759="DIESEL","D", "OUTRO")))</f>
        <v>D</v>
      </c>
      <c r="C759" s="0" t="n">
        <f aca="false">3.78541*F759</f>
        <v>64934923.14</v>
      </c>
      <c r="D759" s="16" t="s">
        <v>73</v>
      </c>
      <c r="E759" s="0" t="s">
        <v>74</v>
      </c>
      <c r="F759" s="0" t="n">
        <f aca="false">G759*H759*1000</f>
        <v>17154000</v>
      </c>
      <c r="G759" s="0" t="n">
        <v>30</v>
      </c>
      <c r="H759" s="0" t="n">
        <v>571.8</v>
      </c>
      <c r="I759" s="17" t="n">
        <v>39340</v>
      </c>
      <c r="J759" s="17" t="str">
        <f aca="false">TEXT(I759,"aaaa")</f>
        <v>2007</v>
      </c>
      <c r="K759" s="0" t="n">
        <v>9</v>
      </c>
      <c r="L759" s="0" t="s">
        <v>84</v>
      </c>
      <c r="M759" s="0" t="s">
        <v>88</v>
      </c>
    </row>
    <row r="760" customFormat="false" ht="14.4" hidden="true" customHeight="false" outlineLevel="0" collapsed="false">
      <c r="A760" s="0" t="str">
        <f aca="false">IF(M760="GASOLINE","G",IF(M760="PROPANE","CNG",IF(M760="DIESEL","D", "OUTRO")))</f>
        <v>D</v>
      </c>
      <c r="C760" s="0" t="n">
        <f aca="false">3.78541*F760</f>
        <v>66219312.753</v>
      </c>
      <c r="D760" s="16" t="s">
        <v>73</v>
      </c>
      <c r="E760" s="0" t="s">
        <v>74</v>
      </c>
      <c r="F760" s="0" t="n">
        <f aca="false">G760*H760*1000</f>
        <v>17493300</v>
      </c>
      <c r="G760" s="0" t="n">
        <v>31</v>
      </c>
      <c r="H760" s="0" t="n">
        <v>564.3</v>
      </c>
      <c r="I760" s="17" t="n">
        <v>39370</v>
      </c>
      <c r="J760" s="17" t="str">
        <f aca="false">TEXT(I760,"aaaa")</f>
        <v>2007</v>
      </c>
      <c r="K760" s="0" t="n">
        <v>10</v>
      </c>
      <c r="L760" s="0" t="s">
        <v>85</v>
      </c>
      <c r="M760" s="0" t="s">
        <v>88</v>
      </c>
    </row>
    <row r="761" customFormat="false" ht="14.4" hidden="true" customHeight="false" outlineLevel="0" collapsed="false">
      <c r="A761" s="0" t="str">
        <f aca="false">IF(M761="GASOLINE","G",IF(M761="PROPANE","CNG",IF(M761="DIESEL","D", "OUTRO")))</f>
        <v>D</v>
      </c>
      <c r="C761" s="0" t="n">
        <f aca="false">3.78541*F761</f>
        <v>56349613.26</v>
      </c>
      <c r="D761" s="16" t="s">
        <v>73</v>
      </c>
      <c r="E761" s="0" t="s">
        <v>74</v>
      </c>
      <c r="F761" s="0" t="n">
        <f aca="false">G761*H761*1000</f>
        <v>14886000</v>
      </c>
      <c r="G761" s="0" t="n">
        <v>30</v>
      </c>
      <c r="H761" s="0" t="n">
        <v>496.2</v>
      </c>
      <c r="I761" s="17" t="n">
        <v>39401</v>
      </c>
      <c r="J761" s="17" t="str">
        <f aca="false">TEXT(I761,"aaaa")</f>
        <v>2007</v>
      </c>
      <c r="K761" s="0" t="n">
        <v>11</v>
      </c>
      <c r="L761" s="0" t="s">
        <v>86</v>
      </c>
      <c r="M761" s="0" t="s">
        <v>88</v>
      </c>
    </row>
    <row r="762" customFormat="false" ht="14.4" hidden="true" customHeight="false" outlineLevel="0" collapsed="false">
      <c r="A762" s="0" t="str">
        <f aca="false">IF(M762="GASOLINE","G",IF(M762="PROPANE","CNG",IF(M762="DIESEL","D", "OUTRO")))</f>
        <v>D</v>
      </c>
      <c r="C762" s="0" t="n">
        <f aca="false">3.78541*F762</f>
        <v>70913221.153</v>
      </c>
      <c r="D762" s="16" t="s">
        <v>73</v>
      </c>
      <c r="E762" s="0" t="s">
        <v>74</v>
      </c>
      <c r="F762" s="0" t="n">
        <f aca="false">G762*H762*1000</f>
        <v>18733300</v>
      </c>
      <c r="G762" s="0" t="n">
        <v>31</v>
      </c>
      <c r="H762" s="0" t="n">
        <v>604.3</v>
      </c>
      <c r="I762" s="17" t="n">
        <v>39431</v>
      </c>
      <c r="J762" s="17" t="str">
        <f aca="false">TEXT(I762,"aaaa")</f>
        <v>2007</v>
      </c>
      <c r="K762" s="0" t="n">
        <v>12</v>
      </c>
      <c r="L762" s="0" t="s">
        <v>87</v>
      </c>
      <c r="M762" s="0" t="s">
        <v>88</v>
      </c>
    </row>
    <row r="763" customFormat="false" ht="14.4" hidden="true" customHeight="false" outlineLevel="0" collapsed="false">
      <c r="A763" s="0" t="str">
        <f aca="false">IF(M763="GASOLINE","G",IF(M763="PROPANE","CNG",IF(M763="DIESEL","D", "OUTRO")))</f>
        <v>D</v>
      </c>
      <c r="C763" s="0" t="n">
        <f aca="false">3.78541*F763</f>
        <v>99745553.5</v>
      </c>
      <c r="D763" s="16" t="s">
        <v>73</v>
      </c>
      <c r="E763" s="0" t="s">
        <v>74</v>
      </c>
      <c r="F763" s="0" t="n">
        <f aca="false">G763*H763*1000</f>
        <v>26350000</v>
      </c>
      <c r="G763" s="0" t="n">
        <v>31</v>
      </c>
      <c r="H763" s="0" t="n">
        <v>850</v>
      </c>
      <c r="I763" s="17" t="n">
        <v>39462</v>
      </c>
      <c r="J763" s="17" t="str">
        <f aca="false">TEXT(I763,"aaaa")</f>
        <v>2008</v>
      </c>
      <c r="K763" s="0" t="n">
        <v>1</v>
      </c>
      <c r="L763" s="0" t="s">
        <v>75</v>
      </c>
      <c r="M763" s="0" t="s">
        <v>88</v>
      </c>
    </row>
    <row r="764" customFormat="false" ht="14.4" hidden="true" customHeight="false" outlineLevel="0" collapsed="false">
      <c r="A764" s="0" t="str">
        <f aca="false">IF(M764="GASOLINE","G",IF(M764="PROPANE","CNG",IF(M764="DIESEL","D", "OUTRO")))</f>
        <v>D</v>
      </c>
      <c r="C764" s="0" t="n">
        <f aca="false">3.78541*F764</f>
        <v>92541918.27</v>
      </c>
      <c r="D764" s="16" t="s">
        <v>73</v>
      </c>
      <c r="E764" s="0" t="s">
        <v>74</v>
      </c>
      <c r="F764" s="0" t="n">
        <f aca="false">G764*H764*1000</f>
        <v>24447000</v>
      </c>
      <c r="G764" s="0" t="n">
        <v>29</v>
      </c>
      <c r="H764" s="0" t="n">
        <v>843</v>
      </c>
      <c r="I764" s="17" t="n">
        <v>39493</v>
      </c>
      <c r="J764" s="17" t="str">
        <f aca="false">TEXT(I764,"aaaa")</f>
        <v>2008</v>
      </c>
      <c r="K764" s="0" t="n">
        <v>2</v>
      </c>
      <c r="L764" s="0" t="s">
        <v>77</v>
      </c>
      <c r="M764" s="0" t="s">
        <v>88</v>
      </c>
    </row>
    <row r="765" customFormat="false" ht="14.4" hidden="true" customHeight="false" outlineLevel="0" collapsed="false">
      <c r="A765" s="0" t="str">
        <f aca="false">IF(M765="GASOLINE","G",IF(M765="PROPANE","CNG",IF(M765="DIESEL","D", "OUTRO")))</f>
        <v>D</v>
      </c>
      <c r="C765" s="0" t="n">
        <f aca="false">3.78541*F765</f>
        <v>62475920.804</v>
      </c>
      <c r="D765" s="16" t="s">
        <v>73</v>
      </c>
      <c r="E765" s="0" t="s">
        <v>74</v>
      </c>
      <c r="F765" s="0" t="n">
        <f aca="false">G765*H765*1000</f>
        <v>16504400</v>
      </c>
      <c r="G765" s="0" t="n">
        <v>31</v>
      </c>
      <c r="H765" s="0" t="n">
        <v>532.4</v>
      </c>
      <c r="I765" s="17" t="n">
        <v>39522</v>
      </c>
      <c r="J765" s="17" t="str">
        <f aca="false">TEXT(I765,"aaaa")</f>
        <v>2008</v>
      </c>
      <c r="K765" s="0" t="n">
        <v>3</v>
      </c>
      <c r="L765" s="0" t="s">
        <v>78</v>
      </c>
      <c r="M765" s="0" t="s">
        <v>88</v>
      </c>
    </row>
    <row r="766" customFormat="false" ht="14.4" hidden="true" customHeight="false" outlineLevel="0" collapsed="false">
      <c r="A766" s="0" t="str">
        <f aca="false">IF(M766="GASOLINE","G",IF(M766="PROPANE","CNG",IF(M766="DIESEL","D", "OUTRO")))</f>
        <v>D</v>
      </c>
      <c r="C766" s="0" t="n">
        <f aca="false">3.78541*F766</f>
        <v>40394110.11</v>
      </c>
      <c r="D766" s="16" t="s">
        <v>73</v>
      </c>
      <c r="E766" s="0" t="s">
        <v>74</v>
      </c>
      <c r="F766" s="0" t="n">
        <f aca="false">G766*H766*1000</f>
        <v>10671000</v>
      </c>
      <c r="G766" s="0" t="n">
        <v>30</v>
      </c>
      <c r="H766" s="0" t="n">
        <v>355.7</v>
      </c>
      <c r="I766" s="17" t="n">
        <v>39553</v>
      </c>
      <c r="J766" s="17" t="str">
        <f aca="false">TEXT(I766,"aaaa")</f>
        <v>2008</v>
      </c>
      <c r="K766" s="0" t="n">
        <v>4</v>
      </c>
      <c r="L766" s="0" t="s">
        <v>79</v>
      </c>
      <c r="M766" s="0" t="s">
        <v>88</v>
      </c>
    </row>
    <row r="767" customFormat="false" ht="14.4" hidden="true" customHeight="false" outlineLevel="0" collapsed="false">
      <c r="A767" s="0" t="str">
        <f aca="false">IF(M767="GASOLINE","G",IF(M767="PROPANE","CNG",IF(M767="DIESEL","D", "OUTRO")))</f>
        <v>D</v>
      </c>
      <c r="C767" s="0" t="n">
        <f aca="false">3.78541*F767</f>
        <v>16921539.782</v>
      </c>
      <c r="D767" s="16" t="s">
        <v>73</v>
      </c>
      <c r="E767" s="0" t="s">
        <v>74</v>
      </c>
      <c r="F767" s="0" t="n">
        <f aca="false">G767*H767*1000</f>
        <v>4470200</v>
      </c>
      <c r="G767" s="0" t="n">
        <v>31</v>
      </c>
      <c r="H767" s="0" t="n">
        <v>144.2</v>
      </c>
      <c r="I767" s="17" t="n">
        <v>39583</v>
      </c>
      <c r="J767" s="17" t="str">
        <f aca="false">TEXT(I767,"aaaa")</f>
        <v>2008</v>
      </c>
      <c r="K767" s="0" t="n">
        <v>5</v>
      </c>
      <c r="L767" s="0" t="s">
        <v>80</v>
      </c>
      <c r="M767" s="0" t="s">
        <v>88</v>
      </c>
    </row>
    <row r="768" customFormat="false" ht="14.4" hidden="true" customHeight="false" outlineLevel="0" collapsed="false">
      <c r="A768" s="0" t="str">
        <f aca="false">IF(M768="GASOLINE","G",IF(M768="PROPANE","CNG",IF(M768="DIESEL","D", "OUTRO")))</f>
        <v>D</v>
      </c>
      <c r="C768" s="0" t="n">
        <f aca="false">3.78541*F768</f>
        <v>22803309.84</v>
      </c>
      <c r="D768" s="16" t="s">
        <v>73</v>
      </c>
      <c r="E768" s="0" t="s">
        <v>74</v>
      </c>
      <c r="F768" s="0" t="n">
        <f aca="false">G768*H768*1000</f>
        <v>6024000</v>
      </c>
      <c r="G768" s="0" t="n">
        <v>30</v>
      </c>
      <c r="H768" s="0" t="n">
        <v>200.8</v>
      </c>
      <c r="I768" s="17" t="n">
        <v>39614</v>
      </c>
      <c r="J768" s="17" t="str">
        <f aca="false">TEXT(I768,"aaaa")</f>
        <v>2008</v>
      </c>
      <c r="K768" s="0" t="n">
        <v>6</v>
      </c>
      <c r="L768" s="0" t="s">
        <v>81</v>
      </c>
      <c r="M768" s="0" t="s">
        <v>88</v>
      </c>
    </row>
    <row r="769" customFormat="false" ht="14.4" hidden="true" customHeight="false" outlineLevel="0" collapsed="false">
      <c r="A769" s="0" t="str">
        <f aca="false">IF(M769="GASOLINE","G",IF(M769="PROPANE","CNG",IF(M769="DIESEL","D", "OUTRO")))</f>
        <v>D</v>
      </c>
      <c r="C769" s="0" t="n">
        <f aca="false">3.78541*F769</f>
        <v>13049065.352</v>
      </c>
      <c r="D769" s="16" t="s">
        <v>73</v>
      </c>
      <c r="E769" s="0" t="s">
        <v>74</v>
      </c>
      <c r="F769" s="0" t="n">
        <f aca="false">G769*H769*1000</f>
        <v>3447200</v>
      </c>
      <c r="G769" s="0" t="n">
        <v>31</v>
      </c>
      <c r="H769" s="0" t="n">
        <v>111.2</v>
      </c>
      <c r="I769" s="17" t="n">
        <v>39644</v>
      </c>
      <c r="J769" s="17" t="str">
        <f aca="false">TEXT(I769,"aaaa")</f>
        <v>2008</v>
      </c>
      <c r="K769" s="0" t="n">
        <v>7</v>
      </c>
      <c r="L769" s="0" t="s">
        <v>82</v>
      </c>
      <c r="M769" s="0" t="s">
        <v>88</v>
      </c>
    </row>
    <row r="770" customFormat="false" ht="14.4" hidden="true" customHeight="false" outlineLevel="0" collapsed="false">
      <c r="A770" s="0" t="str">
        <f aca="false">IF(M770="GASOLINE","G",IF(M770="PROPANE","CNG",IF(M770="DIESEL","D", "OUTRO")))</f>
        <v>D</v>
      </c>
      <c r="C770" s="0" t="n">
        <f aca="false">3.78541*F770</f>
        <v>30322648.264</v>
      </c>
      <c r="D770" s="16" t="s">
        <v>73</v>
      </c>
      <c r="E770" s="0" t="s">
        <v>74</v>
      </c>
      <c r="F770" s="0" t="n">
        <f aca="false">G770*H770*1000</f>
        <v>8010400</v>
      </c>
      <c r="G770" s="0" t="n">
        <v>31</v>
      </c>
      <c r="H770" s="0" t="n">
        <v>258.4</v>
      </c>
      <c r="I770" s="17" t="n">
        <v>39675</v>
      </c>
      <c r="J770" s="17" t="str">
        <f aca="false">TEXT(I770,"aaaa")</f>
        <v>2008</v>
      </c>
      <c r="K770" s="0" t="n">
        <v>8</v>
      </c>
      <c r="L770" s="0" t="s">
        <v>83</v>
      </c>
      <c r="M770" s="0" t="s">
        <v>88</v>
      </c>
    </row>
    <row r="771" customFormat="false" ht="14.4" hidden="true" customHeight="false" outlineLevel="0" collapsed="false">
      <c r="A771" s="0" t="str">
        <f aca="false">IF(M771="GASOLINE","G",IF(M771="PROPANE","CNG",IF(M771="DIESEL","D", "OUTRO")))</f>
        <v>D</v>
      </c>
      <c r="C771" s="0" t="n">
        <f aca="false">3.78541*F771</f>
        <v>20157308.25</v>
      </c>
      <c r="D771" s="16" t="s">
        <v>73</v>
      </c>
      <c r="E771" s="0" t="s">
        <v>74</v>
      </c>
      <c r="F771" s="0" t="n">
        <f aca="false">G771*H771*1000</f>
        <v>5325000</v>
      </c>
      <c r="G771" s="0" t="n">
        <v>30</v>
      </c>
      <c r="H771" s="0" t="n">
        <v>177.5</v>
      </c>
      <c r="I771" s="17" t="n">
        <v>39706</v>
      </c>
      <c r="J771" s="17" t="str">
        <f aca="false">TEXT(I771,"aaaa")</f>
        <v>2008</v>
      </c>
      <c r="K771" s="0" t="n">
        <v>9</v>
      </c>
      <c r="L771" s="0" t="s">
        <v>84</v>
      </c>
      <c r="M771" s="0" t="s">
        <v>88</v>
      </c>
    </row>
    <row r="772" customFormat="false" ht="14.4" hidden="true" customHeight="false" outlineLevel="0" collapsed="false">
      <c r="A772" s="0" t="str">
        <f aca="false">IF(M772="GASOLINE","G",IF(M772="PROPANE","CNG",IF(M772="DIESEL","D", "OUTRO")))</f>
        <v>D</v>
      </c>
      <c r="C772" s="0" t="n">
        <f aca="false">3.78541*F772</f>
        <v>43172222.509</v>
      </c>
      <c r="D772" s="16" t="s">
        <v>73</v>
      </c>
      <c r="E772" s="0" t="s">
        <v>74</v>
      </c>
      <c r="F772" s="0" t="n">
        <f aca="false">G772*H772*1000</f>
        <v>11404900</v>
      </c>
      <c r="G772" s="0" t="n">
        <v>31</v>
      </c>
      <c r="H772" s="0" t="n">
        <v>367.9</v>
      </c>
      <c r="I772" s="17" t="n">
        <v>39736</v>
      </c>
      <c r="J772" s="17" t="str">
        <f aca="false">TEXT(I772,"aaaa")</f>
        <v>2008</v>
      </c>
      <c r="K772" s="0" t="n">
        <v>10</v>
      </c>
      <c r="L772" s="0" t="s">
        <v>85</v>
      </c>
      <c r="M772" s="0" t="s">
        <v>88</v>
      </c>
    </row>
    <row r="773" customFormat="false" ht="14.4" hidden="true" customHeight="false" outlineLevel="0" collapsed="false">
      <c r="A773" s="0" t="str">
        <f aca="false">IF(M773="GASOLINE","G",IF(M773="PROPANE","CNG",IF(M773="DIESEL","D", "OUTRO")))</f>
        <v>D</v>
      </c>
      <c r="C773" s="0" t="n">
        <f aca="false">3.78541*F773</f>
        <v>72271047.72</v>
      </c>
      <c r="D773" s="16" t="s">
        <v>73</v>
      </c>
      <c r="E773" s="0" t="s">
        <v>74</v>
      </c>
      <c r="F773" s="0" t="n">
        <f aca="false">G773*H773*1000</f>
        <v>19092000</v>
      </c>
      <c r="G773" s="0" t="n">
        <v>30</v>
      </c>
      <c r="H773" s="0" t="n">
        <v>636.4</v>
      </c>
      <c r="I773" s="17" t="n">
        <v>39767</v>
      </c>
      <c r="J773" s="17" t="str">
        <f aca="false">TEXT(I773,"aaaa")</f>
        <v>2008</v>
      </c>
      <c r="K773" s="0" t="n">
        <v>11</v>
      </c>
      <c r="L773" s="0" t="s">
        <v>86</v>
      </c>
      <c r="M773" s="0" t="s">
        <v>88</v>
      </c>
    </row>
    <row r="774" customFormat="false" ht="14.4" hidden="true" customHeight="false" outlineLevel="0" collapsed="false">
      <c r="A774" s="0" t="str">
        <f aca="false">IF(M774="GASOLINE","G",IF(M774="PROPANE","CNG",IF(M774="DIESEL","D", "OUTRO")))</f>
        <v>D</v>
      </c>
      <c r="C774" s="0" t="n">
        <f aca="false">3.78541*F774</f>
        <v>91836317.846</v>
      </c>
      <c r="D774" s="16" t="s">
        <v>73</v>
      </c>
      <c r="E774" s="0" t="s">
        <v>74</v>
      </c>
      <c r="F774" s="0" t="n">
        <f aca="false">G774*H774*1000</f>
        <v>24260600</v>
      </c>
      <c r="G774" s="0" t="n">
        <v>31</v>
      </c>
      <c r="H774" s="0" t="n">
        <v>782.6</v>
      </c>
      <c r="I774" s="17" t="n">
        <v>39797</v>
      </c>
      <c r="J774" s="17" t="str">
        <f aca="false">TEXT(I774,"aaaa")</f>
        <v>2008</v>
      </c>
      <c r="K774" s="0" t="n">
        <v>12</v>
      </c>
      <c r="L774" s="0" t="s">
        <v>87</v>
      </c>
      <c r="M774" s="0" t="s">
        <v>88</v>
      </c>
    </row>
    <row r="775" customFormat="false" ht="14.4" hidden="true" customHeight="false" outlineLevel="0" collapsed="false">
      <c r="A775" s="0" t="str">
        <f aca="false">IF(M775="GASOLINE","G",IF(M775="PROPANE","CNG",IF(M775="DIESEL","D", "OUTRO")))</f>
        <v>D</v>
      </c>
      <c r="C775" s="0" t="n">
        <f aca="false">3.78541*F775</f>
        <v>109086431.216</v>
      </c>
      <c r="D775" s="16" t="s">
        <v>73</v>
      </c>
      <c r="E775" s="0" t="s">
        <v>74</v>
      </c>
      <c r="F775" s="0" t="n">
        <f aca="false">G775*H775*1000</f>
        <v>28817600</v>
      </c>
      <c r="G775" s="0" t="n">
        <v>31</v>
      </c>
      <c r="H775" s="0" t="n">
        <v>929.6</v>
      </c>
      <c r="I775" s="17" t="n">
        <v>39828</v>
      </c>
      <c r="J775" s="17" t="str">
        <f aca="false">TEXT(I775,"aaaa")</f>
        <v>2009</v>
      </c>
      <c r="K775" s="0" t="n">
        <v>1</v>
      </c>
      <c r="L775" s="0" t="s">
        <v>75</v>
      </c>
      <c r="M775" s="0" t="s">
        <v>88</v>
      </c>
    </row>
    <row r="776" customFormat="false" ht="14.4" hidden="true" customHeight="false" outlineLevel="0" collapsed="false">
      <c r="A776" s="0" t="str">
        <f aca="false">IF(M776="GASOLINE","G",IF(M776="PROPANE","CNG",IF(M776="DIESEL","D", "OUTRO")))</f>
        <v>D</v>
      </c>
      <c r="C776" s="0" t="n">
        <f aca="false">3.78541*F776</f>
        <v>85365537.992</v>
      </c>
      <c r="D776" s="16" t="s">
        <v>73</v>
      </c>
      <c r="E776" s="0" t="s">
        <v>74</v>
      </c>
      <c r="F776" s="0" t="n">
        <f aca="false">G776*H776*1000</f>
        <v>22551200</v>
      </c>
      <c r="G776" s="0" t="n">
        <v>28</v>
      </c>
      <c r="H776" s="0" t="n">
        <v>805.4</v>
      </c>
      <c r="I776" s="17" t="n">
        <v>39859</v>
      </c>
      <c r="J776" s="17" t="str">
        <f aca="false">TEXT(I776,"aaaa")</f>
        <v>2009</v>
      </c>
      <c r="K776" s="0" t="n">
        <v>2</v>
      </c>
      <c r="L776" s="0" t="s">
        <v>77</v>
      </c>
      <c r="M776" s="0" t="s">
        <v>88</v>
      </c>
    </row>
    <row r="777" customFormat="false" ht="14.4" hidden="true" customHeight="false" outlineLevel="0" collapsed="false">
      <c r="A777" s="0" t="str">
        <f aca="false">IF(M777="GASOLINE","G",IF(M777="PROPANE","CNG",IF(M777="DIESEL","D", "OUTRO")))</f>
        <v>D</v>
      </c>
      <c r="C777" s="0" t="n">
        <f aca="false">3.78541*F777</f>
        <v>80277568.411</v>
      </c>
      <c r="D777" s="16" t="s">
        <v>73</v>
      </c>
      <c r="E777" s="0" t="s">
        <v>74</v>
      </c>
      <c r="F777" s="0" t="n">
        <f aca="false">G777*H777*1000</f>
        <v>21207100</v>
      </c>
      <c r="G777" s="0" t="n">
        <v>31</v>
      </c>
      <c r="H777" s="0" t="n">
        <v>684.1</v>
      </c>
      <c r="I777" s="17" t="n">
        <v>39887</v>
      </c>
      <c r="J777" s="17" t="str">
        <f aca="false">TEXT(I777,"aaaa")</f>
        <v>2009</v>
      </c>
      <c r="K777" s="0" t="n">
        <v>3</v>
      </c>
      <c r="L777" s="0" t="s">
        <v>78</v>
      </c>
      <c r="M777" s="0" t="s">
        <v>88</v>
      </c>
    </row>
    <row r="778" customFormat="false" ht="14.4" hidden="true" customHeight="false" outlineLevel="0" collapsed="false">
      <c r="A778" s="0" t="str">
        <f aca="false">IF(M778="GASOLINE","G",IF(M778="PROPANE","CNG",IF(M778="DIESEL","D", "OUTRO")))</f>
        <v>D</v>
      </c>
      <c r="C778" s="0" t="n">
        <f aca="false">3.78541*F778</f>
        <v>35249737.92</v>
      </c>
      <c r="D778" s="16" t="s">
        <v>73</v>
      </c>
      <c r="E778" s="0" t="s">
        <v>74</v>
      </c>
      <c r="F778" s="0" t="n">
        <f aca="false">G778*H778*1000</f>
        <v>9312000</v>
      </c>
      <c r="G778" s="0" t="n">
        <v>30</v>
      </c>
      <c r="H778" s="0" t="n">
        <v>310.4</v>
      </c>
      <c r="I778" s="17" t="n">
        <v>39918</v>
      </c>
      <c r="J778" s="17" t="str">
        <f aca="false">TEXT(I778,"aaaa")</f>
        <v>2009</v>
      </c>
      <c r="K778" s="0" t="n">
        <v>4</v>
      </c>
      <c r="L778" s="0" t="s">
        <v>79</v>
      </c>
      <c r="M778" s="0" t="s">
        <v>88</v>
      </c>
    </row>
    <row r="779" customFormat="false" ht="14.4" hidden="true" customHeight="false" outlineLevel="0" collapsed="false">
      <c r="A779" s="0" t="str">
        <f aca="false">IF(M779="GASOLINE","G",IF(M779="PROPANE","CNG",IF(M779="DIESEL","D", "OUTRO")))</f>
        <v>D</v>
      </c>
      <c r="C779" s="0" t="n">
        <f aca="false">3.78541*F779</f>
        <v>15630714.972</v>
      </c>
      <c r="D779" s="16" t="s">
        <v>73</v>
      </c>
      <c r="E779" s="0" t="s">
        <v>74</v>
      </c>
      <c r="F779" s="0" t="n">
        <f aca="false">G779*H779*1000</f>
        <v>4129200</v>
      </c>
      <c r="G779" s="0" t="n">
        <v>31</v>
      </c>
      <c r="H779" s="0" t="n">
        <v>133.2</v>
      </c>
      <c r="I779" s="17" t="n">
        <v>39948</v>
      </c>
      <c r="J779" s="17" t="str">
        <f aca="false">TEXT(I779,"aaaa")</f>
        <v>2009</v>
      </c>
      <c r="K779" s="0" t="n">
        <v>5</v>
      </c>
      <c r="L779" s="0" t="s">
        <v>80</v>
      </c>
      <c r="M779" s="0" t="s">
        <v>88</v>
      </c>
    </row>
    <row r="780" customFormat="false" ht="14.4" hidden="true" customHeight="false" outlineLevel="0" collapsed="false">
      <c r="A780" s="0" t="str">
        <f aca="false">IF(M780="GASOLINE","G",IF(M780="PROPANE","CNG",IF(M780="DIESEL","D", "OUTRO")))</f>
        <v>D</v>
      </c>
      <c r="C780" s="0" t="n">
        <f aca="false">3.78541*F780</f>
        <v>10788418.5</v>
      </c>
      <c r="D780" s="16" t="s">
        <v>73</v>
      </c>
      <c r="E780" s="0" t="s">
        <v>74</v>
      </c>
      <c r="F780" s="0" t="n">
        <f aca="false">G780*H780*1000</f>
        <v>2850000</v>
      </c>
      <c r="G780" s="0" t="n">
        <v>30</v>
      </c>
      <c r="H780" s="0" t="n">
        <v>95</v>
      </c>
      <c r="I780" s="17" t="n">
        <v>39979</v>
      </c>
      <c r="J780" s="17" t="str">
        <f aca="false">TEXT(I780,"aaaa")</f>
        <v>2009</v>
      </c>
      <c r="K780" s="0" t="n">
        <v>6</v>
      </c>
      <c r="L780" s="0" t="s">
        <v>81</v>
      </c>
      <c r="M780" s="0" t="s">
        <v>88</v>
      </c>
    </row>
    <row r="781" customFormat="false" ht="14.4" hidden="true" customHeight="false" outlineLevel="0" collapsed="false">
      <c r="A781" s="0" t="str">
        <f aca="false">IF(M781="GASOLINE","G",IF(M781="PROPANE","CNG",IF(M781="DIESEL","D", "OUTRO")))</f>
        <v>D</v>
      </c>
      <c r="C781" s="0" t="n">
        <f aca="false">3.78541*F781</f>
        <v>0</v>
      </c>
      <c r="D781" s="16" t="s">
        <v>73</v>
      </c>
      <c r="E781" s="0" t="s">
        <v>74</v>
      </c>
      <c r="F781" s="0" t="n">
        <f aca="false">G781*H781*1000</f>
        <v>0</v>
      </c>
      <c r="G781" s="0" t="n">
        <v>31</v>
      </c>
      <c r="H781" s="0" t="n">
        <v>0</v>
      </c>
      <c r="I781" s="17" t="n">
        <v>40009</v>
      </c>
      <c r="J781" s="17" t="str">
        <f aca="false">TEXT(I781,"aaaa")</f>
        <v>2009</v>
      </c>
      <c r="K781" s="0" t="n">
        <v>7</v>
      </c>
      <c r="L781" s="0" t="s">
        <v>82</v>
      </c>
      <c r="M781" s="0" t="s">
        <v>88</v>
      </c>
    </row>
    <row r="782" customFormat="false" ht="14.4" hidden="true" customHeight="false" outlineLevel="0" collapsed="false">
      <c r="A782" s="0" t="str">
        <f aca="false">IF(M782="GASOLINE","G",IF(M782="PROPANE","CNG",IF(M782="DIESEL","D", "OUTRO")))</f>
        <v>D</v>
      </c>
      <c r="C782" s="0" t="n">
        <f aca="false">3.78541*F782</f>
        <v>7334231.875</v>
      </c>
      <c r="D782" s="16" t="s">
        <v>73</v>
      </c>
      <c r="E782" s="0" t="s">
        <v>74</v>
      </c>
      <c r="F782" s="0" t="n">
        <f aca="false">G782*H782*1000</f>
        <v>1937500</v>
      </c>
      <c r="G782" s="0" t="n">
        <v>31</v>
      </c>
      <c r="H782" s="0" t="n">
        <v>62.5</v>
      </c>
      <c r="I782" s="17" t="n">
        <v>40040</v>
      </c>
      <c r="J782" s="17" t="str">
        <f aca="false">TEXT(I782,"aaaa")</f>
        <v>2009</v>
      </c>
      <c r="K782" s="0" t="n">
        <v>8</v>
      </c>
      <c r="L782" s="0" t="s">
        <v>83</v>
      </c>
      <c r="M782" s="0" t="s">
        <v>88</v>
      </c>
    </row>
    <row r="783" customFormat="false" ht="14.4" hidden="true" customHeight="false" outlineLevel="0" collapsed="false">
      <c r="A783" s="0" t="str">
        <f aca="false">IF(M783="GASOLINE","G",IF(M783="PROPANE","CNG",IF(M783="DIESEL","D", "OUTRO")))</f>
        <v>D</v>
      </c>
      <c r="C783" s="0" t="n">
        <f aca="false">3.78541*F783</f>
        <v>16761795.48</v>
      </c>
      <c r="D783" s="16" t="s">
        <v>73</v>
      </c>
      <c r="E783" s="0" t="s">
        <v>74</v>
      </c>
      <c r="F783" s="0" t="n">
        <f aca="false">G783*H783*1000</f>
        <v>4428000</v>
      </c>
      <c r="G783" s="0" t="n">
        <v>30</v>
      </c>
      <c r="H783" s="0" t="n">
        <v>147.6</v>
      </c>
      <c r="I783" s="17" t="n">
        <v>40071</v>
      </c>
      <c r="J783" s="17" t="str">
        <f aca="false">TEXT(I783,"aaaa")</f>
        <v>2009</v>
      </c>
      <c r="K783" s="0" t="n">
        <v>9</v>
      </c>
      <c r="L783" s="0" t="s">
        <v>84</v>
      </c>
      <c r="M783" s="0" t="s">
        <v>88</v>
      </c>
    </row>
    <row r="784" customFormat="false" ht="14.4" hidden="true" customHeight="false" outlineLevel="0" collapsed="false">
      <c r="A784" s="0" t="str">
        <f aca="false">IF(M784="GASOLINE","G",IF(M784="PROPANE","CNG",IF(M784="DIESEL","D", "OUTRO")))</f>
        <v>D</v>
      </c>
      <c r="C784" s="0" t="n">
        <f aca="false">3.78541*F784</f>
        <v>35568090.901</v>
      </c>
      <c r="D784" s="16" t="s">
        <v>73</v>
      </c>
      <c r="E784" s="0" t="s">
        <v>74</v>
      </c>
      <c r="F784" s="0" t="n">
        <f aca="false">G784*H784*1000</f>
        <v>9396100</v>
      </c>
      <c r="G784" s="0" t="n">
        <v>31</v>
      </c>
      <c r="H784" s="0" t="n">
        <v>303.1</v>
      </c>
      <c r="I784" s="17" t="n">
        <v>40101</v>
      </c>
      <c r="J784" s="17" t="str">
        <f aca="false">TEXT(I784,"aaaa")</f>
        <v>2009</v>
      </c>
      <c r="K784" s="0" t="n">
        <v>10</v>
      </c>
      <c r="L784" s="0" t="s">
        <v>85</v>
      </c>
      <c r="M784" s="0" t="s">
        <v>88</v>
      </c>
    </row>
    <row r="785" customFormat="false" ht="14.4" hidden="true" customHeight="false" outlineLevel="0" collapsed="false">
      <c r="A785" s="0" t="str">
        <f aca="false">IF(M785="GASOLINE","G",IF(M785="PROPANE","CNG",IF(M785="DIESEL","D", "OUTRO")))</f>
        <v>D</v>
      </c>
      <c r="C785" s="0" t="n">
        <f aca="false">3.78541*F785</f>
        <v>39440186.79</v>
      </c>
      <c r="D785" s="16" t="s">
        <v>73</v>
      </c>
      <c r="E785" s="0" t="s">
        <v>74</v>
      </c>
      <c r="F785" s="0" t="n">
        <f aca="false">G785*H785*1000</f>
        <v>10419000</v>
      </c>
      <c r="G785" s="0" t="n">
        <v>30</v>
      </c>
      <c r="H785" s="0" t="n">
        <v>347.3</v>
      </c>
      <c r="I785" s="17" t="n">
        <v>40132</v>
      </c>
      <c r="J785" s="17" t="str">
        <f aca="false">TEXT(I785,"aaaa")</f>
        <v>2009</v>
      </c>
      <c r="K785" s="0" t="n">
        <v>11</v>
      </c>
      <c r="L785" s="0" t="s">
        <v>86</v>
      </c>
      <c r="M785" s="0" t="s">
        <v>88</v>
      </c>
    </row>
    <row r="786" customFormat="false" ht="14.4" hidden="true" customHeight="false" outlineLevel="0" collapsed="false">
      <c r="A786" s="0" t="str">
        <f aca="false">IF(M786="GASOLINE","G",IF(M786="PROPANE","CNG",IF(M786="DIESEL","D", "OUTRO")))</f>
        <v>D</v>
      </c>
      <c r="C786" s="0" t="n">
        <f aca="false">3.78541*F786</f>
        <v>78036227.15</v>
      </c>
      <c r="D786" s="16" t="s">
        <v>73</v>
      </c>
      <c r="E786" s="0" t="s">
        <v>74</v>
      </c>
      <c r="F786" s="0" t="n">
        <f aca="false">G786*H786*1000</f>
        <v>20615000</v>
      </c>
      <c r="G786" s="0" t="n">
        <v>31</v>
      </c>
      <c r="H786" s="0" t="n">
        <v>665</v>
      </c>
      <c r="I786" s="17" t="n">
        <v>40162</v>
      </c>
      <c r="J786" s="17" t="str">
        <f aca="false">TEXT(I786,"aaaa")</f>
        <v>2009</v>
      </c>
      <c r="K786" s="0" t="n">
        <v>12</v>
      </c>
      <c r="L786" s="0" t="s">
        <v>87</v>
      </c>
      <c r="M786" s="0" t="s">
        <v>88</v>
      </c>
    </row>
    <row r="787" customFormat="false" ht="14.4" hidden="true" customHeight="false" outlineLevel="0" collapsed="false">
      <c r="A787" s="0" t="str">
        <f aca="false">IF(M787="GASOLINE","G",IF(M787="PROPANE","CNG",IF(M787="DIESEL","D", "OUTRO")))</f>
        <v>D</v>
      </c>
      <c r="C787" s="0" t="n">
        <f aca="false">3.78541*F787</f>
        <v>106047125.527</v>
      </c>
      <c r="D787" s="16" t="s">
        <v>73</v>
      </c>
      <c r="E787" s="0" t="s">
        <v>74</v>
      </c>
      <c r="F787" s="0" t="n">
        <f aca="false">G787*H787*1000</f>
        <v>28014700</v>
      </c>
      <c r="G787" s="0" t="n">
        <v>31</v>
      </c>
      <c r="H787" s="0" t="n">
        <v>903.7</v>
      </c>
      <c r="I787" s="17" t="n">
        <v>40193</v>
      </c>
      <c r="J787" s="17" t="str">
        <f aca="false">TEXT(I787,"aaaa")</f>
        <v>2010</v>
      </c>
      <c r="K787" s="0" t="n">
        <v>1</v>
      </c>
      <c r="L787" s="0" t="s">
        <v>75</v>
      </c>
      <c r="M787" s="0" t="s">
        <v>88</v>
      </c>
    </row>
    <row r="788" customFormat="false" ht="14.4" hidden="true" customHeight="false" outlineLevel="0" collapsed="false">
      <c r="A788" s="0" t="str">
        <f aca="false">IF(M788="GASOLINE","G",IF(M788="PROPANE","CNG",IF(M788="DIESEL","D", "OUTRO")))</f>
        <v>D</v>
      </c>
      <c r="C788" s="0" t="n">
        <f aca="false">3.78541*F788</f>
        <v>93219506.66</v>
      </c>
      <c r="D788" s="16" t="s">
        <v>73</v>
      </c>
      <c r="E788" s="0" t="s">
        <v>74</v>
      </c>
      <c r="F788" s="0" t="n">
        <f aca="false">G788*H788*1000</f>
        <v>24626000</v>
      </c>
      <c r="G788" s="0" t="n">
        <v>28</v>
      </c>
      <c r="H788" s="0" t="n">
        <v>879.5</v>
      </c>
      <c r="I788" s="17" t="n">
        <v>40224</v>
      </c>
      <c r="J788" s="17" t="str">
        <f aca="false">TEXT(I788,"aaaa")</f>
        <v>2010</v>
      </c>
      <c r="K788" s="0" t="n">
        <v>2</v>
      </c>
      <c r="L788" s="0" t="s">
        <v>77</v>
      </c>
      <c r="M788" s="0" t="s">
        <v>88</v>
      </c>
    </row>
    <row r="789" customFormat="false" ht="14.4" hidden="true" customHeight="false" outlineLevel="0" collapsed="false">
      <c r="A789" s="0" t="str">
        <f aca="false">IF(M789="GASOLINE","G",IF(M789="PROPANE","CNG",IF(M789="DIESEL","D", "OUTRO")))</f>
        <v>D</v>
      </c>
      <c r="C789" s="0" t="n">
        <f aca="false">3.78541*F789</f>
        <v>52665652.248</v>
      </c>
      <c r="D789" s="16" t="s">
        <v>73</v>
      </c>
      <c r="E789" s="0" t="s">
        <v>74</v>
      </c>
      <c r="F789" s="0" t="n">
        <f aca="false">G789*H789*1000</f>
        <v>13912800</v>
      </c>
      <c r="G789" s="0" t="n">
        <v>31</v>
      </c>
      <c r="H789" s="0" t="n">
        <v>448.8</v>
      </c>
      <c r="I789" s="17" t="n">
        <v>40252</v>
      </c>
      <c r="J789" s="17" t="str">
        <f aca="false">TEXT(I789,"aaaa")</f>
        <v>2010</v>
      </c>
      <c r="K789" s="0" t="n">
        <v>3</v>
      </c>
      <c r="L789" s="0" t="s">
        <v>78</v>
      </c>
      <c r="M789" s="0" t="s">
        <v>88</v>
      </c>
    </row>
    <row r="790" customFormat="false" ht="14.4" hidden="true" customHeight="false" outlineLevel="0" collapsed="false">
      <c r="A790" s="0" t="str">
        <f aca="false">IF(M790="GASOLINE","G",IF(M790="PROPANE","CNG",IF(M790="DIESEL","D", "OUTRO")))</f>
        <v>D</v>
      </c>
      <c r="C790" s="0" t="n">
        <f aca="false">3.78541*F790</f>
        <v>18431161.29</v>
      </c>
      <c r="D790" s="16" t="s">
        <v>73</v>
      </c>
      <c r="E790" s="0" t="s">
        <v>74</v>
      </c>
      <c r="F790" s="0" t="n">
        <f aca="false">G790*H790*1000</f>
        <v>4869000</v>
      </c>
      <c r="G790" s="0" t="n">
        <v>30</v>
      </c>
      <c r="H790" s="0" t="n">
        <v>162.3</v>
      </c>
      <c r="I790" s="17" t="n">
        <v>40283</v>
      </c>
      <c r="J790" s="17" t="str">
        <f aca="false">TEXT(I790,"aaaa")</f>
        <v>2010</v>
      </c>
      <c r="K790" s="0" t="n">
        <v>4</v>
      </c>
      <c r="L790" s="0" t="s">
        <v>79</v>
      </c>
      <c r="M790" s="0" t="s">
        <v>88</v>
      </c>
    </row>
    <row r="791" customFormat="false" ht="14.4" hidden="true" customHeight="false" outlineLevel="0" collapsed="false">
      <c r="A791" s="0" t="str">
        <f aca="false">IF(M791="GASOLINE","G",IF(M791="PROPANE","CNG",IF(M791="DIESEL","D", "OUTRO")))</f>
        <v>D</v>
      </c>
      <c r="C791" s="0" t="n">
        <f aca="false">3.78541*F791</f>
        <v>18810837.913</v>
      </c>
      <c r="D791" s="16" t="s">
        <v>73</v>
      </c>
      <c r="E791" s="0" t="s">
        <v>74</v>
      </c>
      <c r="F791" s="0" t="n">
        <f aca="false">G791*H791*1000</f>
        <v>4969300</v>
      </c>
      <c r="G791" s="0" t="n">
        <v>31</v>
      </c>
      <c r="H791" s="0" t="n">
        <v>160.3</v>
      </c>
      <c r="I791" s="17" t="n">
        <v>40313</v>
      </c>
      <c r="J791" s="17" t="str">
        <f aca="false">TEXT(I791,"aaaa")</f>
        <v>2010</v>
      </c>
      <c r="K791" s="0" t="n">
        <v>5</v>
      </c>
      <c r="L791" s="0" t="s">
        <v>80</v>
      </c>
      <c r="M791" s="0" t="s">
        <v>88</v>
      </c>
    </row>
    <row r="792" customFormat="false" ht="14.4" hidden="true" customHeight="false" outlineLevel="0" collapsed="false">
      <c r="A792" s="0" t="str">
        <f aca="false">IF(M792="GASOLINE","G",IF(M792="PROPANE","CNG",IF(M792="DIESEL","D", "OUTRO")))</f>
        <v>D</v>
      </c>
      <c r="C792" s="0" t="n">
        <f aca="false">3.78541*F792</f>
        <v>13161870.57</v>
      </c>
      <c r="D792" s="16" t="s">
        <v>73</v>
      </c>
      <c r="E792" s="0" t="s">
        <v>74</v>
      </c>
      <c r="F792" s="0" t="n">
        <f aca="false">G792*H792*1000</f>
        <v>3477000</v>
      </c>
      <c r="G792" s="0" t="n">
        <v>30</v>
      </c>
      <c r="H792" s="0" t="n">
        <v>115.9</v>
      </c>
      <c r="I792" s="17" t="n">
        <v>40344</v>
      </c>
      <c r="J792" s="17" t="str">
        <f aca="false">TEXT(I792,"aaaa")</f>
        <v>2010</v>
      </c>
      <c r="K792" s="0" t="n">
        <v>6</v>
      </c>
      <c r="L792" s="0" t="s">
        <v>81</v>
      </c>
      <c r="M792" s="0" t="s">
        <v>88</v>
      </c>
    </row>
    <row r="793" customFormat="false" ht="14.4" hidden="true" customHeight="false" outlineLevel="0" collapsed="false">
      <c r="A793" s="0" t="str">
        <f aca="false">IF(M793="GASOLINE","G",IF(M793="PROPANE","CNG",IF(M793="DIESEL","D", "OUTRO")))</f>
        <v>D</v>
      </c>
      <c r="C793" s="0" t="n">
        <f aca="false">3.78541*F793</f>
        <v>13776621.154</v>
      </c>
      <c r="D793" s="16" t="s">
        <v>73</v>
      </c>
      <c r="E793" s="0" t="s">
        <v>74</v>
      </c>
      <c r="F793" s="0" t="n">
        <f aca="false">G793*H793*1000</f>
        <v>3639400</v>
      </c>
      <c r="G793" s="0" t="n">
        <v>31</v>
      </c>
      <c r="H793" s="0" t="n">
        <v>117.4</v>
      </c>
      <c r="I793" s="17" t="n">
        <v>40374</v>
      </c>
      <c r="J793" s="17" t="str">
        <f aca="false">TEXT(I793,"aaaa")</f>
        <v>2010</v>
      </c>
      <c r="K793" s="0" t="n">
        <v>7</v>
      </c>
      <c r="L793" s="0" t="s">
        <v>82</v>
      </c>
      <c r="M793" s="0" t="s">
        <v>88</v>
      </c>
    </row>
    <row r="794" customFormat="false" ht="14.4" hidden="true" customHeight="false" outlineLevel="0" collapsed="false">
      <c r="A794" s="0" t="str">
        <f aca="false">IF(M794="GASOLINE","G",IF(M794="PROPANE","CNG",IF(M794="DIESEL","D", "OUTRO")))</f>
        <v>D</v>
      </c>
      <c r="C794" s="0" t="n">
        <f aca="false">3.78541*F794</f>
        <v>18059812.569</v>
      </c>
      <c r="D794" s="16" t="s">
        <v>73</v>
      </c>
      <c r="E794" s="0" t="s">
        <v>74</v>
      </c>
      <c r="F794" s="0" t="n">
        <f aca="false">G794*H794*1000</f>
        <v>4770900</v>
      </c>
      <c r="G794" s="0" t="n">
        <v>31</v>
      </c>
      <c r="H794" s="0" t="n">
        <v>153.9</v>
      </c>
      <c r="I794" s="17" t="n">
        <v>40405</v>
      </c>
      <c r="J794" s="17" t="str">
        <f aca="false">TEXT(I794,"aaaa")</f>
        <v>2010</v>
      </c>
      <c r="K794" s="0" t="n">
        <v>8</v>
      </c>
      <c r="L794" s="0" t="s">
        <v>83</v>
      </c>
      <c r="M794" s="0" t="s">
        <v>88</v>
      </c>
    </row>
    <row r="795" customFormat="false" ht="14.4" hidden="true" customHeight="false" outlineLevel="0" collapsed="false">
      <c r="A795" s="0" t="str">
        <f aca="false">IF(M795="GASOLINE","G",IF(M795="PROPANE","CNG",IF(M795="DIESEL","D", "OUTRO")))</f>
        <v>D</v>
      </c>
      <c r="C795" s="0" t="n">
        <f aca="false">3.78541*F795</f>
        <v>12060316.26</v>
      </c>
      <c r="D795" s="16" t="s">
        <v>73</v>
      </c>
      <c r="E795" s="0" t="s">
        <v>74</v>
      </c>
      <c r="F795" s="0" t="n">
        <f aca="false">G795*H795*1000</f>
        <v>3186000</v>
      </c>
      <c r="G795" s="0" t="n">
        <v>30</v>
      </c>
      <c r="H795" s="0" t="n">
        <v>106.2</v>
      </c>
      <c r="I795" s="17" t="n">
        <v>40436</v>
      </c>
      <c r="J795" s="17" t="str">
        <f aca="false">TEXT(I795,"aaaa")</f>
        <v>2010</v>
      </c>
      <c r="K795" s="0" t="n">
        <v>9</v>
      </c>
      <c r="L795" s="0" t="s">
        <v>84</v>
      </c>
      <c r="M795" s="0" t="s">
        <v>88</v>
      </c>
    </row>
    <row r="796" customFormat="false" ht="14.4" hidden="true" customHeight="false" outlineLevel="0" collapsed="false">
      <c r="A796" s="0" t="str">
        <f aca="false">IF(M796="GASOLINE","G",IF(M796="PROPANE","CNG",IF(M796="DIESEL","D", "OUTRO")))</f>
        <v>D</v>
      </c>
      <c r="C796" s="0" t="n">
        <f aca="false">3.78541*F796</f>
        <v>0</v>
      </c>
      <c r="D796" s="16" t="s">
        <v>73</v>
      </c>
      <c r="E796" s="0" t="s">
        <v>74</v>
      </c>
      <c r="F796" s="0" t="n">
        <f aca="false">G796*H796*1000</f>
        <v>0</v>
      </c>
      <c r="G796" s="0" t="n">
        <v>31</v>
      </c>
      <c r="H796" s="0" t="n">
        <v>0</v>
      </c>
      <c r="I796" s="17" t="n">
        <v>40466</v>
      </c>
      <c r="J796" s="17" t="str">
        <f aca="false">TEXT(I796,"aaaa")</f>
        <v>2010</v>
      </c>
      <c r="K796" s="0" t="n">
        <v>10</v>
      </c>
      <c r="L796" s="0" t="s">
        <v>85</v>
      </c>
      <c r="M796" s="0" t="s">
        <v>88</v>
      </c>
    </row>
    <row r="797" customFormat="false" ht="14.4" hidden="true" customHeight="false" outlineLevel="0" collapsed="false">
      <c r="A797" s="0" t="str">
        <f aca="false">IF(M797="GASOLINE","G",IF(M797="PROPANE","CNG",IF(M797="DIESEL","D", "OUTRO")))</f>
        <v>D</v>
      </c>
      <c r="C797" s="0" t="n">
        <f aca="false">3.78541*F797</f>
        <v>40905140.46</v>
      </c>
      <c r="D797" s="16" t="s">
        <v>73</v>
      </c>
      <c r="E797" s="0" t="s">
        <v>74</v>
      </c>
      <c r="F797" s="0" t="n">
        <f aca="false">G797*H797*1000</f>
        <v>10806000</v>
      </c>
      <c r="G797" s="0" t="n">
        <v>30</v>
      </c>
      <c r="H797" s="0" t="n">
        <v>360.2</v>
      </c>
      <c r="I797" s="17" t="n">
        <v>40497</v>
      </c>
      <c r="J797" s="17" t="str">
        <f aca="false">TEXT(I797,"aaaa")</f>
        <v>2010</v>
      </c>
      <c r="K797" s="0" t="n">
        <v>11</v>
      </c>
      <c r="L797" s="0" t="s">
        <v>86</v>
      </c>
      <c r="M797" s="0" t="s">
        <v>88</v>
      </c>
    </row>
    <row r="798" customFormat="false" ht="14.4" hidden="true" customHeight="false" outlineLevel="0" collapsed="false">
      <c r="A798" s="0" t="str">
        <f aca="false">IF(M798="GASOLINE","G",IF(M798="PROPANE","CNG",IF(M798="DIESEL","D", "OUTRO")))</f>
        <v>D</v>
      </c>
      <c r="C798" s="0" t="n">
        <f aca="false">3.78541*F798</f>
        <v>102033833.845</v>
      </c>
      <c r="D798" s="16" t="s">
        <v>73</v>
      </c>
      <c r="E798" s="0" t="s">
        <v>74</v>
      </c>
      <c r="F798" s="0" t="n">
        <f aca="false">G798*H798*1000</f>
        <v>26954500</v>
      </c>
      <c r="G798" s="0" t="n">
        <v>31</v>
      </c>
      <c r="H798" s="0" t="n">
        <v>869.5</v>
      </c>
      <c r="I798" s="17" t="n">
        <v>40527</v>
      </c>
      <c r="J798" s="17" t="str">
        <f aca="false">TEXT(I798,"aaaa")</f>
        <v>2010</v>
      </c>
      <c r="K798" s="0" t="n">
        <v>12</v>
      </c>
      <c r="L798" s="0" t="s">
        <v>87</v>
      </c>
      <c r="M798" s="0" t="s">
        <v>88</v>
      </c>
    </row>
    <row r="799" customFormat="false" ht="14.4" hidden="true" customHeight="false" outlineLevel="0" collapsed="false">
      <c r="A799" s="0" t="str">
        <f aca="false">IF(M799="GASOLINE","G",IF(M799="PROPANE","CNG",IF(M799="DIESEL","D", "OUTRO")))</f>
        <v>D</v>
      </c>
      <c r="C799" s="0" t="n">
        <f aca="false">3.78541*F799</f>
        <v>110764503.469</v>
      </c>
      <c r="D799" s="16" t="s">
        <v>73</v>
      </c>
      <c r="E799" s="0" t="s">
        <v>74</v>
      </c>
      <c r="F799" s="0" t="n">
        <f aca="false">G799*H799*1000</f>
        <v>29260900</v>
      </c>
      <c r="G799" s="0" t="n">
        <v>31</v>
      </c>
      <c r="H799" s="0" t="n">
        <v>943.9</v>
      </c>
      <c r="I799" s="17" t="n">
        <v>40558</v>
      </c>
      <c r="J799" s="17" t="str">
        <f aca="false">TEXT(I799,"aaaa")</f>
        <v>2011</v>
      </c>
      <c r="K799" s="0" t="n">
        <v>1</v>
      </c>
      <c r="L799" s="0" t="s">
        <v>75</v>
      </c>
      <c r="M799" s="0" t="s">
        <v>88</v>
      </c>
    </row>
    <row r="800" customFormat="false" ht="14.4" hidden="true" customHeight="false" outlineLevel="0" collapsed="false">
      <c r="A800" s="0" t="str">
        <f aca="false">IF(M800="GASOLINE","G",IF(M800="PROPANE","CNG",IF(M800="DIESEL","D", "OUTRO")))</f>
        <v>D</v>
      </c>
      <c r="C800" s="0" t="n">
        <f aca="false">3.78541*F800</f>
        <v>84909774.628</v>
      </c>
      <c r="D800" s="16" t="s">
        <v>73</v>
      </c>
      <c r="E800" s="0" t="s">
        <v>74</v>
      </c>
      <c r="F800" s="0" t="n">
        <f aca="false">G800*H800*1000</f>
        <v>22430800</v>
      </c>
      <c r="G800" s="0" t="n">
        <v>28</v>
      </c>
      <c r="H800" s="0" t="n">
        <v>801.1</v>
      </c>
      <c r="I800" s="17" t="n">
        <v>40589</v>
      </c>
      <c r="J800" s="17" t="str">
        <f aca="false">TEXT(I800,"aaaa")</f>
        <v>2011</v>
      </c>
      <c r="K800" s="0" t="n">
        <v>2</v>
      </c>
      <c r="L800" s="0" t="s">
        <v>77</v>
      </c>
      <c r="M800" s="0" t="s">
        <v>88</v>
      </c>
    </row>
    <row r="801" customFormat="false" ht="14.4" hidden="true" customHeight="false" outlineLevel="0" collapsed="false">
      <c r="A801" s="0" t="str">
        <f aca="false">IF(M801="GASOLINE","G",IF(M801="PROPANE","CNG",IF(M801="DIESEL","D", "OUTRO")))</f>
        <v>D</v>
      </c>
      <c r="C801" s="0" t="n">
        <f aca="false">3.78541*F801</f>
        <v>54789645.799</v>
      </c>
      <c r="D801" s="16" t="s">
        <v>73</v>
      </c>
      <c r="E801" s="0" t="s">
        <v>74</v>
      </c>
      <c r="F801" s="0" t="n">
        <f aca="false">G801*H801*1000</f>
        <v>14473900</v>
      </c>
      <c r="G801" s="0" t="n">
        <v>31</v>
      </c>
      <c r="H801" s="0" t="n">
        <v>466.9</v>
      </c>
      <c r="I801" s="17" t="n">
        <v>40617</v>
      </c>
      <c r="J801" s="17" t="str">
        <f aca="false">TEXT(I801,"aaaa")</f>
        <v>2011</v>
      </c>
      <c r="K801" s="0" t="n">
        <v>3</v>
      </c>
      <c r="L801" s="0" t="s">
        <v>78</v>
      </c>
      <c r="M801" s="0" t="s">
        <v>88</v>
      </c>
    </row>
    <row r="802" customFormat="false" ht="14.4" hidden="true" customHeight="false" outlineLevel="0" collapsed="false">
      <c r="A802" s="0" t="str">
        <f aca="false">IF(M802="GASOLINE","G",IF(M802="PROPANE","CNG",IF(M802="DIESEL","D", "OUTRO")))</f>
        <v>D</v>
      </c>
      <c r="C802" s="0" t="n">
        <f aca="false">3.78541*F802</f>
        <v>25789998.33</v>
      </c>
      <c r="D802" s="16" t="s">
        <v>73</v>
      </c>
      <c r="E802" s="0" t="s">
        <v>74</v>
      </c>
      <c r="F802" s="0" t="n">
        <f aca="false">G802*H802*1000</f>
        <v>6813000</v>
      </c>
      <c r="G802" s="0" t="n">
        <v>30</v>
      </c>
      <c r="H802" s="0" t="n">
        <v>227.1</v>
      </c>
      <c r="I802" s="17" t="n">
        <v>40648</v>
      </c>
      <c r="J802" s="17" t="str">
        <f aca="false">TEXT(I802,"aaaa")</f>
        <v>2011</v>
      </c>
      <c r="K802" s="0" t="n">
        <v>4</v>
      </c>
      <c r="L802" s="0" t="s">
        <v>79</v>
      </c>
      <c r="M802" s="0" t="s">
        <v>88</v>
      </c>
    </row>
    <row r="803" customFormat="false" ht="14.4" hidden="true" customHeight="false" outlineLevel="0" collapsed="false">
      <c r="A803" s="0" t="str">
        <f aca="false">IF(M803="GASOLINE","G",IF(M803="PROPANE","CNG",IF(M803="DIESEL","D", "OUTRO")))</f>
        <v>D</v>
      </c>
      <c r="C803" s="0" t="n">
        <f aca="false">3.78541*F803</f>
        <v>7780153.173</v>
      </c>
      <c r="D803" s="16" t="s">
        <v>73</v>
      </c>
      <c r="E803" s="0" t="s">
        <v>74</v>
      </c>
      <c r="F803" s="0" t="n">
        <f aca="false">G803*H803*1000</f>
        <v>2055300</v>
      </c>
      <c r="G803" s="0" t="n">
        <v>31</v>
      </c>
      <c r="H803" s="0" t="n">
        <v>66.3</v>
      </c>
      <c r="I803" s="17" t="n">
        <v>40678</v>
      </c>
      <c r="J803" s="17" t="str">
        <f aca="false">TEXT(I803,"aaaa")</f>
        <v>2011</v>
      </c>
      <c r="K803" s="0" t="n">
        <v>5</v>
      </c>
      <c r="L803" s="0" t="s">
        <v>80</v>
      </c>
      <c r="M803" s="0" t="s">
        <v>88</v>
      </c>
    </row>
    <row r="804" customFormat="false" ht="14.4" hidden="true" customHeight="false" outlineLevel="0" collapsed="false">
      <c r="A804" s="0" t="str">
        <f aca="false">IF(M804="GASOLINE","G",IF(M804="PROPANE","CNG",IF(M804="DIESEL","D", "OUTRO")))</f>
        <v>D</v>
      </c>
      <c r="C804" s="0" t="n">
        <f aca="false">3.78541*F804</f>
        <v>8392253.97</v>
      </c>
      <c r="D804" s="16" t="s">
        <v>73</v>
      </c>
      <c r="E804" s="0" t="s">
        <v>74</v>
      </c>
      <c r="F804" s="0" t="n">
        <f aca="false">G804*H804*1000</f>
        <v>2217000</v>
      </c>
      <c r="G804" s="0" t="n">
        <v>30</v>
      </c>
      <c r="H804" s="0" t="n">
        <v>73.9</v>
      </c>
      <c r="I804" s="17" t="n">
        <v>40709</v>
      </c>
      <c r="J804" s="17" t="str">
        <f aca="false">TEXT(I804,"aaaa")</f>
        <v>2011</v>
      </c>
      <c r="K804" s="0" t="n">
        <v>6</v>
      </c>
      <c r="L804" s="0" t="s">
        <v>81</v>
      </c>
      <c r="M804" s="0" t="s">
        <v>88</v>
      </c>
    </row>
    <row r="805" customFormat="false" ht="14.4" hidden="true" customHeight="false" outlineLevel="0" collapsed="false">
      <c r="A805" s="0" t="str">
        <f aca="false">IF(M805="GASOLINE","G",IF(M805="PROPANE","CNG",IF(M805="DIESEL","D", "OUTRO")))</f>
        <v>D</v>
      </c>
      <c r="C805" s="0" t="n">
        <f aca="false">3.78541*F805</f>
        <v>0</v>
      </c>
      <c r="D805" s="16" t="s">
        <v>73</v>
      </c>
      <c r="E805" s="0" t="s">
        <v>74</v>
      </c>
      <c r="F805" s="0" t="n">
        <f aca="false">G805*H805*1000</f>
        <v>0</v>
      </c>
      <c r="G805" s="0" t="n">
        <v>31</v>
      </c>
      <c r="H805" s="0" t="n">
        <v>0</v>
      </c>
      <c r="I805" s="17" t="n">
        <v>40739</v>
      </c>
      <c r="J805" s="17" t="str">
        <f aca="false">TEXT(I805,"aaaa")</f>
        <v>2011</v>
      </c>
      <c r="K805" s="0" t="n">
        <v>7</v>
      </c>
      <c r="L805" s="0" t="s">
        <v>82</v>
      </c>
      <c r="M805" s="0" t="s">
        <v>88</v>
      </c>
    </row>
    <row r="806" customFormat="false" ht="14.4" hidden="true" customHeight="false" outlineLevel="0" collapsed="false">
      <c r="A806" s="0" t="str">
        <f aca="false">IF(M806="GASOLINE","G",IF(M806="PROPANE","CNG",IF(M806="DIESEL","D", "OUTRO")))</f>
        <v>D</v>
      </c>
      <c r="C806" s="0" t="n">
        <f aca="false">3.78541*F806</f>
        <v>10490885.274</v>
      </c>
      <c r="D806" s="16" t="s">
        <v>73</v>
      </c>
      <c r="E806" s="0" t="s">
        <v>74</v>
      </c>
      <c r="F806" s="0" t="n">
        <f aca="false">G806*H806*1000</f>
        <v>2771400</v>
      </c>
      <c r="G806" s="0" t="n">
        <v>31</v>
      </c>
      <c r="H806" s="0" t="n">
        <v>89.4</v>
      </c>
      <c r="I806" s="17" t="n">
        <v>40770</v>
      </c>
      <c r="J806" s="17" t="str">
        <f aca="false">TEXT(I806,"aaaa")</f>
        <v>2011</v>
      </c>
      <c r="K806" s="0" t="n">
        <v>8</v>
      </c>
      <c r="L806" s="0" t="s">
        <v>83</v>
      </c>
      <c r="M806" s="0" t="s">
        <v>88</v>
      </c>
    </row>
    <row r="807" customFormat="false" ht="14.4" hidden="true" customHeight="false" outlineLevel="0" collapsed="false">
      <c r="A807" s="0" t="str">
        <f aca="false">IF(M807="GASOLINE","G",IF(M807="PROPANE","CNG",IF(M807="DIESEL","D", "OUTRO")))</f>
        <v>D</v>
      </c>
      <c r="C807" s="0" t="n">
        <f aca="false">3.78541*F807</f>
        <v>17011632.54</v>
      </c>
      <c r="D807" s="16" t="s">
        <v>73</v>
      </c>
      <c r="E807" s="0" t="s">
        <v>74</v>
      </c>
      <c r="F807" s="0" t="n">
        <f aca="false">G807*H807*1000</f>
        <v>4494000</v>
      </c>
      <c r="G807" s="0" t="n">
        <v>30</v>
      </c>
      <c r="H807" s="0" t="n">
        <v>149.8</v>
      </c>
      <c r="I807" s="17" t="n">
        <v>40801</v>
      </c>
      <c r="J807" s="17" t="str">
        <f aca="false">TEXT(I807,"aaaa")</f>
        <v>2011</v>
      </c>
      <c r="K807" s="0" t="n">
        <v>9</v>
      </c>
      <c r="L807" s="0" t="s">
        <v>84</v>
      </c>
      <c r="M807" s="0" t="s">
        <v>88</v>
      </c>
    </row>
    <row r="808" customFormat="false" ht="14.4" hidden="true" customHeight="false" outlineLevel="0" collapsed="false">
      <c r="A808" s="0" t="str">
        <f aca="false">IF(M808="GASOLINE","G",IF(M808="PROPANE","CNG",IF(M808="DIESEL","D", "OUTRO")))</f>
        <v>D</v>
      </c>
      <c r="C808" s="0" t="n">
        <f aca="false">3.78541*F808</f>
        <v>23164437.954</v>
      </c>
      <c r="D808" s="16" t="s">
        <v>73</v>
      </c>
      <c r="E808" s="0" t="s">
        <v>74</v>
      </c>
      <c r="F808" s="0" t="n">
        <f aca="false">G808*H808*1000</f>
        <v>6119400</v>
      </c>
      <c r="G808" s="0" t="n">
        <v>31</v>
      </c>
      <c r="H808" s="0" t="n">
        <v>197.4</v>
      </c>
      <c r="I808" s="17" t="n">
        <v>40831</v>
      </c>
      <c r="J808" s="17" t="str">
        <f aca="false">TEXT(I808,"aaaa")</f>
        <v>2011</v>
      </c>
      <c r="K808" s="0" t="n">
        <v>10</v>
      </c>
      <c r="L808" s="0" t="s">
        <v>85</v>
      </c>
      <c r="M808" s="0" t="s">
        <v>88</v>
      </c>
    </row>
    <row r="809" customFormat="false" ht="14.4" hidden="true" customHeight="false" outlineLevel="0" collapsed="false">
      <c r="A809" s="0" t="str">
        <f aca="false">IF(M809="GASOLINE","G",IF(M809="PROPANE","CNG",IF(M809="DIESEL","D", "OUTRO")))</f>
        <v>D</v>
      </c>
      <c r="C809" s="0" t="n">
        <f aca="false">3.78541*F809</f>
        <v>42415519.05</v>
      </c>
      <c r="D809" s="16" t="s">
        <v>73</v>
      </c>
      <c r="E809" s="0" t="s">
        <v>74</v>
      </c>
      <c r="F809" s="0" t="n">
        <f aca="false">G809*H809*1000</f>
        <v>11205000</v>
      </c>
      <c r="G809" s="0" t="n">
        <v>30</v>
      </c>
      <c r="H809" s="0" t="n">
        <v>373.5</v>
      </c>
      <c r="I809" s="17" t="n">
        <v>40862</v>
      </c>
      <c r="J809" s="17" t="str">
        <f aca="false">TEXT(I809,"aaaa")</f>
        <v>2011</v>
      </c>
      <c r="K809" s="0" t="n">
        <v>11</v>
      </c>
      <c r="L809" s="0" t="s">
        <v>86</v>
      </c>
      <c r="M809" s="0" t="s">
        <v>88</v>
      </c>
    </row>
    <row r="810" customFormat="false" ht="14.4" hidden="true" customHeight="false" outlineLevel="0" collapsed="false">
      <c r="A810" s="0" t="str">
        <f aca="false">IF(M810="GASOLINE","G",IF(M810="PROPANE","CNG",IF(M810="DIESEL","D", "OUTRO")))</f>
        <v>D</v>
      </c>
      <c r="C810" s="0" t="n">
        <f aca="false">3.78541*F810</f>
        <v>42022214.951</v>
      </c>
      <c r="D810" s="16" t="s">
        <v>73</v>
      </c>
      <c r="E810" s="0" t="s">
        <v>74</v>
      </c>
      <c r="F810" s="0" t="n">
        <f aca="false">G810*H810*1000</f>
        <v>11101100</v>
      </c>
      <c r="G810" s="0" t="n">
        <v>31</v>
      </c>
      <c r="H810" s="0" t="n">
        <v>358.1</v>
      </c>
      <c r="I810" s="17" t="n">
        <v>40892</v>
      </c>
      <c r="J810" s="17" t="str">
        <f aca="false">TEXT(I810,"aaaa")</f>
        <v>2011</v>
      </c>
      <c r="K810" s="0" t="n">
        <v>12</v>
      </c>
      <c r="L810" s="0" t="s">
        <v>87</v>
      </c>
      <c r="M810" s="0" t="s">
        <v>88</v>
      </c>
    </row>
    <row r="811" customFormat="false" ht="14.4" hidden="true" customHeight="false" outlineLevel="0" collapsed="false">
      <c r="A811" s="0" t="str">
        <f aca="false">IF(M811="GASOLINE","G",IF(M811="PROPANE","CNG",IF(M811="DIESEL","D", "OUTRO")))</f>
        <v>D</v>
      </c>
      <c r="C811" s="0" t="n">
        <f aca="false">3.78541*F811</f>
        <v>62252960.155</v>
      </c>
      <c r="D811" s="16" t="s">
        <v>73</v>
      </c>
      <c r="E811" s="0" t="s">
        <v>74</v>
      </c>
      <c r="F811" s="0" t="n">
        <f aca="false">G811*H811*1000</f>
        <v>16445500</v>
      </c>
      <c r="G811" s="0" t="n">
        <v>31</v>
      </c>
      <c r="H811" s="0" t="n">
        <v>530.5</v>
      </c>
      <c r="I811" s="17" t="n">
        <v>40923</v>
      </c>
      <c r="J811" s="17" t="str">
        <f aca="false">TEXT(I811,"aaaa")</f>
        <v>2012</v>
      </c>
      <c r="K811" s="0" t="n">
        <v>1</v>
      </c>
      <c r="L811" s="0" t="s">
        <v>75</v>
      </c>
      <c r="M811" s="0" t="s">
        <v>88</v>
      </c>
    </row>
    <row r="812" customFormat="false" ht="14.4" hidden="true" customHeight="false" outlineLevel="0" collapsed="false">
      <c r="A812" s="0" t="str">
        <f aca="false">IF(M812="GASOLINE","G",IF(M812="PROPANE","CNG",IF(M812="DIESEL","D", "OUTRO")))</f>
        <v>D</v>
      </c>
      <c r="C812" s="0" t="n">
        <f aca="false">3.78541*F812</f>
        <v>50727900.869</v>
      </c>
      <c r="D812" s="16" t="s">
        <v>73</v>
      </c>
      <c r="E812" s="0" t="s">
        <v>74</v>
      </c>
      <c r="F812" s="0" t="n">
        <f aca="false">G812*H812*1000</f>
        <v>13400900</v>
      </c>
      <c r="G812" s="0" t="n">
        <v>29</v>
      </c>
      <c r="H812" s="0" t="n">
        <v>462.1</v>
      </c>
      <c r="I812" s="17" t="n">
        <v>40954</v>
      </c>
      <c r="J812" s="17" t="str">
        <f aca="false">TEXT(I812,"aaaa")</f>
        <v>2012</v>
      </c>
      <c r="K812" s="0" t="n">
        <v>2</v>
      </c>
      <c r="L812" s="0" t="s">
        <v>77</v>
      </c>
      <c r="M812" s="0" t="s">
        <v>88</v>
      </c>
    </row>
    <row r="813" customFormat="false" ht="14.4" hidden="true" customHeight="false" outlineLevel="0" collapsed="false">
      <c r="A813" s="0" t="str">
        <f aca="false">IF(M813="GASOLINE","G",IF(M813="PROPANE","CNG",IF(M813="DIESEL","D", "OUTRO")))</f>
        <v>D</v>
      </c>
      <c r="C813" s="0" t="n">
        <f aca="false">3.78541*F813</f>
        <v>23058825.015</v>
      </c>
      <c r="D813" s="16" t="s">
        <v>73</v>
      </c>
      <c r="E813" s="0" t="s">
        <v>74</v>
      </c>
      <c r="F813" s="0" t="n">
        <f aca="false">G813*H813*1000</f>
        <v>6091500</v>
      </c>
      <c r="G813" s="0" t="n">
        <v>31</v>
      </c>
      <c r="H813" s="0" t="n">
        <v>196.5</v>
      </c>
      <c r="I813" s="17" t="n">
        <v>40983</v>
      </c>
      <c r="J813" s="17" t="str">
        <f aca="false">TEXT(I813,"aaaa")</f>
        <v>2012</v>
      </c>
      <c r="K813" s="0" t="n">
        <v>3</v>
      </c>
      <c r="L813" s="0" t="s">
        <v>78</v>
      </c>
      <c r="M813" s="0" t="s">
        <v>88</v>
      </c>
    </row>
    <row r="814" customFormat="false" ht="14.4" hidden="true" customHeight="false" outlineLevel="0" collapsed="false">
      <c r="A814" s="0" t="str">
        <f aca="false">IF(M814="GASOLINE","G",IF(M814="PROPANE","CNG",IF(M814="DIESEL","D", "OUTRO")))</f>
        <v>D</v>
      </c>
      <c r="C814" s="0" t="n">
        <f aca="false">3.78541*F814</f>
        <v>17272825.83</v>
      </c>
      <c r="D814" s="16" t="s">
        <v>73</v>
      </c>
      <c r="E814" s="0" t="s">
        <v>74</v>
      </c>
      <c r="F814" s="0" t="n">
        <f aca="false">G814*H814*1000</f>
        <v>4563000</v>
      </c>
      <c r="G814" s="0" t="n">
        <v>30</v>
      </c>
      <c r="H814" s="0" t="n">
        <v>152.1</v>
      </c>
      <c r="I814" s="17" t="n">
        <v>41014</v>
      </c>
      <c r="J814" s="17" t="str">
        <f aca="false">TEXT(I814,"aaaa")</f>
        <v>2012</v>
      </c>
      <c r="K814" s="0" t="n">
        <v>4</v>
      </c>
      <c r="L814" s="0" t="s">
        <v>79</v>
      </c>
      <c r="M814" s="0" t="s">
        <v>88</v>
      </c>
    </row>
    <row r="815" customFormat="false" ht="14.4" hidden="true" customHeight="false" outlineLevel="0" collapsed="false">
      <c r="A815" s="0" t="str">
        <f aca="false">IF(M815="GASOLINE","G",IF(M815="PROPANE","CNG",IF(M815="DIESEL","D", "OUTRO")))</f>
        <v>D</v>
      </c>
      <c r="C815" s="0" t="n">
        <f aca="false">3.78541*F815</f>
        <v>11523545.122</v>
      </c>
      <c r="D815" s="16" t="s">
        <v>73</v>
      </c>
      <c r="E815" s="0" t="s">
        <v>74</v>
      </c>
      <c r="F815" s="0" t="n">
        <f aca="false">G815*H815*1000</f>
        <v>3044200</v>
      </c>
      <c r="G815" s="0" t="n">
        <v>31</v>
      </c>
      <c r="H815" s="0" t="n">
        <v>98.2</v>
      </c>
      <c r="I815" s="17" t="n">
        <v>41044</v>
      </c>
      <c r="J815" s="17" t="str">
        <f aca="false">TEXT(I815,"aaaa")</f>
        <v>2012</v>
      </c>
      <c r="K815" s="0" t="n">
        <v>5</v>
      </c>
      <c r="L815" s="0" t="s">
        <v>80</v>
      </c>
      <c r="M815" s="0" t="s">
        <v>88</v>
      </c>
    </row>
    <row r="816" customFormat="false" ht="14.4" hidden="true" customHeight="false" outlineLevel="0" collapsed="false">
      <c r="A816" s="0" t="str">
        <f aca="false">IF(M816="GASOLINE","G",IF(M816="PROPANE","CNG",IF(M816="DIESEL","D", "OUTRO")))</f>
        <v>D</v>
      </c>
      <c r="C816" s="0" t="n">
        <f aca="false">3.78541*F816</f>
        <v>0</v>
      </c>
      <c r="D816" s="16" t="s">
        <v>73</v>
      </c>
      <c r="E816" s="0" t="s">
        <v>74</v>
      </c>
      <c r="F816" s="0" t="n">
        <f aca="false">G816*H816*1000</f>
        <v>0</v>
      </c>
      <c r="G816" s="0" t="n">
        <v>30</v>
      </c>
      <c r="H816" s="0" t="n">
        <v>0</v>
      </c>
      <c r="I816" s="17" t="n">
        <v>41075</v>
      </c>
      <c r="J816" s="17" t="str">
        <f aca="false">TEXT(I816,"aaaa")</f>
        <v>2012</v>
      </c>
      <c r="K816" s="0" t="n">
        <v>6</v>
      </c>
      <c r="L816" s="0" t="s">
        <v>81</v>
      </c>
      <c r="M816" s="0" t="s">
        <v>88</v>
      </c>
    </row>
    <row r="817" customFormat="false" ht="14.4" hidden="true" customHeight="false" outlineLevel="0" collapsed="false">
      <c r="A817" s="0" t="str">
        <f aca="false">IF(M817="GASOLINE","G",IF(M817="PROPANE","CNG",IF(M817="DIESEL","D", "OUTRO")))</f>
        <v>D</v>
      </c>
      <c r="C817" s="0" t="n">
        <f aca="false">3.78541*F817</f>
        <v>10385272.335</v>
      </c>
      <c r="D817" s="16" t="s">
        <v>73</v>
      </c>
      <c r="E817" s="0" t="s">
        <v>74</v>
      </c>
      <c r="F817" s="0" t="n">
        <f aca="false">G817*H817*1000</f>
        <v>2743500</v>
      </c>
      <c r="G817" s="0" t="n">
        <v>31</v>
      </c>
      <c r="H817" s="0" t="n">
        <v>88.5</v>
      </c>
      <c r="I817" s="17" t="n">
        <v>41105</v>
      </c>
      <c r="J817" s="17" t="str">
        <f aca="false">TEXT(I817,"aaaa")</f>
        <v>2012</v>
      </c>
      <c r="K817" s="0" t="n">
        <v>7</v>
      </c>
      <c r="L817" s="0" t="s">
        <v>82</v>
      </c>
      <c r="M817" s="0" t="s">
        <v>88</v>
      </c>
    </row>
    <row r="818" customFormat="false" ht="14.4" hidden="true" customHeight="false" outlineLevel="0" collapsed="false">
      <c r="A818" s="0" t="str">
        <f aca="false">IF(M818="GASOLINE","G",IF(M818="PROPANE","CNG",IF(M818="DIESEL","D", "OUTRO")))</f>
        <v>D</v>
      </c>
      <c r="C818" s="0" t="n">
        <f aca="false">3.78541*F818</f>
        <v>8495974.204</v>
      </c>
      <c r="D818" s="16" t="s">
        <v>73</v>
      </c>
      <c r="E818" s="0" t="s">
        <v>74</v>
      </c>
      <c r="F818" s="0" t="n">
        <f aca="false">G818*H818*1000</f>
        <v>2244400</v>
      </c>
      <c r="G818" s="0" t="n">
        <v>31</v>
      </c>
      <c r="H818" s="0" t="n">
        <v>72.4</v>
      </c>
      <c r="I818" s="17" t="n">
        <v>41136</v>
      </c>
      <c r="J818" s="17" t="str">
        <f aca="false">TEXT(I818,"aaaa")</f>
        <v>2012</v>
      </c>
      <c r="K818" s="0" t="n">
        <v>8</v>
      </c>
      <c r="L818" s="0" t="s">
        <v>83</v>
      </c>
      <c r="M818" s="0" t="s">
        <v>88</v>
      </c>
    </row>
    <row r="819" customFormat="false" ht="14.4" hidden="true" customHeight="false" outlineLevel="0" collapsed="false">
      <c r="A819" s="0" t="str">
        <f aca="false">IF(M819="GASOLINE","G",IF(M819="PROPANE","CNG",IF(M819="DIESEL","D", "OUTRO")))</f>
        <v>D</v>
      </c>
      <c r="C819" s="0" t="n">
        <f aca="false">3.78541*F819</f>
        <v>10970118.18</v>
      </c>
      <c r="D819" s="16" t="s">
        <v>73</v>
      </c>
      <c r="E819" s="0" t="s">
        <v>74</v>
      </c>
      <c r="F819" s="0" t="n">
        <f aca="false">G819*H819*1000</f>
        <v>2898000</v>
      </c>
      <c r="G819" s="0" t="n">
        <v>30</v>
      </c>
      <c r="H819" s="0" t="n">
        <v>96.6</v>
      </c>
      <c r="I819" s="17" t="n">
        <v>41167</v>
      </c>
      <c r="J819" s="17" t="str">
        <f aca="false">TEXT(I819,"aaaa")</f>
        <v>2012</v>
      </c>
      <c r="K819" s="0" t="n">
        <v>9</v>
      </c>
      <c r="L819" s="0" t="s">
        <v>84</v>
      </c>
      <c r="M819" s="0" t="s">
        <v>88</v>
      </c>
    </row>
    <row r="820" customFormat="false" ht="14.4" hidden="true" customHeight="false" outlineLevel="0" collapsed="false">
      <c r="A820" s="0" t="str">
        <f aca="false">IF(M820="GASOLINE","G",IF(M820="PROPANE","CNG",IF(M820="DIESEL","D", "OUTRO")))</f>
        <v>D</v>
      </c>
      <c r="C820" s="0" t="n">
        <f aca="false">3.78541*F820</f>
        <v>22378208.297</v>
      </c>
      <c r="D820" s="16" t="s">
        <v>73</v>
      </c>
      <c r="E820" s="0" t="s">
        <v>74</v>
      </c>
      <c r="F820" s="0" t="n">
        <f aca="false">G820*H820*1000</f>
        <v>5911700</v>
      </c>
      <c r="G820" s="0" t="n">
        <v>31</v>
      </c>
      <c r="H820" s="0" t="n">
        <v>190.7</v>
      </c>
      <c r="I820" s="17" t="n">
        <v>41197</v>
      </c>
      <c r="J820" s="17" t="str">
        <f aca="false">TEXT(I820,"aaaa")</f>
        <v>2012</v>
      </c>
      <c r="K820" s="0" t="n">
        <v>10</v>
      </c>
      <c r="L820" s="0" t="s">
        <v>85</v>
      </c>
      <c r="M820" s="0" t="s">
        <v>88</v>
      </c>
    </row>
    <row r="821" customFormat="false" ht="14.4" hidden="true" customHeight="false" outlineLevel="0" collapsed="false">
      <c r="A821" s="0" t="str">
        <f aca="false">IF(M821="GASOLINE","G",IF(M821="PROPANE","CNG",IF(M821="DIESEL","D", "OUTRO")))</f>
        <v>D</v>
      </c>
      <c r="C821" s="0" t="n">
        <f aca="false">3.78541*F821</f>
        <v>53260718.7</v>
      </c>
      <c r="D821" s="16" t="s">
        <v>73</v>
      </c>
      <c r="E821" s="0" t="s">
        <v>74</v>
      </c>
      <c r="F821" s="0" t="n">
        <f aca="false">G821*H821*1000</f>
        <v>14070000</v>
      </c>
      <c r="G821" s="0" t="n">
        <v>30</v>
      </c>
      <c r="H821" s="0" t="n">
        <v>469</v>
      </c>
      <c r="I821" s="17" t="n">
        <v>41228</v>
      </c>
      <c r="J821" s="17" t="str">
        <f aca="false">TEXT(I821,"aaaa")</f>
        <v>2012</v>
      </c>
      <c r="K821" s="0" t="n">
        <v>11</v>
      </c>
      <c r="L821" s="0" t="s">
        <v>86</v>
      </c>
      <c r="M821" s="0" t="s">
        <v>88</v>
      </c>
    </row>
    <row r="822" customFormat="false" ht="14.4" hidden="true" customHeight="false" outlineLevel="0" collapsed="false">
      <c r="A822" s="0" t="str">
        <f aca="false">IF(M822="GASOLINE","G",IF(M822="PROPANE","CNG",IF(M822="DIESEL","D", "OUTRO")))</f>
        <v>D</v>
      </c>
      <c r="C822" s="0" t="n">
        <f aca="false">3.78541*F822</f>
        <v>48077356.787</v>
      </c>
      <c r="D822" s="16" t="s">
        <v>73</v>
      </c>
      <c r="E822" s="0" t="s">
        <v>74</v>
      </c>
      <c r="F822" s="0" t="n">
        <f aca="false">G822*H822*1000</f>
        <v>12700700</v>
      </c>
      <c r="G822" s="0" t="n">
        <v>31</v>
      </c>
      <c r="H822" s="0" t="n">
        <v>409.7</v>
      </c>
      <c r="I822" s="17" t="n">
        <v>41258</v>
      </c>
      <c r="J822" s="17" t="str">
        <f aca="false">TEXT(I822,"aaaa")</f>
        <v>2012</v>
      </c>
      <c r="K822" s="0" t="n">
        <v>12</v>
      </c>
      <c r="L822" s="0" t="s">
        <v>87</v>
      </c>
      <c r="M822" s="0" t="s">
        <v>88</v>
      </c>
    </row>
    <row r="823" customFormat="false" ht="14.4" hidden="true" customHeight="false" outlineLevel="0" collapsed="false">
      <c r="A823" s="0" t="str">
        <f aca="false">IF(M823="GASOLINE","G",IF(M823="PROPANE","CNG",IF(M823="DIESEL","D", "OUTRO")))</f>
        <v>D</v>
      </c>
      <c r="C823" s="0" t="n">
        <f aca="false">3.78541*F823</f>
        <v>69868826.534</v>
      </c>
      <c r="D823" s="16" t="s">
        <v>73</v>
      </c>
      <c r="E823" s="0" t="s">
        <v>74</v>
      </c>
      <c r="F823" s="0" t="n">
        <f aca="false">G823*H823*1000</f>
        <v>18457400</v>
      </c>
      <c r="G823" s="0" t="n">
        <v>31</v>
      </c>
      <c r="H823" s="0" t="n">
        <v>595.4</v>
      </c>
      <c r="I823" s="17" t="n">
        <v>41289</v>
      </c>
      <c r="J823" s="17" t="str">
        <f aca="false">TEXT(I823,"aaaa")</f>
        <v>2013</v>
      </c>
      <c r="K823" s="0" t="n">
        <v>1</v>
      </c>
      <c r="L823" s="0" t="s">
        <v>75</v>
      </c>
      <c r="M823" s="0" t="s">
        <v>88</v>
      </c>
    </row>
    <row r="824" customFormat="false" ht="14.4" hidden="true" customHeight="false" outlineLevel="0" collapsed="false">
      <c r="A824" s="0" t="str">
        <f aca="false">IF(M824="GASOLINE","G",IF(M824="PROPANE","CNG",IF(M824="DIESEL","D", "OUTRO")))</f>
        <v>D</v>
      </c>
      <c r="C824" s="0" t="n">
        <f aca="false">3.78541*F824</f>
        <v>65131764.46</v>
      </c>
      <c r="D824" s="16" t="s">
        <v>73</v>
      </c>
      <c r="E824" s="0" t="s">
        <v>74</v>
      </c>
      <c r="F824" s="0" t="n">
        <f aca="false">G824*H824*1000</f>
        <v>17206000</v>
      </c>
      <c r="G824" s="0" t="n">
        <v>28</v>
      </c>
      <c r="H824" s="0" t="n">
        <v>614.5</v>
      </c>
      <c r="I824" s="17" t="n">
        <v>41320</v>
      </c>
      <c r="J824" s="17" t="str">
        <f aca="false">TEXT(I824,"aaaa")</f>
        <v>2013</v>
      </c>
      <c r="K824" s="0" t="n">
        <v>2</v>
      </c>
      <c r="L824" s="0" t="s">
        <v>77</v>
      </c>
      <c r="M824" s="0" t="s">
        <v>88</v>
      </c>
    </row>
    <row r="825" customFormat="false" ht="14.4" hidden="true" customHeight="false" outlineLevel="0" collapsed="false">
      <c r="A825" s="0" t="str">
        <f aca="false">IF(M825="GASOLINE","G",IF(M825="PROPANE","CNG",IF(M825="DIESEL","D", "OUTRO")))</f>
        <v>D</v>
      </c>
      <c r="C825" s="0" t="n">
        <f aca="false">3.78541*F825</f>
        <v>50037063.544</v>
      </c>
      <c r="D825" s="16" t="s">
        <v>73</v>
      </c>
      <c r="E825" s="0" t="s">
        <v>74</v>
      </c>
      <c r="F825" s="0" t="n">
        <f aca="false">G825*H825*1000</f>
        <v>13218400</v>
      </c>
      <c r="G825" s="0" t="n">
        <v>31</v>
      </c>
      <c r="H825" s="0" t="n">
        <v>426.4</v>
      </c>
      <c r="I825" s="17" t="n">
        <v>41348</v>
      </c>
      <c r="J825" s="17" t="str">
        <f aca="false">TEXT(I825,"aaaa")</f>
        <v>2013</v>
      </c>
      <c r="K825" s="0" t="n">
        <v>3</v>
      </c>
      <c r="L825" s="0" t="s">
        <v>78</v>
      </c>
      <c r="M825" s="0" t="s">
        <v>88</v>
      </c>
    </row>
    <row r="826" customFormat="false" ht="14.4" hidden="true" customHeight="false" outlineLevel="0" collapsed="false">
      <c r="A826" s="0" t="str">
        <f aca="false">IF(M826="GASOLINE","G",IF(M826="PROPANE","CNG",IF(M826="DIESEL","D", "OUTRO")))</f>
        <v>D</v>
      </c>
      <c r="C826" s="0" t="n">
        <f aca="false">3.78541*F826</f>
        <v>28072600.56</v>
      </c>
      <c r="D826" s="16" t="s">
        <v>73</v>
      </c>
      <c r="E826" s="0" t="s">
        <v>74</v>
      </c>
      <c r="F826" s="0" t="n">
        <f aca="false">G826*H826*1000</f>
        <v>7416000</v>
      </c>
      <c r="G826" s="0" t="n">
        <v>30</v>
      </c>
      <c r="H826" s="0" t="n">
        <v>247.2</v>
      </c>
      <c r="I826" s="17" t="n">
        <v>41379</v>
      </c>
      <c r="J826" s="17" t="str">
        <f aca="false">TEXT(I826,"aaaa")</f>
        <v>2013</v>
      </c>
      <c r="K826" s="0" t="n">
        <v>4</v>
      </c>
      <c r="L826" s="0" t="s">
        <v>79</v>
      </c>
      <c r="M826" s="0" t="s">
        <v>88</v>
      </c>
    </row>
    <row r="827" customFormat="false" ht="14.4" hidden="true" customHeight="false" outlineLevel="0" collapsed="false">
      <c r="A827" s="0" t="str">
        <f aca="false">IF(M827="GASOLINE","G",IF(M827="PROPANE","CNG",IF(M827="DIESEL","D", "OUTRO")))</f>
        <v>D</v>
      </c>
      <c r="C827" s="0" t="n">
        <f aca="false">3.78541*F827</f>
        <v>11558749.435</v>
      </c>
      <c r="D827" s="16" t="s">
        <v>73</v>
      </c>
      <c r="E827" s="0" t="s">
        <v>74</v>
      </c>
      <c r="F827" s="0" t="n">
        <f aca="false">G827*H827*1000</f>
        <v>3053500</v>
      </c>
      <c r="G827" s="0" t="n">
        <v>31</v>
      </c>
      <c r="H827" s="0" t="n">
        <v>98.5</v>
      </c>
      <c r="I827" s="17" t="n">
        <v>41409</v>
      </c>
      <c r="J827" s="17" t="str">
        <f aca="false">TEXT(I827,"aaaa")</f>
        <v>2013</v>
      </c>
      <c r="K827" s="0" t="n">
        <v>5</v>
      </c>
      <c r="L827" s="0" t="s">
        <v>80</v>
      </c>
      <c r="M827" s="0" t="s">
        <v>88</v>
      </c>
    </row>
    <row r="828" customFormat="false" ht="14.4" hidden="true" customHeight="false" outlineLevel="0" collapsed="false">
      <c r="A828" s="0" t="str">
        <f aca="false">IF(M828="GASOLINE","G",IF(M828="PROPANE","CNG",IF(M828="DIESEL","D", "OUTRO")))</f>
        <v>D</v>
      </c>
      <c r="C828" s="0" t="n">
        <f aca="false">3.78541*F828</f>
        <v>9187190.07</v>
      </c>
      <c r="D828" s="16" t="s">
        <v>73</v>
      </c>
      <c r="E828" s="0" t="s">
        <v>74</v>
      </c>
      <c r="F828" s="0" t="n">
        <f aca="false">G828*H828*1000</f>
        <v>2427000</v>
      </c>
      <c r="G828" s="0" t="n">
        <v>30</v>
      </c>
      <c r="H828" s="0" t="n">
        <v>80.9</v>
      </c>
      <c r="I828" s="17" t="n">
        <v>41440</v>
      </c>
      <c r="J828" s="17" t="str">
        <f aca="false">TEXT(I828,"aaaa")</f>
        <v>2013</v>
      </c>
      <c r="K828" s="0" t="n">
        <v>6</v>
      </c>
      <c r="L828" s="0" t="s">
        <v>81</v>
      </c>
      <c r="M828" s="0" t="s">
        <v>88</v>
      </c>
    </row>
    <row r="829" customFormat="false" ht="14.4" hidden="true" customHeight="false" outlineLevel="0" collapsed="false">
      <c r="A829" s="0" t="str">
        <f aca="false">IF(M829="GASOLINE","G",IF(M829="PROPANE","CNG",IF(M829="DIESEL","D", "OUTRO")))</f>
        <v>D</v>
      </c>
      <c r="C829" s="0" t="n">
        <f aca="false">3.78541*F829</f>
        <v>11828649.168</v>
      </c>
      <c r="D829" s="16" t="s">
        <v>73</v>
      </c>
      <c r="E829" s="0" t="s">
        <v>74</v>
      </c>
      <c r="F829" s="0" t="n">
        <f aca="false">G829*H829*1000</f>
        <v>3124800</v>
      </c>
      <c r="G829" s="0" t="n">
        <v>31</v>
      </c>
      <c r="H829" s="0" t="n">
        <v>100.8</v>
      </c>
      <c r="I829" s="17" t="n">
        <v>41470</v>
      </c>
      <c r="J829" s="17" t="str">
        <f aca="false">TEXT(I829,"aaaa")</f>
        <v>2013</v>
      </c>
      <c r="K829" s="0" t="n">
        <v>7</v>
      </c>
      <c r="L829" s="0" t="s">
        <v>82</v>
      </c>
      <c r="M829" s="0" t="s">
        <v>88</v>
      </c>
    </row>
    <row r="830" customFormat="false" ht="14.4" hidden="true" customHeight="false" outlineLevel="0" collapsed="false">
      <c r="A830" s="0" t="str">
        <f aca="false">IF(M830="GASOLINE","G",IF(M830="PROPANE","CNG",IF(M830="DIESEL","D", "OUTRO")))</f>
        <v>D</v>
      </c>
      <c r="C830" s="0" t="n">
        <f aca="false">3.78541*F830</f>
        <v>10631702.526</v>
      </c>
      <c r="D830" s="16" t="s">
        <v>73</v>
      </c>
      <c r="E830" s="0" t="s">
        <v>74</v>
      </c>
      <c r="F830" s="0" t="n">
        <f aca="false">G830*H830*1000</f>
        <v>2808600</v>
      </c>
      <c r="G830" s="0" t="n">
        <v>31</v>
      </c>
      <c r="H830" s="0" t="n">
        <v>90.6</v>
      </c>
      <c r="I830" s="17" t="n">
        <v>41501</v>
      </c>
      <c r="J830" s="17" t="str">
        <f aca="false">TEXT(I830,"aaaa")</f>
        <v>2013</v>
      </c>
      <c r="K830" s="0" t="n">
        <v>8</v>
      </c>
      <c r="L830" s="0" t="s">
        <v>83</v>
      </c>
      <c r="M830" s="0" t="s">
        <v>88</v>
      </c>
    </row>
    <row r="831" customFormat="false" ht="14.4" hidden="true" customHeight="false" outlineLevel="0" collapsed="false">
      <c r="A831" s="0" t="str">
        <f aca="false">IF(M831="GASOLINE","G",IF(M831="PROPANE","CNG",IF(M831="DIESEL","D", "OUTRO")))</f>
        <v>D</v>
      </c>
      <c r="C831" s="0" t="n">
        <f aca="false">3.78541*F831</f>
        <v>14138506.35</v>
      </c>
      <c r="D831" s="16" t="s">
        <v>73</v>
      </c>
      <c r="E831" s="0" t="s">
        <v>74</v>
      </c>
      <c r="F831" s="0" t="n">
        <f aca="false">G831*H831*1000</f>
        <v>3735000</v>
      </c>
      <c r="G831" s="0" t="n">
        <v>30</v>
      </c>
      <c r="H831" s="0" t="n">
        <v>124.5</v>
      </c>
      <c r="I831" s="17" t="n">
        <v>41532</v>
      </c>
      <c r="J831" s="17" t="str">
        <f aca="false">TEXT(I831,"aaaa")</f>
        <v>2013</v>
      </c>
      <c r="K831" s="0" t="n">
        <v>9</v>
      </c>
      <c r="L831" s="0" t="s">
        <v>84</v>
      </c>
      <c r="M831" s="0" t="s">
        <v>88</v>
      </c>
    </row>
    <row r="832" customFormat="false" ht="14.4" hidden="true" customHeight="false" outlineLevel="0" collapsed="false">
      <c r="A832" s="0" t="str">
        <f aca="false">IF(M832="GASOLINE","G",IF(M832="PROPANE","CNG",IF(M832="DIESEL","D", "OUTRO")))</f>
        <v>D</v>
      </c>
      <c r="C832" s="0" t="n">
        <f aca="false">3.78541*F832</f>
        <v>30756834.791</v>
      </c>
      <c r="D832" s="16" t="s">
        <v>73</v>
      </c>
      <c r="E832" s="0" t="s">
        <v>74</v>
      </c>
      <c r="F832" s="0" t="n">
        <f aca="false">G832*H832*1000</f>
        <v>8125100</v>
      </c>
      <c r="G832" s="0" t="n">
        <v>31</v>
      </c>
      <c r="H832" s="0" t="n">
        <v>262.1</v>
      </c>
      <c r="I832" s="17" t="n">
        <v>41562</v>
      </c>
      <c r="J832" s="17" t="str">
        <f aca="false">TEXT(I832,"aaaa")</f>
        <v>2013</v>
      </c>
      <c r="K832" s="0" t="n">
        <v>10</v>
      </c>
      <c r="L832" s="0" t="s">
        <v>85</v>
      </c>
      <c r="M832" s="0" t="s">
        <v>88</v>
      </c>
    </row>
    <row r="833" customFormat="false" ht="14.4" hidden="true" customHeight="false" outlineLevel="0" collapsed="false">
      <c r="A833" s="0" t="str">
        <f aca="false">IF(M833="GASOLINE","G",IF(M833="PROPANE","CNG",IF(M833="DIESEL","D", "OUTRO")))</f>
        <v>D</v>
      </c>
      <c r="C833" s="0" t="n">
        <f aca="false">3.78541*F833</f>
        <v>44800327.35</v>
      </c>
      <c r="D833" s="16" t="s">
        <v>73</v>
      </c>
      <c r="E833" s="0" t="s">
        <v>74</v>
      </c>
      <c r="F833" s="0" t="n">
        <f aca="false">G833*H833*1000</f>
        <v>11835000</v>
      </c>
      <c r="G833" s="0" t="n">
        <v>30</v>
      </c>
      <c r="H833" s="0" t="n">
        <v>394.5</v>
      </c>
      <c r="I833" s="17" t="n">
        <v>41593</v>
      </c>
      <c r="J833" s="17" t="str">
        <f aca="false">TEXT(I833,"aaaa")</f>
        <v>2013</v>
      </c>
      <c r="K833" s="0" t="n">
        <v>11</v>
      </c>
      <c r="L833" s="0" t="s">
        <v>86</v>
      </c>
      <c r="M833" s="0" t="s">
        <v>88</v>
      </c>
    </row>
    <row r="834" customFormat="false" ht="14.4" hidden="true" customHeight="false" outlineLevel="0" collapsed="false">
      <c r="A834" s="0" t="str">
        <f aca="false">IF(M834="GASOLINE","G",IF(M834="PROPANE","CNG",IF(M834="DIESEL","D", "OUTRO")))</f>
        <v>D</v>
      </c>
      <c r="C834" s="0" t="n">
        <f aca="false">3.78541*F834</f>
        <v>54684032.86</v>
      </c>
      <c r="D834" s="16" t="s">
        <v>73</v>
      </c>
      <c r="E834" s="0" t="s">
        <v>74</v>
      </c>
      <c r="F834" s="0" t="n">
        <f aca="false">G834*H834*1000</f>
        <v>14446000</v>
      </c>
      <c r="G834" s="0" t="n">
        <v>31</v>
      </c>
      <c r="H834" s="0" t="n">
        <v>466</v>
      </c>
      <c r="I834" s="17" t="n">
        <v>41623</v>
      </c>
      <c r="J834" s="17" t="str">
        <f aca="false">TEXT(I834,"aaaa")</f>
        <v>2013</v>
      </c>
      <c r="K834" s="0" t="n">
        <v>12</v>
      </c>
      <c r="L834" s="0" t="s">
        <v>87</v>
      </c>
      <c r="M834" s="0" t="s">
        <v>88</v>
      </c>
    </row>
    <row r="835" customFormat="false" ht="14.4" hidden="true" customHeight="false" outlineLevel="0" collapsed="false">
      <c r="A835" s="0" t="str">
        <f aca="false">IF(M835="GASOLINE","G",IF(M835="PROPANE","CNG",IF(M835="DIESEL","D", "OUTRO")))</f>
        <v>D</v>
      </c>
      <c r="C835" s="0" t="n">
        <f aca="false">3.78541*F835</f>
        <v>107197133.085</v>
      </c>
      <c r="D835" s="16" t="s">
        <v>73</v>
      </c>
      <c r="E835" s="0" t="s">
        <v>74</v>
      </c>
      <c r="F835" s="0" t="n">
        <f aca="false">G835*H835*1000</f>
        <v>28318500</v>
      </c>
      <c r="G835" s="0" t="n">
        <v>31</v>
      </c>
      <c r="H835" s="0" t="n">
        <v>913.5</v>
      </c>
      <c r="I835" s="17" t="n">
        <v>41654</v>
      </c>
      <c r="J835" s="17" t="str">
        <f aca="false">TEXT(I835,"aaaa")</f>
        <v>2014</v>
      </c>
      <c r="K835" s="0" t="n">
        <v>1</v>
      </c>
      <c r="L835" s="0" t="s">
        <v>75</v>
      </c>
      <c r="M835" s="0" t="s">
        <v>88</v>
      </c>
    </row>
    <row r="836" customFormat="false" ht="14.4" hidden="true" customHeight="false" outlineLevel="0" collapsed="false">
      <c r="A836" s="0" t="str">
        <f aca="false">IF(M836="GASOLINE","G",IF(M836="PROPANE","CNG",IF(M836="DIESEL","D", "OUTRO")))</f>
        <v>D</v>
      </c>
      <c r="C836" s="0" t="n">
        <f aca="false">3.78541*F836</f>
        <v>85906094.54</v>
      </c>
      <c r="D836" s="16" t="s">
        <v>73</v>
      </c>
      <c r="E836" s="0" t="s">
        <v>74</v>
      </c>
      <c r="F836" s="0" t="n">
        <f aca="false">G836*H836*1000</f>
        <v>22694000</v>
      </c>
      <c r="G836" s="0" t="n">
        <v>28</v>
      </c>
      <c r="H836" s="0" t="n">
        <v>810.5</v>
      </c>
      <c r="I836" s="17" t="n">
        <v>41685</v>
      </c>
      <c r="J836" s="17" t="str">
        <f aca="false">TEXT(I836,"aaaa")</f>
        <v>2014</v>
      </c>
      <c r="K836" s="0" t="n">
        <v>2</v>
      </c>
      <c r="L836" s="0" t="s">
        <v>77</v>
      </c>
      <c r="M836" s="0" t="s">
        <v>88</v>
      </c>
    </row>
    <row r="837" customFormat="false" ht="14.4" hidden="true" customHeight="false" outlineLevel="0" collapsed="false">
      <c r="A837" s="0" t="str">
        <f aca="false">IF(M837="GASOLINE","G",IF(M837="PROPANE","CNG",IF(M837="DIESEL","D", "OUTRO")))</f>
        <v>D</v>
      </c>
      <c r="C837" s="0" t="n">
        <f aca="false">3.78541*F837</f>
        <v>67275442.143</v>
      </c>
      <c r="D837" s="16" t="s">
        <v>73</v>
      </c>
      <c r="E837" s="0" t="s">
        <v>74</v>
      </c>
      <c r="F837" s="0" t="n">
        <f aca="false">G837*H837*1000</f>
        <v>17772300</v>
      </c>
      <c r="G837" s="0" t="n">
        <v>31</v>
      </c>
      <c r="H837" s="0" t="n">
        <v>573.3</v>
      </c>
      <c r="I837" s="17" t="n">
        <v>41713</v>
      </c>
      <c r="J837" s="17" t="str">
        <f aca="false">TEXT(I837,"aaaa")</f>
        <v>2014</v>
      </c>
      <c r="K837" s="0" t="n">
        <v>3</v>
      </c>
      <c r="L837" s="0" t="s">
        <v>78</v>
      </c>
      <c r="M837" s="0" t="s">
        <v>88</v>
      </c>
    </row>
    <row r="838" customFormat="false" ht="14.4" hidden="true" customHeight="false" outlineLevel="0" collapsed="false">
      <c r="A838" s="0" t="str">
        <f aca="false">IF(M838="GASOLINE","G",IF(M838="PROPANE","CNG",IF(M838="DIESEL","D", "OUTRO")))</f>
        <v>D</v>
      </c>
      <c r="C838" s="0" t="n">
        <f aca="false">3.78541*F838</f>
        <v>27845475.96</v>
      </c>
      <c r="D838" s="16" t="s">
        <v>73</v>
      </c>
      <c r="E838" s="0" t="s">
        <v>74</v>
      </c>
      <c r="F838" s="0" t="n">
        <f aca="false">G838*H838*1000</f>
        <v>7356000</v>
      </c>
      <c r="G838" s="0" t="n">
        <v>30</v>
      </c>
      <c r="H838" s="0" t="n">
        <v>245.2</v>
      </c>
      <c r="I838" s="17" t="n">
        <v>41744</v>
      </c>
      <c r="J838" s="17" t="str">
        <f aca="false">TEXT(I838,"aaaa")</f>
        <v>2014</v>
      </c>
      <c r="K838" s="0" t="n">
        <v>4</v>
      </c>
      <c r="L838" s="0" t="s">
        <v>79</v>
      </c>
      <c r="M838" s="0" t="s">
        <v>88</v>
      </c>
    </row>
    <row r="839" customFormat="false" ht="14.4" hidden="true" customHeight="false" outlineLevel="0" collapsed="false">
      <c r="A839" s="0" t="str">
        <f aca="false">IF(M839="GASOLINE","G",IF(M839="PROPANE","CNG",IF(M839="DIESEL","D", "OUTRO")))</f>
        <v>D</v>
      </c>
      <c r="C839" s="0" t="n">
        <f aca="false">3.78541*F839</f>
        <v>10713845.923</v>
      </c>
      <c r="D839" s="16" t="s">
        <v>73</v>
      </c>
      <c r="E839" s="0" t="s">
        <v>74</v>
      </c>
      <c r="F839" s="0" t="n">
        <f aca="false">G839*H839*1000</f>
        <v>2830300</v>
      </c>
      <c r="G839" s="0" t="n">
        <v>31</v>
      </c>
      <c r="H839" s="0" t="n">
        <v>91.3</v>
      </c>
      <c r="I839" s="17" t="n">
        <v>41774</v>
      </c>
      <c r="J839" s="17" t="str">
        <f aca="false">TEXT(I839,"aaaa")</f>
        <v>2014</v>
      </c>
      <c r="K839" s="0" t="n">
        <v>5</v>
      </c>
      <c r="L839" s="0" t="s">
        <v>80</v>
      </c>
      <c r="M839" s="0" t="s">
        <v>88</v>
      </c>
    </row>
    <row r="840" customFormat="false" ht="14.4" hidden="true" customHeight="false" outlineLevel="0" collapsed="false">
      <c r="A840" s="0" t="str">
        <f aca="false">IF(M840="GASOLINE","G",IF(M840="PROPANE","CNG",IF(M840="DIESEL","D", "OUTRO")))</f>
        <v>D</v>
      </c>
      <c r="C840" s="0" t="n">
        <f aca="false">3.78541*F840</f>
        <v>10504512.75</v>
      </c>
      <c r="D840" s="16" t="s">
        <v>73</v>
      </c>
      <c r="E840" s="0" t="s">
        <v>74</v>
      </c>
      <c r="F840" s="0" t="n">
        <f aca="false">G840*H840*1000</f>
        <v>2775000</v>
      </c>
      <c r="G840" s="0" t="n">
        <v>30</v>
      </c>
      <c r="H840" s="0" t="n">
        <v>92.5</v>
      </c>
      <c r="I840" s="17" t="n">
        <v>41805</v>
      </c>
      <c r="J840" s="17" t="str">
        <f aca="false">TEXT(I840,"aaaa")</f>
        <v>2014</v>
      </c>
      <c r="K840" s="0" t="n">
        <v>6</v>
      </c>
      <c r="L840" s="0" t="s">
        <v>81</v>
      </c>
      <c r="M840" s="0" t="s">
        <v>88</v>
      </c>
    </row>
    <row r="841" customFormat="false" ht="14.4" hidden="true" customHeight="false" outlineLevel="0" collapsed="false">
      <c r="A841" s="0" t="str">
        <f aca="false">IF(M841="GASOLINE","G",IF(M841="PROPANE","CNG",IF(M841="DIESEL","D", "OUTRO")))</f>
        <v>D</v>
      </c>
      <c r="C841" s="0" t="n">
        <f aca="false">3.78541*F841</f>
        <v>0</v>
      </c>
      <c r="D841" s="16" t="s">
        <v>73</v>
      </c>
      <c r="E841" s="0" t="s">
        <v>74</v>
      </c>
      <c r="F841" s="0" t="n">
        <f aca="false">G841*H841*1000</f>
        <v>0</v>
      </c>
      <c r="G841" s="0" t="n">
        <v>31</v>
      </c>
      <c r="H841" s="0" t="n">
        <v>0</v>
      </c>
      <c r="I841" s="17" t="n">
        <v>41835</v>
      </c>
      <c r="J841" s="17" t="str">
        <f aca="false">TEXT(I841,"aaaa")</f>
        <v>2014</v>
      </c>
      <c r="K841" s="0" t="n">
        <v>7</v>
      </c>
      <c r="L841" s="0" t="s">
        <v>82</v>
      </c>
      <c r="M841" s="0" t="s">
        <v>88</v>
      </c>
    </row>
    <row r="842" customFormat="false" ht="14.4" hidden="true" customHeight="false" outlineLevel="0" collapsed="false">
      <c r="A842" s="0" t="str">
        <f aca="false">IF(M842="GASOLINE","G",IF(M842="PROPANE","CNG",IF(M842="DIESEL","D", "OUTRO")))</f>
        <v>D</v>
      </c>
      <c r="C842" s="0" t="n">
        <f aca="false">3.78541*F842</f>
        <v>11922527.336</v>
      </c>
      <c r="D842" s="16" t="s">
        <v>73</v>
      </c>
      <c r="E842" s="0" t="s">
        <v>74</v>
      </c>
      <c r="F842" s="0" t="n">
        <f aca="false">G842*H842*1000</f>
        <v>3149600</v>
      </c>
      <c r="G842" s="0" t="n">
        <v>31</v>
      </c>
      <c r="H842" s="0" t="n">
        <v>101.6</v>
      </c>
      <c r="I842" s="17" t="n">
        <v>41866</v>
      </c>
      <c r="J842" s="17" t="str">
        <f aca="false">TEXT(I842,"aaaa")</f>
        <v>2014</v>
      </c>
      <c r="K842" s="0" t="n">
        <v>8</v>
      </c>
      <c r="L842" s="0" t="s">
        <v>83</v>
      </c>
      <c r="M842" s="0" t="s">
        <v>88</v>
      </c>
    </row>
    <row r="843" customFormat="false" ht="14.4" hidden="true" customHeight="false" outlineLevel="0" collapsed="false">
      <c r="A843" s="0" t="str">
        <f aca="false">IF(M843="GASOLINE","G",IF(M843="PROPANE","CNG",IF(M843="DIESEL","D", "OUTRO")))</f>
        <v>D</v>
      </c>
      <c r="C843" s="0" t="n">
        <f aca="false">3.78541*F843</f>
        <v>15001579.83</v>
      </c>
      <c r="D843" s="16" t="s">
        <v>73</v>
      </c>
      <c r="E843" s="0" t="s">
        <v>74</v>
      </c>
      <c r="F843" s="0" t="n">
        <f aca="false">G843*H843*1000</f>
        <v>3963000</v>
      </c>
      <c r="G843" s="0" t="n">
        <v>30</v>
      </c>
      <c r="H843" s="0" t="n">
        <v>132.1</v>
      </c>
      <c r="I843" s="17" t="n">
        <v>41897</v>
      </c>
      <c r="J843" s="17" t="str">
        <f aca="false">TEXT(I843,"aaaa")</f>
        <v>2014</v>
      </c>
      <c r="K843" s="0" t="n">
        <v>9</v>
      </c>
      <c r="L843" s="0" t="s">
        <v>84</v>
      </c>
      <c r="M843" s="0" t="s">
        <v>88</v>
      </c>
    </row>
    <row r="844" customFormat="false" ht="14.4" hidden="true" customHeight="false" outlineLevel="0" collapsed="false">
      <c r="A844" s="0" t="str">
        <f aca="false">IF(M844="GASOLINE","G",IF(M844="PROPANE","CNG",IF(M844="DIESEL","D", "OUTRO")))</f>
        <v>D</v>
      </c>
      <c r="C844" s="0" t="n">
        <f aca="false">3.78541*F844</f>
        <v>28069572.232</v>
      </c>
      <c r="D844" s="16" t="s">
        <v>73</v>
      </c>
      <c r="E844" s="0" t="s">
        <v>74</v>
      </c>
      <c r="F844" s="0" t="n">
        <f aca="false">G844*H844*1000</f>
        <v>7415200</v>
      </c>
      <c r="G844" s="0" t="n">
        <v>31</v>
      </c>
      <c r="H844" s="0" t="n">
        <v>239.2</v>
      </c>
      <c r="I844" s="17" t="n">
        <v>41927</v>
      </c>
      <c r="J844" s="17" t="str">
        <f aca="false">TEXT(I844,"aaaa")</f>
        <v>2014</v>
      </c>
      <c r="K844" s="0" t="n">
        <v>10</v>
      </c>
      <c r="L844" s="0" t="s">
        <v>85</v>
      </c>
      <c r="M844" s="0" t="s">
        <v>88</v>
      </c>
    </row>
    <row r="845" customFormat="false" ht="14.4" hidden="true" customHeight="false" outlineLevel="0" collapsed="false">
      <c r="A845" s="0" t="str">
        <f aca="false">IF(M845="GASOLINE","G",IF(M845="PROPANE","CNG",IF(M845="DIESEL","D", "OUTRO")))</f>
        <v>D</v>
      </c>
      <c r="C845" s="0" t="n">
        <f aca="false">3.78541*F845</f>
        <v>53964804.96</v>
      </c>
      <c r="D845" s="16" t="s">
        <v>73</v>
      </c>
      <c r="E845" s="0" t="s">
        <v>74</v>
      </c>
      <c r="F845" s="0" t="n">
        <f aca="false">G845*H845*1000</f>
        <v>14256000</v>
      </c>
      <c r="G845" s="0" t="n">
        <v>30</v>
      </c>
      <c r="H845" s="0" t="n">
        <v>475.2</v>
      </c>
      <c r="I845" s="17" t="n">
        <v>41958</v>
      </c>
      <c r="J845" s="17" t="str">
        <f aca="false">TEXT(I845,"aaaa")</f>
        <v>2014</v>
      </c>
      <c r="K845" s="0" t="n">
        <v>11</v>
      </c>
      <c r="L845" s="0" t="s">
        <v>86</v>
      </c>
      <c r="M845" s="0" t="s">
        <v>88</v>
      </c>
    </row>
    <row r="846" customFormat="false" ht="14.4" hidden="true" customHeight="false" outlineLevel="0" collapsed="false">
      <c r="A846" s="0" t="str">
        <f aca="false">IF(M846="GASOLINE","G",IF(M846="PROPANE","CNG",IF(M846="DIESEL","D", "OUTRO")))</f>
        <v>D</v>
      </c>
      <c r="C846" s="0" t="n">
        <f aca="false">3.78541*F846</f>
        <v>61760099.773</v>
      </c>
      <c r="D846" s="16" t="s">
        <v>73</v>
      </c>
      <c r="E846" s="0" t="s">
        <v>74</v>
      </c>
      <c r="F846" s="0" t="n">
        <f aca="false">G846*H846*1000</f>
        <v>16315300</v>
      </c>
      <c r="G846" s="0" t="n">
        <v>31</v>
      </c>
      <c r="H846" s="0" t="n">
        <v>526.3</v>
      </c>
      <c r="I846" s="17" t="n">
        <v>41988</v>
      </c>
      <c r="J846" s="17" t="str">
        <f aca="false">TEXT(I846,"aaaa")</f>
        <v>2014</v>
      </c>
      <c r="K846" s="0" t="n">
        <v>12</v>
      </c>
      <c r="L846" s="0" t="s">
        <v>87</v>
      </c>
      <c r="M846" s="0" t="s">
        <v>88</v>
      </c>
    </row>
    <row r="847" customFormat="false" ht="14.4" hidden="true" customHeight="false" outlineLevel="0" collapsed="false">
      <c r="A847" s="0" t="str">
        <f aca="false">IF(M847="GASOLINE","G",IF(M847="PROPANE","CNG",IF(M847="DIESEL","D", "OUTRO")))</f>
        <v>D</v>
      </c>
      <c r="C847" s="0" t="n">
        <f aca="false">3.78541*F847</f>
        <v>73459666.46</v>
      </c>
      <c r="D847" s="16" t="s">
        <v>73</v>
      </c>
      <c r="E847" s="0" t="s">
        <v>74</v>
      </c>
      <c r="F847" s="0" t="n">
        <f aca="false">G847*H847*1000</f>
        <v>19406000</v>
      </c>
      <c r="G847" s="0" t="n">
        <v>31</v>
      </c>
      <c r="H847" s="0" t="n">
        <v>626</v>
      </c>
      <c r="I847" s="17" t="n">
        <v>42019</v>
      </c>
      <c r="J847" s="17" t="str">
        <f aca="false">TEXT(I847,"aaaa")</f>
        <v>2015</v>
      </c>
      <c r="K847" s="0" t="n">
        <v>1</v>
      </c>
      <c r="L847" s="0" t="s">
        <v>75</v>
      </c>
      <c r="M847" s="0" t="s">
        <v>88</v>
      </c>
    </row>
    <row r="848" customFormat="false" ht="14.4" hidden="true" customHeight="false" outlineLevel="0" collapsed="false">
      <c r="A848" s="0" t="str">
        <f aca="false">IF(M848="GASOLINE","G",IF(M848="PROPANE","CNG",IF(M848="DIESEL","D", "OUTRO")))</f>
        <v>D</v>
      </c>
      <c r="C848" s="0" t="n">
        <f aca="false">3.78541*F848</f>
        <v>80786706.056</v>
      </c>
      <c r="D848" s="16" t="s">
        <v>73</v>
      </c>
      <c r="E848" s="0" t="s">
        <v>74</v>
      </c>
      <c r="F848" s="0" t="n">
        <f aca="false">G848*H848*1000</f>
        <v>21341600</v>
      </c>
      <c r="G848" s="0" t="n">
        <v>28</v>
      </c>
      <c r="H848" s="0" t="n">
        <v>762.2</v>
      </c>
      <c r="I848" s="17" t="n">
        <v>42050</v>
      </c>
      <c r="J848" s="17" t="str">
        <f aca="false">TEXT(I848,"aaaa")</f>
        <v>2015</v>
      </c>
      <c r="K848" s="0" t="n">
        <v>2</v>
      </c>
      <c r="L848" s="0" t="s">
        <v>77</v>
      </c>
      <c r="M848" s="0" t="s">
        <v>88</v>
      </c>
    </row>
    <row r="849" customFormat="false" ht="14.4" hidden="true" customHeight="false" outlineLevel="0" collapsed="false">
      <c r="A849" s="0" t="str">
        <f aca="false">IF(M849="GASOLINE","G",IF(M849="PROPANE","CNG",IF(M849="DIESEL","D", "OUTRO")))</f>
        <v>D</v>
      </c>
      <c r="C849" s="0" t="n">
        <f aca="false">3.78541*F849</f>
        <v>70361686.916</v>
      </c>
      <c r="D849" s="16" t="s">
        <v>73</v>
      </c>
      <c r="E849" s="0" t="s">
        <v>74</v>
      </c>
      <c r="F849" s="0" t="n">
        <f aca="false">G849*H849*1000</f>
        <v>18587600</v>
      </c>
      <c r="G849" s="0" t="n">
        <v>31</v>
      </c>
      <c r="H849" s="0" t="n">
        <v>599.6</v>
      </c>
      <c r="I849" s="17" t="n">
        <v>42078</v>
      </c>
      <c r="J849" s="17" t="str">
        <f aca="false">TEXT(I849,"aaaa")</f>
        <v>2015</v>
      </c>
      <c r="K849" s="0" t="n">
        <v>3</v>
      </c>
      <c r="L849" s="0" t="s">
        <v>78</v>
      </c>
      <c r="M849" s="0" t="s">
        <v>88</v>
      </c>
    </row>
    <row r="850" customFormat="false" ht="14.4" hidden="true" customHeight="false" outlineLevel="0" collapsed="false">
      <c r="A850" s="0" t="str">
        <f aca="false">IF(M850="GASOLINE","G",IF(M850="PROPANE","CNG",IF(M850="DIESEL","D", "OUTRO")))</f>
        <v>D</v>
      </c>
      <c r="C850" s="0" t="n">
        <f aca="false">3.78541*F850</f>
        <v>20111883.33</v>
      </c>
      <c r="D850" s="16" t="s">
        <v>73</v>
      </c>
      <c r="E850" s="0" t="s">
        <v>74</v>
      </c>
      <c r="F850" s="0" t="n">
        <f aca="false">G850*H850*1000</f>
        <v>5313000</v>
      </c>
      <c r="G850" s="0" t="n">
        <v>30</v>
      </c>
      <c r="H850" s="0" t="n">
        <v>177.1</v>
      </c>
      <c r="I850" s="17" t="n">
        <v>42109</v>
      </c>
      <c r="J850" s="17" t="str">
        <f aca="false">TEXT(I850,"aaaa")</f>
        <v>2015</v>
      </c>
      <c r="K850" s="0" t="n">
        <v>4</v>
      </c>
      <c r="L850" s="0" t="s">
        <v>79</v>
      </c>
      <c r="M850" s="0" t="s">
        <v>88</v>
      </c>
    </row>
    <row r="851" customFormat="false" ht="14.4" hidden="true" customHeight="false" outlineLevel="0" collapsed="false">
      <c r="A851" s="0" t="str">
        <f aca="false">IF(M851="GASOLINE","G",IF(M851="PROPANE","CNG",IF(M851="DIESEL","D", "OUTRO")))</f>
        <v>D</v>
      </c>
      <c r="C851" s="0" t="n">
        <f aca="false">3.78541*F851</f>
        <v>0</v>
      </c>
      <c r="D851" s="16" t="s">
        <v>73</v>
      </c>
      <c r="E851" s="0" t="s">
        <v>74</v>
      </c>
      <c r="F851" s="0" t="n">
        <f aca="false">G851*H851*1000</f>
        <v>0</v>
      </c>
      <c r="G851" s="0" t="n">
        <v>31</v>
      </c>
      <c r="H851" s="0" t="n">
        <v>0</v>
      </c>
      <c r="I851" s="17" t="n">
        <v>42139</v>
      </c>
      <c r="J851" s="17" t="str">
        <f aca="false">TEXT(I851,"aaaa")</f>
        <v>2015</v>
      </c>
      <c r="K851" s="0" t="n">
        <v>5</v>
      </c>
      <c r="L851" s="0" t="s">
        <v>80</v>
      </c>
      <c r="M851" s="0" t="s">
        <v>88</v>
      </c>
    </row>
    <row r="852" customFormat="false" ht="14.4" hidden="true" customHeight="false" outlineLevel="0" collapsed="false">
      <c r="A852" s="0" t="str">
        <f aca="false">IF(M852="GASOLINE","G",IF(M852="PROPANE","CNG",IF(M852="DIESEL","D", "OUTRO")))</f>
        <v>D</v>
      </c>
      <c r="C852" s="0" t="n">
        <f aca="false">3.78541*F852</f>
        <v>0</v>
      </c>
      <c r="D852" s="16" t="s">
        <v>73</v>
      </c>
      <c r="E852" s="0" t="s">
        <v>74</v>
      </c>
      <c r="F852" s="0" t="n">
        <f aca="false">G852*H852*1000</f>
        <v>0</v>
      </c>
      <c r="G852" s="0" t="n">
        <v>30</v>
      </c>
      <c r="H852" s="0" t="n">
        <v>0</v>
      </c>
      <c r="I852" s="17" t="n">
        <v>42170</v>
      </c>
      <c r="J852" s="17" t="str">
        <f aca="false">TEXT(I852,"aaaa")</f>
        <v>2015</v>
      </c>
      <c r="K852" s="0" t="n">
        <v>6</v>
      </c>
      <c r="L852" s="0" t="s">
        <v>81</v>
      </c>
      <c r="M852" s="0" t="s">
        <v>88</v>
      </c>
    </row>
    <row r="853" customFormat="false" ht="14.4" hidden="true" customHeight="false" outlineLevel="0" collapsed="false">
      <c r="A853" s="0" t="str">
        <f aca="false">IF(M853="GASOLINE","G",IF(M853="PROPANE","CNG",IF(M853="DIESEL","D", "OUTRO")))</f>
        <v>D</v>
      </c>
      <c r="C853" s="0" t="n">
        <f aca="false">3.78541*F853</f>
        <v>9399551.571</v>
      </c>
      <c r="D853" s="16" t="s">
        <v>73</v>
      </c>
      <c r="E853" s="0" t="s">
        <v>74</v>
      </c>
      <c r="F853" s="0" t="n">
        <f aca="false">G853*H853*1000</f>
        <v>2483100</v>
      </c>
      <c r="G853" s="0" t="n">
        <v>31</v>
      </c>
      <c r="H853" s="0" t="n">
        <v>80.1</v>
      </c>
      <c r="I853" s="17" t="n">
        <v>42200</v>
      </c>
      <c r="J853" s="17" t="str">
        <f aca="false">TEXT(I853,"aaaa")</f>
        <v>2015</v>
      </c>
      <c r="K853" s="0" t="n">
        <v>7</v>
      </c>
      <c r="L853" s="0" t="s">
        <v>82</v>
      </c>
      <c r="M853" s="0" t="s">
        <v>88</v>
      </c>
    </row>
    <row r="854" customFormat="false" ht="14.4" hidden="true" customHeight="false" outlineLevel="0" collapsed="false">
      <c r="A854" s="0" t="str">
        <f aca="false">IF(M854="GASOLINE","G",IF(M854="PROPANE","CNG",IF(M854="DIESEL","D", "OUTRO")))</f>
        <v>D</v>
      </c>
      <c r="C854" s="0" t="n">
        <f aca="false">3.78541*F854</f>
        <v>18775633.6</v>
      </c>
      <c r="D854" s="16" t="s">
        <v>73</v>
      </c>
      <c r="E854" s="0" t="s">
        <v>74</v>
      </c>
      <c r="F854" s="0" t="n">
        <f aca="false">G854*H854*1000</f>
        <v>4960000</v>
      </c>
      <c r="G854" s="0" t="n">
        <v>31</v>
      </c>
      <c r="H854" s="0" t="n">
        <v>160</v>
      </c>
      <c r="I854" s="17" t="n">
        <v>42231</v>
      </c>
      <c r="J854" s="17" t="str">
        <f aca="false">TEXT(I854,"aaaa")</f>
        <v>2015</v>
      </c>
      <c r="K854" s="0" t="n">
        <v>8</v>
      </c>
      <c r="L854" s="0" t="s">
        <v>83</v>
      </c>
      <c r="M854" s="0" t="s">
        <v>88</v>
      </c>
    </row>
    <row r="855" customFormat="false" ht="14.4" hidden="true" customHeight="false" outlineLevel="0" collapsed="false">
      <c r="A855" s="0" t="str">
        <f aca="false">IF(M855="GASOLINE","G",IF(M855="PROPANE","CNG",IF(M855="DIESEL","D", "OUTRO")))</f>
        <v>D</v>
      </c>
      <c r="C855" s="0" t="n">
        <f aca="false">3.78541*F855</f>
        <v>22689747.54</v>
      </c>
      <c r="D855" s="16" t="s">
        <v>73</v>
      </c>
      <c r="E855" s="0" t="s">
        <v>74</v>
      </c>
      <c r="F855" s="0" t="n">
        <f aca="false">G855*H855*1000</f>
        <v>5994000</v>
      </c>
      <c r="G855" s="0" t="n">
        <v>30</v>
      </c>
      <c r="H855" s="0" t="n">
        <v>199.8</v>
      </c>
      <c r="I855" s="17" t="n">
        <v>42262</v>
      </c>
      <c r="J855" s="17" t="str">
        <f aca="false">TEXT(I855,"aaaa")</f>
        <v>2015</v>
      </c>
      <c r="K855" s="0" t="n">
        <v>9</v>
      </c>
      <c r="L855" s="0" t="s">
        <v>84</v>
      </c>
      <c r="M855" s="0" t="s">
        <v>88</v>
      </c>
    </row>
    <row r="856" customFormat="false" ht="14.4" hidden="true" customHeight="false" outlineLevel="0" collapsed="false">
      <c r="A856" s="0" t="str">
        <f aca="false">IF(M856="GASOLINE","G",IF(M856="PROPANE","CNG",IF(M856="DIESEL","D", "OUTRO")))</f>
        <v>D</v>
      </c>
      <c r="C856" s="0" t="n">
        <f aca="false">3.78541*F856</f>
        <v>40766594.454</v>
      </c>
      <c r="D856" s="16" t="s">
        <v>73</v>
      </c>
      <c r="E856" s="0" t="s">
        <v>74</v>
      </c>
      <c r="F856" s="0" t="n">
        <f aca="false">G856*H856*1000</f>
        <v>10769400</v>
      </c>
      <c r="G856" s="0" t="n">
        <v>31</v>
      </c>
      <c r="H856" s="0" t="n">
        <v>347.4</v>
      </c>
      <c r="I856" s="17" t="n">
        <v>42292</v>
      </c>
      <c r="J856" s="17" t="str">
        <f aca="false">TEXT(I856,"aaaa")</f>
        <v>2015</v>
      </c>
      <c r="K856" s="0" t="n">
        <v>10</v>
      </c>
      <c r="L856" s="0" t="s">
        <v>85</v>
      </c>
      <c r="M856" s="0" t="s">
        <v>88</v>
      </c>
    </row>
    <row r="857" customFormat="false" ht="14.4" hidden="true" customHeight="false" outlineLevel="0" collapsed="false">
      <c r="A857" s="0" t="str">
        <f aca="false">IF(M857="GASOLINE","G",IF(M857="PROPANE","CNG",IF(M857="DIESEL","D", "OUTRO")))</f>
        <v>D</v>
      </c>
      <c r="C857" s="0" t="n">
        <f aca="false">3.78541*F857</f>
        <v>34159539.84</v>
      </c>
      <c r="D857" s="16" t="s">
        <v>73</v>
      </c>
      <c r="E857" s="0" t="s">
        <v>74</v>
      </c>
      <c r="F857" s="0" t="n">
        <f aca="false">G857*H857*1000</f>
        <v>9024000</v>
      </c>
      <c r="G857" s="0" t="n">
        <v>30</v>
      </c>
      <c r="H857" s="0" t="n">
        <v>300.8</v>
      </c>
      <c r="I857" s="17" t="n">
        <v>42323</v>
      </c>
      <c r="J857" s="17" t="str">
        <f aca="false">TEXT(I857,"aaaa")</f>
        <v>2015</v>
      </c>
      <c r="K857" s="0" t="n">
        <v>11</v>
      </c>
      <c r="L857" s="0" t="s">
        <v>86</v>
      </c>
      <c r="M857" s="0" t="s">
        <v>88</v>
      </c>
    </row>
    <row r="858" customFormat="false" ht="14.4" hidden="true" customHeight="false" outlineLevel="0" collapsed="false">
      <c r="A858" s="0" t="str">
        <f aca="false">IF(M858="GASOLINE","G",IF(M858="PROPANE","CNG",IF(M858="DIESEL","D", "OUTRO")))</f>
        <v>D</v>
      </c>
      <c r="C858" s="0" t="n">
        <f aca="false">3.78541*F858</f>
        <v>40449755.637</v>
      </c>
      <c r="D858" s="16" t="s">
        <v>73</v>
      </c>
      <c r="E858" s="0" t="s">
        <v>74</v>
      </c>
      <c r="F858" s="0" t="n">
        <f aca="false">G858*H858*1000</f>
        <v>10685700</v>
      </c>
      <c r="G858" s="0" t="n">
        <v>31</v>
      </c>
      <c r="H858" s="0" t="n">
        <v>344.7</v>
      </c>
      <c r="I858" s="17" t="n">
        <v>42353</v>
      </c>
      <c r="J858" s="17" t="str">
        <f aca="false">TEXT(I858,"aaaa")</f>
        <v>2015</v>
      </c>
      <c r="K858" s="0" t="n">
        <v>12</v>
      </c>
      <c r="L858" s="0" t="s">
        <v>87</v>
      </c>
      <c r="M858" s="0" t="s">
        <v>88</v>
      </c>
    </row>
    <row r="859" customFormat="false" ht="14.4" hidden="true" customHeight="false" outlineLevel="0" collapsed="false">
      <c r="A859" s="0" t="str">
        <f aca="false">IF(M859="GASOLINE","G",IF(M859="PROPANE","CNG",IF(M859="DIESEL","D", "OUTRO")))</f>
        <v>D</v>
      </c>
      <c r="C859" s="0" t="n">
        <f aca="false">3.78541*F859</f>
        <v>59776923.474</v>
      </c>
      <c r="D859" s="16" t="s">
        <v>73</v>
      </c>
      <c r="E859" s="0" t="s">
        <v>74</v>
      </c>
      <c r="F859" s="0" t="n">
        <f aca="false">G859*H859*1000</f>
        <v>15791400</v>
      </c>
      <c r="G859" s="0" t="n">
        <v>31</v>
      </c>
      <c r="H859" s="0" t="n">
        <v>509.4</v>
      </c>
      <c r="I859" s="17" t="n">
        <v>42384</v>
      </c>
      <c r="J859" s="17" t="str">
        <f aca="false">TEXT(I859,"aaaa")</f>
        <v>2016</v>
      </c>
      <c r="K859" s="0" t="n">
        <v>1</v>
      </c>
      <c r="L859" s="0" t="s">
        <v>75</v>
      </c>
      <c r="M859" s="0" t="s">
        <v>88</v>
      </c>
    </row>
    <row r="860" customFormat="false" ht="14.4" hidden="true" customHeight="false" outlineLevel="0" collapsed="false">
      <c r="A860" s="0" t="str">
        <f aca="false">IF(M860="GASOLINE","G",IF(M860="PROPANE","CNG",IF(M860="DIESEL","D", "OUTRO")))</f>
        <v>D</v>
      </c>
      <c r="C860" s="0" t="n">
        <f aca="false">3.78541*F860</f>
        <v>62715537.257</v>
      </c>
      <c r="D860" s="16" t="s">
        <v>73</v>
      </c>
      <c r="E860" s="0" t="s">
        <v>74</v>
      </c>
      <c r="F860" s="0" t="n">
        <f aca="false">G860*H860*1000</f>
        <v>16567700</v>
      </c>
      <c r="G860" s="0" t="n">
        <v>29</v>
      </c>
      <c r="H860" s="0" t="n">
        <v>571.3</v>
      </c>
      <c r="I860" s="17" t="n">
        <v>42415</v>
      </c>
      <c r="J860" s="17" t="str">
        <f aca="false">TEXT(I860,"aaaa")</f>
        <v>2016</v>
      </c>
      <c r="K860" s="0" t="n">
        <v>2</v>
      </c>
      <c r="L860" s="0" t="s">
        <v>77</v>
      </c>
      <c r="M860" s="0" t="s">
        <v>88</v>
      </c>
    </row>
    <row r="861" customFormat="false" ht="14.4" hidden="true" customHeight="false" outlineLevel="0" collapsed="false">
      <c r="A861" s="0" t="str">
        <f aca="false">IF(M861="GASOLINE","G",IF(M861="PROPANE","CNG",IF(M861="DIESEL","D", "OUTRO")))</f>
        <v>D</v>
      </c>
      <c r="C861" s="0" t="n">
        <f aca="false">3.78541*F861</f>
        <v>38642600.903</v>
      </c>
      <c r="D861" s="16" t="s">
        <v>73</v>
      </c>
      <c r="E861" s="0" t="s">
        <v>74</v>
      </c>
      <c r="F861" s="0" t="n">
        <f aca="false">G861*H861*1000</f>
        <v>10208300</v>
      </c>
      <c r="G861" s="0" t="n">
        <v>31</v>
      </c>
      <c r="H861" s="0" t="n">
        <v>329.3</v>
      </c>
      <c r="I861" s="17" t="n">
        <v>42444</v>
      </c>
      <c r="J861" s="17" t="str">
        <f aca="false">TEXT(I861,"aaaa")</f>
        <v>2016</v>
      </c>
      <c r="K861" s="0" t="n">
        <v>3</v>
      </c>
      <c r="L861" s="0" t="s">
        <v>78</v>
      </c>
      <c r="M861" s="0" t="s">
        <v>88</v>
      </c>
    </row>
    <row r="862" customFormat="false" ht="14.4" hidden="true" customHeight="false" outlineLevel="0" collapsed="false">
      <c r="A862" s="0" t="str">
        <f aca="false">IF(M862="GASOLINE","G",IF(M862="PROPANE","CNG",IF(M862="DIESEL","D", "OUTRO")))</f>
        <v>D</v>
      </c>
      <c r="C862" s="0" t="n">
        <f aca="false">3.78541*F862</f>
        <v>24302332.2</v>
      </c>
      <c r="D862" s="16" t="s">
        <v>73</v>
      </c>
      <c r="E862" s="0" t="s">
        <v>74</v>
      </c>
      <c r="F862" s="0" t="n">
        <f aca="false">G862*H862*1000</f>
        <v>6420000</v>
      </c>
      <c r="G862" s="0" t="n">
        <v>30</v>
      </c>
      <c r="H862" s="0" t="n">
        <v>214</v>
      </c>
      <c r="I862" s="17" t="n">
        <v>42475</v>
      </c>
      <c r="J862" s="17" t="str">
        <f aca="false">TEXT(I862,"aaaa")</f>
        <v>2016</v>
      </c>
      <c r="K862" s="0" t="n">
        <v>4</v>
      </c>
      <c r="L862" s="0" t="s">
        <v>79</v>
      </c>
      <c r="M862" s="0" t="s">
        <v>88</v>
      </c>
    </row>
    <row r="863" customFormat="false" ht="14.4" hidden="true" customHeight="false" outlineLevel="0" collapsed="false">
      <c r="A863" s="0" t="str">
        <f aca="false">IF(M863="GASOLINE","G",IF(M863="PROPANE","CNG",IF(M863="DIESEL","D", "OUTRO")))</f>
        <v>D</v>
      </c>
      <c r="C863" s="0" t="n">
        <f aca="false">3.78541*F863</f>
        <v>19151146.272</v>
      </c>
      <c r="D863" s="16" t="s">
        <v>73</v>
      </c>
      <c r="E863" s="0" t="s">
        <v>74</v>
      </c>
      <c r="F863" s="0" t="n">
        <f aca="false">G863*H863*1000</f>
        <v>5059200</v>
      </c>
      <c r="G863" s="0" t="n">
        <v>31</v>
      </c>
      <c r="H863" s="0" t="n">
        <v>163.2</v>
      </c>
      <c r="I863" s="17" t="n">
        <v>42505</v>
      </c>
      <c r="J863" s="17" t="str">
        <f aca="false">TEXT(I863,"aaaa")</f>
        <v>2016</v>
      </c>
      <c r="K863" s="0" t="n">
        <v>5</v>
      </c>
      <c r="L863" s="0" t="s">
        <v>80</v>
      </c>
      <c r="M863" s="0" t="s">
        <v>88</v>
      </c>
    </row>
    <row r="864" customFormat="false" ht="14.4" hidden="true" customHeight="false" outlineLevel="0" collapsed="false">
      <c r="A864" s="0" t="str">
        <f aca="false">IF(M864="GASOLINE","G",IF(M864="PROPANE","CNG",IF(M864="DIESEL","D", "OUTRO")))</f>
        <v>D</v>
      </c>
      <c r="C864" s="0" t="n">
        <f aca="false">3.78541*F864</f>
        <v>10845199.65</v>
      </c>
      <c r="D864" s="16" t="s">
        <v>73</v>
      </c>
      <c r="E864" s="0" t="s">
        <v>74</v>
      </c>
      <c r="F864" s="0" t="n">
        <f aca="false">G864*H864*1000</f>
        <v>2865000</v>
      </c>
      <c r="G864" s="0" t="n">
        <v>30</v>
      </c>
      <c r="H864" s="0" t="n">
        <v>95.5</v>
      </c>
      <c r="I864" s="17" t="n">
        <v>42536</v>
      </c>
      <c r="J864" s="17" t="str">
        <f aca="false">TEXT(I864,"aaaa")</f>
        <v>2016</v>
      </c>
      <c r="K864" s="0" t="n">
        <v>6</v>
      </c>
      <c r="L864" s="0" t="s">
        <v>81</v>
      </c>
      <c r="M864" s="0" t="s">
        <v>88</v>
      </c>
    </row>
    <row r="865" customFormat="false" ht="14.4" hidden="true" customHeight="false" outlineLevel="0" collapsed="false">
      <c r="A865" s="0" t="str">
        <f aca="false">IF(M865="GASOLINE","G",IF(M865="PROPANE","CNG",IF(M865="DIESEL","D", "OUTRO")))</f>
        <v>D</v>
      </c>
      <c r="C865" s="0" t="n">
        <f aca="false">3.78541*F865</f>
        <v>7791887.944</v>
      </c>
      <c r="D865" s="16" t="s">
        <v>73</v>
      </c>
      <c r="E865" s="0" t="s">
        <v>74</v>
      </c>
      <c r="F865" s="0" t="n">
        <f aca="false">G865*H865*1000</f>
        <v>2058400</v>
      </c>
      <c r="G865" s="0" t="n">
        <v>31</v>
      </c>
      <c r="H865" s="0" t="n">
        <v>66.4</v>
      </c>
      <c r="I865" s="17" t="n">
        <v>42566</v>
      </c>
      <c r="J865" s="17" t="str">
        <f aca="false">TEXT(I865,"aaaa")</f>
        <v>2016</v>
      </c>
      <c r="K865" s="0" t="n">
        <v>7</v>
      </c>
      <c r="L865" s="0" t="s">
        <v>82</v>
      </c>
      <c r="M865" s="0" t="s">
        <v>88</v>
      </c>
    </row>
    <row r="866" customFormat="false" ht="14.4" hidden="true" customHeight="false" outlineLevel="0" collapsed="false">
      <c r="A866" s="0" t="str">
        <f aca="false">IF(M866="GASOLINE","G",IF(M866="PROPANE","CNG",IF(M866="DIESEL","D", "OUTRO")))</f>
        <v>D</v>
      </c>
      <c r="C866" s="0" t="n">
        <f aca="false">3.78541*F866</f>
        <v>10760785.007</v>
      </c>
      <c r="D866" s="16" t="s">
        <v>73</v>
      </c>
      <c r="E866" s="0" t="s">
        <v>74</v>
      </c>
      <c r="F866" s="0" t="n">
        <f aca="false">G866*H866*1000</f>
        <v>2842700</v>
      </c>
      <c r="G866" s="0" t="n">
        <v>31</v>
      </c>
      <c r="H866" s="0" t="n">
        <v>91.7</v>
      </c>
      <c r="I866" s="17" t="n">
        <v>42597</v>
      </c>
      <c r="J866" s="17" t="str">
        <f aca="false">TEXT(I866,"aaaa")</f>
        <v>2016</v>
      </c>
      <c r="K866" s="0" t="n">
        <v>8</v>
      </c>
      <c r="L866" s="0" t="s">
        <v>83</v>
      </c>
      <c r="M866" s="0" t="s">
        <v>88</v>
      </c>
    </row>
    <row r="867" customFormat="false" ht="14.4" hidden="true" customHeight="false" outlineLevel="0" collapsed="false">
      <c r="A867" s="0" t="str">
        <f aca="false">IF(M867="GASOLINE","G",IF(M867="PROPANE","CNG",IF(M867="DIESEL","D", "OUTRO")))</f>
        <v>D</v>
      </c>
      <c r="C867" s="0" t="n">
        <f aca="false">3.78541*F867</f>
        <v>16988920.08</v>
      </c>
      <c r="D867" s="16" t="s">
        <v>73</v>
      </c>
      <c r="E867" s="0" t="s">
        <v>74</v>
      </c>
      <c r="F867" s="0" t="n">
        <f aca="false">G867*H867*1000</f>
        <v>4488000</v>
      </c>
      <c r="G867" s="0" t="n">
        <v>30</v>
      </c>
      <c r="H867" s="0" t="n">
        <v>149.6</v>
      </c>
      <c r="I867" s="17" t="n">
        <v>42628</v>
      </c>
      <c r="J867" s="17" t="str">
        <f aca="false">TEXT(I867,"aaaa")</f>
        <v>2016</v>
      </c>
      <c r="K867" s="0" t="n">
        <v>9</v>
      </c>
      <c r="L867" s="0" t="s">
        <v>84</v>
      </c>
      <c r="M867" s="0" t="s">
        <v>88</v>
      </c>
    </row>
    <row r="868" customFormat="false" ht="14.4" hidden="true" customHeight="false" outlineLevel="0" collapsed="false">
      <c r="A868" s="0" t="str">
        <f aca="false">IF(M868="GASOLINE","G",IF(M868="PROPANE","CNG",IF(M868="DIESEL","D", "OUTRO")))</f>
        <v>D</v>
      </c>
      <c r="C868" s="0" t="n">
        <f aca="false">3.78541*F868</f>
        <v>26626195.399</v>
      </c>
      <c r="D868" s="16" t="s">
        <v>73</v>
      </c>
      <c r="E868" s="0" t="s">
        <v>74</v>
      </c>
      <c r="F868" s="0" t="n">
        <f aca="false">G868*H868*1000</f>
        <v>7033900</v>
      </c>
      <c r="G868" s="0" t="n">
        <v>31</v>
      </c>
      <c r="H868" s="0" t="n">
        <v>226.9</v>
      </c>
      <c r="I868" s="17" t="n">
        <v>42658</v>
      </c>
      <c r="J868" s="17" t="str">
        <f aca="false">TEXT(I868,"aaaa")</f>
        <v>2016</v>
      </c>
      <c r="K868" s="0" t="n">
        <v>10</v>
      </c>
      <c r="L868" s="0" t="s">
        <v>85</v>
      </c>
      <c r="M868" s="0" t="s">
        <v>88</v>
      </c>
    </row>
    <row r="869" customFormat="false" ht="14.4" hidden="true" customHeight="false" outlineLevel="0" collapsed="false">
      <c r="A869" s="0" t="str">
        <f aca="false">IF(M869="GASOLINE","G",IF(M869="PROPANE","CNG",IF(M869="DIESEL","D", "OUTRO")))</f>
        <v>D</v>
      </c>
      <c r="C869" s="0" t="n">
        <f aca="false">3.78541*F869</f>
        <v>27232239.54</v>
      </c>
      <c r="D869" s="16" t="s">
        <v>73</v>
      </c>
      <c r="E869" s="0" t="s">
        <v>74</v>
      </c>
      <c r="F869" s="0" t="n">
        <f aca="false">G869*H869*1000</f>
        <v>7194000</v>
      </c>
      <c r="G869" s="0" t="n">
        <v>30</v>
      </c>
      <c r="H869" s="0" t="n">
        <v>239.8</v>
      </c>
      <c r="I869" s="17" t="n">
        <v>42689</v>
      </c>
      <c r="J869" s="17" t="str">
        <f aca="false">TEXT(I869,"aaaa")</f>
        <v>2016</v>
      </c>
      <c r="K869" s="0" t="n">
        <v>11</v>
      </c>
      <c r="L869" s="0" t="s">
        <v>86</v>
      </c>
      <c r="M869" s="0" t="s">
        <v>88</v>
      </c>
    </row>
    <row r="870" customFormat="false" ht="14.4" hidden="true" customHeight="false" outlineLevel="0" collapsed="false">
      <c r="A870" s="0" t="str">
        <f aca="false">IF(M870="GASOLINE","G",IF(M870="PROPANE","CNG",IF(M870="DIESEL","D", "OUTRO")))</f>
        <v>D</v>
      </c>
      <c r="C870" s="0" t="n">
        <f aca="false">3.78541*F870</f>
        <v>48910525.528</v>
      </c>
      <c r="D870" s="16" t="s">
        <v>73</v>
      </c>
      <c r="E870" s="0" t="s">
        <v>74</v>
      </c>
      <c r="F870" s="0" t="n">
        <f aca="false">G870*H870*1000</f>
        <v>12920800</v>
      </c>
      <c r="G870" s="0" t="n">
        <v>31</v>
      </c>
      <c r="H870" s="0" t="n">
        <v>416.8</v>
      </c>
      <c r="I870" s="17" t="n">
        <v>42719</v>
      </c>
      <c r="J870" s="17" t="str">
        <f aca="false">TEXT(I870,"aaaa")</f>
        <v>2016</v>
      </c>
      <c r="K870" s="0" t="n">
        <v>12</v>
      </c>
      <c r="L870" s="0" t="s">
        <v>87</v>
      </c>
      <c r="M870" s="0" t="s">
        <v>88</v>
      </c>
    </row>
    <row r="871" customFormat="false" ht="14.4" hidden="true" customHeight="false" outlineLevel="0" collapsed="false">
      <c r="A871" s="0" t="str">
        <f aca="false">IF(M871="GASOLINE","G",IF(M871="PROPANE","CNG",IF(M871="DIESEL","D", "OUTRO")))</f>
        <v>D</v>
      </c>
      <c r="C871" s="0" t="n">
        <f aca="false">3.78541*F871</f>
        <v>57993238.282</v>
      </c>
      <c r="D871" s="16" t="s">
        <v>73</v>
      </c>
      <c r="E871" s="0" t="s">
        <v>74</v>
      </c>
      <c r="F871" s="0" t="n">
        <f aca="false">G871*H871*1000</f>
        <v>15320200</v>
      </c>
      <c r="G871" s="0" t="n">
        <v>31</v>
      </c>
      <c r="H871" s="0" t="n">
        <v>494.2</v>
      </c>
      <c r="I871" s="17" t="n">
        <v>42750</v>
      </c>
      <c r="J871" s="17" t="str">
        <f aca="false">TEXT(I871,"aaaa")</f>
        <v>2017</v>
      </c>
      <c r="K871" s="0" t="n">
        <v>1</v>
      </c>
      <c r="L871" s="0" t="s">
        <v>75</v>
      </c>
      <c r="M871" s="0" t="s">
        <v>88</v>
      </c>
    </row>
    <row r="872" customFormat="false" ht="14.4" hidden="true" customHeight="false" outlineLevel="0" collapsed="false">
      <c r="A872" s="0" t="str">
        <f aca="false">IF(M872="GASOLINE","G",IF(M872="PROPANE","CNG",IF(M872="DIESEL","D", "OUTRO")))</f>
        <v>D</v>
      </c>
      <c r="C872" s="0" t="n">
        <f aca="false">3.78541*F872</f>
        <v>41548660.16</v>
      </c>
      <c r="D872" s="16" t="s">
        <v>73</v>
      </c>
      <c r="E872" s="0" t="s">
        <v>74</v>
      </c>
      <c r="F872" s="0" t="n">
        <f aca="false">G872*H872*1000</f>
        <v>10976000</v>
      </c>
      <c r="G872" s="0" t="n">
        <v>28</v>
      </c>
      <c r="H872" s="0" t="n">
        <v>392</v>
      </c>
      <c r="I872" s="17" t="n">
        <v>42781</v>
      </c>
      <c r="J872" s="17" t="str">
        <f aca="false">TEXT(I872,"aaaa")</f>
        <v>2017</v>
      </c>
      <c r="K872" s="0" t="n">
        <v>2</v>
      </c>
      <c r="L872" s="0" t="s">
        <v>77</v>
      </c>
      <c r="M872" s="0" t="s">
        <v>88</v>
      </c>
    </row>
    <row r="873" customFormat="false" ht="14.4" hidden="true" customHeight="false" outlineLevel="0" collapsed="false">
      <c r="A873" s="0" t="str">
        <f aca="false">IF(M873="GASOLINE","G",IF(M873="PROPANE","CNG",IF(M873="DIESEL","D", "OUTRO")))</f>
        <v>D</v>
      </c>
      <c r="C873" s="0" t="n">
        <f aca="false">3.78541*F873</f>
        <v>39264543.766</v>
      </c>
      <c r="D873" s="16" t="s">
        <v>73</v>
      </c>
      <c r="E873" s="0" t="s">
        <v>74</v>
      </c>
      <c r="F873" s="0" t="n">
        <f aca="false">G873*H873*1000</f>
        <v>10372600</v>
      </c>
      <c r="G873" s="0" t="n">
        <v>31</v>
      </c>
      <c r="H873" s="0" t="n">
        <v>334.6</v>
      </c>
      <c r="I873" s="17" t="n">
        <v>42809</v>
      </c>
      <c r="J873" s="17" t="str">
        <f aca="false">TEXT(I873,"aaaa")</f>
        <v>2017</v>
      </c>
      <c r="K873" s="0" t="n">
        <v>3</v>
      </c>
      <c r="L873" s="0" t="s">
        <v>78</v>
      </c>
      <c r="M873" s="0" t="s">
        <v>88</v>
      </c>
    </row>
    <row r="874" customFormat="false" ht="14.4" hidden="true" customHeight="false" outlineLevel="0" collapsed="false">
      <c r="A874" s="0" t="str">
        <f aca="false">IF(M874="GASOLINE","G",IF(M874="PROPANE","CNG",IF(M874="DIESEL","D", "OUTRO")))</f>
        <v>D</v>
      </c>
      <c r="C874" s="0" t="n">
        <f aca="false">3.78541*F874</f>
        <v>11401654.92</v>
      </c>
      <c r="D874" s="16" t="s">
        <v>73</v>
      </c>
      <c r="E874" s="0" t="s">
        <v>74</v>
      </c>
      <c r="F874" s="0" t="n">
        <f aca="false">G874*H874*1000</f>
        <v>3012000</v>
      </c>
      <c r="G874" s="0" t="n">
        <v>30</v>
      </c>
      <c r="H874" s="0" t="n">
        <v>100.4</v>
      </c>
      <c r="I874" s="17" t="n">
        <v>42840</v>
      </c>
      <c r="J874" s="17" t="str">
        <f aca="false">TEXT(I874,"aaaa")</f>
        <v>2017</v>
      </c>
      <c r="K874" s="0" t="n">
        <v>4</v>
      </c>
      <c r="L874" s="0" t="s">
        <v>79</v>
      </c>
      <c r="M874" s="0" t="s">
        <v>88</v>
      </c>
    </row>
    <row r="875" customFormat="false" ht="14.4" hidden="true" customHeight="false" outlineLevel="0" collapsed="false">
      <c r="A875" s="0" t="str">
        <f aca="false">IF(M875="GASOLINE","G",IF(M875="PROPANE","CNG",IF(M875="DIESEL","D", "OUTRO")))</f>
        <v>D</v>
      </c>
      <c r="C875" s="0" t="n">
        <f aca="false">3.78541*F875</f>
        <v>7486783.898</v>
      </c>
      <c r="D875" s="16" t="s">
        <v>73</v>
      </c>
      <c r="E875" s="0" t="s">
        <v>74</v>
      </c>
      <c r="F875" s="0" t="n">
        <f aca="false">G875*H875*1000</f>
        <v>1977800</v>
      </c>
      <c r="G875" s="0" t="n">
        <v>31</v>
      </c>
      <c r="H875" s="0" t="n">
        <v>63.8</v>
      </c>
      <c r="I875" s="17" t="n">
        <v>42870</v>
      </c>
      <c r="J875" s="17" t="str">
        <f aca="false">TEXT(I875,"aaaa")</f>
        <v>2017</v>
      </c>
      <c r="K875" s="0" t="n">
        <v>5</v>
      </c>
      <c r="L875" s="0" t="s">
        <v>80</v>
      </c>
      <c r="M875" s="0" t="s">
        <v>88</v>
      </c>
    </row>
    <row r="876" customFormat="false" ht="14.4" hidden="true" customHeight="false" outlineLevel="0" collapsed="false">
      <c r="A876" s="0" t="str">
        <f aca="false">IF(M876="GASOLINE","G",IF(M876="PROPANE","CNG",IF(M876="DIESEL","D", "OUTRO")))</f>
        <v>D</v>
      </c>
      <c r="C876" s="0" t="n">
        <f aca="false">3.78541*F876</f>
        <v>6234570.27</v>
      </c>
      <c r="D876" s="16" t="s">
        <v>73</v>
      </c>
      <c r="E876" s="0" t="s">
        <v>74</v>
      </c>
      <c r="F876" s="0" t="n">
        <f aca="false">G876*H876*1000</f>
        <v>1647000</v>
      </c>
      <c r="G876" s="0" t="n">
        <v>30</v>
      </c>
      <c r="H876" s="0" t="n">
        <v>54.9</v>
      </c>
      <c r="I876" s="17" t="n">
        <v>42901</v>
      </c>
      <c r="J876" s="17" t="str">
        <f aca="false">TEXT(I876,"aaaa")</f>
        <v>2017</v>
      </c>
      <c r="K876" s="0" t="n">
        <v>6</v>
      </c>
      <c r="L876" s="0" t="s">
        <v>81</v>
      </c>
      <c r="M876" s="0" t="s">
        <v>88</v>
      </c>
    </row>
    <row r="877" customFormat="false" ht="14.4" hidden="true" customHeight="false" outlineLevel="0" collapsed="false">
      <c r="A877" s="0" t="str">
        <f aca="false">IF(M877="GASOLINE","G",IF(M877="PROPANE","CNG",IF(M877="DIESEL","D", "OUTRO")))</f>
        <v>D</v>
      </c>
      <c r="C877" s="0" t="n">
        <f aca="false">3.78541*F877</f>
        <v>9469960.197</v>
      </c>
      <c r="D877" s="16" t="s">
        <v>73</v>
      </c>
      <c r="E877" s="0" t="s">
        <v>74</v>
      </c>
      <c r="F877" s="0" t="n">
        <f aca="false">G877*H877*1000</f>
        <v>2501700</v>
      </c>
      <c r="G877" s="0" t="n">
        <v>31</v>
      </c>
      <c r="H877" s="0" t="n">
        <v>80.7</v>
      </c>
      <c r="I877" s="17" t="n">
        <v>42931</v>
      </c>
      <c r="J877" s="17" t="str">
        <f aca="false">TEXT(I877,"aaaa")</f>
        <v>2017</v>
      </c>
      <c r="K877" s="0" t="n">
        <v>7</v>
      </c>
      <c r="L877" s="0" t="s">
        <v>82</v>
      </c>
      <c r="M877" s="0" t="s">
        <v>88</v>
      </c>
    </row>
    <row r="878" customFormat="false" ht="14.4" hidden="true" customHeight="false" outlineLevel="0" collapsed="false">
      <c r="A878" s="0" t="str">
        <f aca="false">IF(M878="GASOLINE","G",IF(M878="PROPANE","CNG",IF(M878="DIESEL","D", "OUTRO")))</f>
        <v>D</v>
      </c>
      <c r="C878" s="0" t="n">
        <f aca="false">3.78541*F878</f>
        <v>12532735.428</v>
      </c>
      <c r="D878" s="16" t="s">
        <v>73</v>
      </c>
      <c r="E878" s="0" t="s">
        <v>74</v>
      </c>
      <c r="F878" s="0" t="n">
        <f aca="false">G878*H878*1000</f>
        <v>3310800</v>
      </c>
      <c r="G878" s="0" t="n">
        <v>31</v>
      </c>
      <c r="H878" s="0" t="n">
        <v>106.8</v>
      </c>
      <c r="I878" s="17" t="n">
        <v>42962</v>
      </c>
      <c r="J878" s="17" t="str">
        <f aca="false">TEXT(I878,"aaaa")</f>
        <v>2017</v>
      </c>
      <c r="K878" s="0" t="n">
        <v>8</v>
      </c>
      <c r="L878" s="0" t="s">
        <v>83</v>
      </c>
      <c r="M878" s="0" t="s">
        <v>88</v>
      </c>
    </row>
    <row r="879" customFormat="false" ht="14.4" hidden="true" customHeight="false" outlineLevel="0" collapsed="false">
      <c r="A879" s="0" t="str">
        <f aca="false">IF(M879="GASOLINE","G",IF(M879="PROPANE","CNG",IF(M879="DIESEL","D", "OUTRO")))</f>
        <v>D</v>
      </c>
      <c r="C879" s="0" t="n">
        <f aca="false">3.78541*F879</f>
        <v>6870519.15</v>
      </c>
      <c r="D879" s="16" t="s">
        <v>73</v>
      </c>
      <c r="E879" s="0" t="s">
        <v>74</v>
      </c>
      <c r="F879" s="0" t="n">
        <f aca="false">G879*H879*1000</f>
        <v>1815000</v>
      </c>
      <c r="G879" s="0" t="n">
        <v>30</v>
      </c>
      <c r="H879" s="0" t="n">
        <v>60.5</v>
      </c>
      <c r="I879" s="17" t="n">
        <v>42993</v>
      </c>
      <c r="J879" s="17" t="str">
        <f aca="false">TEXT(I879,"aaaa")</f>
        <v>2017</v>
      </c>
      <c r="K879" s="0" t="n">
        <v>9</v>
      </c>
      <c r="L879" s="0" t="s">
        <v>84</v>
      </c>
      <c r="M879" s="0" t="s">
        <v>88</v>
      </c>
    </row>
    <row r="880" customFormat="false" ht="14.4" hidden="true" customHeight="false" outlineLevel="0" collapsed="false">
      <c r="A880" s="0" t="str">
        <f aca="false">IF(M880="GASOLINE","G",IF(M880="PROPANE","CNG",IF(M880="DIESEL","D", "OUTRO")))</f>
        <v>D</v>
      </c>
      <c r="C880" s="0" t="n">
        <f aca="false">3.78541*F880</f>
        <v>14246011.994</v>
      </c>
      <c r="D880" s="16" t="s">
        <v>73</v>
      </c>
      <c r="E880" s="0" t="s">
        <v>74</v>
      </c>
      <c r="F880" s="0" t="n">
        <f aca="false">G880*H880*1000</f>
        <v>3763400</v>
      </c>
      <c r="G880" s="0" t="n">
        <v>31</v>
      </c>
      <c r="H880" s="0" t="n">
        <v>121.4</v>
      </c>
      <c r="I880" s="17" t="n">
        <v>43023</v>
      </c>
      <c r="J880" s="17" t="str">
        <f aca="false">TEXT(I880,"aaaa")</f>
        <v>2017</v>
      </c>
      <c r="K880" s="0" t="n">
        <v>10</v>
      </c>
      <c r="L880" s="0" t="s">
        <v>85</v>
      </c>
      <c r="M880" s="0" t="s">
        <v>88</v>
      </c>
    </row>
    <row r="881" customFormat="false" ht="14.4" hidden="true" customHeight="false" outlineLevel="0" collapsed="false">
      <c r="A881" s="0" t="str">
        <f aca="false">IF(M881="GASOLINE","G",IF(M881="PROPANE","CNG",IF(M881="DIESEL","D", "OUTRO")))</f>
        <v>D</v>
      </c>
      <c r="C881" s="0" t="n">
        <f aca="false">3.78541*F881</f>
        <v>38826950.37</v>
      </c>
      <c r="D881" s="16" t="s">
        <v>73</v>
      </c>
      <c r="E881" s="0" t="s">
        <v>74</v>
      </c>
      <c r="F881" s="0" t="n">
        <f aca="false">G881*H881*1000</f>
        <v>10257000</v>
      </c>
      <c r="G881" s="0" t="n">
        <v>30</v>
      </c>
      <c r="H881" s="0" t="n">
        <v>341.9</v>
      </c>
      <c r="I881" s="17" t="n">
        <v>43054</v>
      </c>
      <c r="J881" s="17" t="str">
        <f aca="false">TEXT(I881,"aaaa")</f>
        <v>2017</v>
      </c>
      <c r="K881" s="0" t="n">
        <v>11</v>
      </c>
      <c r="L881" s="0" t="s">
        <v>86</v>
      </c>
      <c r="M881" s="0" t="s">
        <v>88</v>
      </c>
    </row>
    <row r="882" customFormat="false" ht="14.4" hidden="true" customHeight="false" outlineLevel="0" collapsed="false">
      <c r="A882" s="0" t="str">
        <f aca="false">IF(M882="GASOLINE","G",IF(M882="PROPANE","CNG",IF(M882="DIESEL","D", "OUTRO")))</f>
        <v>D</v>
      </c>
      <c r="C882" s="0" t="n">
        <f aca="false">3.78541*F882</f>
        <v>57805481.946</v>
      </c>
      <c r="D882" s="16" t="s">
        <v>73</v>
      </c>
      <c r="E882" s="0" t="s">
        <v>74</v>
      </c>
      <c r="F882" s="0" t="n">
        <f aca="false">G882*H882*1000</f>
        <v>15270600</v>
      </c>
      <c r="G882" s="0" t="n">
        <v>31</v>
      </c>
      <c r="H882" s="0" t="n">
        <v>492.6</v>
      </c>
      <c r="I882" s="17" t="n">
        <v>43084</v>
      </c>
      <c r="J882" s="17" t="str">
        <f aca="false">TEXT(I882,"aaaa")</f>
        <v>2017</v>
      </c>
      <c r="K882" s="0" t="n">
        <v>12</v>
      </c>
      <c r="L882" s="0" t="s">
        <v>87</v>
      </c>
      <c r="M882" s="0" t="s">
        <v>88</v>
      </c>
    </row>
    <row r="883" customFormat="false" ht="14.4" hidden="false" customHeight="false" outlineLevel="0" collapsed="false">
      <c r="A883" s="0" t="str">
        <f aca="false">IF(M883="GASOLINE","G",IF(M883="PROPANE","CNG",IF(M883="DIESEL","D", "OUTRO")))</f>
        <v>D</v>
      </c>
      <c r="C883" s="0" t="n">
        <f aca="false">3.78541*F883</f>
        <v>97140434.338</v>
      </c>
      <c r="D883" s="16" t="s">
        <v>73</v>
      </c>
      <c r="E883" s="0" t="s">
        <v>74</v>
      </c>
      <c r="F883" s="0" t="n">
        <f aca="false">G883*H883*1000</f>
        <v>25661800</v>
      </c>
      <c r="G883" s="0" t="n">
        <v>31</v>
      </c>
      <c r="H883" s="0" t="n">
        <v>827.8</v>
      </c>
      <c r="I883" s="17" t="n">
        <v>43115</v>
      </c>
      <c r="J883" s="17" t="str">
        <f aca="false">TEXT(I883,"aaaa")</f>
        <v>2018</v>
      </c>
      <c r="K883" s="0" t="n">
        <v>1</v>
      </c>
      <c r="L883" s="0" t="s">
        <v>75</v>
      </c>
      <c r="M883" s="0" t="s">
        <v>88</v>
      </c>
    </row>
    <row r="884" customFormat="false" ht="14.4" hidden="false" customHeight="false" outlineLevel="0" collapsed="false">
      <c r="A884" s="0" t="str">
        <f aca="false">IF(M884="GASOLINE","G",IF(M884="PROPANE","CNG",IF(M884="DIESEL","D", "OUTRO")))</f>
        <v>D</v>
      </c>
      <c r="C884" s="0" t="n">
        <f aca="false">3.78541*F884</f>
        <v>56769036.688</v>
      </c>
      <c r="D884" s="16" t="s">
        <v>73</v>
      </c>
      <c r="E884" s="0" t="s">
        <v>74</v>
      </c>
      <c r="F884" s="0" t="n">
        <f aca="false">G884*H884*1000</f>
        <v>14996800</v>
      </c>
      <c r="G884" s="0" t="n">
        <v>28</v>
      </c>
      <c r="H884" s="0" t="n">
        <v>535.6</v>
      </c>
      <c r="I884" s="17" t="n">
        <v>43146</v>
      </c>
      <c r="J884" s="17" t="str">
        <f aca="false">TEXT(I884,"aaaa")</f>
        <v>2018</v>
      </c>
      <c r="K884" s="0" t="n">
        <v>2</v>
      </c>
      <c r="L884" s="0" t="s">
        <v>77</v>
      </c>
      <c r="M884" s="0" t="s">
        <v>88</v>
      </c>
    </row>
    <row r="885" customFormat="false" ht="14.4" hidden="false" customHeight="false" outlineLevel="0" collapsed="false">
      <c r="A885" s="0" t="str">
        <f aca="false">IF(M885="GASOLINE","G",IF(M885="PROPANE","CNG",IF(M885="DIESEL","D", "OUTRO")))</f>
        <v>D</v>
      </c>
      <c r="C885" s="0" t="n">
        <f aca="false">3.78541*F885</f>
        <v>51034519.079</v>
      </c>
      <c r="D885" s="16" t="s">
        <v>73</v>
      </c>
      <c r="E885" s="0" t="s">
        <v>74</v>
      </c>
      <c r="F885" s="0" t="n">
        <f aca="false">G885*H885*1000</f>
        <v>13481900</v>
      </c>
      <c r="G885" s="0" t="n">
        <v>31</v>
      </c>
      <c r="H885" s="0" t="n">
        <v>434.9</v>
      </c>
      <c r="I885" s="17" t="n">
        <v>43174</v>
      </c>
      <c r="J885" s="17" t="str">
        <f aca="false">TEXT(I885,"aaaa")</f>
        <v>2018</v>
      </c>
      <c r="K885" s="0" t="n">
        <v>3</v>
      </c>
      <c r="L885" s="0" t="s">
        <v>78</v>
      </c>
      <c r="M885" s="0" t="s">
        <v>88</v>
      </c>
    </row>
    <row r="886" customFormat="false" ht="14.4" hidden="false" customHeight="false" outlineLevel="0" collapsed="false">
      <c r="A886" s="0" t="str">
        <f aca="false">IF(M886="GASOLINE","G",IF(M886="PROPANE","CNG",IF(M886="DIESEL","D", "OUTRO")))</f>
        <v>D</v>
      </c>
      <c r="C886" s="0" t="n">
        <f aca="false">3.78541*F886</f>
        <v>24926924.85</v>
      </c>
      <c r="D886" s="16" t="s">
        <v>73</v>
      </c>
      <c r="E886" s="0" t="s">
        <v>74</v>
      </c>
      <c r="F886" s="0" t="n">
        <f aca="false">G886*H886*1000</f>
        <v>6585000</v>
      </c>
      <c r="G886" s="0" t="n">
        <v>30</v>
      </c>
      <c r="H886" s="0" t="n">
        <v>219.5</v>
      </c>
      <c r="I886" s="17" t="n">
        <v>43205</v>
      </c>
      <c r="J886" s="17" t="str">
        <f aca="false">TEXT(I886,"aaaa")</f>
        <v>2018</v>
      </c>
      <c r="K886" s="0" t="n">
        <v>4</v>
      </c>
      <c r="L886" s="0" t="s">
        <v>79</v>
      </c>
      <c r="M886" s="0" t="s">
        <v>88</v>
      </c>
    </row>
    <row r="887" customFormat="false" ht="14.4" hidden="false" customHeight="false" outlineLevel="0" collapsed="false">
      <c r="A887" s="0" t="str">
        <f aca="false">IF(M887="GASOLINE","G",IF(M887="PROPANE","CNG",IF(M887="DIESEL","D", "OUTRO")))</f>
        <v>D</v>
      </c>
      <c r="C887" s="0" t="n">
        <f aca="false">3.78541*F887</f>
        <v>14797546.231</v>
      </c>
      <c r="D887" s="16" t="s">
        <v>73</v>
      </c>
      <c r="E887" s="0" t="s">
        <v>74</v>
      </c>
      <c r="F887" s="0" t="n">
        <f aca="false">G887*H887*1000</f>
        <v>3909100</v>
      </c>
      <c r="G887" s="0" t="n">
        <v>31</v>
      </c>
      <c r="H887" s="0" t="n">
        <v>126.1</v>
      </c>
      <c r="I887" s="17" t="n">
        <v>43235</v>
      </c>
      <c r="J887" s="17" t="str">
        <f aca="false">TEXT(I887,"aaaa")</f>
        <v>2018</v>
      </c>
      <c r="K887" s="0" t="n">
        <v>5</v>
      </c>
      <c r="L887" s="0" t="s">
        <v>80</v>
      </c>
      <c r="M887" s="0" t="s">
        <v>88</v>
      </c>
    </row>
    <row r="888" customFormat="false" ht="14.4" hidden="false" customHeight="false" outlineLevel="0" collapsed="false">
      <c r="A888" s="0" t="str">
        <f aca="false">IF(M888="GASOLINE","G",IF(M888="PROPANE","CNG",IF(M888="DIESEL","D", "OUTRO")))</f>
        <v>D</v>
      </c>
      <c r="C888" s="0" t="n">
        <f aca="false">3.78541*F888</f>
        <v>10992830.64</v>
      </c>
      <c r="D888" s="16" t="s">
        <v>73</v>
      </c>
      <c r="E888" s="0" t="s">
        <v>74</v>
      </c>
      <c r="F888" s="0" t="n">
        <f aca="false">G888*H888*1000</f>
        <v>2904000</v>
      </c>
      <c r="G888" s="0" t="n">
        <v>30</v>
      </c>
      <c r="H888" s="0" t="n">
        <v>96.8</v>
      </c>
      <c r="I888" s="17" t="n">
        <v>43266</v>
      </c>
      <c r="J888" s="17" t="str">
        <f aca="false">TEXT(I888,"aaaa")</f>
        <v>2018</v>
      </c>
      <c r="K888" s="0" t="n">
        <v>6</v>
      </c>
      <c r="L888" s="0" t="s">
        <v>81</v>
      </c>
      <c r="M888" s="0" t="s">
        <v>88</v>
      </c>
    </row>
    <row r="889" customFormat="false" ht="14.4" hidden="false" customHeight="false" outlineLevel="0" collapsed="false">
      <c r="A889" s="0" t="str">
        <f aca="false">IF(M889="GASOLINE","G",IF(M889="PROPANE","CNG",IF(M889="DIESEL","D", "OUTRO")))</f>
        <v>D</v>
      </c>
      <c r="C889" s="0" t="n">
        <f aca="false">3.78541*F889</f>
        <v>6242898.172</v>
      </c>
      <c r="D889" s="16" t="s">
        <v>73</v>
      </c>
      <c r="E889" s="0" t="s">
        <v>74</v>
      </c>
      <c r="F889" s="0" t="n">
        <f aca="false">G889*H889*1000</f>
        <v>1649200</v>
      </c>
      <c r="G889" s="0" t="n">
        <v>31</v>
      </c>
      <c r="H889" s="0" t="n">
        <v>53.2</v>
      </c>
      <c r="I889" s="17" t="n">
        <v>43296</v>
      </c>
      <c r="J889" s="17" t="str">
        <f aca="false">TEXT(I889,"aaaa")</f>
        <v>2018</v>
      </c>
      <c r="K889" s="0" t="n">
        <v>7</v>
      </c>
      <c r="L889" s="0" t="s">
        <v>82</v>
      </c>
      <c r="M889" s="0" t="s">
        <v>88</v>
      </c>
    </row>
    <row r="890" customFormat="false" ht="14.4" hidden="false" customHeight="false" outlineLevel="0" collapsed="false">
      <c r="A890" s="0" t="str">
        <f aca="false">IF(M890="GASOLINE","G",IF(M890="PROPANE","CNG",IF(M890="DIESEL","D", "OUTRO")))</f>
        <v>D</v>
      </c>
      <c r="C890" s="0" t="n">
        <f aca="false">3.78541*F890</f>
        <v>10565457.851</v>
      </c>
      <c r="D890" s="16" t="s">
        <v>73</v>
      </c>
      <c r="E890" s="0" t="s">
        <v>74</v>
      </c>
      <c r="F890" s="19" t="n">
        <f aca="false">F889*0.5+F891*0.5</f>
        <v>2791100</v>
      </c>
      <c r="G890" s="0" t="n">
        <v>31</v>
      </c>
      <c r="H890" s="0" t="n">
        <v>0</v>
      </c>
      <c r="I890" s="17" t="n">
        <v>43327</v>
      </c>
      <c r="J890" s="17" t="str">
        <f aca="false">TEXT(I890,"aaaa")</f>
        <v>2018</v>
      </c>
      <c r="K890" s="0" t="n">
        <v>8</v>
      </c>
      <c r="L890" s="0" t="s">
        <v>83</v>
      </c>
      <c r="M890" s="0" t="s">
        <v>88</v>
      </c>
    </row>
    <row r="891" customFormat="false" ht="14.4" hidden="false" customHeight="false" outlineLevel="0" collapsed="false">
      <c r="A891" s="0" t="str">
        <f aca="false">IF(M891="GASOLINE","G",IF(M891="PROPANE","CNG",IF(M891="DIESEL","D", "OUTRO")))</f>
        <v>D</v>
      </c>
      <c r="C891" s="0" t="n">
        <f aca="false">3.78541*F891</f>
        <v>14888017.53</v>
      </c>
      <c r="D891" s="16" t="s">
        <v>73</v>
      </c>
      <c r="E891" s="0" t="s">
        <v>74</v>
      </c>
      <c r="F891" s="0" t="n">
        <f aca="false">G891*H891*1000</f>
        <v>3933000</v>
      </c>
      <c r="G891" s="0" t="n">
        <v>30</v>
      </c>
      <c r="H891" s="0" t="n">
        <v>131.1</v>
      </c>
      <c r="I891" s="17" t="n">
        <v>43358</v>
      </c>
      <c r="J891" s="17" t="str">
        <f aca="false">TEXT(I891,"aaaa")</f>
        <v>2018</v>
      </c>
      <c r="K891" s="0" t="n">
        <v>9</v>
      </c>
      <c r="L891" s="0" t="s">
        <v>84</v>
      </c>
      <c r="M891" s="0" t="s">
        <v>88</v>
      </c>
    </row>
    <row r="892" customFormat="false" ht="14.4" hidden="false" customHeight="false" outlineLevel="0" collapsed="false">
      <c r="A892" s="0" t="str">
        <f aca="false">IF(M892="GASOLINE","G",IF(M892="PROPANE","CNG",IF(M892="DIESEL","D", "OUTRO")))</f>
        <v>D</v>
      </c>
      <c r="C892" s="0" t="n">
        <f aca="false">3.78541*F892</f>
        <v>27635385.705</v>
      </c>
      <c r="D892" s="16" t="s">
        <v>73</v>
      </c>
      <c r="E892" s="0" t="s">
        <v>74</v>
      </c>
      <c r="F892" s="0" t="n">
        <f aca="false">G892*H892*1000</f>
        <v>7300500</v>
      </c>
      <c r="G892" s="0" t="n">
        <v>31</v>
      </c>
      <c r="H892" s="0" t="n">
        <v>235.5</v>
      </c>
      <c r="I892" s="17" t="n">
        <v>43388</v>
      </c>
      <c r="J892" s="17" t="str">
        <f aca="false">TEXT(I892,"aaaa")</f>
        <v>2018</v>
      </c>
      <c r="K892" s="0" t="n">
        <v>10</v>
      </c>
      <c r="L892" s="0" t="s">
        <v>85</v>
      </c>
      <c r="M892" s="0" t="s">
        <v>88</v>
      </c>
    </row>
    <row r="893" customFormat="false" ht="14.4" hidden="false" customHeight="false" outlineLevel="0" collapsed="false">
      <c r="A893" s="0" t="str">
        <f aca="false">IF(M893="GASOLINE","G",IF(M893="PROPANE","CNG",IF(M893="DIESEL","D", "OUTRO")))</f>
        <v>D</v>
      </c>
      <c r="C893" s="0" t="n">
        <f aca="false">3.78541*F893</f>
        <v>49762999.86</v>
      </c>
      <c r="D893" s="16" t="s">
        <v>73</v>
      </c>
      <c r="E893" s="0" t="s">
        <v>74</v>
      </c>
      <c r="F893" s="0" t="n">
        <f aca="false">G893*H893*1000</f>
        <v>13146000</v>
      </c>
      <c r="G893" s="0" t="n">
        <v>30</v>
      </c>
      <c r="H893" s="0" t="n">
        <v>438.2</v>
      </c>
      <c r="I893" s="17" t="n">
        <v>43419</v>
      </c>
      <c r="J893" s="17" t="str">
        <f aca="false">TEXT(I893,"aaaa")</f>
        <v>2018</v>
      </c>
      <c r="K893" s="0" t="n">
        <v>11</v>
      </c>
      <c r="L893" s="0" t="s">
        <v>86</v>
      </c>
      <c r="M893" s="0" t="s">
        <v>88</v>
      </c>
    </row>
    <row r="894" customFormat="false" ht="14.4" hidden="false" customHeight="false" outlineLevel="0" collapsed="false">
      <c r="A894" s="0" t="str">
        <f aca="false">IF(M894="GASOLINE","G",IF(M894="PROPANE","CNG",IF(M894="DIESEL","D", "OUTRO")))</f>
        <v>D</v>
      </c>
      <c r="C894" s="0" t="n">
        <f aca="false">3.78541*F894</f>
        <v>64635118.668</v>
      </c>
      <c r="D894" s="16" t="s">
        <v>73</v>
      </c>
      <c r="E894" s="0" t="s">
        <v>74</v>
      </c>
      <c r="F894" s="0" t="n">
        <f aca="false">G894*H894*1000</f>
        <v>17074800</v>
      </c>
      <c r="G894" s="0" t="n">
        <v>31</v>
      </c>
      <c r="H894" s="0" t="n">
        <v>550.8</v>
      </c>
      <c r="I894" s="17" t="n">
        <v>43449</v>
      </c>
      <c r="J894" s="17" t="str">
        <f aca="false">TEXT(I894,"aaaa")</f>
        <v>2018</v>
      </c>
      <c r="K894" s="0" t="n">
        <v>12</v>
      </c>
      <c r="L894" s="0" t="s">
        <v>87</v>
      </c>
      <c r="M894" s="0" t="s">
        <v>88</v>
      </c>
    </row>
    <row r="895" customFormat="false" ht="14.4" hidden="false" customHeight="false" outlineLevel="0" collapsed="false">
      <c r="A895" s="0" t="str">
        <f aca="false">IF(M895="GASOLINE","G",IF(M895="PROPANE","CNG",IF(M895="DIESEL","D", "OUTRO")))</f>
        <v>D</v>
      </c>
      <c r="C895" s="0" t="n">
        <f aca="false">3.78541*F895</f>
        <v>78177044.402</v>
      </c>
      <c r="D895" s="16" t="s">
        <v>73</v>
      </c>
      <c r="E895" s="0" t="s">
        <v>74</v>
      </c>
      <c r="F895" s="0" t="n">
        <f aca="false">G895*H895*1000</f>
        <v>20652200</v>
      </c>
      <c r="G895" s="0" t="n">
        <v>31</v>
      </c>
      <c r="H895" s="0" t="n">
        <v>666.2</v>
      </c>
      <c r="I895" s="17" t="n">
        <v>43480</v>
      </c>
      <c r="J895" s="17" t="str">
        <f aca="false">TEXT(I895,"aaaa")</f>
        <v>2019</v>
      </c>
      <c r="K895" s="0" t="n">
        <v>1</v>
      </c>
      <c r="L895" s="0" t="s">
        <v>75</v>
      </c>
      <c r="M895" s="0" t="s">
        <v>88</v>
      </c>
    </row>
    <row r="896" customFormat="false" ht="14.4" hidden="false" customHeight="false" outlineLevel="0" collapsed="false">
      <c r="A896" s="0" t="str">
        <f aca="false">IF(M896="GASOLINE","G",IF(M896="PROPANE","CNG",IF(M896="DIESEL","D", "OUTRO")))</f>
        <v>D</v>
      </c>
      <c r="C896" s="0" t="n">
        <f aca="false">3.78541*F896</f>
        <v>68767272.224</v>
      </c>
      <c r="D896" s="16" t="s">
        <v>73</v>
      </c>
      <c r="E896" s="0" t="s">
        <v>74</v>
      </c>
      <c r="F896" s="0" t="n">
        <f aca="false">G896*H896*1000</f>
        <v>18166400</v>
      </c>
      <c r="G896" s="0" t="n">
        <v>28</v>
      </c>
      <c r="H896" s="0" t="n">
        <v>648.8</v>
      </c>
      <c r="I896" s="17" t="n">
        <v>43511</v>
      </c>
      <c r="J896" s="17" t="str">
        <f aca="false">TEXT(I896,"aaaa")</f>
        <v>2019</v>
      </c>
      <c r="K896" s="0" t="n">
        <v>2</v>
      </c>
      <c r="L896" s="0" t="s">
        <v>77</v>
      </c>
      <c r="M896" s="0" t="s">
        <v>88</v>
      </c>
    </row>
    <row r="897" customFormat="false" ht="14.4" hidden="false" customHeight="false" outlineLevel="0" collapsed="false">
      <c r="A897" s="0" t="str">
        <f aca="false">IF(M897="GASOLINE","G",IF(M897="PROPANE","CNG",IF(M897="DIESEL","D", "OUTRO")))</f>
        <v>D</v>
      </c>
      <c r="C897" s="0" t="n">
        <f aca="false">3.78541*F897</f>
        <v>39440565.331</v>
      </c>
      <c r="D897" s="16" t="s">
        <v>73</v>
      </c>
      <c r="E897" s="0" t="s">
        <v>74</v>
      </c>
      <c r="F897" s="0" t="n">
        <f aca="false">G897*H897*1000</f>
        <v>10419100</v>
      </c>
      <c r="G897" s="0" t="n">
        <v>31</v>
      </c>
      <c r="H897" s="0" t="n">
        <v>336.1</v>
      </c>
      <c r="I897" s="17" t="n">
        <v>43539</v>
      </c>
      <c r="J897" s="17" t="str">
        <f aca="false">TEXT(I897,"aaaa")</f>
        <v>2019</v>
      </c>
      <c r="K897" s="0" t="n">
        <v>3</v>
      </c>
      <c r="L897" s="0" t="s">
        <v>78</v>
      </c>
      <c r="M897" s="0" t="s">
        <v>88</v>
      </c>
    </row>
    <row r="898" customFormat="false" ht="14.4" hidden="false" customHeight="false" outlineLevel="0" collapsed="false">
      <c r="A898" s="0" t="str">
        <f aca="false">IF(M898="GASOLINE","G",IF(M898="PROPANE","CNG",IF(M898="DIESEL","D", "OUTRO")))</f>
        <v>D</v>
      </c>
      <c r="C898" s="0" t="n">
        <f aca="false">3.78541*F898</f>
        <v>14445124.56</v>
      </c>
      <c r="D898" s="16" t="s">
        <v>73</v>
      </c>
      <c r="E898" s="0" t="s">
        <v>74</v>
      </c>
      <c r="F898" s="0" t="n">
        <f aca="false">G898*H898*1000</f>
        <v>3816000</v>
      </c>
      <c r="G898" s="0" t="n">
        <v>30</v>
      </c>
      <c r="H898" s="0" t="n">
        <v>127.2</v>
      </c>
      <c r="I898" s="17" t="n">
        <v>43570</v>
      </c>
      <c r="J898" s="17" t="str">
        <f aca="false">TEXT(I898,"aaaa")</f>
        <v>2019</v>
      </c>
      <c r="K898" s="0" t="n">
        <v>4</v>
      </c>
      <c r="L898" s="0" t="s">
        <v>79</v>
      </c>
      <c r="M898" s="0" t="s">
        <v>88</v>
      </c>
    </row>
    <row r="899" customFormat="false" ht="14.4" hidden="false" customHeight="false" outlineLevel="0" collapsed="false">
      <c r="A899" s="0" t="str">
        <f aca="false">IF(M899="GASOLINE","G",IF(M899="PROPANE","CNG",IF(M899="DIESEL","D", "OUTRO")))</f>
        <v>D</v>
      </c>
      <c r="C899" s="0" t="n">
        <f aca="false">3.78541*F899</f>
        <v>13107739.207</v>
      </c>
      <c r="D899" s="16" t="s">
        <v>73</v>
      </c>
      <c r="E899" s="0" t="s">
        <v>74</v>
      </c>
      <c r="F899" s="0" t="n">
        <f aca="false">G899*H899*1000</f>
        <v>3462700</v>
      </c>
      <c r="G899" s="0" t="n">
        <v>31</v>
      </c>
      <c r="H899" s="19" t="n">
        <f aca="false">H898*0.5+H900*0.5</f>
        <v>111.7</v>
      </c>
      <c r="I899" s="17" t="n">
        <v>43600</v>
      </c>
      <c r="J899" s="17" t="str">
        <f aca="false">TEXT(I899,"aaaa")</f>
        <v>2019</v>
      </c>
      <c r="K899" s="0" t="n">
        <v>5</v>
      </c>
      <c r="L899" s="0" t="s">
        <v>80</v>
      </c>
      <c r="M899" s="0" t="s">
        <v>88</v>
      </c>
    </row>
    <row r="900" customFormat="false" ht="14.4" hidden="false" customHeight="false" outlineLevel="0" collapsed="false">
      <c r="A900" s="0" t="str">
        <f aca="false">IF(M900="GASOLINE","G",IF(M900="PROPANE","CNG",IF(M900="DIESEL","D", "OUTRO")))</f>
        <v>D</v>
      </c>
      <c r="C900" s="0" t="n">
        <f aca="false">3.78541*F900</f>
        <v>10924693.26</v>
      </c>
      <c r="D900" s="16" t="s">
        <v>73</v>
      </c>
      <c r="E900" s="0" t="s">
        <v>74</v>
      </c>
      <c r="F900" s="0" t="n">
        <f aca="false">G900*H900*1000</f>
        <v>2886000</v>
      </c>
      <c r="G900" s="0" t="n">
        <v>30</v>
      </c>
      <c r="H900" s="0" t="n">
        <v>96.2</v>
      </c>
      <c r="I900" s="17" t="n">
        <v>43631</v>
      </c>
      <c r="J900" s="17" t="str">
        <f aca="false">TEXT(I900,"aaaa")</f>
        <v>2019</v>
      </c>
      <c r="K900" s="0" t="n">
        <v>6</v>
      </c>
      <c r="L900" s="0" t="s">
        <v>81</v>
      </c>
      <c r="M900" s="0" t="s">
        <v>88</v>
      </c>
    </row>
    <row r="901" customFormat="false" ht="14.4" hidden="false" customHeight="false" outlineLevel="0" collapsed="false">
      <c r="A901" s="0" t="str">
        <f aca="false">IF(M901="GASOLINE","G",IF(M901="PROPANE","CNG",IF(M901="DIESEL","D", "OUTRO")))</f>
        <v>D</v>
      </c>
      <c r="C901" s="0" t="n">
        <f aca="false">3.78541*F901</f>
        <v>5221973.095</v>
      </c>
      <c r="D901" s="16" t="s">
        <v>73</v>
      </c>
      <c r="E901" s="0" t="s">
        <v>74</v>
      </c>
      <c r="F901" s="0" t="n">
        <f aca="false">G901*H901*1000</f>
        <v>1379500</v>
      </c>
      <c r="G901" s="0" t="n">
        <v>31</v>
      </c>
      <c r="H901" s="0" t="n">
        <v>44.5</v>
      </c>
      <c r="I901" s="17" t="n">
        <v>43661</v>
      </c>
      <c r="J901" s="17" t="str">
        <f aca="false">TEXT(I901,"aaaa")</f>
        <v>2019</v>
      </c>
      <c r="K901" s="0" t="n">
        <v>7</v>
      </c>
      <c r="L901" s="0" t="s">
        <v>82</v>
      </c>
      <c r="M901" s="0" t="s">
        <v>88</v>
      </c>
    </row>
    <row r="902" customFormat="false" ht="14.4" hidden="false" customHeight="false" outlineLevel="0" collapsed="false">
      <c r="A902" s="0" t="str">
        <f aca="false">IF(M902="GASOLINE","G",IF(M902="PROPANE","CNG",IF(M902="DIESEL","D", "OUTRO")))</f>
        <v>D</v>
      </c>
      <c r="C902" s="0" t="n">
        <f aca="false">3.78541*F902</f>
        <v>7111271.226</v>
      </c>
      <c r="D902" s="16" t="s">
        <v>73</v>
      </c>
      <c r="E902" s="0" t="s">
        <v>74</v>
      </c>
      <c r="F902" s="0" t="n">
        <f aca="false">G902*H902*1000</f>
        <v>1878600</v>
      </c>
      <c r="G902" s="0" t="n">
        <v>31</v>
      </c>
      <c r="H902" s="0" t="n">
        <v>60.6</v>
      </c>
      <c r="I902" s="17" t="n">
        <v>43692</v>
      </c>
      <c r="J902" s="17" t="str">
        <f aca="false">TEXT(I902,"aaaa")</f>
        <v>2019</v>
      </c>
      <c r="K902" s="0" t="n">
        <v>8</v>
      </c>
      <c r="L902" s="0" t="s">
        <v>83</v>
      </c>
      <c r="M902" s="0" t="s">
        <v>88</v>
      </c>
    </row>
    <row r="903" customFormat="false" ht="14.4" hidden="false" customHeight="false" outlineLevel="0" collapsed="false">
      <c r="A903" s="0" t="str">
        <f aca="false">IF(M903="GASOLINE","G",IF(M903="PROPANE","CNG",IF(M903="DIESEL","D", "OUTRO")))</f>
        <v>D</v>
      </c>
      <c r="C903" s="0" t="n">
        <f aca="false">3.78541*F903</f>
        <v>8835146.94</v>
      </c>
      <c r="D903" s="16" t="s">
        <v>73</v>
      </c>
      <c r="E903" s="0" t="s">
        <v>74</v>
      </c>
      <c r="F903" s="0" t="n">
        <f aca="false">G903*H903*1000</f>
        <v>2334000</v>
      </c>
      <c r="G903" s="0" t="n">
        <v>30</v>
      </c>
      <c r="H903" s="0" t="n">
        <v>77.8</v>
      </c>
      <c r="I903" s="17" t="n">
        <v>43723</v>
      </c>
      <c r="J903" s="17" t="str">
        <f aca="false">TEXT(I903,"aaaa")</f>
        <v>2019</v>
      </c>
      <c r="K903" s="0" t="n">
        <v>9</v>
      </c>
      <c r="L903" s="0" t="s">
        <v>84</v>
      </c>
      <c r="M903" s="0" t="s">
        <v>88</v>
      </c>
    </row>
    <row r="904" customFormat="false" ht="14.4" hidden="false" customHeight="false" outlineLevel="0" collapsed="false">
      <c r="A904" s="0" t="str">
        <f aca="false">IF(M904="GASOLINE","G",IF(M904="PROPANE","CNG",IF(M904="DIESEL","D", "OUTRO")))</f>
        <v>D</v>
      </c>
      <c r="C904" s="0" t="n">
        <f aca="false">3.78541*F904</f>
        <v>21040444.403</v>
      </c>
      <c r="D904" s="16" t="s">
        <v>73</v>
      </c>
      <c r="E904" s="0" t="s">
        <v>74</v>
      </c>
      <c r="F904" s="0" t="n">
        <f aca="false">G904*H904*1000</f>
        <v>5558300</v>
      </c>
      <c r="G904" s="0" t="n">
        <v>31</v>
      </c>
      <c r="H904" s="0" t="n">
        <v>179.3</v>
      </c>
      <c r="I904" s="17" t="n">
        <v>43753</v>
      </c>
      <c r="J904" s="17" t="str">
        <f aca="false">TEXT(I904,"aaaa")</f>
        <v>2019</v>
      </c>
      <c r="K904" s="0" t="n">
        <v>10</v>
      </c>
      <c r="L904" s="0" t="s">
        <v>85</v>
      </c>
      <c r="M904" s="0" t="s">
        <v>88</v>
      </c>
    </row>
    <row r="905" customFormat="false" ht="14.4" hidden="false" customHeight="false" outlineLevel="0" collapsed="false">
      <c r="A905" s="0" t="str">
        <f aca="false">IF(M905="GASOLINE","G",IF(M905="PROPANE","CNG",IF(M905="DIESEL","D", "OUTRO")))</f>
        <v>D</v>
      </c>
      <c r="C905" s="0" t="n">
        <f aca="false">3.78541*F905</f>
        <v>45901881.66</v>
      </c>
      <c r="D905" s="16" t="s">
        <v>73</v>
      </c>
      <c r="E905" s="0" t="s">
        <v>74</v>
      </c>
      <c r="F905" s="0" t="n">
        <f aca="false">G905*H905*1000</f>
        <v>12126000</v>
      </c>
      <c r="G905" s="0" t="n">
        <v>30</v>
      </c>
      <c r="H905" s="0" t="n">
        <v>404.2</v>
      </c>
      <c r="I905" s="17" t="n">
        <v>43784</v>
      </c>
      <c r="J905" s="17" t="str">
        <f aca="false">TEXT(I905,"aaaa")</f>
        <v>2019</v>
      </c>
      <c r="K905" s="0" t="n">
        <v>11</v>
      </c>
      <c r="L905" s="0" t="s">
        <v>86</v>
      </c>
      <c r="M905" s="0" t="s">
        <v>88</v>
      </c>
    </row>
    <row r="906" customFormat="false" ht="14.4" hidden="false" customHeight="false" outlineLevel="0" collapsed="false">
      <c r="A906" s="0" t="str">
        <f aca="false">IF(M906="GASOLINE","G",IF(M906="PROPANE","CNG",IF(M906="DIESEL","D", "OUTRO")))</f>
        <v>D</v>
      </c>
      <c r="C906" s="0" t="n">
        <f aca="false">3.78541*F906</f>
        <v>60668766.07</v>
      </c>
      <c r="D906" s="16" t="s">
        <v>73</v>
      </c>
      <c r="E906" s="0" t="s">
        <v>74</v>
      </c>
      <c r="F906" s="0" t="n">
        <f aca="false">G906*H906*1000</f>
        <v>16027000</v>
      </c>
      <c r="G906" s="0" t="n">
        <v>31</v>
      </c>
      <c r="H906" s="0" t="n">
        <v>517</v>
      </c>
      <c r="I906" s="17" t="n">
        <v>43814</v>
      </c>
      <c r="J906" s="17" t="str">
        <f aca="false">TEXT(I906,"aaaa")</f>
        <v>2019</v>
      </c>
      <c r="K906" s="0" t="n">
        <v>12</v>
      </c>
      <c r="L906" s="0" t="s">
        <v>87</v>
      </c>
      <c r="M906" s="0" t="s">
        <v>88</v>
      </c>
    </row>
    <row r="907" customFormat="false" ht="14.4" hidden="true" customHeight="false" outlineLevel="0" collapsed="false">
      <c r="A907" s="0" t="str">
        <f aca="false">IF(M907="GASOLINE","G",IF(M907="PROPANE","CNG",IF(M907="DIESEL","D", "OUTRO")))</f>
        <v>D</v>
      </c>
      <c r="C907" s="0" t="n">
        <f aca="false">3.78541*F907</f>
        <v>65350939.699</v>
      </c>
      <c r="D907" s="16" t="s">
        <v>73</v>
      </c>
      <c r="E907" s="0" t="s">
        <v>74</v>
      </c>
      <c r="F907" s="0" t="n">
        <f aca="false">G907*H907*1000</f>
        <v>17263900</v>
      </c>
      <c r="G907" s="0" t="n">
        <v>31</v>
      </c>
      <c r="H907" s="0" t="n">
        <v>556.9</v>
      </c>
      <c r="I907" s="17" t="n">
        <v>43845</v>
      </c>
      <c r="J907" s="17" t="str">
        <f aca="false">TEXT(I907,"aaaa")</f>
        <v>2020</v>
      </c>
      <c r="K907" s="0" t="n">
        <v>1</v>
      </c>
      <c r="L907" s="0" t="s">
        <v>75</v>
      </c>
      <c r="M907" s="0" t="s">
        <v>88</v>
      </c>
    </row>
    <row r="908" customFormat="false" ht="14.4" hidden="true" customHeight="false" outlineLevel="0" collapsed="false">
      <c r="A908" s="0" t="str">
        <f aca="false">IF(M908="GASOLINE","G",IF(M908="PROPANE","CNG",IF(M908="DIESEL","D", "OUTRO")))</f>
        <v>D</v>
      </c>
      <c r="C908" s="0" t="n">
        <f aca="false">3.78541*F908</f>
        <v>55404396.383</v>
      </c>
      <c r="D908" s="16" t="s">
        <v>73</v>
      </c>
      <c r="E908" s="0" t="s">
        <v>74</v>
      </c>
      <c r="F908" s="0" t="n">
        <f aca="false">G908*H908*1000</f>
        <v>14636300</v>
      </c>
      <c r="G908" s="0" t="n">
        <v>29</v>
      </c>
      <c r="H908" s="0" t="n">
        <v>504.7</v>
      </c>
      <c r="I908" s="17" t="n">
        <v>43876</v>
      </c>
      <c r="J908" s="17" t="str">
        <f aca="false">TEXT(I908,"aaaa")</f>
        <v>2020</v>
      </c>
      <c r="K908" s="0" t="n">
        <v>2</v>
      </c>
      <c r="L908" s="0" t="s">
        <v>77</v>
      </c>
      <c r="M908" s="0" t="s">
        <v>88</v>
      </c>
    </row>
    <row r="909" customFormat="false" ht="14.4" hidden="true" customHeight="false" outlineLevel="0" collapsed="false">
      <c r="A909" s="0" t="str">
        <f aca="false">IF(M909="GASOLINE","G",IF(M909="PROPANE","CNG",IF(M909="DIESEL","D", "OUTRO")))</f>
        <v>D</v>
      </c>
      <c r="C909" s="0" t="n">
        <f aca="false">3.78541*F909</f>
        <v>35368599.794</v>
      </c>
      <c r="D909" s="16" t="s">
        <v>73</v>
      </c>
      <c r="E909" s="0" t="s">
        <v>74</v>
      </c>
      <c r="F909" s="0" t="n">
        <f aca="false">G909*H909*1000</f>
        <v>9343400</v>
      </c>
      <c r="G909" s="0" t="n">
        <v>31</v>
      </c>
      <c r="H909" s="0" t="n">
        <v>301.4</v>
      </c>
      <c r="I909" s="17" t="n">
        <v>43905</v>
      </c>
      <c r="J909" s="17" t="str">
        <f aca="false">TEXT(I909,"aaaa")</f>
        <v>2020</v>
      </c>
      <c r="K909" s="0" t="n">
        <v>3</v>
      </c>
      <c r="L909" s="0" t="s">
        <v>78</v>
      </c>
      <c r="M909" s="0" t="s">
        <v>88</v>
      </c>
    </row>
    <row r="910" customFormat="false" ht="14.4" hidden="true" customHeight="false" outlineLevel="0" collapsed="false">
      <c r="A910" s="0" t="str">
        <f aca="false">IF(M910="GASOLINE","G",IF(M910="PROPANE","CNG",IF(M910="DIESEL","D", "OUTRO")))</f>
        <v>D</v>
      </c>
      <c r="C910" s="0" t="n">
        <f aca="false">3.78541*F910</f>
        <v>28685836.98</v>
      </c>
      <c r="D910" s="16" t="s">
        <v>73</v>
      </c>
      <c r="E910" s="0" t="s">
        <v>74</v>
      </c>
      <c r="F910" s="0" t="n">
        <f aca="false">G910*H910*1000</f>
        <v>7578000</v>
      </c>
      <c r="G910" s="0" t="n">
        <v>30</v>
      </c>
      <c r="H910" s="0" t="n">
        <v>252.6</v>
      </c>
      <c r="I910" s="17" t="n">
        <v>43936</v>
      </c>
      <c r="J910" s="17" t="str">
        <f aca="false">TEXT(I910,"aaaa")</f>
        <v>2020</v>
      </c>
      <c r="K910" s="0" t="n">
        <v>4</v>
      </c>
      <c r="L910" s="0" t="s">
        <v>79</v>
      </c>
      <c r="M910" s="0" t="s">
        <v>88</v>
      </c>
    </row>
    <row r="911" customFormat="false" ht="14.4" hidden="true" customHeight="false" outlineLevel="0" collapsed="false">
      <c r="A911" s="0" t="str">
        <f aca="false">IF(M911="GASOLINE","G",IF(M911="PROPANE","CNG",IF(M911="DIESEL","D", "OUTRO")))</f>
        <v>D</v>
      </c>
      <c r="C911" s="0" t="n">
        <f aca="false">3.78541*F911</f>
        <v>28761923.721</v>
      </c>
      <c r="D911" s="16" t="s">
        <v>73</v>
      </c>
      <c r="E911" s="0" t="s">
        <v>74</v>
      </c>
      <c r="F911" s="0" t="n">
        <f aca="false">G911*H911*1000</f>
        <v>7598100</v>
      </c>
      <c r="G911" s="0" t="n">
        <v>31</v>
      </c>
      <c r="H911" s="0" t="n">
        <v>245.1</v>
      </c>
      <c r="I911" s="17" t="n">
        <v>43966</v>
      </c>
      <c r="J911" s="17" t="str">
        <f aca="false">TEXT(I911,"aaaa")</f>
        <v>2020</v>
      </c>
      <c r="K911" s="0" t="n">
        <v>5</v>
      </c>
      <c r="L911" s="0" t="s">
        <v>80</v>
      </c>
      <c r="M911" s="0" t="s">
        <v>88</v>
      </c>
    </row>
    <row r="912" customFormat="false" ht="14.4" hidden="true" customHeight="false" outlineLevel="0" collapsed="false">
      <c r="A912" s="0" t="str">
        <f aca="false">IF(M912="GASOLINE","G",IF(M912="PROPANE","CNG",IF(M912="DIESEL","D", "OUTRO")))</f>
        <v>D</v>
      </c>
      <c r="C912" s="0" t="n">
        <f aca="false">3.78541*F912</f>
        <v>6121007.97</v>
      </c>
      <c r="D912" s="16" t="s">
        <v>73</v>
      </c>
      <c r="E912" s="0" t="s">
        <v>74</v>
      </c>
      <c r="F912" s="0" t="n">
        <f aca="false">G912*H912*1000</f>
        <v>1617000</v>
      </c>
      <c r="G912" s="0" t="n">
        <v>30</v>
      </c>
      <c r="H912" s="0" t="n">
        <v>53.9</v>
      </c>
      <c r="I912" s="17" t="n">
        <v>43997</v>
      </c>
      <c r="J912" s="17" t="str">
        <f aca="false">TEXT(I912,"aaaa")</f>
        <v>2020</v>
      </c>
      <c r="K912" s="0" t="n">
        <v>6</v>
      </c>
      <c r="L912" s="0" t="s">
        <v>81</v>
      </c>
      <c r="M912" s="0" t="s">
        <v>88</v>
      </c>
    </row>
    <row r="913" customFormat="false" ht="14.4" hidden="true" customHeight="false" outlineLevel="0" collapsed="false">
      <c r="A913" s="0" t="str">
        <f aca="false">IF(M913="GASOLINE","G",IF(M913="PROPANE","CNG",IF(M913="DIESEL","D", "OUTRO")))</f>
        <v>D</v>
      </c>
      <c r="C913" s="0" t="n">
        <f aca="false">3.78541*F913</f>
        <v>4999012.446</v>
      </c>
      <c r="D913" s="16" t="s">
        <v>73</v>
      </c>
      <c r="E913" s="0" t="s">
        <v>74</v>
      </c>
      <c r="F913" s="0" t="n">
        <f aca="false">G913*H913*1000</f>
        <v>1320600</v>
      </c>
      <c r="G913" s="0" t="n">
        <v>31</v>
      </c>
      <c r="H913" s="0" t="n">
        <v>42.6</v>
      </c>
      <c r="I913" s="17" t="n">
        <v>44027</v>
      </c>
      <c r="J913" s="17" t="str">
        <f aca="false">TEXT(I913,"aaaa")</f>
        <v>2020</v>
      </c>
      <c r="K913" s="0" t="n">
        <v>7</v>
      </c>
      <c r="L913" s="0" t="s">
        <v>82</v>
      </c>
      <c r="M913" s="0" t="s">
        <v>88</v>
      </c>
    </row>
    <row r="914" customFormat="false" ht="14.4" hidden="true" customHeight="false" outlineLevel="0" collapsed="false">
      <c r="A914" s="0" t="str">
        <f aca="false">IF(M914="GASOLINE","G",IF(M914="PROPANE","CNG",IF(M914="DIESEL","D", "OUTRO")))</f>
        <v>D</v>
      </c>
      <c r="C914" s="0" t="n">
        <f aca="false">3.78541*F914</f>
        <v>5351055.576</v>
      </c>
      <c r="D914" s="16" t="s">
        <v>73</v>
      </c>
      <c r="E914" s="0" t="s">
        <v>74</v>
      </c>
      <c r="F914" s="0" t="n">
        <f aca="false">G914*H914*1000</f>
        <v>1413600</v>
      </c>
      <c r="G914" s="0" t="n">
        <v>31</v>
      </c>
      <c r="H914" s="0" t="n">
        <v>45.6</v>
      </c>
      <c r="I914" s="17" t="n">
        <v>44058</v>
      </c>
      <c r="J914" s="17" t="str">
        <f aca="false">TEXT(I914,"aaaa")</f>
        <v>2020</v>
      </c>
      <c r="K914" s="0" t="n">
        <v>8</v>
      </c>
      <c r="L914" s="0" t="s">
        <v>83</v>
      </c>
      <c r="M914" s="0" t="s">
        <v>88</v>
      </c>
    </row>
    <row r="915" customFormat="false" ht="14.4" hidden="true" customHeight="false" outlineLevel="0" collapsed="false">
      <c r="A915" s="0" t="str">
        <f aca="false">IF(M915="GASOLINE","G",IF(M915="PROPANE","CNG",IF(M915="DIESEL","D", "OUTRO")))</f>
        <v>D</v>
      </c>
      <c r="C915" s="0" t="n">
        <f aca="false">3.78541*F915</f>
        <v>14763099</v>
      </c>
      <c r="D915" s="16" t="s">
        <v>73</v>
      </c>
      <c r="E915" s="0" t="s">
        <v>74</v>
      </c>
      <c r="F915" s="0" t="n">
        <f aca="false">G915*H915*1000</f>
        <v>3900000</v>
      </c>
      <c r="G915" s="0" t="n">
        <v>30</v>
      </c>
      <c r="H915" s="0" t="n">
        <v>130</v>
      </c>
      <c r="I915" s="17" t="n">
        <v>44089</v>
      </c>
      <c r="J915" s="17" t="str">
        <f aca="false">TEXT(I915,"aaaa")</f>
        <v>2020</v>
      </c>
      <c r="K915" s="0" t="n">
        <v>9</v>
      </c>
      <c r="L915" s="0" t="s">
        <v>84</v>
      </c>
      <c r="M915" s="0" t="s">
        <v>88</v>
      </c>
    </row>
    <row r="916" customFormat="false" ht="14.4" hidden="true" customHeight="false" outlineLevel="0" collapsed="false">
      <c r="A916" s="0" t="str">
        <f aca="false">IF(M916="GASOLINE","G",IF(M916="PROPANE","CNG",IF(M916="DIESEL","D", "OUTRO")))</f>
        <v>D</v>
      </c>
      <c r="C916" s="0" t="n">
        <f aca="false">3.78541*F916</f>
        <v>16534292.339</v>
      </c>
      <c r="D916" s="16" t="s">
        <v>73</v>
      </c>
      <c r="E916" s="0" t="s">
        <v>74</v>
      </c>
      <c r="F916" s="0" t="n">
        <f aca="false">G916*H916*1000</f>
        <v>4367900</v>
      </c>
      <c r="G916" s="0" t="n">
        <v>31</v>
      </c>
      <c r="H916" s="0" t="n">
        <v>140.9</v>
      </c>
      <c r="I916" s="17" t="n">
        <v>44119</v>
      </c>
      <c r="J916" s="17" t="str">
        <f aca="false">TEXT(I916,"aaaa")</f>
        <v>2020</v>
      </c>
      <c r="K916" s="0" t="n">
        <v>10</v>
      </c>
      <c r="L916" s="0" t="s">
        <v>85</v>
      </c>
      <c r="M916" s="0" t="s">
        <v>88</v>
      </c>
    </row>
    <row r="917" customFormat="false" ht="14.4" hidden="true" customHeight="false" outlineLevel="0" collapsed="false">
      <c r="A917" s="0" t="str">
        <f aca="false">IF(M917="GASOLINE","G",IF(M917="PROPANE","CNG",IF(M917="DIESEL","D", "OUTRO")))</f>
        <v>D</v>
      </c>
      <c r="C917" s="0" t="n">
        <f aca="false">3.78541*F917</f>
        <v>25858135.71</v>
      </c>
      <c r="D917" s="16" t="s">
        <v>73</v>
      </c>
      <c r="E917" s="0" t="s">
        <v>74</v>
      </c>
      <c r="F917" s="0" t="n">
        <f aca="false">G917*H917*1000</f>
        <v>6831000</v>
      </c>
      <c r="G917" s="0" t="n">
        <v>30</v>
      </c>
      <c r="H917" s="0" t="n">
        <v>227.7</v>
      </c>
      <c r="I917" s="17" t="n">
        <v>44150</v>
      </c>
      <c r="J917" s="17" t="str">
        <f aca="false">TEXT(I917,"aaaa")</f>
        <v>2020</v>
      </c>
      <c r="K917" s="0" t="n">
        <v>11</v>
      </c>
      <c r="L917" s="0" t="s">
        <v>86</v>
      </c>
      <c r="M917" s="0" t="s">
        <v>88</v>
      </c>
    </row>
    <row r="918" customFormat="false" ht="14.4" hidden="true" customHeight="false" outlineLevel="0" collapsed="false">
      <c r="A918" s="0" t="str">
        <f aca="false">IF(M918="GASOLINE","G",IF(M918="PROPANE","CNG",IF(M918="DIESEL","D", "OUTRO")))</f>
        <v>D</v>
      </c>
      <c r="C918" s="0" t="n">
        <f aca="false">3.78541*F918</f>
        <v>62405512.178</v>
      </c>
      <c r="D918" s="16" t="s">
        <v>73</v>
      </c>
      <c r="E918" s="0" t="s">
        <v>74</v>
      </c>
      <c r="F918" s="0" t="n">
        <f aca="false">G918*H918*1000</f>
        <v>16485800</v>
      </c>
      <c r="G918" s="0" t="n">
        <v>31</v>
      </c>
      <c r="H918" s="0" t="n">
        <v>531.8</v>
      </c>
      <c r="I918" s="17" t="n">
        <v>44180</v>
      </c>
      <c r="J918" s="17" t="str">
        <f aca="false">TEXT(I918,"aaaa")</f>
        <v>2020</v>
      </c>
      <c r="K918" s="0" t="n">
        <v>12</v>
      </c>
      <c r="L918" s="0" t="s">
        <v>87</v>
      </c>
      <c r="M918" s="0" t="s">
        <v>88</v>
      </c>
    </row>
    <row r="919" customFormat="false" ht="14.4" hidden="true" customHeight="false" outlineLevel="0" collapsed="false">
      <c r="A919" s="0" t="str">
        <f aca="false">IF(M919="GASOLINE","G",IF(M919="PROPANE","CNG",IF(M919="DIESEL","D", "OUTRO")))</f>
        <v>D</v>
      </c>
      <c r="C919" s="0" t="n">
        <f aca="false">3.78541*F919</f>
        <v>65374409.241</v>
      </c>
      <c r="D919" s="16" t="s">
        <v>73</v>
      </c>
      <c r="E919" s="0" t="s">
        <v>74</v>
      </c>
      <c r="F919" s="0" t="n">
        <f aca="false">G919*H919*1000</f>
        <v>17270100</v>
      </c>
      <c r="G919" s="0" t="n">
        <v>31</v>
      </c>
      <c r="H919" s="0" t="n">
        <v>557.1</v>
      </c>
      <c r="I919" s="17" t="n">
        <v>44211</v>
      </c>
      <c r="J919" s="17" t="str">
        <f aca="false">TEXT(I919,"aaaa")</f>
        <v>2021</v>
      </c>
      <c r="K919" s="0" t="n">
        <v>1</v>
      </c>
      <c r="L919" s="0" t="s">
        <v>75</v>
      </c>
      <c r="M919" s="0" t="s">
        <v>88</v>
      </c>
    </row>
    <row r="920" customFormat="false" ht="14.4" hidden="true" customHeight="false" outlineLevel="0" collapsed="false">
      <c r="A920" s="0" t="str">
        <f aca="false">IF(M920="GASOLINE","G",IF(M920="PROPANE","CNG",IF(M920="DIESEL","D", "OUTRO")))</f>
        <v>D</v>
      </c>
      <c r="C920" s="0" t="n">
        <f aca="false">3.78541*F920</f>
        <v>63881064.996</v>
      </c>
      <c r="D920" s="16" t="s">
        <v>73</v>
      </c>
      <c r="E920" s="0" t="s">
        <v>74</v>
      </c>
      <c r="F920" s="0" t="n">
        <f aca="false">G920*H920*1000</f>
        <v>16875600</v>
      </c>
      <c r="G920" s="0" t="n">
        <v>28</v>
      </c>
      <c r="H920" s="0" t="n">
        <v>602.7</v>
      </c>
      <c r="I920" s="17" t="n">
        <v>44242</v>
      </c>
      <c r="J920" s="17" t="str">
        <f aca="false">TEXT(I920,"aaaa")</f>
        <v>2021</v>
      </c>
      <c r="K920" s="0" t="n">
        <v>2</v>
      </c>
      <c r="L920" s="0" t="s">
        <v>77</v>
      </c>
      <c r="M920" s="0" t="s">
        <v>88</v>
      </c>
    </row>
    <row r="921" customFormat="false" ht="14.4" hidden="true" customHeight="false" outlineLevel="0" collapsed="false">
      <c r="A921" s="0" t="str">
        <f aca="false">IF(M921="GASOLINE","G",IF(M921="PROPANE","CNG",IF(M921="DIESEL","D", "OUTRO")))</f>
        <v>D</v>
      </c>
      <c r="C921" s="0" t="n">
        <f aca="false">3.78541*F921</f>
        <v>44157943.273</v>
      </c>
      <c r="D921" s="16" t="s">
        <v>73</v>
      </c>
      <c r="E921" s="0" t="s">
        <v>74</v>
      </c>
      <c r="F921" s="0" t="n">
        <f aca="false">G921*H921*1000</f>
        <v>11665300</v>
      </c>
      <c r="G921" s="0" t="n">
        <v>31</v>
      </c>
      <c r="H921" s="0" t="n">
        <v>376.3</v>
      </c>
      <c r="I921" s="17" t="n">
        <v>44270</v>
      </c>
      <c r="J921" s="17" t="str">
        <f aca="false">TEXT(I921,"aaaa")</f>
        <v>2021</v>
      </c>
      <c r="K921" s="0" t="n">
        <v>3</v>
      </c>
      <c r="L921" s="0" t="s">
        <v>78</v>
      </c>
      <c r="M921" s="0" t="s">
        <v>88</v>
      </c>
    </row>
    <row r="922" customFormat="false" ht="14.4" hidden="true" customHeight="false" outlineLevel="0" collapsed="false">
      <c r="A922" s="0" t="str">
        <f aca="false">IF(M922="GASOLINE","G",IF(M922="PROPANE","CNG",IF(M922="DIESEL","D", "OUTRO")))</f>
        <v>D</v>
      </c>
      <c r="C922" s="0" t="n">
        <f aca="false">3.78541*F922</f>
        <v>15149210.82</v>
      </c>
      <c r="D922" s="16" t="s">
        <v>73</v>
      </c>
      <c r="E922" s="0" t="s">
        <v>74</v>
      </c>
      <c r="F922" s="0" t="n">
        <f aca="false">G922*H922*1000</f>
        <v>4002000</v>
      </c>
      <c r="G922" s="0" t="n">
        <v>30</v>
      </c>
      <c r="H922" s="0" t="n">
        <v>133.4</v>
      </c>
      <c r="I922" s="17" t="n">
        <v>44301</v>
      </c>
      <c r="J922" s="17" t="str">
        <f aca="false">TEXT(I922,"aaaa")</f>
        <v>2021</v>
      </c>
      <c r="K922" s="0" t="n">
        <v>4</v>
      </c>
      <c r="L922" s="0" t="s">
        <v>79</v>
      </c>
      <c r="M922" s="0" t="s">
        <v>88</v>
      </c>
    </row>
    <row r="923" customFormat="false" ht="14.4" hidden="true" customHeight="false" outlineLevel="0" collapsed="false">
      <c r="A923" s="0" t="str">
        <f aca="false">IF(M923="GASOLINE","G",IF(M923="PROPANE","CNG",IF(M923="DIESEL","D", "OUTRO")))</f>
        <v>D</v>
      </c>
      <c r="C923" s="0" t="n">
        <f aca="false">3.78541*F923</f>
        <v>11922527.336</v>
      </c>
      <c r="D923" s="16" t="s">
        <v>73</v>
      </c>
      <c r="E923" s="0" t="s">
        <v>74</v>
      </c>
      <c r="F923" s="0" t="n">
        <f aca="false">G923*H923*1000</f>
        <v>3149600</v>
      </c>
      <c r="G923" s="0" t="n">
        <v>31</v>
      </c>
      <c r="H923" s="0" t="n">
        <v>101.6</v>
      </c>
      <c r="I923" s="17" t="n">
        <v>44331</v>
      </c>
      <c r="J923" s="17" t="str">
        <f aca="false">TEXT(I923,"aaaa")</f>
        <v>2021</v>
      </c>
      <c r="K923" s="0" t="n">
        <v>5</v>
      </c>
      <c r="L923" s="0" t="s">
        <v>80</v>
      </c>
      <c r="M923" s="0" t="s">
        <v>88</v>
      </c>
    </row>
    <row r="924" customFormat="false" ht="14.4" hidden="true" customHeight="false" outlineLevel="0" collapsed="false">
      <c r="A924" s="0" t="str">
        <f aca="false">IF(M924="GASOLINE","G",IF(M924="PROPANE","CNG",IF(M924="DIESEL","D", "OUTRO")))</f>
        <v>CNG</v>
      </c>
      <c r="C924" s="0" t="n">
        <f aca="false">3.78541*F924</f>
        <v>27518037.995</v>
      </c>
      <c r="D924" s="16" t="s">
        <v>73</v>
      </c>
      <c r="E924" s="0" t="s">
        <v>74</v>
      </c>
      <c r="F924" s="0" t="n">
        <f aca="false">G924*H924*1000</f>
        <v>7269500</v>
      </c>
      <c r="G924" s="0" t="n">
        <f aca="false">_xlfn.DAYS(I925,I924)</f>
        <v>31</v>
      </c>
      <c r="H924" s="0" t="n">
        <v>234.5</v>
      </c>
      <c r="I924" s="17" t="n">
        <v>30331</v>
      </c>
      <c r="J924" s="17" t="str">
        <f aca="false">TEXT(I924,"aaaa")</f>
        <v>1983</v>
      </c>
      <c r="K924" s="0" t="n">
        <v>1</v>
      </c>
      <c r="L924" s="0" t="s">
        <v>75</v>
      </c>
      <c r="M924" s="0" t="s">
        <v>89</v>
      </c>
    </row>
    <row r="925" customFormat="false" ht="14.4" hidden="true" customHeight="false" outlineLevel="0" collapsed="false">
      <c r="A925" s="0" t="str">
        <f aca="false">IF(M925="GASOLINE","G",IF(M925="PROPANE","CNG",IF(M925="DIESEL","D", "OUTRO")))</f>
        <v>CNG</v>
      </c>
      <c r="C925" s="0" t="n">
        <f aca="false">3.78541*F925</f>
        <v>23190935.824</v>
      </c>
      <c r="D925" s="16" t="s">
        <v>73</v>
      </c>
      <c r="E925" s="0" t="s">
        <v>74</v>
      </c>
      <c r="F925" s="0" t="n">
        <f aca="false">G925*H925*1000</f>
        <v>6126400</v>
      </c>
      <c r="G925" s="0" t="n">
        <v>28</v>
      </c>
      <c r="H925" s="0" t="n">
        <v>218.8</v>
      </c>
      <c r="I925" s="17" t="n">
        <v>30362</v>
      </c>
      <c r="J925" s="17" t="str">
        <f aca="false">TEXT(I925,"aaaa")</f>
        <v>1983</v>
      </c>
      <c r="K925" s="0" t="n">
        <v>2</v>
      </c>
      <c r="L925" s="0" t="s">
        <v>77</v>
      </c>
      <c r="M925" s="0" t="s">
        <v>89</v>
      </c>
    </row>
    <row r="926" customFormat="false" ht="14.4" hidden="true" customHeight="false" outlineLevel="0" collapsed="false">
      <c r="A926" s="0" t="str">
        <f aca="false">IF(M926="GASOLINE","G",IF(M926="PROPANE","CNG",IF(M926="DIESEL","D", "OUTRO")))</f>
        <v>CNG</v>
      </c>
      <c r="C926" s="0" t="n">
        <f aca="false">3.78541*F926</f>
        <v>25417513.986</v>
      </c>
      <c r="D926" s="16" t="s">
        <v>73</v>
      </c>
      <c r="E926" s="0" t="s">
        <v>74</v>
      </c>
      <c r="F926" s="0" t="n">
        <f aca="false">G926*H926*1000</f>
        <v>6714600</v>
      </c>
      <c r="G926" s="0" t="n">
        <v>31</v>
      </c>
      <c r="H926" s="0" t="n">
        <v>216.6</v>
      </c>
      <c r="I926" s="17" t="n">
        <v>30390</v>
      </c>
      <c r="J926" s="17" t="str">
        <f aca="false">TEXT(I926,"aaaa")</f>
        <v>1983</v>
      </c>
      <c r="K926" s="0" t="n">
        <v>3</v>
      </c>
      <c r="L926" s="0" t="s">
        <v>78</v>
      </c>
      <c r="M926" s="0" t="s">
        <v>89</v>
      </c>
    </row>
    <row r="927" customFormat="false" ht="14.4" hidden="true" customHeight="false" outlineLevel="0" collapsed="false">
      <c r="A927" s="0" t="str">
        <f aca="false">IF(M927="GASOLINE","G",IF(M927="PROPANE","CNG",IF(M927="DIESEL","D", "OUTRO")))</f>
        <v>CNG</v>
      </c>
      <c r="C927" s="0" t="n">
        <f aca="false">3.78541*F927</f>
        <v>19078466.4</v>
      </c>
      <c r="D927" s="16" t="s">
        <v>73</v>
      </c>
      <c r="E927" s="0" t="s">
        <v>74</v>
      </c>
      <c r="F927" s="0" t="n">
        <f aca="false">G927*H927*1000</f>
        <v>5040000</v>
      </c>
      <c r="G927" s="0" t="n">
        <v>30</v>
      </c>
      <c r="H927" s="0" t="n">
        <v>168</v>
      </c>
      <c r="I927" s="17" t="n">
        <v>30421</v>
      </c>
      <c r="J927" s="17" t="str">
        <f aca="false">TEXT(I927,"aaaa")</f>
        <v>1983</v>
      </c>
      <c r="K927" s="0" t="n">
        <v>4</v>
      </c>
      <c r="L927" s="0" t="s">
        <v>79</v>
      </c>
      <c r="M927" s="0" t="s">
        <v>89</v>
      </c>
    </row>
    <row r="928" customFormat="false" ht="14.4" hidden="true" customHeight="false" outlineLevel="0" collapsed="false">
      <c r="A928" s="0" t="str">
        <f aca="false">IF(M928="GASOLINE","G",IF(M928="PROPANE","CNG",IF(M928="DIESEL","D", "OUTRO")))</f>
        <v>CNG</v>
      </c>
      <c r="C928" s="0" t="n">
        <f aca="false">3.78541*F928</f>
        <v>13647538.673</v>
      </c>
      <c r="D928" s="16" t="s">
        <v>73</v>
      </c>
      <c r="E928" s="0" t="s">
        <v>74</v>
      </c>
      <c r="F928" s="0" t="n">
        <f aca="false">G928*H928*1000</f>
        <v>3605300</v>
      </c>
      <c r="G928" s="0" t="n">
        <v>31</v>
      </c>
      <c r="H928" s="0" t="n">
        <v>116.3</v>
      </c>
      <c r="I928" s="17" t="n">
        <v>30451</v>
      </c>
      <c r="J928" s="17" t="str">
        <f aca="false">TEXT(I928,"aaaa")</f>
        <v>1983</v>
      </c>
      <c r="K928" s="0" t="n">
        <v>5</v>
      </c>
      <c r="L928" s="0" t="s">
        <v>80</v>
      </c>
      <c r="M928" s="0" t="s">
        <v>89</v>
      </c>
    </row>
    <row r="929" customFormat="false" ht="14.4" hidden="true" customHeight="false" outlineLevel="0" collapsed="false">
      <c r="A929" s="0" t="str">
        <f aca="false">IF(M929="GASOLINE","G",IF(M929="PROPANE","CNG",IF(M929="DIESEL","D", "OUTRO")))</f>
        <v>CNG</v>
      </c>
      <c r="C929" s="0" t="n">
        <f aca="false">3.78541*F929</f>
        <v>11924041.5</v>
      </c>
      <c r="D929" s="16" t="s">
        <v>73</v>
      </c>
      <c r="E929" s="0" t="s">
        <v>74</v>
      </c>
      <c r="F929" s="0" t="n">
        <f aca="false">G929*H929*1000</f>
        <v>3150000</v>
      </c>
      <c r="G929" s="0" t="n">
        <v>30</v>
      </c>
      <c r="H929" s="0" t="n">
        <v>105</v>
      </c>
      <c r="I929" s="17" t="n">
        <v>30482</v>
      </c>
      <c r="J929" s="17" t="str">
        <f aca="false">TEXT(I929,"aaaa")</f>
        <v>1983</v>
      </c>
      <c r="K929" s="0" t="n">
        <v>6</v>
      </c>
      <c r="L929" s="0" t="s">
        <v>81</v>
      </c>
      <c r="M929" s="0" t="s">
        <v>89</v>
      </c>
    </row>
    <row r="930" customFormat="false" ht="14.4" hidden="true" customHeight="false" outlineLevel="0" collapsed="false">
      <c r="A930" s="0" t="str">
        <f aca="false">IF(M930="GASOLINE","G",IF(M930="PROPANE","CNG",IF(M930="DIESEL","D", "OUTRO")))</f>
        <v>CNG</v>
      </c>
      <c r="C930" s="0" t="n">
        <f aca="false">3.78541*F930</f>
        <v>11687831.916</v>
      </c>
      <c r="D930" s="16" t="s">
        <v>73</v>
      </c>
      <c r="E930" s="0" t="s">
        <v>74</v>
      </c>
      <c r="F930" s="0" t="n">
        <f aca="false">G930*H930*1000</f>
        <v>3087600</v>
      </c>
      <c r="G930" s="0" t="n">
        <v>31</v>
      </c>
      <c r="H930" s="0" t="n">
        <v>99.6</v>
      </c>
      <c r="I930" s="17" t="n">
        <v>30512</v>
      </c>
      <c r="J930" s="17" t="str">
        <f aca="false">TEXT(I930,"aaaa")</f>
        <v>1983</v>
      </c>
      <c r="K930" s="0" t="n">
        <v>7</v>
      </c>
      <c r="L930" s="0" t="s">
        <v>82</v>
      </c>
      <c r="M930" s="0" t="s">
        <v>89</v>
      </c>
    </row>
    <row r="931" customFormat="false" ht="14.4" hidden="true" customHeight="false" outlineLevel="0" collapsed="false">
      <c r="A931" s="0" t="str">
        <f aca="false">IF(M931="GASOLINE","G",IF(M931="PROPANE","CNG",IF(M931="DIESEL","D", "OUTRO")))</f>
        <v>CNG</v>
      </c>
      <c r="C931" s="0" t="n">
        <f aca="false">3.78541*F931</f>
        <v>12368448.634</v>
      </c>
      <c r="D931" s="16" t="s">
        <v>73</v>
      </c>
      <c r="E931" s="0" t="s">
        <v>74</v>
      </c>
      <c r="F931" s="0" t="n">
        <f aca="false">G931*H931*1000</f>
        <v>3267400</v>
      </c>
      <c r="G931" s="0" t="n">
        <v>31</v>
      </c>
      <c r="H931" s="0" t="n">
        <v>105.4</v>
      </c>
      <c r="I931" s="17" t="n">
        <v>30543</v>
      </c>
      <c r="J931" s="17" t="str">
        <f aca="false">TEXT(I931,"aaaa")</f>
        <v>1983</v>
      </c>
      <c r="K931" s="0" t="n">
        <v>8</v>
      </c>
      <c r="L931" s="0" t="s">
        <v>83</v>
      </c>
      <c r="M931" s="0" t="s">
        <v>89</v>
      </c>
    </row>
    <row r="932" customFormat="false" ht="14.4" hidden="true" customHeight="false" outlineLevel="0" collapsed="false">
      <c r="A932" s="0" t="str">
        <f aca="false">IF(M932="GASOLINE","G",IF(M932="PROPANE","CNG",IF(M932="DIESEL","D", "OUTRO")))</f>
        <v>CNG</v>
      </c>
      <c r="C932" s="0" t="n">
        <f aca="false">3.78541*F932</f>
        <v>17170619.76</v>
      </c>
      <c r="D932" s="16" t="s">
        <v>73</v>
      </c>
      <c r="E932" s="0" t="s">
        <v>74</v>
      </c>
      <c r="F932" s="0" t="n">
        <f aca="false">G932*H932*1000</f>
        <v>4536000</v>
      </c>
      <c r="G932" s="0" t="n">
        <v>30</v>
      </c>
      <c r="H932" s="0" t="n">
        <v>151.2</v>
      </c>
      <c r="I932" s="17" t="n">
        <v>30574</v>
      </c>
      <c r="J932" s="17" t="str">
        <f aca="false">TEXT(I932,"aaaa")</f>
        <v>1983</v>
      </c>
      <c r="K932" s="0" t="n">
        <v>9</v>
      </c>
      <c r="L932" s="0" t="s">
        <v>84</v>
      </c>
      <c r="M932" s="0" t="s">
        <v>89</v>
      </c>
    </row>
    <row r="933" customFormat="false" ht="14.4" hidden="true" customHeight="false" outlineLevel="0" collapsed="false">
      <c r="A933" s="0" t="str">
        <f aca="false">IF(M933="GASOLINE","G",IF(M933="PROPANE","CNG",IF(M933="DIESEL","D", "OUTRO")))</f>
        <v>CNG</v>
      </c>
      <c r="C933" s="0" t="n">
        <f aca="false">3.78541*F933</f>
        <v>19221554.898</v>
      </c>
      <c r="D933" s="16" t="s">
        <v>73</v>
      </c>
      <c r="E933" s="0" t="s">
        <v>74</v>
      </c>
      <c r="F933" s="0" t="n">
        <f aca="false">G933*H933*1000</f>
        <v>5077800</v>
      </c>
      <c r="G933" s="0" t="n">
        <v>31</v>
      </c>
      <c r="H933" s="0" t="n">
        <v>163.8</v>
      </c>
      <c r="I933" s="17" t="n">
        <v>30604</v>
      </c>
      <c r="J933" s="17" t="str">
        <f aca="false">TEXT(I933,"aaaa")</f>
        <v>1983</v>
      </c>
      <c r="K933" s="0" t="n">
        <v>10</v>
      </c>
      <c r="L933" s="0" t="s">
        <v>85</v>
      </c>
      <c r="M933" s="0" t="s">
        <v>89</v>
      </c>
    </row>
    <row r="934" customFormat="false" ht="14.4" hidden="true" customHeight="false" outlineLevel="0" collapsed="false">
      <c r="A934" s="0" t="str">
        <f aca="false">IF(M934="GASOLINE","G",IF(M934="PROPANE","CNG",IF(M934="DIESEL","D", "OUTRO")))</f>
        <v>CNG</v>
      </c>
      <c r="C934" s="0" t="n">
        <f aca="false">3.78541*F934</f>
        <v>19952896.11</v>
      </c>
      <c r="D934" s="16" t="s">
        <v>73</v>
      </c>
      <c r="E934" s="0" t="s">
        <v>74</v>
      </c>
      <c r="F934" s="0" t="n">
        <f aca="false">G934*H934*1000</f>
        <v>5271000</v>
      </c>
      <c r="G934" s="0" t="n">
        <v>30</v>
      </c>
      <c r="H934" s="0" t="n">
        <v>175.7</v>
      </c>
      <c r="I934" s="17" t="n">
        <v>30635</v>
      </c>
      <c r="J934" s="17" t="str">
        <f aca="false">TEXT(I934,"aaaa")</f>
        <v>1983</v>
      </c>
      <c r="K934" s="0" t="n">
        <v>11</v>
      </c>
      <c r="L934" s="0" t="s">
        <v>86</v>
      </c>
      <c r="M934" s="0" t="s">
        <v>89</v>
      </c>
    </row>
    <row r="935" customFormat="false" ht="14.4" hidden="true" customHeight="false" outlineLevel="0" collapsed="false">
      <c r="A935" s="0" t="str">
        <f aca="false">IF(M935="GASOLINE","G",IF(M935="PROPANE","CNG",IF(M935="DIESEL","D", "OUTRO")))</f>
        <v>CNG</v>
      </c>
      <c r="C935" s="0" t="n">
        <f aca="false">3.78541*F935</f>
        <v>25405779.215</v>
      </c>
      <c r="D935" s="16" t="s">
        <v>73</v>
      </c>
      <c r="E935" s="0" t="s">
        <v>74</v>
      </c>
      <c r="F935" s="0" t="n">
        <f aca="false">G935*H935*1000</f>
        <v>6711500</v>
      </c>
      <c r="G935" s="0" t="n">
        <v>31</v>
      </c>
      <c r="H935" s="0" t="n">
        <v>216.5</v>
      </c>
      <c r="I935" s="17" t="n">
        <v>30665</v>
      </c>
      <c r="J935" s="17" t="str">
        <f aca="false">TEXT(I935,"aaaa")</f>
        <v>1983</v>
      </c>
      <c r="K935" s="0" t="n">
        <v>12</v>
      </c>
      <c r="L935" s="0" t="s">
        <v>87</v>
      </c>
      <c r="M935" s="0" t="s">
        <v>89</v>
      </c>
    </row>
    <row r="936" customFormat="false" ht="14.4" hidden="true" customHeight="false" outlineLevel="0" collapsed="false">
      <c r="A936" s="0" t="str">
        <f aca="false">IF(M936="GASOLINE","G",IF(M936="PROPANE","CNG",IF(M936="DIESEL","D", "OUTRO")))</f>
        <v>CNG</v>
      </c>
      <c r="C936" s="0" t="n">
        <f aca="false">3.78541*F936</f>
        <v>35016556.664</v>
      </c>
      <c r="D936" s="16" t="s">
        <v>73</v>
      </c>
      <c r="E936" s="0" t="s">
        <v>74</v>
      </c>
      <c r="F936" s="0" t="n">
        <f aca="false">G936*H936*1000</f>
        <v>9250400</v>
      </c>
      <c r="G936" s="0" t="n">
        <v>31</v>
      </c>
      <c r="H936" s="0" t="n">
        <v>298.4</v>
      </c>
      <c r="I936" s="17" t="n">
        <v>30696</v>
      </c>
      <c r="J936" s="17" t="str">
        <f aca="false">TEXT(I936,"aaaa")</f>
        <v>1984</v>
      </c>
      <c r="K936" s="0" t="n">
        <v>1</v>
      </c>
      <c r="L936" s="0" t="s">
        <v>75</v>
      </c>
      <c r="M936" s="0" t="s">
        <v>89</v>
      </c>
    </row>
    <row r="937" customFormat="false" ht="14.4" hidden="true" customHeight="false" outlineLevel="0" collapsed="false">
      <c r="A937" s="0" t="str">
        <f aca="false">IF(M937="GASOLINE","G",IF(M937="PROPANE","CNG",IF(M937="DIESEL","D", "OUTRO")))</f>
        <v>CNG</v>
      </c>
      <c r="C937" s="0" t="n">
        <f aca="false">3.78541*F937</f>
        <v>22482307.072</v>
      </c>
      <c r="D937" s="16" t="s">
        <v>73</v>
      </c>
      <c r="E937" s="0" t="s">
        <v>74</v>
      </c>
      <c r="F937" s="0" t="n">
        <f aca="false">G937*H937*1000</f>
        <v>5939200</v>
      </c>
      <c r="G937" s="0" t="n">
        <v>29</v>
      </c>
      <c r="H937" s="0" t="n">
        <v>204.8</v>
      </c>
      <c r="I937" s="17" t="n">
        <v>30727</v>
      </c>
      <c r="J937" s="17" t="str">
        <f aca="false">TEXT(I937,"aaaa")</f>
        <v>1984</v>
      </c>
      <c r="K937" s="0" t="n">
        <v>2</v>
      </c>
      <c r="L937" s="0" t="s">
        <v>77</v>
      </c>
      <c r="M937" s="0" t="s">
        <v>89</v>
      </c>
    </row>
    <row r="938" customFormat="false" ht="14.4" hidden="true" customHeight="false" outlineLevel="0" collapsed="false">
      <c r="A938" s="0" t="str">
        <f aca="false">IF(M938="GASOLINE","G",IF(M938="PROPANE","CNG",IF(M938="DIESEL","D", "OUTRO")))</f>
        <v>CNG</v>
      </c>
      <c r="C938" s="0" t="n">
        <f aca="false">3.78541*F938</f>
        <v>24631284.329</v>
      </c>
      <c r="D938" s="16" t="s">
        <v>73</v>
      </c>
      <c r="E938" s="0" t="s">
        <v>74</v>
      </c>
      <c r="F938" s="0" t="n">
        <f aca="false">G938*H938*1000</f>
        <v>6506900</v>
      </c>
      <c r="G938" s="0" t="n">
        <v>31</v>
      </c>
      <c r="H938" s="0" t="n">
        <v>209.9</v>
      </c>
      <c r="I938" s="17" t="n">
        <v>30756</v>
      </c>
      <c r="J938" s="17" t="str">
        <f aca="false">TEXT(I938,"aaaa")</f>
        <v>1984</v>
      </c>
      <c r="K938" s="0" t="n">
        <v>3</v>
      </c>
      <c r="L938" s="0" t="s">
        <v>78</v>
      </c>
      <c r="M938" s="0" t="s">
        <v>89</v>
      </c>
    </row>
    <row r="939" customFormat="false" ht="14.4" hidden="true" customHeight="false" outlineLevel="0" collapsed="false">
      <c r="A939" s="0" t="str">
        <f aca="false">IF(M939="GASOLINE","G",IF(M939="PROPANE","CNG",IF(M939="DIESEL","D", "OUTRO")))</f>
        <v>CNG</v>
      </c>
      <c r="C939" s="0" t="n">
        <f aca="false">3.78541*F939</f>
        <v>20759188.44</v>
      </c>
      <c r="D939" s="16" t="s">
        <v>73</v>
      </c>
      <c r="E939" s="0" t="s">
        <v>74</v>
      </c>
      <c r="F939" s="0" t="n">
        <f aca="false">G939*H939*1000</f>
        <v>5484000</v>
      </c>
      <c r="G939" s="0" t="n">
        <v>30</v>
      </c>
      <c r="H939" s="0" t="n">
        <v>182.8</v>
      </c>
      <c r="I939" s="17" t="n">
        <v>30787</v>
      </c>
      <c r="J939" s="17" t="str">
        <f aca="false">TEXT(I939,"aaaa")</f>
        <v>1984</v>
      </c>
      <c r="K939" s="0" t="n">
        <v>4</v>
      </c>
      <c r="L939" s="0" t="s">
        <v>79</v>
      </c>
      <c r="M939" s="0" t="s">
        <v>89</v>
      </c>
    </row>
    <row r="940" customFormat="false" ht="14.4" hidden="true" customHeight="false" outlineLevel="0" collapsed="false">
      <c r="A940" s="0" t="str">
        <f aca="false">IF(M940="GASOLINE","G",IF(M940="PROPANE","CNG",IF(M940="DIESEL","D", "OUTRO")))</f>
        <v>CNG</v>
      </c>
      <c r="C940" s="0" t="n">
        <f aca="false">3.78541*F940</f>
        <v>15384284.781</v>
      </c>
      <c r="D940" s="16" t="s">
        <v>73</v>
      </c>
      <c r="E940" s="0" t="s">
        <v>74</v>
      </c>
      <c r="F940" s="0" t="n">
        <f aca="false">G940*H940*1000</f>
        <v>4064100</v>
      </c>
      <c r="G940" s="0" t="n">
        <v>31</v>
      </c>
      <c r="H940" s="0" t="n">
        <v>131.1</v>
      </c>
      <c r="I940" s="17" t="n">
        <v>30817</v>
      </c>
      <c r="J940" s="17" t="str">
        <f aca="false">TEXT(I940,"aaaa")</f>
        <v>1984</v>
      </c>
      <c r="K940" s="0" t="n">
        <v>5</v>
      </c>
      <c r="L940" s="0" t="s">
        <v>80</v>
      </c>
      <c r="M940" s="0" t="s">
        <v>89</v>
      </c>
    </row>
    <row r="941" customFormat="false" ht="14.4" hidden="true" customHeight="false" outlineLevel="0" collapsed="false">
      <c r="A941" s="0" t="str">
        <f aca="false">IF(M941="GASOLINE","G",IF(M941="PROPANE","CNG",IF(M941="DIESEL","D", "OUTRO")))</f>
        <v>CNG</v>
      </c>
      <c r="C941" s="0" t="n">
        <f aca="false">3.78541*F941</f>
        <v>13354926.48</v>
      </c>
      <c r="D941" s="16" t="s">
        <v>73</v>
      </c>
      <c r="E941" s="0" t="s">
        <v>74</v>
      </c>
      <c r="F941" s="0" t="n">
        <f aca="false">G941*H941*1000</f>
        <v>3528000</v>
      </c>
      <c r="G941" s="0" t="n">
        <v>30</v>
      </c>
      <c r="H941" s="0" t="n">
        <v>117.6</v>
      </c>
      <c r="I941" s="17" t="n">
        <v>30848</v>
      </c>
      <c r="J941" s="17" t="str">
        <f aca="false">TEXT(I941,"aaaa")</f>
        <v>1984</v>
      </c>
      <c r="K941" s="0" t="n">
        <v>6</v>
      </c>
      <c r="L941" s="0" t="s">
        <v>81</v>
      </c>
      <c r="M941" s="0" t="s">
        <v>89</v>
      </c>
    </row>
    <row r="942" customFormat="false" ht="14.4" hidden="true" customHeight="false" outlineLevel="0" collapsed="false">
      <c r="A942" s="0" t="str">
        <f aca="false">IF(M942="GASOLINE","G",IF(M942="PROPANE","CNG",IF(M942="DIESEL","D", "OUTRO")))</f>
        <v>CNG</v>
      </c>
      <c r="C942" s="0" t="n">
        <f aca="false">3.78541*F942</f>
        <v>12180692.298</v>
      </c>
      <c r="D942" s="16" t="s">
        <v>73</v>
      </c>
      <c r="E942" s="0" t="s">
        <v>74</v>
      </c>
      <c r="F942" s="0" t="n">
        <f aca="false">G942*H942*1000</f>
        <v>3217800</v>
      </c>
      <c r="G942" s="0" t="n">
        <v>31</v>
      </c>
      <c r="H942" s="0" t="n">
        <v>103.8</v>
      </c>
      <c r="I942" s="17" t="n">
        <v>30878</v>
      </c>
      <c r="J942" s="17" t="str">
        <f aca="false">TEXT(I942,"aaaa")</f>
        <v>1984</v>
      </c>
      <c r="K942" s="0" t="n">
        <v>7</v>
      </c>
      <c r="L942" s="0" t="s">
        <v>82</v>
      </c>
      <c r="M942" s="0" t="s">
        <v>89</v>
      </c>
    </row>
    <row r="943" customFormat="false" ht="14.4" hidden="true" customHeight="false" outlineLevel="0" collapsed="false">
      <c r="A943" s="0" t="str">
        <f aca="false">IF(M943="GASOLINE","G",IF(M943="PROPANE","CNG",IF(M943="DIESEL","D", "OUTRO")))</f>
        <v>CNG</v>
      </c>
      <c r="C943" s="0" t="n">
        <f aca="false">3.78541*F943</f>
        <v>15090915.506</v>
      </c>
      <c r="D943" s="16" t="s">
        <v>73</v>
      </c>
      <c r="E943" s="0" t="s">
        <v>74</v>
      </c>
      <c r="F943" s="0" t="n">
        <f aca="false">G943*H943*1000</f>
        <v>3986600</v>
      </c>
      <c r="G943" s="0" t="n">
        <v>31</v>
      </c>
      <c r="H943" s="0" t="n">
        <v>128.6</v>
      </c>
      <c r="I943" s="17" t="n">
        <v>30909</v>
      </c>
      <c r="J943" s="17" t="str">
        <f aca="false">TEXT(I943,"aaaa")</f>
        <v>1984</v>
      </c>
      <c r="K943" s="0" t="n">
        <v>8</v>
      </c>
      <c r="L943" s="0" t="s">
        <v>83</v>
      </c>
      <c r="M943" s="0" t="s">
        <v>89</v>
      </c>
    </row>
    <row r="944" customFormat="false" ht="14.4" hidden="true" customHeight="false" outlineLevel="0" collapsed="false">
      <c r="A944" s="0" t="str">
        <f aca="false">IF(M944="GASOLINE","G",IF(M944="PROPANE","CNG",IF(M944="DIESEL","D", "OUTRO")))</f>
        <v>CNG</v>
      </c>
      <c r="C944" s="0" t="n">
        <f aca="false">3.78541*F944</f>
        <v>20736475.98</v>
      </c>
      <c r="D944" s="16" t="s">
        <v>73</v>
      </c>
      <c r="E944" s="0" t="s">
        <v>74</v>
      </c>
      <c r="F944" s="0" t="n">
        <f aca="false">G944*H944*1000</f>
        <v>5478000</v>
      </c>
      <c r="G944" s="0" t="n">
        <v>30</v>
      </c>
      <c r="H944" s="0" t="n">
        <v>182.6</v>
      </c>
      <c r="I944" s="17" t="n">
        <v>30940</v>
      </c>
      <c r="J944" s="17" t="str">
        <f aca="false">TEXT(I944,"aaaa")</f>
        <v>1984</v>
      </c>
      <c r="K944" s="0" t="n">
        <v>9</v>
      </c>
      <c r="L944" s="0" t="s">
        <v>84</v>
      </c>
      <c r="M944" s="0" t="s">
        <v>89</v>
      </c>
    </row>
    <row r="945" customFormat="false" ht="14.4" hidden="true" customHeight="false" outlineLevel="0" collapsed="false">
      <c r="A945" s="0" t="str">
        <f aca="false">IF(M945="GASOLINE","G",IF(M945="PROPANE","CNG",IF(M945="DIESEL","D", "OUTRO")))</f>
        <v>CNG</v>
      </c>
      <c r="C945" s="0" t="n">
        <f aca="false">3.78541*F945</f>
        <v>25875170.055</v>
      </c>
      <c r="D945" s="16" t="s">
        <v>73</v>
      </c>
      <c r="E945" s="0" t="s">
        <v>74</v>
      </c>
      <c r="F945" s="0" t="n">
        <f aca="false">G945*H945*1000</f>
        <v>6835500</v>
      </c>
      <c r="G945" s="0" t="n">
        <v>31</v>
      </c>
      <c r="H945" s="0" t="n">
        <v>220.5</v>
      </c>
      <c r="I945" s="17" t="n">
        <v>30970</v>
      </c>
      <c r="J945" s="17" t="str">
        <f aca="false">TEXT(I945,"aaaa")</f>
        <v>1984</v>
      </c>
      <c r="K945" s="0" t="n">
        <v>10</v>
      </c>
      <c r="L945" s="0" t="s">
        <v>85</v>
      </c>
      <c r="M945" s="0" t="s">
        <v>89</v>
      </c>
    </row>
    <row r="946" customFormat="false" ht="14.4" hidden="true" customHeight="false" outlineLevel="0" collapsed="false">
      <c r="A946" s="0" t="str">
        <f aca="false">IF(M946="GASOLINE","G",IF(M946="PROPANE","CNG",IF(M946="DIESEL","D", "OUTRO")))</f>
        <v>CNG</v>
      </c>
      <c r="C946" s="0" t="n">
        <f aca="false">3.78541*F946</f>
        <v>24188769.9</v>
      </c>
      <c r="D946" s="16" t="s">
        <v>73</v>
      </c>
      <c r="E946" s="0" t="s">
        <v>74</v>
      </c>
      <c r="F946" s="0" t="n">
        <f aca="false">G946*H946*1000</f>
        <v>6390000</v>
      </c>
      <c r="G946" s="0" t="n">
        <v>30</v>
      </c>
      <c r="H946" s="0" t="n">
        <v>213</v>
      </c>
      <c r="I946" s="17" t="n">
        <v>31001</v>
      </c>
      <c r="J946" s="17" t="str">
        <f aca="false">TEXT(I946,"aaaa")</f>
        <v>1984</v>
      </c>
      <c r="K946" s="0" t="n">
        <v>11</v>
      </c>
      <c r="L946" s="0" t="s">
        <v>86</v>
      </c>
      <c r="M946" s="0" t="s">
        <v>89</v>
      </c>
    </row>
    <row r="947" customFormat="false" ht="14.4" hidden="true" customHeight="false" outlineLevel="0" collapsed="false">
      <c r="A947" s="0" t="str">
        <f aca="false">IF(M947="GASOLINE","G",IF(M947="PROPANE","CNG",IF(M947="DIESEL","D", "OUTRO")))</f>
        <v>CNG</v>
      </c>
      <c r="C947" s="0" t="n">
        <f aca="false">3.78541*F947</f>
        <v>26461908.605</v>
      </c>
      <c r="D947" s="16" t="s">
        <v>73</v>
      </c>
      <c r="E947" s="0" t="s">
        <v>74</v>
      </c>
      <c r="F947" s="0" t="n">
        <f aca="false">G947*H947*1000</f>
        <v>6990500</v>
      </c>
      <c r="G947" s="0" t="n">
        <v>31</v>
      </c>
      <c r="H947" s="0" t="n">
        <v>225.5</v>
      </c>
      <c r="I947" s="17" t="n">
        <v>31031</v>
      </c>
      <c r="J947" s="17" t="str">
        <f aca="false">TEXT(I947,"aaaa")</f>
        <v>1984</v>
      </c>
      <c r="K947" s="0" t="n">
        <v>12</v>
      </c>
      <c r="L947" s="0" t="s">
        <v>87</v>
      </c>
      <c r="M947" s="0" t="s">
        <v>89</v>
      </c>
    </row>
    <row r="948" customFormat="false" ht="14.4" hidden="true" customHeight="false" outlineLevel="0" collapsed="false">
      <c r="A948" s="0" t="str">
        <f aca="false">IF(M948="GASOLINE","G",IF(M948="PROPANE","CNG",IF(M948="DIESEL","D", "OUTRO")))</f>
        <v>CNG</v>
      </c>
      <c r="C948" s="0" t="n">
        <f aca="false">3.78541*F948</f>
        <v>39100256.972</v>
      </c>
      <c r="D948" s="16" t="s">
        <v>73</v>
      </c>
      <c r="E948" s="0" t="s">
        <v>74</v>
      </c>
      <c r="F948" s="0" t="n">
        <f aca="false">G948*H948*1000</f>
        <v>10329200</v>
      </c>
      <c r="G948" s="0" t="n">
        <v>31</v>
      </c>
      <c r="H948" s="0" t="n">
        <v>333.2</v>
      </c>
      <c r="I948" s="17" t="n">
        <v>31062</v>
      </c>
      <c r="J948" s="17" t="str">
        <f aca="false">TEXT(I948,"aaaa")</f>
        <v>1985</v>
      </c>
      <c r="K948" s="0" t="n">
        <v>1</v>
      </c>
      <c r="L948" s="0" t="s">
        <v>75</v>
      </c>
      <c r="M948" s="0" t="s">
        <v>89</v>
      </c>
    </row>
    <row r="949" customFormat="false" ht="14.4" hidden="true" customHeight="false" outlineLevel="0" collapsed="false">
      <c r="A949" s="0" t="str">
        <f aca="false">IF(M949="GASOLINE","G",IF(M949="PROPANE","CNG",IF(M949="DIESEL","D", "OUTRO")))</f>
        <v>CNG</v>
      </c>
      <c r="C949" s="0" t="n">
        <f aca="false">3.78541*F949</f>
        <v>36450469.972</v>
      </c>
      <c r="D949" s="16" t="s">
        <v>73</v>
      </c>
      <c r="E949" s="0" t="s">
        <v>74</v>
      </c>
      <c r="F949" s="0" t="n">
        <f aca="false">G949*H949*1000</f>
        <v>9629200</v>
      </c>
      <c r="G949" s="0" t="n">
        <v>28</v>
      </c>
      <c r="H949" s="0" t="n">
        <v>343.9</v>
      </c>
      <c r="I949" s="17" t="n">
        <v>31093</v>
      </c>
      <c r="J949" s="17" t="str">
        <f aca="false">TEXT(I949,"aaaa")</f>
        <v>1985</v>
      </c>
      <c r="K949" s="0" t="n">
        <v>2</v>
      </c>
      <c r="L949" s="0" t="s">
        <v>77</v>
      </c>
      <c r="M949" s="0" t="s">
        <v>89</v>
      </c>
    </row>
    <row r="950" customFormat="false" ht="14.4" hidden="true" customHeight="false" outlineLevel="0" collapsed="false">
      <c r="A950" s="0" t="str">
        <f aca="false">IF(M950="GASOLINE","G",IF(M950="PROPANE","CNG",IF(M950="DIESEL","D", "OUTRO")))</f>
        <v>CNG</v>
      </c>
      <c r="C950" s="0" t="n">
        <f aca="false">3.78541*F950</f>
        <v>28116511.316</v>
      </c>
      <c r="D950" s="16" t="s">
        <v>73</v>
      </c>
      <c r="E950" s="0" t="s">
        <v>74</v>
      </c>
      <c r="F950" s="0" t="n">
        <f aca="false">G950*H950*1000</f>
        <v>7427600</v>
      </c>
      <c r="G950" s="0" t="n">
        <v>31</v>
      </c>
      <c r="H950" s="0" t="n">
        <v>239.6</v>
      </c>
      <c r="I950" s="17" t="n">
        <v>31121</v>
      </c>
      <c r="J950" s="17" t="str">
        <f aca="false">TEXT(I950,"aaaa")</f>
        <v>1985</v>
      </c>
      <c r="K950" s="0" t="n">
        <v>3</v>
      </c>
      <c r="L950" s="0" t="s">
        <v>78</v>
      </c>
      <c r="M950" s="0" t="s">
        <v>89</v>
      </c>
    </row>
    <row r="951" customFormat="false" ht="14.4" hidden="true" customHeight="false" outlineLevel="0" collapsed="false">
      <c r="A951" s="0" t="str">
        <f aca="false">IF(M951="GASOLINE","G",IF(M951="PROPANE","CNG",IF(M951="DIESEL","D", "OUTRO")))</f>
        <v>CNG</v>
      </c>
      <c r="C951" s="0" t="n">
        <f aca="false">3.78541*F951</f>
        <v>20202733.17</v>
      </c>
      <c r="D951" s="16" t="s">
        <v>73</v>
      </c>
      <c r="E951" s="0" t="s">
        <v>74</v>
      </c>
      <c r="F951" s="0" t="n">
        <f aca="false">G951*H951*1000</f>
        <v>5337000</v>
      </c>
      <c r="G951" s="0" t="n">
        <v>30</v>
      </c>
      <c r="H951" s="0" t="n">
        <v>177.9</v>
      </c>
      <c r="I951" s="17" t="n">
        <v>31152</v>
      </c>
      <c r="J951" s="17" t="str">
        <f aca="false">TEXT(I951,"aaaa")</f>
        <v>1985</v>
      </c>
      <c r="K951" s="0" t="n">
        <v>4</v>
      </c>
      <c r="L951" s="0" t="s">
        <v>79</v>
      </c>
      <c r="M951" s="0" t="s">
        <v>89</v>
      </c>
    </row>
    <row r="952" customFormat="false" ht="14.4" hidden="true" customHeight="false" outlineLevel="0" collapsed="false">
      <c r="A952" s="0" t="str">
        <f aca="false">IF(M952="GASOLINE","G",IF(M952="PROPANE","CNG",IF(M952="DIESEL","D", "OUTRO")))</f>
        <v>CNG</v>
      </c>
      <c r="C952" s="0" t="n">
        <f aca="false">3.78541*F952</f>
        <v>19057268.104</v>
      </c>
      <c r="D952" s="16" t="s">
        <v>73</v>
      </c>
      <c r="E952" s="0" t="s">
        <v>74</v>
      </c>
      <c r="F952" s="0" t="n">
        <f aca="false">G952*H952*1000</f>
        <v>5034400</v>
      </c>
      <c r="G952" s="0" t="n">
        <v>31</v>
      </c>
      <c r="H952" s="0" t="n">
        <v>162.4</v>
      </c>
      <c r="I952" s="17" t="n">
        <v>31182</v>
      </c>
      <c r="J952" s="17" t="str">
        <f aca="false">TEXT(I952,"aaaa")</f>
        <v>1985</v>
      </c>
      <c r="K952" s="0" t="n">
        <v>5</v>
      </c>
      <c r="L952" s="0" t="s">
        <v>80</v>
      </c>
      <c r="M952" s="0" t="s">
        <v>89</v>
      </c>
    </row>
    <row r="953" customFormat="false" ht="14.4" hidden="true" customHeight="false" outlineLevel="0" collapsed="false">
      <c r="A953" s="0" t="str">
        <f aca="false">IF(M953="GASOLINE","G",IF(M953="PROPANE","CNG",IF(M953="DIESEL","D", "OUTRO")))</f>
        <v>CNG</v>
      </c>
      <c r="C953" s="0" t="n">
        <f aca="false">3.78541*F953</f>
        <v>10231963.23</v>
      </c>
      <c r="D953" s="16" t="s">
        <v>73</v>
      </c>
      <c r="E953" s="0" t="s">
        <v>74</v>
      </c>
      <c r="F953" s="0" t="n">
        <f aca="false">G953*H953*1000</f>
        <v>2703000</v>
      </c>
      <c r="G953" s="0" t="n">
        <v>30</v>
      </c>
      <c r="H953" s="0" t="n">
        <v>90.1</v>
      </c>
      <c r="I953" s="17" t="n">
        <v>31213</v>
      </c>
      <c r="J953" s="17" t="str">
        <f aca="false">TEXT(I953,"aaaa")</f>
        <v>1985</v>
      </c>
      <c r="K953" s="0" t="n">
        <v>6</v>
      </c>
      <c r="L953" s="0" t="s">
        <v>81</v>
      </c>
      <c r="M953" s="0" t="s">
        <v>89</v>
      </c>
    </row>
    <row r="954" customFormat="false" ht="14.4" hidden="true" customHeight="false" outlineLevel="0" collapsed="false">
      <c r="A954" s="0" t="str">
        <f aca="false">IF(M954="GASOLINE","G",IF(M954="PROPANE","CNG",IF(M954="DIESEL","D", "OUTRO")))</f>
        <v>CNG</v>
      </c>
      <c r="C954" s="0" t="n">
        <f aca="false">3.78541*F954</f>
        <v>10960276.114</v>
      </c>
      <c r="D954" s="16" t="s">
        <v>73</v>
      </c>
      <c r="E954" s="0" t="s">
        <v>74</v>
      </c>
      <c r="F954" s="0" t="n">
        <f aca="false">G954*H954*1000</f>
        <v>2895400</v>
      </c>
      <c r="G954" s="0" t="n">
        <v>31</v>
      </c>
      <c r="H954" s="0" t="n">
        <v>93.4</v>
      </c>
      <c r="I954" s="17" t="n">
        <v>31243</v>
      </c>
      <c r="J954" s="17" t="str">
        <f aca="false">TEXT(I954,"aaaa")</f>
        <v>1985</v>
      </c>
      <c r="K954" s="0" t="n">
        <v>7</v>
      </c>
      <c r="L954" s="0" t="s">
        <v>82</v>
      </c>
      <c r="M954" s="0" t="s">
        <v>89</v>
      </c>
    </row>
    <row r="955" customFormat="false" ht="14.4" hidden="true" customHeight="false" outlineLevel="0" collapsed="false">
      <c r="A955" s="0" t="str">
        <f aca="false">IF(M955="GASOLINE","G",IF(M955="PROPANE","CNG",IF(M955="DIESEL","D", "OUTRO")))</f>
        <v>CNG</v>
      </c>
      <c r="C955" s="0" t="n">
        <f aca="false">3.78541*F955</f>
        <v>12309774.779</v>
      </c>
      <c r="D955" s="16" t="s">
        <v>73</v>
      </c>
      <c r="E955" s="0" t="s">
        <v>74</v>
      </c>
      <c r="F955" s="0" t="n">
        <f aca="false">G955*H955*1000</f>
        <v>3251900</v>
      </c>
      <c r="G955" s="0" t="n">
        <v>31</v>
      </c>
      <c r="H955" s="0" t="n">
        <v>104.9</v>
      </c>
      <c r="I955" s="17" t="n">
        <v>31274</v>
      </c>
      <c r="J955" s="17" t="str">
        <f aca="false">TEXT(I955,"aaaa")</f>
        <v>1985</v>
      </c>
      <c r="K955" s="0" t="n">
        <v>8</v>
      </c>
      <c r="L955" s="0" t="s">
        <v>83</v>
      </c>
      <c r="M955" s="0" t="s">
        <v>89</v>
      </c>
    </row>
    <row r="956" customFormat="false" ht="14.4" hidden="true" customHeight="false" outlineLevel="0" collapsed="false">
      <c r="A956" s="0" t="str">
        <f aca="false">IF(M956="GASOLINE","G",IF(M956="PROPANE","CNG",IF(M956="DIESEL","D", "OUTRO")))</f>
        <v>CNG</v>
      </c>
      <c r="C956" s="0" t="n">
        <f aca="false">3.78541*F956</f>
        <v>16557383.34</v>
      </c>
      <c r="D956" s="16" t="s">
        <v>73</v>
      </c>
      <c r="E956" s="0" t="s">
        <v>74</v>
      </c>
      <c r="F956" s="0" t="n">
        <f aca="false">G956*H956*1000</f>
        <v>4374000</v>
      </c>
      <c r="G956" s="0" t="n">
        <v>30</v>
      </c>
      <c r="H956" s="0" t="n">
        <v>145.8</v>
      </c>
      <c r="I956" s="17" t="n">
        <v>31305</v>
      </c>
      <c r="J956" s="17" t="str">
        <f aca="false">TEXT(I956,"aaaa")</f>
        <v>1985</v>
      </c>
      <c r="K956" s="0" t="n">
        <v>9</v>
      </c>
      <c r="L956" s="0" t="s">
        <v>84</v>
      </c>
      <c r="M956" s="0" t="s">
        <v>89</v>
      </c>
    </row>
    <row r="957" customFormat="false" ht="14.4" hidden="true" customHeight="false" outlineLevel="0" collapsed="false">
      <c r="A957" s="0" t="str">
        <f aca="false">IF(M957="GASOLINE","G",IF(M957="PROPANE","CNG",IF(M957="DIESEL","D", "OUTRO")))</f>
        <v>CNG</v>
      </c>
      <c r="C957" s="0" t="n">
        <f aca="false">3.78541*F957</f>
        <v>18517468.638</v>
      </c>
      <c r="D957" s="16" t="s">
        <v>73</v>
      </c>
      <c r="E957" s="0" t="s">
        <v>74</v>
      </c>
      <c r="F957" s="0" t="n">
        <f aca="false">G957*H957*1000</f>
        <v>4891800</v>
      </c>
      <c r="G957" s="0" t="n">
        <v>31</v>
      </c>
      <c r="H957" s="0" t="n">
        <v>157.8</v>
      </c>
      <c r="I957" s="17" t="n">
        <v>31335</v>
      </c>
      <c r="J957" s="17" t="str">
        <f aca="false">TEXT(I957,"aaaa")</f>
        <v>1985</v>
      </c>
      <c r="K957" s="0" t="n">
        <v>10</v>
      </c>
      <c r="L957" s="0" t="s">
        <v>85</v>
      </c>
      <c r="M957" s="0" t="s">
        <v>89</v>
      </c>
    </row>
    <row r="958" customFormat="false" ht="14.4" hidden="true" customHeight="false" outlineLevel="0" collapsed="false">
      <c r="A958" s="0" t="str">
        <f aca="false">IF(M958="GASOLINE","G",IF(M958="PROPANE","CNG",IF(M958="DIESEL","D", "OUTRO")))</f>
        <v>CNG</v>
      </c>
      <c r="C958" s="0" t="n">
        <f aca="false">3.78541*F958</f>
        <v>20668338.6</v>
      </c>
      <c r="D958" s="16" t="s">
        <v>73</v>
      </c>
      <c r="E958" s="0" t="s">
        <v>74</v>
      </c>
      <c r="F958" s="0" t="n">
        <f aca="false">G958*H958*1000</f>
        <v>5460000</v>
      </c>
      <c r="G958" s="0" t="n">
        <v>30</v>
      </c>
      <c r="H958" s="0" t="n">
        <v>182</v>
      </c>
      <c r="I958" s="17" t="n">
        <v>31366</v>
      </c>
      <c r="J958" s="17" t="str">
        <f aca="false">TEXT(I958,"aaaa")</f>
        <v>1985</v>
      </c>
      <c r="K958" s="0" t="n">
        <v>11</v>
      </c>
      <c r="L958" s="0" t="s">
        <v>86</v>
      </c>
      <c r="M958" s="0" t="s">
        <v>89</v>
      </c>
    </row>
    <row r="959" customFormat="false" ht="14.4" hidden="true" customHeight="false" outlineLevel="0" collapsed="false">
      <c r="A959" s="0" t="str">
        <f aca="false">IF(M959="GASOLINE","G",IF(M959="PROPANE","CNG",IF(M959="DIESEL","D", "OUTRO")))</f>
        <v>CNG</v>
      </c>
      <c r="C959" s="0" t="n">
        <f aca="false">3.78541*F959</f>
        <v>29278253.645</v>
      </c>
      <c r="D959" s="16" t="s">
        <v>73</v>
      </c>
      <c r="E959" s="0" t="s">
        <v>74</v>
      </c>
      <c r="F959" s="0" t="n">
        <f aca="false">G959*H959*1000</f>
        <v>7734500</v>
      </c>
      <c r="G959" s="0" t="n">
        <v>31</v>
      </c>
      <c r="H959" s="0" t="n">
        <v>249.5</v>
      </c>
      <c r="I959" s="17" t="n">
        <v>31396</v>
      </c>
      <c r="J959" s="17" t="str">
        <f aca="false">TEXT(I959,"aaaa")</f>
        <v>1985</v>
      </c>
      <c r="K959" s="0" t="n">
        <v>12</v>
      </c>
      <c r="L959" s="0" t="s">
        <v>87</v>
      </c>
      <c r="M959" s="0" t="s">
        <v>89</v>
      </c>
    </row>
    <row r="960" customFormat="false" ht="14.4" hidden="true" customHeight="false" outlineLevel="0" collapsed="false">
      <c r="A960" s="0" t="str">
        <f aca="false">IF(M960="GASOLINE","G",IF(M960="PROPANE","CNG",IF(M960="DIESEL","D", "OUTRO")))</f>
        <v>CNG</v>
      </c>
      <c r="C960" s="0" t="n">
        <f aca="false">3.78541*F960</f>
        <v>30909386.814</v>
      </c>
      <c r="D960" s="16" t="s">
        <v>73</v>
      </c>
      <c r="E960" s="0" t="s">
        <v>74</v>
      </c>
      <c r="F960" s="0" t="n">
        <f aca="false">G960*H960*1000</f>
        <v>8165400</v>
      </c>
      <c r="G960" s="0" t="n">
        <v>31</v>
      </c>
      <c r="H960" s="0" t="n">
        <v>263.4</v>
      </c>
      <c r="I960" s="17" t="n">
        <v>31427</v>
      </c>
      <c r="J960" s="17" t="str">
        <f aca="false">TEXT(I960,"aaaa")</f>
        <v>1986</v>
      </c>
      <c r="K960" s="0" t="n">
        <v>1</v>
      </c>
      <c r="L960" s="0" t="s">
        <v>75</v>
      </c>
      <c r="M960" s="0" t="s">
        <v>89</v>
      </c>
    </row>
    <row r="961" customFormat="false" ht="14.4" hidden="true" customHeight="false" outlineLevel="0" collapsed="false">
      <c r="A961" s="0" t="str">
        <f aca="false">IF(M961="GASOLINE","G",IF(M961="PROPANE","CNG",IF(M961="DIESEL","D", "OUTRO")))</f>
        <v>CNG</v>
      </c>
      <c r="C961" s="0" t="n">
        <f aca="false">3.78541*F961</f>
        <v>27144418.028</v>
      </c>
      <c r="D961" s="16" t="s">
        <v>73</v>
      </c>
      <c r="E961" s="0" t="s">
        <v>74</v>
      </c>
      <c r="F961" s="0" t="n">
        <f aca="false">G961*H961*1000</f>
        <v>7170800</v>
      </c>
      <c r="G961" s="0" t="n">
        <v>28</v>
      </c>
      <c r="H961" s="0" t="n">
        <v>256.1</v>
      </c>
      <c r="I961" s="17" t="n">
        <v>31458</v>
      </c>
      <c r="J961" s="17" t="str">
        <f aca="false">TEXT(I961,"aaaa")</f>
        <v>1986</v>
      </c>
      <c r="K961" s="0" t="n">
        <v>2</v>
      </c>
      <c r="L961" s="0" t="s">
        <v>77</v>
      </c>
      <c r="M961" s="0" t="s">
        <v>89</v>
      </c>
    </row>
    <row r="962" customFormat="false" ht="14.4" hidden="true" customHeight="false" outlineLevel="0" collapsed="false">
      <c r="A962" s="0" t="str">
        <f aca="false">IF(M962="GASOLINE","G",IF(M962="PROPANE","CNG",IF(M962="DIESEL","D", "OUTRO")))</f>
        <v>CNG</v>
      </c>
      <c r="C962" s="0" t="n">
        <f aca="false">3.78541*F962</f>
        <v>23305255.206</v>
      </c>
      <c r="D962" s="16" t="s">
        <v>73</v>
      </c>
      <c r="E962" s="0" t="s">
        <v>74</v>
      </c>
      <c r="F962" s="0" t="n">
        <f aca="false">G962*H962*1000</f>
        <v>6156600</v>
      </c>
      <c r="G962" s="0" t="n">
        <v>31</v>
      </c>
      <c r="H962" s="0" t="n">
        <v>198.6</v>
      </c>
      <c r="I962" s="17" t="n">
        <v>31486</v>
      </c>
      <c r="J962" s="17" t="str">
        <f aca="false">TEXT(I962,"aaaa")</f>
        <v>1986</v>
      </c>
      <c r="K962" s="0" t="n">
        <v>3</v>
      </c>
      <c r="L962" s="0" t="s">
        <v>78</v>
      </c>
      <c r="M962" s="0" t="s">
        <v>89</v>
      </c>
    </row>
    <row r="963" customFormat="false" ht="14.4" hidden="true" customHeight="false" outlineLevel="0" collapsed="false">
      <c r="A963" s="0" t="str">
        <f aca="false">IF(M963="GASOLINE","G",IF(M963="PROPANE","CNG",IF(M963="DIESEL","D", "OUTRO")))</f>
        <v>CNG</v>
      </c>
      <c r="C963" s="0" t="n">
        <f aca="false">3.78541*F963</f>
        <v>16125846.6</v>
      </c>
      <c r="D963" s="16" t="s">
        <v>73</v>
      </c>
      <c r="E963" s="0" t="s">
        <v>74</v>
      </c>
      <c r="F963" s="0" t="n">
        <f aca="false">G963*H963*1000</f>
        <v>4260000</v>
      </c>
      <c r="G963" s="0" t="n">
        <v>30</v>
      </c>
      <c r="H963" s="0" t="n">
        <v>142</v>
      </c>
      <c r="I963" s="17" t="n">
        <v>31517</v>
      </c>
      <c r="J963" s="17" t="str">
        <f aca="false">TEXT(I963,"aaaa")</f>
        <v>1986</v>
      </c>
      <c r="K963" s="0" t="n">
        <v>4</v>
      </c>
      <c r="L963" s="0" t="s">
        <v>79</v>
      </c>
      <c r="M963" s="0" t="s">
        <v>89</v>
      </c>
    </row>
    <row r="964" customFormat="false" ht="14.4" hidden="true" customHeight="false" outlineLevel="0" collapsed="false">
      <c r="A964" s="0" t="str">
        <f aca="false">IF(M964="GASOLINE","G",IF(M964="PROPANE","CNG",IF(M964="DIESEL","D", "OUTRO")))</f>
        <v>CNG</v>
      </c>
      <c r="C964" s="0" t="n">
        <f aca="false">3.78541*F964</f>
        <v>12403652.947</v>
      </c>
      <c r="D964" s="16" t="s">
        <v>73</v>
      </c>
      <c r="E964" s="0" t="s">
        <v>74</v>
      </c>
      <c r="F964" s="0" t="n">
        <f aca="false">G964*H964*1000</f>
        <v>3276700</v>
      </c>
      <c r="G964" s="0" t="n">
        <v>31</v>
      </c>
      <c r="H964" s="0" t="n">
        <v>105.7</v>
      </c>
      <c r="I964" s="17" t="n">
        <v>31547</v>
      </c>
      <c r="J964" s="17" t="str">
        <f aca="false">TEXT(I964,"aaaa")</f>
        <v>1986</v>
      </c>
      <c r="K964" s="0" t="n">
        <v>5</v>
      </c>
      <c r="L964" s="0" t="s">
        <v>80</v>
      </c>
      <c r="M964" s="0" t="s">
        <v>89</v>
      </c>
    </row>
    <row r="965" customFormat="false" ht="14.4" hidden="true" customHeight="false" outlineLevel="0" collapsed="false">
      <c r="A965" s="0" t="str">
        <f aca="false">IF(M965="GASOLINE","G",IF(M965="PROPANE","CNG",IF(M965="DIESEL","D", "OUTRO")))</f>
        <v>CNG</v>
      </c>
      <c r="C965" s="0" t="n">
        <f aca="false">3.78541*F965</f>
        <v>10425019.14</v>
      </c>
      <c r="D965" s="16" t="s">
        <v>73</v>
      </c>
      <c r="E965" s="0" t="s">
        <v>74</v>
      </c>
      <c r="F965" s="0" t="n">
        <f aca="false">G965*H965*1000</f>
        <v>2754000</v>
      </c>
      <c r="G965" s="0" t="n">
        <v>30</v>
      </c>
      <c r="H965" s="0" t="n">
        <v>91.8</v>
      </c>
      <c r="I965" s="17" t="n">
        <v>31578</v>
      </c>
      <c r="J965" s="17" t="str">
        <f aca="false">TEXT(I965,"aaaa")</f>
        <v>1986</v>
      </c>
      <c r="K965" s="0" t="n">
        <v>6</v>
      </c>
      <c r="L965" s="0" t="s">
        <v>81</v>
      </c>
      <c r="M965" s="0" t="s">
        <v>89</v>
      </c>
    </row>
    <row r="966" customFormat="false" ht="14.4" hidden="true" customHeight="false" outlineLevel="0" collapsed="false">
      <c r="A966" s="0" t="str">
        <f aca="false">IF(M966="GASOLINE","G",IF(M966="PROPANE","CNG",IF(M966="DIESEL","D", "OUTRO")))</f>
        <v>CNG</v>
      </c>
      <c r="C966" s="0" t="n">
        <f aca="false">3.78541*F966</f>
        <v>9141386.609</v>
      </c>
      <c r="D966" s="16" t="s">
        <v>73</v>
      </c>
      <c r="E966" s="0" t="s">
        <v>74</v>
      </c>
      <c r="F966" s="0" t="n">
        <f aca="false">G966*H966*1000</f>
        <v>2414900</v>
      </c>
      <c r="G966" s="0" t="n">
        <v>31</v>
      </c>
      <c r="H966" s="0" t="n">
        <v>77.9</v>
      </c>
      <c r="I966" s="17" t="n">
        <v>31608</v>
      </c>
      <c r="J966" s="17" t="str">
        <f aca="false">TEXT(I966,"aaaa")</f>
        <v>1986</v>
      </c>
      <c r="K966" s="0" t="n">
        <v>7</v>
      </c>
      <c r="L966" s="0" t="s">
        <v>82</v>
      </c>
      <c r="M966" s="0" t="s">
        <v>89</v>
      </c>
    </row>
    <row r="967" customFormat="false" ht="14.4" hidden="true" customHeight="false" outlineLevel="0" collapsed="false">
      <c r="A967" s="0" t="str">
        <f aca="false">IF(M967="GASOLINE","G",IF(M967="PROPANE","CNG",IF(M967="DIESEL","D", "OUTRO")))</f>
        <v>CNG</v>
      </c>
      <c r="C967" s="0" t="n">
        <f aca="false">3.78541*F967</f>
        <v>9833738.098</v>
      </c>
      <c r="D967" s="16" t="s">
        <v>73</v>
      </c>
      <c r="E967" s="0" t="s">
        <v>74</v>
      </c>
      <c r="F967" s="0" t="n">
        <f aca="false">G967*H967*1000</f>
        <v>2597800</v>
      </c>
      <c r="G967" s="0" t="n">
        <v>31</v>
      </c>
      <c r="H967" s="0" t="n">
        <v>83.8</v>
      </c>
      <c r="I967" s="17" t="n">
        <v>31639</v>
      </c>
      <c r="J967" s="17" t="str">
        <f aca="false">TEXT(I967,"aaaa")</f>
        <v>1986</v>
      </c>
      <c r="K967" s="0" t="n">
        <v>8</v>
      </c>
      <c r="L967" s="0" t="s">
        <v>83</v>
      </c>
      <c r="M967" s="0" t="s">
        <v>89</v>
      </c>
    </row>
    <row r="968" customFormat="false" ht="14.4" hidden="true" customHeight="false" outlineLevel="0" collapsed="false">
      <c r="A968" s="0" t="str">
        <f aca="false">IF(M968="GASOLINE","G",IF(M968="PROPANE","CNG",IF(M968="DIESEL","D", "OUTRO")))</f>
        <v>CNG</v>
      </c>
      <c r="C968" s="0" t="n">
        <f aca="false">3.78541*F968</f>
        <v>13729682.07</v>
      </c>
      <c r="D968" s="16" t="s">
        <v>73</v>
      </c>
      <c r="E968" s="0" t="s">
        <v>74</v>
      </c>
      <c r="F968" s="0" t="n">
        <f aca="false">G968*H968*1000</f>
        <v>3627000</v>
      </c>
      <c r="G968" s="0" t="n">
        <v>30</v>
      </c>
      <c r="H968" s="0" t="n">
        <v>120.9</v>
      </c>
      <c r="I968" s="17" t="n">
        <v>31670</v>
      </c>
      <c r="J968" s="17" t="str">
        <f aca="false">TEXT(I968,"aaaa")</f>
        <v>1986</v>
      </c>
      <c r="K968" s="0" t="n">
        <v>9</v>
      </c>
      <c r="L968" s="0" t="s">
        <v>84</v>
      </c>
      <c r="M968" s="0" t="s">
        <v>89</v>
      </c>
    </row>
    <row r="969" customFormat="false" ht="14.4" hidden="true" customHeight="false" outlineLevel="0" collapsed="false">
      <c r="A969" s="0" t="str">
        <f aca="false">IF(M969="GASOLINE","G",IF(M969="PROPANE","CNG",IF(M969="DIESEL","D", "OUTRO")))</f>
        <v>CNG</v>
      </c>
      <c r="C969" s="0" t="n">
        <f aca="false">3.78541*F969</f>
        <v>16592966.194</v>
      </c>
      <c r="D969" s="16" t="s">
        <v>73</v>
      </c>
      <c r="E969" s="0" t="s">
        <v>74</v>
      </c>
      <c r="F969" s="0" t="n">
        <f aca="false">G969*H969*1000</f>
        <v>4383400</v>
      </c>
      <c r="G969" s="0" t="n">
        <v>31</v>
      </c>
      <c r="H969" s="0" t="n">
        <v>141.4</v>
      </c>
      <c r="I969" s="17" t="n">
        <v>31700</v>
      </c>
      <c r="J969" s="17" t="str">
        <f aca="false">TEXT(I969,"aaaa")</f>
        <v>1986</v>
      </c>
      <c r="K969" s="0" t="n">
        <v>10</v>
      </c>
      <c r="L969" s="0" t="s">
        <v>85</v>
      </c>
      <c r="M969" s="0" t="s">
        <v>89</v>
      </c>
    </row>
    <row r="970" customFormat="false" ht="14.4" hidden="true" customHeight="false" outlineLevel="0" collapsed="false">
      <c r="A970" s="0" t="str">
        <f aca="false">IF(M970="GASOLINE","G",IF(M970="PROPANE","CNG",IF(M970="DIESEL","D", "OUTRO")))</f>
        <v>CNG</v>
      </c>
      <c r="C970" s="0" t="n">
        <f aca="false">3.78541*F970</f>
        <v>21292931.25</v>
      </c>
      <c r="D970" s="16" t="s">
        <v>73</v>
      </c>
      <c r="E970" s="0" t="s">
        <v>74</v>
      </c>
      <c r="F970" s="0" t="n">
        <f aca="false">G970*H970*1000</f>
        <v>5625000</v>
      </c>
      <c r="G970" s="0" t="n">
        <v>30</v>
      </c>
      <c r="H970" s="0" t="n">
        <v>187.5</v>
      </c>
      <c r="I970" s="17" t="n">
        <v>31731</v>
      </c>
      <c r="J970" s="17" t="str">
        <f aca="false">TEXT(I970,"aaaa")</f>
        <v>1986</v>
      </c>
      <c r="K970" s="0" t="n">
        <v>11</v>
      </c>
      <c r="L970" s="0" t="s">
        <v>86</v>
      </c>
      <c r="M970" s="0" t="s">
        <v>89</v>
      </c>
    </row>
    <row r="971" customFormat="false" ht="14.4" hidden="true" customHeight="false" outlineLevel="0" collapsed="false">
      <c r="A971" s="0" t="str">
        <f aca="false">IF(M971="GASOLINE","G",IF(M971="PROPANE","CNG",IF(M971="DIESEL","D", "OUTRO")))</f>
        <v>CNG</v>
      </c>
      <c r="C971" s="0" t="n">
        <f aca="false">3.78541*F971</f>
        <v>24279241.199</v>
      </c>
      <c r="D971" s="16" t="s">
        <v>73</v>
      </c>
      <c r="E971" s="0" t="s">
        <v>74</v>
      </c>
      <c r="F971" s="0" t="n">
        <f aca="false">G971*H971*1000</f>
        <v>6413900</v>
      </c>
      <c r="G971" s="0" t="n">
        <v>31</v>
      </c>
      <c r="H971" s="0" t="n">
        <v>206.9</v>
      </c>
      <c r="I971" s="17" t="n">
        <v>31761</v>
      </c>
      <c r="J971" s="17" t="str">
        <f aca="false">TEXT(I971,"aaaa")</f>
        <v>1986</v>
      </c>
      <c r="K971" s="0" t="n">
        <v>12</v>
      </c>
      <c r="L971" s="0" t="s">
        <v>87</v>
      </c>
      <c r="M971" s="0" t="s">
        <v>89</v>
      </c>
    </row>
    <row r="972" customFormat="false" ht="14.4" hidden="true" customHeight="false" outlineLevel="0" collapsed="false">
      <c r="A972" s="0" t="str">
        <f aca="false">IF(M972="GASOLINE","G",IF(M972="PROPANE","CNG",IF(M972="DIESEL","D", "OUTRO")))</f>
        <v>CNG</v>
      </c>
      <c r="C972" s="0" t="n">
        <f aca="false">3.78541*F972</f>
        <v>30428261.203</v>
      </c>
      <c r="D972" s="16" t="s">
        <v>73</v>
      </c>
      <c r="E972" s="0" t="s">
        <v>74</v>
      </c>
      <c r="F972" s="0" t="n">
        <f aca="false">G972*H972*1000</f>
        <v>8038300</v>
      </c>
      <c r="G972" s="0" t="n">
        <v>31</v>
      </c>
      <c r="H972" s="0" t="n">
        <v>259.3</v>
      </c>
      <c r="I972" s="17" t="n">
        <v>31792</v>
      </c>
      <c r="J972" s="17" t="str">
        <f aca="false">TEXT(I972,"aaaa")</f>
        <v>1987</v>
      </c>
      <c r="K972" s="0" t="n">
        <v>1</v>
      </c>
      <c r="L972" s="0" t="s">
        <v>75</v>
      </c>
      <c r="M972" s="0" t="s">
        <v>89</v>
      </c>
    </row>
    <row r="973" customFormat="false" ht="14.4" hidden="true" customHeight="false" outlineLevel="0" collapsed="false">
      <c r="A973" s="0" t="str">
        <f aca="false">IF(M973="GASOLINE","G",IF(M973="PROPANE","CNG",IF(M973="DIESEL","D", "OUTRO")))</f>
        <v>CNG</v>
      </c>
      <c r="C973" s="0" t="n">
        <f aca="false">3.78541*F973</f>
        <v>26031507.488</v>
      </c>
      <c r="D973" s="16" t="s">
        <v>73</v>
      </c>
      <c r="E973" s="0" t="s">
        <v>74</v>
      </c>
      <c r="F973" s="0" t="n">
        <f aca="false">G973*H973*1000</f>
        <v>6876800</v>
      </c>
      <c r="G973" s="0" t="n">
        <v>28</v>
      </c>
      <c r="H973" s="0" t="n">
        <v>245.6</v>
      </c>
      <c r="I973" s="17" t="n">
        <v>31823</v>
      </c>
      <c r="J973" s="17" t="str">
        <f aca="false">TEXT(I973,"aaaa")</f>
        <v>1987</v>
      </c>
      <c r="K973" s="0" t="n">
        <v>2</v>
      </c>
      <c r="L973" s="0" t="s">
        <v>77</v>
      </c>
      <c r="M973" s="0" t="s">
        <v>89</v>
      </c>
    </row>
    <row r="974" customFormat="false" ht="14.4" hidden="true" customHeight="false" outlineLevel="0" collapsed="false">
      <c r="A974" s="0" t="str">
        <f aca="false">IF(M974="GASOLINE","G",IF(M974="PROPANE","CNG",IF(M974="DIESEL","D", "OUTRO")))</f>
        <v>CNG</v>
      </c>
      <c r="C974" s="0" t="n">
        <f aca="false">3.78541*F974</f>
        <v>23023620.702</v>
      </c>
      <c r="D974" s="16" t="s">
        <v>73</v>
      </c>
      <c r="E974" s="0" t="s">
        <v>74</v>
      </c>
      <c r="F974" s="0" t="n">
        <f aca="false">G974*H974*1000</f>
        <v>6082200</v>
      </c>
      <c r="G974" s="0" t="n">
        <v>31</v>
      </c>
      <c r="H974" s="0" t="n">
        <v>196.2</v>
      </c>
      <c r="I974" s="17" t="n">
        <v>31851</v>
      </c>
      <c r="J974" s="17" t="str">
        <f aca="false">TEXT(I974,"aaaa")</f>
        <v>1987</v>
      </c>
      <c r="K974" s="0" t="n">
        <v>3</v>
      </c>
      <c r="L974" s="0" t="s">
        <v>78</v>
      </c>
      <c r="M974" s="0" t="s">
        <v>89</v>
      </c>
    </row>
    <row r="975" customFormat="false" ht="14.4" hidden="true" customHeight="false" outlineLevel="0" collapsed="false">
      <c r="A975" s="0" t="str">
        <f aca="false">IF(M975="GASOLINE","G",IF(M975="PROPANE","CNG",IF(M975="DIESEL","D", "OUTRO")))</f>
        <v>CNG</v>
      </c>
      <c r="C975" s="0" t="n">
        <f aca="false">3.78541*F975</f>
        <v>14819880.15</v>
      </c>
      <c r="D975" s="16" t="s">
        <v>73</v>
      </c>
      <c r="E975" s="0" t="s">
        <v>74</v>
      </c>
      <c r="F975" s="0" t="n">
        <f aca="false">G975*H975*1000</f>
        <v>3915000</v>
      </c>
      <c r="G975" s="0" t="n">
        <v>30</v>
      </c>
      <c r="H975" s="0" t="n">
        <v>130.5</v>
      </c>
      <c r="I975" s="17" t="n">
        <v>31882</v>
      </c>
      <c r="J975" s="17" t="str">
        <f aca="false">TEXT(I975,"aaaa")</f>
        <v>1987</v>
      </c>
      <c r="K975" s="0" t="n">
        <v>4</v>
      </c>
      <c r="L975" s="0" t="s">
        <v>79</v>
      </c>
      <c r="M975" s="0" t="s">
        <v>89</v>
      </c>
    </row>
    <row r="976" customFormat="false" ht="14.4" hidden="true" customHeight="false" outlineLevel="0" collapsed="false">
      <c r="A976" s="0" t="str">
        <f aca="false">IF(M976="GASOLINE","G",IF(M976="PROPANE","CNG",IF(M976="DIESEL","D", "OUTRO")))</f>
        <v>CNG</v>
      </c>
      <c r="C976" s="0" t="n">
        <f aca="false">3.78541*F976</f>
        <v>9927616.266</v>
      </c>
      <c r="D976" s="16" t="s">
        <v>73</v>
      </c>
      <c r="E976" s="0" t="s">
        <v>74</v>
      </c>
      <c r="F976" s="0" t="n">
        <f aca="false">G976*H976*1000</f>
        <v>2622600</v>
      </c>
      <c r="G976" s="0" t="n">
        <v>31</v>
      </c>
      <c r="H976" s="0" t="n">
        <v>84.6</v>
      </c>
      <c r="I976" s="17" t="n">
        <v>31912</v>
      </c>
      <c r="J976" s="17" t="str">
        <f aca="false">TEXT(I976,"aaaa")</f>
        <v>1987</v>
      </c>
      <c r="K976" s="0" t="n">
        <v>5</v>
      </c>
      <c r="L976" s="0" t="s">
        <v>80</v>
      </c>
      <c r="M976" s="0" t="s">
        <v>89</v>
      </c>
    </row>
    <row r="977" customFormat="false" ht="14.4" hidden="true" customHeight="false" outlineLevel="0" collapsed="false">
      <c r="A977" s="0" t="str">
        <f aca="false">IF(M977="GASOLINE","G",IF(M977="PROPANE","CNG",IF(M977="DIESEL","D", "OUTRO")))</f>
        <v>CNG</v>
      </c>
      <c r="C977" s="0" t="n">
        <f aca="false">3.78541*F977</f>
        <v>11185886.55</v>
      </c>
      <c r="D977" s="16" t="s">
        <v>73</v>
      </c>
      <c r="E977" s="0" t="s">
        <v>74</v>
      </c>
      <c r="F977" s="0" t="n">
        <f aca="false">G977*H977*1000</f>
        <v>2955000</v>
      </c>
      <c r="G977" s="0" t="n">
        <v>30</v>
      </c>
      <c r="H977" s="0" t="n">
        <v>98.5</v>
      </c>
      <c r="I977" s="17" t="n">
        <v>31943</v>
      </c>
      <c r="J977" s="17" t="str">
        <f aca="false">TEXT(I977,"aaaa")</f>
        <v>1987</v>
      </c>
      <c r="K977" s="0" t="n">
        <v>6</v>
      </c>
      <c r="L977" s="0" t="s">
        <v>81</v>
      </c>
      <c r="M977" s="0" t="s">
        <v>89</v>
      </c>
    </row>
    <row r="978" customFormat="false" ht="14.4" hidden="true" customHeight="false" outlineLevel="0" collapsed="false">
      <c r="A978" s="0" t="str">
        <f aca="false">IF(M978="GASOLINE","G",IF(M978="PROPANE","CNG",IF(M978="DIESEL","D", "OUTRO")))</f>
        <v>CNG</v>
      </c>
      <c r="C978" s="0" t="n">
        <f aca="false">3.78541*F978</f>
        <v>10702111.152</v>
      </c>
      <c r="D978" s="16" t="s">
        <v>73</v>
      </c>
      <c r="E978" s="0" t="s">
        <v>74</v>
      </c>
      <c r="F978" s="0" t="n">
        <f aca="false">G978*H978*1000</f>
        <v>2827200</v>
      </c>
      <c r="G978" s="0" t="n">
        <v>31</v>
      </c>
      <c r="H978" s="0" t="n">
        <v>91.2</v>
      </c>
      <c r="I978" s="17" t="n">
        <v>31973</v>
      </c>
      <c r="J978" s="17" t="str">
        <f aca="false">TEXT(I978,"aaaa")</f>
        <v>1987</v>
      </c>
      <c r="K978" s="0" t="n">
        <v>7</v>
      </c>
      <c r="L978" s="0" t="s">
        <v>82</v>
      </c>
      <c r="M978" s="0" t="s">
        <v>89</v>
      </c>
    </row>
    <row r="979" customFormat="false" ht="14.4" hidden="true" customHeight="false" outlineLevel="0" collapsed="false">
      <c r="A979" s="0" t="str">
        <f aca="false">IF(M979="GASOLINE","G",IF(M979="PROPANE","CNG",IF(M979="DIESEL","D", "OUTRO")))</f>
        <v>CNG</v>
      </c>
      <c r="C979" s="0" t="n">
        <f aca="false">3.78541*F979</f>
        <v>9282203.861</v>
      </c>
      <c r="D979" s="16" t="s">
        <v>73</v>
      </c>
      <c r="E979" s="0" t="s">
        <v>74</v>
      </c>
      <c r="F979" s="0" t="n">
        <f aca="false">G979*H979*1000</f>
        <v>2452100</v>
      </c>
      <c r="G979" s="0" t="n">
        <v>31</v>
      </c>
      <c r="H979" s="0" t="n">
        <v>79.1</v>
      </c>
      <c r="I979" s="17" t="n">
        <v>32004</v>
      </c>
      <c r="J979" s="17" t="str">
        <f aca="false">TEXT(I979,"aaaa")</f>
        <v>1987</v>
      </c>
      <c r="K979" s="0" t="n">
        <v>8</v>
      </c>
      <c r="L979" s="0" t="s">
        <v>83</v>
      </c>
      <c r="M979" s="0" t="s">
        <v>89</v>
      </c>
    </row>
    <row r="980" customFormat="false" ht="14.4" hidden="true" customHeight="false" outlineLevel="0" collapsed="false">
      <c r="A980" s="0" t="str">
        <f aca="false">IF(M980="GASOLINE","G",IF(M980="PROPANE","CNG",IF(M980="DIESEL","D", "OUTRO")))</f>
        <v>CNG</v>
      </c>
      <c r="C980" s="0" t="n">
        <f aca="false">3.78541*F980</f>
        <v>18079118.16</v>
      </c>
      <c r="D980" s="16" t="s">
        <v>73</v>
      </c>
      <c r="E980" s="0" t="s">
        <v>74</v>
      </c>
      <c r="F980" s="0" t="n">
        <f aca="false">G980*H980*1000</f>
        <v>4776000</v>
      </c>
      <c r="G980" s="0" t="n">
        <v>30</v>
      </c>
      <c r="H980" s="0" t="n">
        <v>159.2</v>
      </c>
      <c r="I980" s="17" t="n">
        <v>32035</v>
      </c>
      <c r="J980" s="17" t="str">
        <f aca="false">TEXT(I980,"aaaa")</f>
        <v>1987</v>
      </c>
      <c r="K980" s="0" t="n">
        <v>9</v>
      </c>
      <c r="L980" s="0" t="s">
        <v>84</v>
      </c>
      <c r="M980" s="0" t="s">
        <v>89</v>
      </c>
    </row>
    <row r="981" customFormat="false" ht="14.4" hidden="true" customHeight="false" outlineLevel="0" collapsed="false">
      <c r="A981" s="0" t="str">
        <f aca="false">IF(M981="GASOLINE","G",IF(M981="PROPANE","CNG",IF(M981="DIESEL","D", "OUTRO")))</f>
        <v>CNG</v>
      </c>
      <c r="C981" s="0" t="n">
        <f aca="false">3.78541*F981</f>
        <v>20383297.227</v>
      </c>
      <c r="D981" s="16" t="s">
        <v>73</v>
      </c>
      <c r="E981" s="0" t="s">
        <v>74</v>
      </c>
      <c r="F981" s="0" t="n">
        <f aca="false">G981*H981*1000</f>
        <v>5384700</v>
      </c>
      <c r="G981" s="0" t="n">
        <v>31</v>
      </c>
      <c r="H981" s="0" t="n">
        <v>173.7</v>
      </c>
      <c r="I981" s="17" t="n">
        <v>32065</v>
      </c>
      <c r="J981" s="17" t="str">
        <f aca="false">TEXT(I981,"aaaa")</f>
        <v>1987</v>
      </c>
      <c r="K981" s="0" t="n">
        <v>10</v>
      </c>
      <c r="L981" s="0" t="s">
        <v>85</v>
      </c>
      <c r="M981" s="0" t="s">
        <v>89</v>
      </c>
    </row>
    <row r="982" customFormat="false" ht="14.4" hidden="true" customHeight="false" outlineLevel="0" collapsed="false">
      <c r="A982" s="0" t="str">
        <f aca="false">IF(M982="GASOLINE","G",IF(M982="PROPANE","CNG",IF(M982="DIESEL","D", "OUTRO")))</f>
        <v>CNG</v>
      </c>
      <c r="C982" s="0" t="n">
        <f aca="false">3.78541*F982</f>
        <v>21224793.87</v>
      </c>
      <c r="D982" s="16" t="s">
        <v>73</v>
      </c>
      <c r="E982" s="0" t="s">
        <v>74</v>
      </c>
      <c r="F982" s="0" t="n">
        <f aca="false">G982*H982*1000</f>
        <v>5607000</v>
      </c>
      <c r="G982" s="0" t="n">
        <v>30</v>
      </c>
      <c r="H982" s="0" t="n">
        <v>186.9</v>
      </c>
      <c r="I982" s="17" t="n">
        <v>32096</v>
      </c>
      <c r="J982" s="17" t="str">
        <f aca="false">TEXT(I982,"aaaa")</f>
        <v>1987</v>
      </c>
      <c r="K982" s="0" t="n">
        <v>11</v>
      </c>
      <c r="L982" s="0" t="s">
        <v>86</v>
      </c>
      <c r="M982" s="0" t="s">
        <v>89</v>
      </c>
    </row>
    <row r="983" customFormat="false" ht="14.4" hidden="true" customHeight="false" outlineLevel="0" collapsed="false">
      <c r="A983" s="0" t="str">
        <f aca="false">IF(M983="GASOLINE","G",IF(M983="PROPANE","CNG",IF(M983="DIESEL","D", "OUTRO")))</f>
        <v>CNG</v>
      </c>
      <c r="C983" s="0" t="n">
        <f aca="false">3.78541*F983</f>
        <v>24631284.329</v>
      </c>
      <c r="D983" s="16" t="s">
        <v>73</v>
      </c>
      <c r="E983" s="0" t="s">
        <v>74</v>
      </c>
      <c r="F983" s="0" t="n">
        <f aca="false">G983*H983*1000</f>
        <v>6506900</v>
      </c>
      <c r="G983" s="0" t="n">
        <v>31</v>
      </c>
      <c r="H983" s="0" t="n">
        <v>209.9</v>
      </c>
      <c r="I983" s="17" t="n">
        <v>32126</v>
      </c>
      <c r="J983" s="17" t="str">
        <f aca="false">TEXT(I983,"aaaa")</f>
        <v>1987</v>
      </c>
      <c r="K983" s="0" t="n">
        <v>12</v>
      </c>
      <c r="L983" s="0" t="s">
        <v>87</v>
      </c>
      <c r="M983" s="0" t="s">
        <v>89</v>
      </c>
    </row>
    <row r="984" customFormat="false" ht="14.4" hidden="true" customHeight="false" outlineLevel="0" collapsed="false">
      <c r="A984" s="0" t="str">
        <f aca="false">IF(M984="GASOLINE","G",IF(M984="PROPANE","CNG",IF(M984="DIESEL","D", "OUTRO")))</f>
        <v>CNG</v>
      </c>
      <c r="C984" s="0" t="n">
        <f aca="false">3.78541*F984</f>
        <v>29031823.454</v>
      </c>
      <c r="D984" s="16" t="s">
        <v>73</v>
      </c>
      <c r="E984" s="0" t="s">
        <v>74</v>
      </c>
      <c r="F984" s="0" t="n">
        <f aca="false">G984*H984*1000</f>
        <v>7669400</v>
      </c>
      <c r="G984" s="0" t="n">
        <v>31</v>
      </c>
      <c r="H984" s="0" t="n">
        <v>247.4</v>
      </c>
      <c r="I984" s="17" t="n">
        <v>32157</v>
      </c>
      <c r="J984" s="17" t="str">
        <f aca="false">TEXT(I984,"aaaa")</f>
        <v>1988</v>
      </c>
      <c r="K984" s="0" t="n">
        <v>1</v>
      </c>
      <c r="L984" s="0" t="s">
        <v>75</v>
      </c>
      <c r="M984" s="0" t="s">
        <v>89</v>
      </c>
    </row>
    <row r="985" customFormat="false" ht="14.4" hidden="true" customHeight="false" outlineLevel="0" collapsed="false">
      <c r="A985" s="0" t="str">
        <f aca="false">IF(M985="GASOLINE","G",IF(M985="PROPANE","CNG",IF(M985="DIESEL","D", "OUTRO")))</f>
        <v>CNG</v>
      </c>
      <c r="C985" s="0" t="n">
        <f aca="false">3.78541*F985</f>
        <v>27202713.342</v>
      </c>
      <c r="D985" s="16" t="s">
        <v>73</v>
      </c>
      <c r="E985" s="0" t="s">
        <v>74</v>
      </c>
      <c r="F985" s="0" t="n">
        <f aca="false">G985*H985*1000</f>
        <v>7186200</v>
      </c>
      <c r="G985" s="0" t="n">
        <v>29</v>
      </c>
      <c r="H985" s="0" t="n">
        <v>247.8</v>
      </c>
      <c r="I985" s="17" t="n">
        <v>32188</v>
      </c>
      <c r="J985" s="17" t="str">
        <f aca="false">TEXT(I985,"aaaa")</f>
        <v>1988</v>
      </c>
      <c r="K985" s="0" t="n">
        <v>2</v>
      </c>
      <c r="L985" s="0" t="s">
        <v>77</v>
      </c>
      <c r="M985" s="0" t="s">
        <v>89</v>
      </c>
    </row>
    <row r="986" customFormat="false" ht="14.4" hidden="true" customHeight="false" outlineLevel="0" collapsed="false">
      <c r="A986" s="0" t="str">
        <f aca="false">IF(M986="GASOLINE","G",IF(M986="PROPANE","CNG",IF(M986="DIESEL","D", "OUTRO")))</f>
        <v>CNG</v>
      </c>
      <c r="C986" s="0" t="n">
        <f aca="false">3.78541*F986</f>
        <v>22237391.045</v>
      </c>
      <c r="D986" s="16" t="s">
        <v>73</v>
      </c>
      <c r="E986" s="0" t="s">
        <v>74</v>
      </c>
      <c r="F986" s="0" t="n">
        <f aca="false">G986*H986*1000</f>
        <v>5874500</v>
      </c>
      <c r="G986" s="0" t="n">
        <v>31</v>
      </c>
      <c r="H986" s="0" t="n">
        <v>189.5</v>
      </c>
      <c r="I986" s="17" t="n">
        <v>32217</v>
      </c>
      <c r="J986" s="17" t="str">
        <f aca="false">TEXT(I986,"aaaa")</f>
        <v>1988</v>
      </c>
      <c r="K986" s="0" t="n">
        <v>3</v>
      </c>
      <c r="L986" s="0" t="s">
        <v>78</v>
      </c>
      <c r="M986" s="0" t="s">
        <v>89</v>
      </c>
    </row>
    <row r="987" customFormat="false" ht="14.4" hidden="true" customHeight="false" outlineLevel="0" collapsed="false">
      <c r="A987" s="0" t="str">
        <f aca="false">IF(M987="GASOLINE","G",IF(M987="PROPANE","CNG",IF(M987="DIESEL","D", "OUTRO")))</f>
        <v>CNG</v>
      </c>
      <c r="C987" s="0" t="n">
        <f aca="false">3.78541*F987</f>
        <v>13718325.84</v>
      </c>
      <c r="D987" s="16" t="s">
        <v>73</v>
      </c>
      <c r="E987" s="0" t="s">
        <v>74</v>
      </c>
      <c r="F987" s="0" t="n">
        <f aca="false">G987*H987*1000</f>
        <v>3624000</v>
      </c>
      <c r="G987" s="0" t="n">
        <v>30</v>
      </c>
      <c r="H987" s="0" t="n">
        <v>120.8</v>
      </c>
      <c r="I987" s="17" t="n">
        <v>32248</v>
      </c>
      <c r="J987" s="17" t="str">
        <f aca="false">TEXT(I987,"aaaa")</f>
        <v>1988</v>
      </c>
      <c r="K987" s="0" t="n">
        <v>4</v>
      </c>
      <c r="L987" s="0" t="s">
        <v>79</v>
      </c>
      <c r="M987" s="0" t="s">
        <v>89</v>
      </c>
    </row>
    <row r="988" customFormat="false" ht="14.4" hidden="true" customHeight="false" outlineLevel="0" collapsed="false">
      <c r="A988" s="0" t="str">
        <f aca="false">IF(M988="GASOLINE","G",IF(M988="PROPANE","CNG",IF(M988="DIESEL","D", "OUTRO")))</f>
        <v>CNG</v>
      </c>
      <c r="C988" s="0" t="n">
        <f aca="false">3.78541*F988</f>
        <v>11183236.763</v>
      </c>
      <c r="D988" s="16" t="s">
        <v>73</v>
      </c>
      <c r="E988" s="0" t="s">
        <v>74</v>
      </c>
      <c r="F988" s="0" t="n">
        <f aca="false">G988*H988*1000</f>
        <v>2954300</v>
      </c>
      <c r="G988" s="0" t="n">
        <v>31</v>
      </c>
      <c r="H988" s="0" t="n">
        <v>95.3</v>
      </c>
      <c r="I988" s="17" t="n">
        <v>32278</v>
      </c>
      <c r="J988" s="17" t="str">
        <f aca="false">TEXT(I988,"aaaa")</f>
        <v>1988</v>
      </c>
      <c r="K988" s="0" t="n">
        <v>5</v>
      </c>
      <c r="L988" s="0" t="s">
        <v>80</v>
      </c>
      <c r="M988" s="0" t="s">
        <v>89</v>
      </c>
    </row>
    <row r="989" customFormat="false" ht="14.4" hidden="true" customHeight="false" outlineLevel="0" collapsed="false">
      <c r="A989" s="0" t="str">
        <f aca="false">IF(M989="GASOLINE","G",IF(M989="PROPANE","CNG",IF(M989="DIESEL","D", "OUTRO")))</f>
        <v>CNG</v>
      </c>
      <c r="C989" s="0" t="n">
        <f aca="false">3.78541*F989</f>
        <v>10640787.51</v>
      </c>
      <c r="D989" s="16" t="s">
        <v>73</v>
      </c>
      <c r="E989" s="0" t="s">
        <v>74</v>
      </c>
      <c r="F989" s="0" t="n">
        <f aca="false">G989*H989*1000</f>
        <v>2811000</v>
      </c>
      <c r="G989" s="0" t="n">
        <v>30</v>
      </c>
      <c r="H989" s="0" t="n">
        <v>93.7</v>
      </c>
      <c r="I989" s="17" t="n">
        <v>32309</v>
      </c>
      <c r="J989" s="17" t="str">
        <f aca="false">TEXT(I989,"aaaa")</f>
        <v>1988</v>
      </c>
      <c r="K989" s="0" t="n">
        <v>6</v>
      </c>
      <c r="L989" s="0" t="s">
        <v>81</v>
      </c>
      <c r="M989" s="0" t="s">
        <v>89</v>
      </c>
    </row>
    <row r="990" customFormat="false" ht="14.4" hidden="true" customHeight="false" outlineLevel="0" collapsed="false">
      <c r="A990" s="0" t="str">
        <f aca="false">IF(M990="GASOLINE","G",IF(M990="PROPANE","CNG",IF(M990="DIESEL","D", "OUTRO")))</f>
        <v>CNG</v>
      </c>
      <c r="C990" s="0" t="n">
        <f aca="false">3.78541*F990</f>
        <v>8319952.639</v>
      </c>
      <c r="D990" s="16" t="s">
        <v>73</v>
      </c>
      <c r="E990" s="0" t="s">
        <v>74</v>
      </c>
      <c r="F990" s="0" t="n">
        <f aca="false">G990*H990*1000</f>
        <v>2197900</v>
      </c>
      <c r="G990" s="0" t="n">
        <v>31</v>
      </c>
      <c r="H990" s="0" t="n">
        <v>70.9</v>
      </c>
      <c r="I990" s="17" t="n">
        <v>32339</v>
      </c>
      <c r="J990" s="17" t="str">
        <f aca="false">TEXT(I990,"aaaa")</f>
        <v>1988</v>
      </c>
      <c r="K990" s="0" t="n">
        <v>7</v>
      </c>
      <c r="L990" s="0" t="s">
        <v>82</v>
      </c>
      <c r="M990" s="0" t="s">
        <v>89</v>
      </c>
    </row>
    <row r="991" customFormat="false" ht="14.4" hidden="true" customHeight="false" outlineLevel="0" collapsed="false">
      <c r="A991" s="0" t="str">
        <f aca="false">IF(M991="GASOLINE","G",IF(M991="PROPANE","CNG",IF(M991="DIESEL","D", "OUTRO")))</f>
        <v>CNG</v>
      </c>
      <c r="C991" s="0" t="n">
        <f aca="false">3.78541*F991</f>
        <v>11511810.351</v>
      </c>
      <c r="D991" s="16" t="s">
        <v>73</v>
      </c>
      <c r="E991" s="0" t="s">
        <v>74</v>
      </c>
      <c r="F991" s="0" t="n">
        <f aca="false">G991*H991*1000</f>
        <v>3041100</v>
      </c>
      <c r="G991" s="0" t="n">
        <v>31</v>
      </c>
      <c r="H991" s="0" t="n">
        <v>98.1</v>
      </c>
      <c r="I991" s="17" t="n">
        <v>32370</v>
      </c>
      <c r="J991" s="17" t="str">
        <f aca="false">TEXT(I991,"aaaa")</f>
        <v>1988</v>
      </c>
      <c r="K991" s="0" t="n">
        <v>8</v>
      </c>
      <c r="L991" s="0" t="s">
        <v>83</v>
      </c>
      <c r="M991" s="0" t="s">
        <v>89</v>
      </c>
    </row>
    <row r="992" customFormat="false" ht="14.4" hidden="true" customHeight="false" outlineLevel="0" collapsed="false">
      <c r="A992" s="0" t="str">
        <f aca="false">IF(M992="GASOLINE","G",IF(M992="PROPANE","CNG",IF(M992="DIESEL","D", "OUTRO")))</f>
        <v>CNG</v>
      </c>
      <c r="C992" s="0" t="n">
        <f aca="false">3.78541*F992</f>
        <v>15762447.24</v>
      </c>
      <c r="D992" s="16" t="s">
        <v>73</v>
      </c>
      <c r="E992" s="0" t="s">
        <v>74</v>
      </c>
      <c r="F992" s="0" t="n">
        <f aca="false">G992*H992*1000</f>
        <v>4164000</v>
      </c>
      <c r="G992" s="0" t="n">
        <v>30</v>
      </c>
      <c r="H992" s="0" t="n">
        <v>138.8</v>
      </c>
      <c r="I992" s="17" t="n">
        <v>32401</v>
      </c>
      <c r="J992" s="17" t="str">
        <f aca="false">TEXT(I992,"aaaa")</f>
        <v>1988</v>
      </c>
      <c r="K992" s="0" t="n">
        <v>9</v>
      </c>
      <c r="L992" s="0" t="s">
        <v>84</v>
      </c>
      <c r="M992" s="0" t="s">
        <v>89</v>
      </c>
    </row>
    <row r="993" customFormat="false" ht="14.4" hidden="true" customHeight="false" outlineLevel="0" collapsed="false">
      <c r="A993" s="0" t="str">
        <f aca="false">IF(M993="GASOLINE","G",IF(M993="PROPANE","CNG",IF(M993="DIESEL","D", "OUTRO")))</f>
        <v>CNG</v>
      </c>
      <c r="C993" s="0" t="n">
        <f aca="false">3.78541*F993</f>
        <v>18799103.142</v>
      </c>
      <c r="D993" s="16" t="s">
        <v>73</v>
      </c>
      <c r="E993" s="0" t="s">
        <v>74</v>
      </c>
      <c r="F993" s="0" t="n">
        <f aca="false">G993*H993*1000</f>
        <v>4966200</v>
      </c>
      <c r="G993" s="0" t="n">
        <v>31</v>
      </c>
      <c r="H993" s="0" t="n">
        <v>160.2</v>
      </c>
      <c r="I993" s="17" t="n">
        <v>32431</v>
      </c>
      <c r="J993" s="17" t="str">
        <f aca="false">TEXT(I993,"aaaa")</f>
        <v>1988</v>
      </c>
      <c r="K993" s="0" t="n">
        <v>10</v>
      </c>
      <c r="L993" s="0" t="s">
        <v>85</v>
      </c>
      <c r="M993" s="0" t="s">
        <v>89</v>
      </c>
    </row>
    <row r="994" customFormat="false" ht="14.4" hidden="true" customHeight="false" outlineLevel="0" collapsed="false">
      <c r="A994" s="0" t="str">
        <f aca="false">IF(M994="GASOLINE","G",IF(M994="PROPANE","CNG",IF(M994="DIESEL","D", "OUTRO")))</f>
        <v>CNG</v>
      </c>
      <c r="C994" s="0" t="n">
        <f aca="false">3.78541*F994</f>
        <v>21860742.75</v>
      </c>
      <c r="D994" s="16" t="s">
        <v>73</v>
      </c>
      <c r="E994" s="0" t="s">
        <v>74</v>
      </c>
      <c r="F994" s="0" t="n">
        <f aca="false">G994*H994*1000</f>
        <v>5775000</v>
      </c>
      <c r="G994" s="0" t="n">
        <v>30</v>
      </c>
      <c r="H994" s="0" t="n">
        <v>192.5</v>
      </c>
      <c r="I994" s="17" t="n">
        <v>32462</v>
      </c>
      <c r="J994" s="17" t="str">
        <f aca="false">TEXT(I994,"aaaa")</f>
        <v>1988</v>
      </c>
      <c r="K994" s="0" t="n">
        <v>11</v>
      </c>
      <c r="L994" s="0" t="s">
        <v>86</v>
      </c>
      <c r="M994" s="0" t="s">
        <v>89</v>
      </c>
    </row>
    <row r="995" customFormat="false" ht="14.4" hidden="true" customHeight="false" outlineLevel="0" collapsed="false">
      <c r="A995" s="0" t="str">
        <f aca="false">IF(M995="GASOLINE","G",IF(M995="PROPANE","CNG",IF(M995="DIESEL","D", "OUTRO")))</f>
        <v>CNG</v>
      </c>
      <c r="C995" s="0" t="n">
        <f aca="false">3.78541*F995</f>
        <v>23645563.565</v>
      </c>
      <c r="D995" s="16" t="s">
        <v>73</v>
      </c>
      <c r="E995" s="0" t="s">
        <v>74</v>
      </c>
      <c r="F995" s="0" t="n">
        <f aca="false">G995*H995*1000</f>
        <v>6246500</v>
      </c>
      <c r="G995" s="0" t="n">
        <v>31</v>
      </c>
      <c r="H995" s="0" t="n">
        <v>201.5</v>
      </c>
      <c r="I995" s="17" t="n">
        <v>32492</v>
      </c>
      <c r="J995" s="17" t="str">
        <f aca="false">TEXT(I995,"aaaa")</f>
        <v>1988</v>
      </c>
      <c r="K995" s="0" t="n">
        <v>12</v>
      </c>
      <c r="L995" s="0" t="s">
        <v>87</v>
      </c>
      <c r="M995" s="0" t="s">
        <v>89</v>
      </c>
    </row>
    <row r="996" customFormat="false" ht="14.4" hidden="true" customHeight="false" outlineLevel="0" collapsed="false">
      <c r="A996" s="0" t="str">
        <f aca="false">IF(M996="GASOLINE","G",IF(M996="PROPANE","CNG",IF(M996="DIESEL","D", "OUTRO")))</f>
        <v>CNG</v>
      </c>
      <c r="C996" s="0" t="n">
        <f aca="false">3.78541*F996</f>
        <v>26309356.582</v>
      </c>
      <c r="D996" s="16" t="s">
        <v>73</v>
      </c>
      <c r="E996" s="0" t="s">
        <v>74</v>
      </c>
      <c r="F996" s="0" t="n">
        <f aca="false">G996*H996*1000</f>
        <v>6950200</v>
      </c>
      <c r="G996" s="0" t="n">
        <v>31</v>
      </c>
      <c r="H996" s="0" t="n">
        <v>224.2</v>
      </c>
      <c r="I996" s="17" t="n">
        <v>32523</v>
      </c>
      <c r="J996" s="17" t="str">
        <f aca="false">TEXT(I996,"aaaa")</f>
        <v>1989</v>
      </c>
      <c r="K996" s="0" t="n">
        <v>1</v>
      </c>
      <c r="L996" s="0" t="s">
        <v>75</v>
      </c>
      <c r="M996" s="0" t="s">
        <v>89</v>
      </c>
    </row>
    <row r="997" customFormat="false" ht="14.4" hidden="true" customHeight="false" outlineLevel="0" collapsed="false">
      <c r="A997" s="0" t="str">
        <f aca="false">IF(M997="GASOLINE","G",IF(M997="PROPANE","CNG",IF(M997="DIESEL","D", "OUTRO")))</f>
        <v>CNG</v>
      </c>
      <c r="C997" s="0" t="n">
        <f aca="false">3.78541*F997</f>
        <v>19491833.172</v>
      </c>
      <c r="D997" s="16" t="s">
        <v>73</v>
      </c>
      <c r="E997" s="0" t="s">
        <v>74</v>
      </c>
      <c r="F997" s="0" t="n">
        <f aca="false">G997*H997*1000</f>
        <v>5149200</v>
      </c>
      <c r="G997" s="0" t="n">
        <v>28</v>
      </c>
      <c r="H997" s="0" t="n">
        <v>183.9</v>
      </c>
      <c r="I997" s="17" t="n">
        <v>32554</v>
      </c>
      <c r="J997" s="17" t="str">
        <f aca="false">TEXT(I997,"aaaa")</f>
        <v>1989</v>
      </c>
      <c r="K997" s="0" t="n">
        <v>2</v>
      </c>
      <c r="L997" s="0" t="s">
        <v>77</v>
      </c>
      <c r="M997" s="0" t="s">
        <v>89</v>
      </c>
    </row>
    <row r="998" customFormat="false" ht="14.4" hidden="true" customHeight="false" outlineLevel="0" collapsed="false">
      <c r="A998" s="0" t="str">
        <f aca="false">IF(M998="GASOLINE","G",IF(M998="PROPANE","CNG",IF(M998="DIESEL","D", "OUTRO")))</f>
        <v>CNG</v>
      </c>
      <c r="C998" s="0" t="n">
        <f aca="false">3.78541*F998</f>
        <v>19737884.822</v>
      </c>
      <c r="D998" s="16" t="s">
        <v>73</v>
      </c>
      <c r="E998" s="0" t="s">
        <v>74</v>
      </c>
      <c r="F998" s="0" t="n">
        <f aca="false">G998*H998*1000</f>
        <v>5214200</v>
      </c>
      <c r="G998" s="0" t="n">
        <v>31</v>
      </c>
      <c r="H998" s="0" t="n">
        <v>168.2</v>
      </c>
      <c r="I998" s="17" t="n">
        <v>32582</v>
      </c>
      <c r="J998" s="17" t="str">
        <f aca="false">TEXT(I998,"aaaa")</f>
        <v>1989</v>
      </c>
      <c r="K998" s="0" t="n">
        <v>3</v>
      </c>
      <c r="L998" s="0" t="s">
        <v>78</v>
      </c>
      <c r="M998" s="0" t="s">
        <v>89</v>
      </c>
    </row>
    <row r="999" customFormat="false" ht="14.4" hidden="true" customHeight="false" outlineLevel="0" collapsed="false">
      <c r="A999" s="0" t="str">
        <f aca="false">IF(M999="GASOLINE","G",IF(M999="PROPANE","CNG",IF(M999="DIESEL","D", "OUTRO")))</f>
        <v>CNG</v>
      </c>
      <c r="C999" s="0" t="n">
        <f aca="false">3.78541*F999</f>
        <v>12128453.64</v>
      </c>
      <c r="D999" s="16" t="s">
        <v>73</v>
      </c>
      <c r="E999" s="0" t="s">
        <v>74</v>
      </c>
      <c r="F999" s="0" t="n">
        <f aca="false">G999*H999*1000</f>
        <v>3204000</v>
      </c>
      <c r="G999" s="0" t="n">
        <v>30</v>
      </c>
      <c r="H999" s="0" t="n">
        <v>106.8</v>
      </c>
      <c r="I999" s="17" t="n">
        <v>32613</v>
      </c>
      <c r="J999" s="17" t="str">
        <f aca="false">TEXT(I999,"aaaa")</f>
        <v>1989</v>
      </c>
      <c r="K999" s="0" t="n">
        <v>4</v>
      </c>
      <c r="L999" s="0" t="s">
        <v>79</v>
      </c>
      <c r="M999" s="0" t="s">
        <v>89</v>
      </c>
    </row>
    <row r="1000" customFormat="false" ht="14.4" hidden="true" customHeight="false" outlineLevel="0" collapsed="false">
      <c r="A1000" s="0" t="str">
        <f aca="false">IF(M1000="GASOLINE","G",IF(M1000="PROPANE","CNG",IF(M1000="DIESEL","D", "OUTRO")))</f>
        <v>CNG</v>
      </c>
      <c r="C1000" s="0" t="n">
        <f aca="false">3.78541*F1000</f>
        <v>9915881.495</v>
      </c>
      <c r="D1000" s="16" t="s">
        <v>73</v>
      </c>
      <c r="E1000" s="0" t="s">
        <v>74</v>
      </c>
      <c r="F1000" s="0" t="n">
        <f aca="false">G1000*H1000*1000</f>
        <v>2619500</v>
      </c>
      <c r="G1000" s="0" t="n">
        <v>31</v>
      </c>
      <c r="H1000" s="0" t="n">
        <v>84.5</v>
      </c>
      <c r="I1000" s="17" t="n">
        <v>32643</v>
      </c>
      <c r="J1000" s="17" t="str">
        <f aca="false">TEXT(I1000,"aaaa")</f>
        <v>1989</v>
      </c>
      <c r="K1000" s="0" t="n">
        <v>5</v>
      </c>
      <c r="L1000" s="0" t="s">
        <v>80</v>
      </c>
      <c r="M1000" s="0" t="s">
        <v>89</v>
      </c>
    </row>
    <row r="1001" customFormat="false" ht="14.4" hidden="true" customHeight="false" outlineLevel="0" collapsed="false">
      <c r="A1001" s="0" t="str">
        <f aca="false">IF(M1001="GASOLINE","G",IF(M1001="PROPANE","CNG",IF(M1001="DIESEL","D", "OUTRO")))</f>
        <v>CNG</v>
      </c>
      <c r="C1001" s="0" t="n">
        <f aca="false">3.78541*F1001</f>
        <v>8971421.7</v>
      </c>
      <c r="D1001" s="16" t="s">
        <v>73</v>
      </c>
      <c r="E1001" s="0" t="s">
        <v>74</v>
      </c>
      <c r="F1001" s="0" t="n">
        <f aca="false">G1001*H1001*1000</f>
        <v>2370000</v>
      </c>
      <c r="G1001" s="0" t="n">
        <v>30</v>
      </c>
      <c r="H1001" s="0" t="n">
        <v>79</v>
      </c>
      <c r="I1001" s="17" t="n">
        <v>32674</v>
      </c>
      <c r="J1001" s="17" t="str">
        <f aca="false">TEXT(I1001,"aaaa")</f>
        <v>1989</v>
      </c>
      <c r="K1001" s="0" t="n">
        <v>6</v>
      </c>
      <c r="L1001" s="0" t="s">
        <v>81</v>
      </c>
      <c r="M1001" s="0" t="s">
        <v>89</v>
      </c>
    </row>
    <row r="1002" customFormat="false" ht="14.4" hidden="true" customHeight="false" outlineLevel="0" collapsed="false">
      <c r="A1002" s="0" t="str">
        <f aca="false">IF(M1002="GASOLINE","G",IF(M1002="PROPANE","CNG",IF(M1002="DIESEL","D", "OUTRO")))</f>
        <v>CNG</v>
      </c>
      <c r="C1002" s="0" t="n">
        <f aca="false">3.78541*F1002</f>
        <v>7334231.875</v>
      </c>
      <c r="D1002" s="16" t="s">
        <v>73</v>
      </c>
      <c r="E1002" s="0" t="s">
        <v>74</v>
      </c>
      <c r="F1002" s="0" t="n">
        <f aca="false">G1002*H1002*1000</f>
        <v>1937500</v>
      </c>
      <c r="G1002" s="0" t="n">
        <v>31</v>
      </c>
      <c r="H1002" s="0" t="n">
        <v>62.5</v>
      </c>
      <c r="I1002" s="17" t="n">
        <v>32704</v>
      </c>
      <c r="J1002" s="17" t="str">
        <f aca="false">TEXT(I1002,"aaaa")</f>
        <v>1989</v>
      </c>
      <c r="K1002" s="0" t="n">
        <v>7</v>
      </c>
      <c r="L1002" s="0" t="s">
        <v>82</v>
      </c>
      <c r="M1002" s="0" t="s">
        <v>89</v>
      </c>
    </row>
    <row r="1003" customFormat="false" ht="14.4" hidden="true" customHeight="false" outlineLevel="0" collapsed="false">
      <c r="A1003" s="0" t="str">
        <f aca="false">IF(M1003="GASOLINE","G",IF(M1003="PROPANE","CNG",IF(M1003="DIESEL","D", "OUTRO")))</f>
        <v>CNG</v>
      </c>
      <c r="C1003" s="0" t="n">
        <f aca="false">3.78541*F1003</f>
        <v>0</v>
      </c>
      <c r="D1003" s="16" t="s">
        <v>73</v>
      </c>
      <c r="E1003" s="0" t="s">
        <v>74</v>
      </c>
      <c r="F1003" s="0" t="n">
        <f aca="false">G1003*H1003*1000</f>
        <v>0</v>
      </c>
      <c r="G1003" s="0" t="n">
        <v>31</v>
      </c>
      <c r="I1003" s="17" t="n">
        <v>32735</v>
      </c>
      <c r="J1003" s="17" t="str">
        <f aca="false">TEXT(I1003,"aaaa")</f>
        <v>1989</v>
      </c>
      <c r="K1003" s="0" t="n">
        <v>8</v>
      </c>
      <c r="L1003" s="0" t="s">
        <v>83</v>
      </c>
      <c r="M1003" s="0" t="s">
        <v>89</v>
      </c>
    </row>
    <row r="1004" customFormat="false" ht="14.4" hidden="true" customHeight="false" outlineLevel="0" collapsed="false">
      <c r="A1004" s="0" t="str">
        <f aca="false">IF(M1004="GASOLINE","G",IF(M1004="PROPANE","CNG",IF(M1004="DIESEL","D", "OUTRO")))</f>
        <v>CNG</v>
      </c>
      <c r="C1004" s="0" t="n">
        <f aca="false">3.78541*F1004</f>
        <v>9857207.64</v>
      </c>
      <c r="D1004" s="16" t="s">
        <v>73</v>
      </c>
      <c r="E1004" s="0" t="s">
        <v>74</v>
      </c>
      <c r="F1004" s="0" t="n">
        <f aca="false">G1004*H1004*1000</f>
        <v>2604000</v>
      </c>
      <c r="G1004" s="0" t="n">
        <v>30</v>
      </c>
      <c r="H1004" s="0" t="n">
        <v>86.8</v>
      </c>
      <c r="I1004" s="17" t="n">
        <v>32766</v>
      </c>
      <c r="J1004" s="17" t="str">
        <f aca="false">TEXT(I1004,"aaaa")</f>
        <v>1989</v>
      </c>
      <c r="K1004" s="0" t="n">
        <v>9</v>
      </c>
      <c r="L1004" s="0" t="s">
        <v>84</v>
      </c>
      <c r="M1004" s="0" t="s">
        <v>89</v>
      </c>
    </row>
    <row r="1005" customFormat="false" ht="14.4" hidden="true" customHeight="false" outlineLevel="0" collapsed="false">
      <c r="A1005" s="0" t="str">
        <f aca="false">IF(M1005="GASOLINE","G",IF(M1005="PROPANE","CNG",IF(M1005="DIESEL","D", "OUTRO")))</f>
        <v>CNG</v>
      </c>
      <c r="C1005" s="0" t="n">
        <f aca="false">3.78541*F1005</f>
        <v>14410298.788</v>
      </c>
      <c r="D1005" s="16" t="s">
        <v>73</v>
      </c>
      <c r="E1005" s="0" t="s">
        <v>74</v>
      </c>
      <c r="F1005" s="0" t="n">
        <f aca="false">G1005*H1005*1000</f>
        <v>3806800</v>
      </c>
      <c r="G1005" s="0" t="n">
        <v>31</v>
      </c>
      <c r="H1005" s="0" t="n">
        <v>122.8</v>
      </c>
      <c r="I1005" s="17" t="n">
        <v>32796</v>
      </c>
      <c r="J1005" s="17" t="str">
        <f aca="false">TEXT(I1005,"aaaa")</f>
        <v>1989</v>
      </c>
      <c r="K1005" s="0" t="n">
        <v>10</v>
      </c>
      <c r="L1005" s="0" t="s">
        <v>85</v>
      </c>
      <c r="M1005" s="0" t="s">
        <v>89</v>
      </c>
    </row>
    <row r="1006" customFormat="false" ht="14.4" hidden="true" customHeight="false" outlineLevel="0" collapsed="false">
      <c r="A1006" s="0" t="str">
        <f aca="false">IF(M1006="GASOLINE","G",IF(M1006="PROPANE","CNG",IF(M1006="DIESEL","D", "OUTRO")))</f>
        <v>CNG</v>
      </c>
      <c r="C1006" s="0" t="n">
        <f aca="false">3.78541*F1006</f>
        <v>14274781.11</v>
      </c>
      <c r="D1006" s="16" t="s">
        <v>73</v>
      </c>
      <c r="E1006" s="0" t="s">
        <v>74</v>
      </c>
      <c r="F1006" s="0" t="n">
        <f aca="false">G1006*H1006*1000</f>
        <v>3771000</v>
      </c>
      <c r="G1006" s="0" t="n">
        <v>30</v>
      </c>
      <c r="H1006" s="0" t="n">
        <v>125.7</v>
      </c>
      <c r="I1006" s="17" t="n">
        <v>32827</v>
      </c>
      <c r="J1006" s="17" t="str">
        <f aca="false">TEXT(I1006,"aaaa")</f>
        <v>1989</v>
      </c>
      <c r="K1006" s="0" t="n">
        <v>11</v>
      </c>
      <c r="L1006" s="0" t="s">
        <v>86</v>
      </c>
      <c r="M1006" s="0" t="s">
        <v>89</v>
      </c>
    </row>
    <row r="1007" customFormat="false" ht="14.4" hidden="true" customHeight="false" outlineLevel="0" collapsed="false">
      <c r="A1007" s="0" t="str">
        <f aca="false">IF(M1007="GASOLINE","G",IF(M1007="PROPANE","CNG",IF(M1007="DIESEL","D", "OUTRO")))</f>
        <v>CNG</v>
      </c>
      <c r="C1007" s="0" t="n">
        <f aca="false">3.78541*F1007</f>
        <v>18857776.997</v>
      </c>
      <c r="D1007" s="16" t="s">
        <v>73</v>
      </c>
      <c r="E1007" s="0" t="s">
        <v>74</v>
      </c>
      <c r="F1007" s="0" t="n">
        <f aca="false">G1007*H1007*1000</f>
        <v>4981700</v>
      </c>
      <c r="G1007" s="0" t="n">
        <v>31</v>
      </c>
      <c r="H1007" s="0" t="n">
        <v>160.7</v>
      </c>
      <c r="I1007" s="17" t="n">
        <v>32857</v>
      </c>
      <c r="J1007" s="17" t="str">
        <f aca="false">TEXT(I1007,"aaaa")</f>
        <v>1989</v>
      </c>
      <c r="K1007" s="0" t="n">
        <v>12</v>
      </c>
      <c r="L1007" s="0" t="s">
        <v>87</v>
      </c>
      <c r="M1007" s="0" t="s">
        <v>89</v>
      </c>
    </row>
    <row r="1008" customFormat="false" ht="14.4" hidden="true" customHeight="false" outlineLevel="0" collapsed="false">
      <c r="A1008" s="0" t="str">
        <f aca="false">IF(M1008="GASOLINE","G",IF(M1008="PROPANE","CNG",IF(M1008="DIESEL","D", "OUTRO")))</f>
        <v>CNG</v>
      </c>
      <c r="C1008" s="0" t="n">
        <f aca="false">3.78541*F1008</f>
        <v>29853257.424</v>
      </c>
      <c r="D1008" s="16" t="s">
        <v>73</v>
      </c>
      <c r="E1008" s="0" t="s">
        <v>74</v>
      </c>
      <c r="F1008" s="0" t="n">
        <f aca="false">G1008*H1008*1000</f>
        <v>7886400</v>
      </c>
      <c r="G1008" s="0" t="n">
        <v>31</v>
      </c>
      <c r="H1008" s="0" t="n">
        <v>254.4</v>
      </c>
      <c r="I1008" s="17" t="n">
        <v>32888</v>
      </c>
      <c r="J1008" s="17" t="str">
        <f aca="false">TEXT(I1008,"aaaa")</f>
        <v>1990</v>
      </c>
      <c r="K1008" s="0" t="n">
        <v>1</v>
      </c>
      <c r="L1008" s="0" t="s">
        <v>75</v>
      </c>
      <c r="M1008" s="0" t="s">
        <v>89</v>
      </c>
    </row>
    <row r="1009" customFormat="false" ht="14.4" hidden="true" customHeight="false" outlineLevel="0" collapsed="false">
      <c r="A1009" s="0" t="str">
        <f aca="false">IF(M1009="GASOLINE","G",IF(M1009="PROPANE","CNG",IF(M1009="DIESEL","D", "OUTRO")))</f>
        <v>CNG</v>
      </c>
      <c r="C1009" s="0" t="n">
        <f aca="false">3.78541*F1009</f>
        <v>0</v>
      </c>
      <c r="D1009" s="16" t="s">
        <v>73</v>
      </c>
      <c r="E1009" s="0" t="s">
        <v>74</v>
      </c>
      <c r="F1009" s="0" t="n">
        <f aca="false">G1009*H1009*1000</f>
        <v>0</v>
      </c>
      <c r="G1009" s="0" t="n">
        <v>28</v>
      </c>
      <c r="I1009" s="17" t="n">
        <v>32919</v>
      </c>
      <c r="J1009" s="17" t="str">
        <f aca="false">TEXT(I1009,"aaaa")</f>
        <v>1990</v>
      </c>
      <c r="K1009" s="0" t="n">
        <v>2</v>
      </c>
      <c r="L1009" s="0" t="s">
        <v>77</v>
      </c>
      <c r="M1009" s="0" t="s">
        <v>89</v>
      </c>
    </row>
    <row r="1010" customFormat="false" ht="14.4" hidden="true" customHeight="false" outlineLevel="0" collapsed="false">
      <c r="A1010" s="0" t="str">
        <f aca="false">IF(M1010="GASOLINE","G",IF(M1010="PROPANE","CNG",IF(M1010="DIESEL","D", "OUTRO")))</f>
        <v>CNG</v>
      </c>
      <c r="C1010" s="0" t="n">
        <f aca="false">3.78541*F1010</f>
        <v>14492442.185</v>
      </c>
      <c r="D1010" s="16" t="s">
        <v>73</v>
      </c>
      <c r="E1010" s="0" t="s">
        <v>74</v>
      </c>
      <c r="F1010" s="0" t="n">
        <f aca="false">G1010*H1010*1000</f>
        <v>3828500</v>
      </c>
      <c r="G1010" s="0" t="n">
        <v>31</v>
      </c>
      <c r="H1010" s="0" t="n">
        <v>123.5</v>
      </c>
      <c r="I1010" s="17" t="n">
        <v>32947</v>
      </c>
      <c r="J1010" s="17" t="str">
        <f aca="false">TEXT(I1010,"aaaa")</f>
        <v>1990</v>
      </c>
      <c r="K1010" s="0" t="n">
        <v>3</v>
      </c>
      <c r="L1010" s="0" t="s">
        <v>78</v>
      </c>
      <c r="M1010" s="0" t="s">
        <v>89</v>
      </c>
    </row>
    <row r="1011" customFormat="false" ht="14.4" hidden="true" customHeight="false" outlineLevel="0" collapsed="false">
      <c r="A1011" s="0" t="str">
        <f aca="false">IF(M1011="GASOLINE","G",IF(M1011="PROPANE","CNG",IF(M1011="DIESEL","D", "OUTRO")))</f>
        <v>CNG</v>
      </c>
      <c r="C1011" s="0" t="n">
        <f aca="false">3.78541*F1011</f>
        <v>12491853</v>
      </c>
      <c r="D1011" s="16" t="s">
        <v>73</v>
      </c>
      <c r="E1011" s="0" t="s">
        <v>74</v>
      </c>
      <c r="F1011" s="0" t="n">
        <f aca="false">G1011*H1011*1000</f>
        <v>3300000</v>
      </c>
      <c r="G1011" s="0" t="n">
        <v>30</v>
      </c>
      <c r="H1011" s="0" t="n">
        <v>110</v>
      </c>
      <c r="I1011" s="17" t="n">
        <v>32978</v>
      </c>
      <c r="J1011" s="17" t="str">
        <f aca="false">TEXT(I1011,"aaaa")</f>
        <v>1990</v>
      </c>
      <c r="K1011" s="0" t="n">
        <v>4</v>
      </c>
      <c r="L1011" s="0" t="s">
        <v>79</v>
      </c>
      <c r="M1011" s="0" t="s">
        <v>89</v>
      </c>
    </row>
    <row r="1012" customFormat="false" ht="14.4" hidden="true" customHeight="false" outlineLevel="0" collapsed="false">
      <c r="A1012" s="0" t="str">
        <f aca="false">IF(M1012="GASOLINE","G",IF(M1012="PROPANE","CNG",IF(M1012="DIESEL","D", "OUTRO")))</f>
        <v>CNG</v>
      </c>
      <c r="C1012" s="0" t="n">
        <f aca="false">3.78541*F1012</f>
        <v>8812813.021</v>
      </c>
      <c r="D1012" s="16" t="s">
        <v>73</v>
      </c>
      <c r="E1012" s="0" t="s">
        <v>74</v>
      </c>
      <c r="F1012" s="0" t="n">
        <f aca="false">G1012*H1012*1000</f>
        <v>2328100</v>
      </c>
      <c r="G1012" s="0" t="n">
        <v>31</v>
      </c>
      <c r="H1012" s="0" t="n">
        <v>75.1</v>
      </c>
      <c r="I1012" s="17" t="n">
        <v>33008</v>
      </c>
      <c r="J1012" s="17" t="str">
        <f aca="false">TEXT(I1012,"aaaa")</f>
        <v>1990</v>
      </c>
      <c r="K1012" s="0" t="n">
        <v>5</v>
      </c>
      <c r="L1012" s="0" t="s">
        <v>80</v>
      </c>
      <c r="M1012" s="0" t="s">
        <v>89</v>
      </c>
    </row>
    <row r="1013" customFormat="false" ht="14.4" hidden="true" customHeight="false" outlineLevel="0" collapsed="false">
      <c r="A1013" s="0" t="str">
        <f aca="false">IF(M1013="GASOLINE","G",IF(M1013="PROPANE","CNG",IF(M1013="DIESEL","D", "OUTRO")))</f>
        <v>CNG</v>
      </c>
      <c r="C1013" s="0" t="n">
        <f aca="false">3.78541*F1013</f>
        <v>0</v>
      </c>
      <c r="D1013" s="16" t="s">
        <v>73</v>
      </c>
      <c r="E1013" s="0" t="s">
        <v>74</v>
      </c>
      <c r="F1013" s="0" t="n">
        <f aca="false">G1013*H1013*1000</f>
        <v>0</v>
      </c>
      <c r="G1013" s="0" t="n">
        <v>30</v>
      </c>
      <c r="I1013" s="17" t="n">
        <v>33039</v>
      </c>
      <c r="J1013" s="17" t="str">
        <f aca="false">TEXT(I1013,"aaaa")</f>
        <v>1990</v>
      </c>
      <c r="K1013" s="0" t="n">
        <v>6</v>
      </c>
      <c r="L1013" s="0" t="s">
        <v>81</v>
      </c>
      <c r="M1013" s="0" t="s">
        <v>89</v>
      </c>
    </row>
    <row r="1014" customFormat="false" ht="14.4" hidden="true" customHeight="false" outlineLevel="0" collapsed="false">
      <c r="A1014" s="0" t="str">
        <f aca="false">IF(M1014="GASOLINE","G",IF(M1014="PROPANE","CNG",IF(M1014="DIESEL","D", "OUTRO")))</f>
        <v>CNG</v>
      </c>
      <c r="C1014" s="0" t="n">
        <f aca="false">3.78541*F1014</f>
        <v>0</v>
      </c>
      <c r="D1014" s="16" t="s">
        <v>73</v>
      </c>
      <c r="E1014" s="0" t="s">
        <v>74</v>
      </c>
      <c r="F1014" s="0" t="n">
        <f aca="false">G1014*H1014*1000</f>
        <v>0</v>
      </c>
      <c r="G1014" s="0" t="n">
        <v>31</v>
      </c>
      <c r="I1014" s="17" t="n">
        <v>33069</v>
      </c>
      <c r="J1014" s="17" t="str">
        <f aca="false">TEXT(I1014,"aaaa")</f>
        <v>1990</v>
      </c>
      <c r="K1014" s="0" t="n">
        <v>7</v>
      </c>
      <c r="L1014" s="0" t="s">
        <v>82</v>
      </c>
      <c r="M1014" s="0" t="s">
        <v>89</v>
      </c>
    </row>
    <row r="1015" customFormat="false" ht="14.4" hidden="true" customHeight="false" outlineLevel="0" collapsed="false">
      <c r="A1015" s="0" t="str">
        <f aca="false">IF(M1015="GASOLINE","G",IF(M1015="PROPANE","CNG",IF(M1015="DIESEL","D", "OUTRO")))</f>
        <v>CNG</v>
      </c>
      <c r="C1015" s="0" t="n">
        <f aca="false">3.78541*F1015</f>
        <v>0</v>
      </c>
      <c r="D1015" s="16" t="s">
        <v>73</v>
      </c>
      <c r="E1015" s="0" t="s">
        <v>74</v>
      </c>
      <c r="F1015" s="0" t="n">
        <f aca="false">G1015*H1015*1000</f>
        <v>0</v>
      </c>
      <c r="G1015" s="0" t="n">
        <v>31</v>
      </c>
      <c r="I1015" s="17" t="n">
        <v>33100</v>
      </c>
      <c r="J1015" s="17" t="str">
        <f aca="false">TEXT(I1015,"aaaa")</f>
        <v>1990</v>
      </c>
      <c r="K1015" s="0" t="n">
        <v>8</v>
      </c>
      <c r="L1015" s="0" t="s">
        <v>83</v>
      </c>
      <c r="M1015" s="0" t="s">
        <v>89</v>
      </c>
    </row>
    <row r="1016" customFormat="false" ht="14.4" hidden="true" customHeight="false" outlineLevel="0" collapsed="false">
      <c r="A1016" s="0" t="str">
        <f aca="false">IF(M1016="GASOLINE","G",IF(M1016="PROPANE","CNG",IF(M1016="DIESEL","D", "OUTRO")))</f>
        <v>CNG</v>
      </c>
      <c r="C1016" s="0" t="n">
        <f aca="false">3.78541*F1016</f>
        <v>7824442.47</v>
      </c>
      <c r="D1016" s="16" t="s">
        <v>73</v>
      </c>
      <c r="E1016" s="0" t="s">
        <v>74</v>
      </c>
      <c r="F1016" s="0" t="n">
        <f aca="false">G1016*H1016*1000</f>
        <v>2067000</v>
      </c>
      <c r="G1016" s="0" t="n">
        <v>30</v>
      </c>
      <c r="H1016" s="0" t="n">
        <v>68.9</v>
      </c>
      <c r="I1016" s="17" t="n">
        <v>33131</v>
      </c>
      <c r="J1016" s="17" t="str">
        <f aca="false">TEXT(I1016,"aaaa")</f>
        <v>1990</v>
      </c>
      <c r="K1016" s="0" t="n">
        <v>9</v>
      </c>
      <c r="L1016" s="0" t="s">
        <v>84</v>
      </c>
      <c r="M1016" s="0" t="s">
        <v>89</v>
      </c>
    </row>
    <row r="1017" customFormat="false" ht="14.4" hidden="true" customHeight="false" outlineLevel="0" collapsed="false">
      <c r="A1017" s="0" t="str">
        <f aca="false">IF(M1017="GASOLINE","G",IF(M1017="PROPANE","CNG",IF(M1017="DIESEL","D", "OUTRO")))</f>
        <v>CNG</v>
      </c>
      <c r="C1017" s="0" t="n">
        <f aca="false">3.78541*F1017</f>
        <v>0</v>
      </c>
      <c r="D1017" s="16" t="s">
        <v>73</v>
      </c>
      <c r="E1017" s="0" t="s">
        <v>74</v>
      </c>
      <c r="F1017" s="0" t="n">
        <f aca="false">G1017*H1017*1000</f>
        <v>0</v>
      </c>
      <c r="G1017" s="0" t="n">
        <v>31</v>
      </c>
      <c r="I1017" s="17" t="n">
        <v>33161</v>
      </c>
      <c r="J1017" s="17" t="str">
        <f aca="false">TEXT(I1017,"aaaa")</f>
        <v>1990</v>
      </c>
      <c r="K1017" s="0" t="n">
        <v>10</v>
      </c>
      <c r="L1017" s="0" t="s">
        <v>85</v>
      </c>
      <c r="M1017" s="0" t="s">
        <v>89</v>
      </c>
    </row>
    <row r="1018" customFormat="false" ht="14.4" hidden="true" customHeight="false" outlineLevel="0" collapsed="false">
      <c r="A1018" s="0" t="str">
        <f aca="false">IF(M1018="GASOLINE","G",IF(M1018="PROPANE","CNG",IF(M1018="DIESEL","D", "OUTRO")))</f>
        <v>CNG</v>
      </c>
      <c r="C1018" s="0" t="n">
        <f aca="false">3.78541*F1018</f>
        <v>13082376.96</v>
      </c>
      <c r="D1018" s="16" t="s">
        <v>73</v>
      </c>
      <c r="E1018" s="0" t="s">
        <v>74</v>
      </c>
      <c r="F1018" s="0" t="n">
        <f aca="false">G1018*H1018*1000</f>
        <v>3456000</v>
      </c>
      <c r="G1018" s="0" t="n">
        <v>30</v>
      </c>
      <c r="H1018" s="0" t="n">
        <v>115.2</v>
      </c>
      <c r="I1018" s="17" t="n">
        <v>33192</v>
      </c>
      <c r="J1018" s="17" t="str">
        <f aca="false">TEXT(I1018,"aaaa")</f>
        <v>1990</v>
      </c>
      <c r="K1018" s="0" t="n">
        <v>11</v>
      </c>
      <c r="L1018" s="0" t="s">
        <v>86</v>
      </c>
      <c r="M1018" s="0" t="s">
        <v>89</v>
      </c>
    </row>
    <row r="1019" customFormat="false" ht="14.4" hidden="true" customHeight="false" outlineLevel="0" collapsed="false">
      <c r="A1019" s="0" t="str">
        <f aca="false">IF(M1019="GASOLINE","G",IF(M1019="PROPANE","CNG",IF(M1019="DIESEL","D", "OUTRO")))</f>
        <v>CNG</v>
      </c>
      <c r="C1019" s="0" t="n">
        <f aca="false">3.78541*F1019</f>
        <v>13166413.062</v>
      </c>
      <c r="D1019" s="16" t="s">
        <v>73</v>
      </c>
      <c r="E1019" s="0" t="s">
        <v>74</v>
      </c>
      <c r="F1019" s="0" t="n">
        <f aca="false">G1019*H1019*1000</f>
        <v>3478200</v>
      </c>
      <c r="G1019" s="0" t="n">
        <v>31</v>
      </c>
      <c r="H1019" s="0" t="n">
        <v>112.2</v>
      </c>
      <c r="I1019" s="17" t="n">
        <v>33222</v>
      </c>
      <c r="J1019" s="17" t="str">
        <f aca="false">TEXT(I1019,"aaaa")</f>
        <v>1990</v>
      </c>
      <c r="K1019" s="0" t="n">
        <v>12</v>
      </c>
      <c r="L1019" s="0" t="s">
        <v>87</v>
      </c>
      <c r="M1019" s="0" t="s">
        <v>89</v>
      </c>
    </row>
    <row r="1020" customFormat="false" ht="14.4" hidden="true" customHeight="false" outlineLevel="0" collapsed="false">
      <c r="A1020" s="0" t="str">
        <f aca="false">IF(M1020="GASOLINE","G",IF(M1020="PROPANE","CNG",IF(M1020="DIESEL","D", "OUTRO")))</f>
        <v>CNG</v>
      </c>
      <c r="C1020" s="0" t="n">
        <f aca="false">3.78541*F1020</f>
        <v>0</v>
      </c>
      <c r="D1020" s="16" t="s">
        <v>73</v>
      </c>
      <c r="E1020" s="0" t="s">
        <v>74</v>
      </c>
      <c r="F1020" s="0" t="n">
        <f aca="false">G1020*H1020*1000</f>
        <v>0</v>
      </c>
      <c r="G1020" s="0" t="n">
        <v>31</v>
      </c>
      <c r="I1020" s="17" t="n">
        <v>33253</v>
      </c>
      <c r="J1020" s="17" t="str">
        <f aca="false">TEXT(I1020,"aaaa")</f>
        <v>1991</v>
      </c>
      <c r="K1020" s="0" t="n">
        <v>1</v>
      </c>
      <c r="L1020" s="0" t="s">
        <v>75</v>
      </c>
      <c r="M1020" s="0" t="s">
        <v>89</v>
      </c>
    </row>
    <row r="1021" customFormat="false" ht="14.4" hidden="true" customHeight="false" outlineLevel="0" collapsed="false">
      <c r="A1021" s="0" t="str">
        <f aca="false">IF(M1021="GASOLINE","G",IF(M1021="PROPANE","CNG",IF(M1021="DIESEL","D", "OUTRO")))</f>
        <v>CNG</v>
      </c>
      <c r="C1021" s="0" t="n">
        <f aca="false">3.78541*F1021</f>
        <v>0</v>
      </c>
      <c r="D1021" s="16" t="s">
        <v>73</v>
      </c>
      <c r="E1021" s="0" t="s">
        <v>74</v>
      </c>
      <c r="F1021" s="0" t="n">
        <f aca="false">G1021*H1021*1000</f>
        <v>0</v>
      </c>
      <c r="G1021" s="0" t="n">
        <v>28</v>
      </c>
      <c r="I1021" s="17" t="n">
        <v>33284</v>
      </c>
      <c r="J1021" s="17" t="str">
        <f aca="false">TEXT(I1021,"aaaa")</f>
        <v>1991</v>
      </c>
      <c r="K1021" s="0" t="n">
        <v>2</v>
      </c>
      <c r="L1021" s="0" t="s">
        <v>77</v>
      </c>
      <c r="M1021" s="0" t="s">
        <v>89</v>
      </c>
    </row>
    <row r="1022" customFormat="false" ht="14.4" hidden="true" customHeight="false" outlineLevel="0" collapsed="false">
      <c r="A1022" s="0" t="str">
        <f aca="false">IF(M1022="GASOLINE","G",IF(M1022="PROPANE","CNG",IF(M1022="DIESEL","D", "OUTRO")))</f>
        <v>CNG</v>
      </c>
      <c r="C1022" s="0" t="n">
        <f aca="false">3.78541*F1022</f>
        <v>0</v>
      </c>
      <c r="D1022" s="16" t="s">
        <v>73</v>
      </c>
      <c r="E1022" s="0" t="s">
        <v>74</v>
      </c>
      <c r="F1022" s="0" t="n">
        <f aca="false">G1022*H1022*1000</f>
        <v>0</v>
      </c>
      <c r="G1022" s="0" t="n">
        <v>31</v>
      </c>
      <c r="I1022" s="17" t="n">
        <v>33312</v>
      </c>
      <c r="J1022" s="17" t="str">
        <f aca="false">TEXT(I1022,"aaaa")</f>
        <v>1991</v>
      </c>
      <c r="K1022" s="0" t="n">
        <v>3</v>
      </c>
      <c r="L1022" s="0" t="s">
        <v>78</v>
      </c>
      <c r="M1022" s="0" t="s">
        <v>89</v>
      </c>
    </row>
    <row r="1023" customFormat="false" ht="14.4" hidden="true" customHeight="false" outlineLevel="0" collapsed="false">
      <c r="A1023" s="0" t="str">
        <f aca="false">IF(M1023="GASOLINE","G",IF(M1023="PROPANE","CNG",IF(M1023="DIESEL","D", "OUTRO")))</f>
        <v>CNG</v>
      </c>
      <c r="C1023" s="0" t="n">
        <f aca="false">3.78541*F1023</f>
        <v>11049611.79</v>
      </c>
      <c r="D1023" s="16" t="s">
        <v>73</v>
      </c>
      <c r="E1023" s="0" t="s">
        <v>74</v>
      </c>
      <c r="F1023" s="0" t="n">
        <f aca="false">G1023*H1023*1000</f>
        <v>2919000</v>
      </c>
      <c r="G1023" s="0" t="n">
        <v>30</v>
      </c>
      <c r="H1023" s="0" t="n">
        <v>97.3</v>
      </c>
      <c r="I1023" s="17" t="n">
        <v>33343</v>
      </c>
      <c r="J1023" s="17" t="str">
        <f aca="false">TEXT(I1023,"aaaa")</f>
        <v>1991</v>
      </c>
      <c r="K1023" s="0" t="n">
        <v>4</v>
      </c>
      <c r="L1023" s="0" t="s">
        <v>79</v>
      </c>
      <c r="M1023" s="0" t="s">
        <v>89</v>
      </c>
    </row>
    <row r="1024" customFormat="false" ht="14.4" hidden="true" customHeight="false" outlineLevel="0" collapsed="false">
      <c r="A1024" s="0" t="str">
        <f aca="false">IF(M1024="GASOLINE","G",IF(M1024="PROPANE","CNG",IF(M1024="DIESEL","D", "OUTRO")))</f>
        <v>CNG</v>
      </c>
      <c r="C1024" s="0" t="n">
        <f aca="false">3.78541*F1024</f>
        <v>8308217.868</v>
      </c>
      <c r="D1024" s="16" t="s">
        <v>73</v>
      </c>
      <c r="E1024" s="0" t="s">
        <v>74</v>
      </c>
      <c r="F1024" s="0" t="n">
        <f aca="false">G1024*H1024*1000</f>
        <v>2194800</v>
      </c>
      <c r="G1024" s="0" t="n">
        <v>31</v>
      </c>
      <c r="H1024" s="0" t="n">
        <v>70.8</v>
      </c>
      <c r="I1024" s="17" t="n">
        <v>33373</v>
      </c>
      <c r="J1024" s="17" t="str">
        <f aca="false">TEXT(I1024,"aaaa")</f>
        <v>1991</v>
      </c>
      <c r="K1024" s="0" t="n">
        <v>5</v>
      </c>
      <c r="L1024" s="0" t="s">
        <v>80</v>
      </c>
      <c r="M1024" s="0" t="s">
        <v>89</v>
      </c>
    </row>
    <row r="1025" customFormat="false" ht="14.4" hidden="true" customHeight="false" outlineLevel="0" collapsed="false">
      <c r="A1025" s="0" t="str">
        <f aca="false">IF(M1025="GASOLINE","G",IF(M1025="PROPANE","CNG",IF(M1025="DIESEL","D", "OUTRO")))</f>
        <v>CNG</v>
      </c>
      <c r="C1025" s="0" t="n">
        <f aca="false">3.78541*F1025</f>
        <v>0</v>
      </c>
      <c r="D1025" s="16" t="s">
        <v>73</v>
      </c>
      <c r="E1025" s="0" t="s">
        <v>74</v>
      </c>
      <c r="F1025" s="0" t="n">
        <f aca="false">G1025*H1025*1000</f>
        <v>0</v>
      </c>
      <c r="G1025" s="0" t="n">
        <v>30</v>
      </c>
      <c r="I1025" s="17" t="n">
        <v>33404</v>
      </c>
      <c r="J1025" s="17" t="str">
        <f aca="false">TEXT(I1025,"aaaa")</f>
        <v>1991</v>
      </c>
      <c r="K1025" s="0" t="n">
        <v>6</v>
      </c>
      <c r="L1025" s="0" t="s">
        <v>81</v>
      </c>
      <c r="M1025" s="0" t="s">
        <v>89</v>
      </c>
    </row>
    <row r="1026" customFormat="false" ht="14.4" hidden="true" customHeight="false" outlineLevel="0" collapsed="false">
      <c r="A1026" s="0" t="str">
        <f aca="false">IF(M1026="GASOLINE","G",IF(M1026="PROPANE","CNG",IF(M1026="DIESEL","D", "OUTRO")))</f>
        <v>CNG</v>
      </c>
      <c r="C1026" s="0" t="n">
        <f aca="false">3.78541*F1026</f>
        <v>0</v>
      </c>
      <c r="D1026" s="16" t="s">
        <v>73</v>
      </c>
      <c r="E1026" s="0" t="s">
        <v>74</v>
      </c>
      <c r="F1026" s="0" t="n">
        <f aca="false">G1026*H1026*1000</f>
        <v>0</v>
      </c>
      <c r="G1026" s="0" t="n">
        <v>31</v>
      </c>
      <c r="I1026" s="17" t="n">
        <v>33434</v>
      </c>
      <c r="J1026" s="17" t="str">
        <f aca="false">TEXT(I1026,"aaaa")</f>
        <v>1991</v>
      </c>
      <c r="K1026" s="0" t="n">
        <v>7</v>
      </c>
      <c r="L1026" s="0" t="s">
        <v>82</v>
      </c>
      <c r="M1026" s="0" t="s">
        <v>89</v>
      </c>
    </row>
    <row r="1027" customFormat="false" ht="14.4" hidden="true" customHeight="false" outlineLevel="0" collapsed="false">
      <c r="A1027" s="0" t="str">
        <f aca="false">IF(M1027="GASOLINE","G",IF(M1027="PROPANE","CNG",IF(M1027="DIESEL","D", "OUTRO")))</f>
        <v>CNG</v>
      </c>
      <c r="C1027" s="0" t="n">
        <f aca="false">3.78541*F1027</f>
        <v>0</v>
      </c>
      <c r="D1027" s="16" t="s">
        <v>73</v>
      </c>
      <c r="E1027" s="0" t="s">
        <v>74</v>
      </c>
      <c r="F1027" s="0" t="n">
        <f aca="false">G1027*H1027*1000</f>
        <v>0</v>
      </c>
      <c r="G1027" s="0" t="n">
        <v>31</v>
      </c>
      <c r="I1027" s="17" t="n">
        <v>33465</v>
      </c>
      <c r="J1027" s="17" t="str">
        <f aca="false">TEXT(I1027,"aaaa")</f>
        <v>1991</v>
      </c>
      <c r="K1027" s="0" t="n">
        <v>8</v>
      </c>
      <c r="L1027" s="0" t="s">
        <v>83</v>
      </c>
      <c r="M1027" s="0" t="s">
        <v>89</v>
      </c>
    </row>
    <row r="1028" customFormat="false" ht="14.4" hidden="true" customHeight="false" outlineLevel="0" collapsed="false">
      <c r="A1028" s="0" t="str">
        <f aca="false">IF(M1028="GASOLINE","G",IF(M1028="PROPANE","CNG",IF(M1028="DIESEL","D", "OUTRO")))</f>
        <v>CNG</v>
      </c>
      <c r="C1028" s="0" t="n">
        <f aca="false">3.78541*F1028</f>
        <v>13059664.5</v>
      </c>
      <c r="D1028" s="16" t="s">
        <v>73</v>
      </c>
      <c r="E1028" s="0" t="s">
        <v>74</v>
      </c>
      <c r="F1028" s="0" t="n">
        <f aca="false">G1028*H1028*1000</f>
        <v>3450000</v>
      </c>
      <c r="G1028" s="0" t="n">
        <v>30</v>
      </c>
      <c r="H1028" s="0" t="n">
        <v>115</v>
      </c>
      <c r="I1028" s="17" t="n">
        <v>33496</v>
      </c>
      <c r="J1028" s="17" t="str">
        <f aca="false">TEXT(I1028,"aaaa")</f>
        <v>1991</v>
      </c>
      <c r="K1028" s="0" t="n">
        <v>9</v>
      </c>
      <c r="L1028" s="0" t="s">
        <v>84</v>
      </c>
      <c r="M1028" s="0" t="s">
        <v>89</v>
      </c>
    </row>
    <row r="1029" customFormat="false" ht="14.4" hidden="true" customHeight="false" outlineLevel="0" collapsed="false">
      <c r="A1029" s="0" t="str">
        <f aca="false">IF(M1029="GASOLINE","G",IF(M1029="PROPANE","CNG",IF(M1029="DIESEL","D", "OUTRO")))</f>
        <v>CNG</v>
      </c>
      <c r="C1029" s="0" t="n">
        <f aca="false">3.78541*F1029</f>
        <v>12122018.443</v>
      </c>
      <c r="D1029" s="16" t="s">
        <v>73</v>
      </c>
      <c r="E1029" s="0" t="s">
        <v>74</v>
      </c>
      <c r="F1029" s="0" t="n">
        <f aca="false">G1029*H1029*1000</f>
        <v>3202300</v>
      </c>
      <c r="G1029" s="0" t="n">
        <v>31</v>
      </c>
      <c r="H1029" s="0" t="n">
        <v>103.3</v>
      </c>
      <c r="I1029" s="17" t="n">
        <v>33526</v>
      </c>
      <c r="J1029" s="17" t="str">
        <f aca="false">TEXT(I1029,"aaaa")</f>
        <v>1991</v>
      </c>
      <c r="K1029" s="0" t="n">
        <v>10</v>
      </c>
      <c r="L1029" s="0" t="s">
        <v>85</v>
      </c>
      <c r="M1029" s="0" t="s">
        <v>89</v>
      </c>
    </row>
    <row r="1030" customFormat="false" ht="14.4" hidden="true" customHeight="false" outlineLevel="0" collapsed="false">
      <c r="A1030" s="0" t="str">
        <f aca="false">IF(M1030="GASOLINE","G",IF(M1030="PROPANE","CNG",IF(M1030="DIESEL","D", "OUTRO")))</f>
        <v>CNG</v>
      </c>
      <c r="C1030" s="0" t="n">
        <f aca="false">3.78541*F1030</f>
        <v>12264728.4</v>
      </c>
      <c r="D1030" s="16" t="s">
        <v>73</v>
      </c>
      <c r="E1030" s="0" t="s">
        <v>74</v>
      </c>
      <c r="F1030" s="0" t="n">
        <f aca="false">G1030*H1030*1000</f>
        <v>3240000</v>
      </c>
      <c r="G1030" s="0" t="n">
        <v>30</v>
      </c>
      <c r="H1030" s="0" t="n">
        <v>108</v>
      </c>
      <c r="I1030" s="17" t="n">
        <v>33557</v>
      </c>
      <c r="J1030" s="17" t="str">
        <f aca="false">TEXT(I1030,"aaaa")</f>
        <v>1991</v>
      </c>
      <c r="K1030" s="0" t="n">
        <v>11</v>
      </c>
      <c r="L1030" s="0" t="s">
        <v>86</v>
      </c>
      <c r="M1030" s="0" t="s">
        <v>89</v>
      </c>
    </row>
    <row r="1031" customFormat="false" ht="14.4" hidden="true" customHeight="false" outlineLevel="0" collapsed="false">
      <c r="A1031" s="0" t="str">
        <f aca="false">IF(M1031="GASOLINE","G",IF(M1031="PROPANE","CNG",IF(M1031="DIESEL","D", "OUTRO")))</f>
        <v>CNG</v>
      </c>
      <c r="C1031" s="0" t="n">
        <f aca="false">3.78541*F1031</f>
        <v>0</v>
      </c>
      <c r="D1031" s="16" t="s">
        <v>73</v>
      </c>
      <c r="E1031" s="0" t="s">
        <v>74</v>
      </c>
      <c r="F1031" s="0" t="n">
        <f aca="false">G1031*H1031*1000</f>
        <v>0</v>
      </c>
      <c r="G1031" s="0" t="n">
        <v>31</v>
      </c>
      <c r="I1031" s="17" t="n">
        <v>33587</v>
      </c>
      <c r="J1031" s="17" t="str">
        <f aca="false">TEXT(I1031,"aaaa")</f>
        <v>1991</v>
      </c>
      <c r="K1031" s="0" t="n">
        <v>12</v>
      </c>
      <c r="L1031" s="0" t="s">
        <v>87</v>
      </c>
      <c r="M1031" s="0" t="s">
        <v>89</v>
      </c>
    </row>
    <row r="1032" customFormat="false" ht="14.4" hidden="true" customHeight="false" outlineLevel="0" collapsed="false">
      <c r="A1032" s="0" t="str">
        <f aca="false">IF(M1032="GASOLINE","G",IF(M1032="PROPANE","CNG",IF(M1032="DIESEL","D", "OUTRO")))</f>
        <v>CNG</v>
      </c>
      <c r="C1032" s="0" t="n">
        <f aca="false">3.78541*F1032</f>
        <v>0</v>
      </c>
      <c r="D1032" s="16" t="s">
        <v>73</v>
      </c>
      <c r="E1032" s="0" t="s">
        <v>74</v>
      </c>
      <c r="F1032" s="0" t="n">
        <f aca="false">G1032*H1032*1000</f>
        <v>0</v>
      </c>
      <c r="G1032" s="0" t="n">
        <v>31</v>
      </c>
      <c r="I1032" s="17" t="n">
        <v>33618</v>
      </c>
      <c r="J1032" s="17" t="str">
        <f aca="false">TEXT(I1032,"aaaa")</f>
        <v>1992</v>
      </c>
      <c r="K1032" s="0" t="n">
        <v>1</v>
      </c>
      <c r="L1032" s="0" t="s">
        <v>75</v>
      </c>
      <c r="M1032" s="0" t="s">
        <v>89</v>
      </c>
    </row>
    <row r="1033" customFormat="false" ht="14.4" hidden="true" customHeight="false" outlineLevel="0" collapsed="false">
      <c r="A1033" s="0" t="str">
        <f aca="false">IF(M1033="GASOLINE","G",IF(M1033="PROPANE","CNG",IF(M1033="DIESEL","D", "OUTRO")))</f>
        <v>CNG</v>
      </c>
      <c r="C1033" s="0" t="n">
        <f aca="false">3.78541*F1033</f>
        <v>0</v>
      </c>
      <c r="D1033" s="16" t="s">
        <v>73</v>
      </c>
      <c r="E1033" s="0" t="s">
        <v>74</v>
      </c>
      <c r="F1033" s="0" t="n">
        <f aca="false">G1033*H1033*1000</f>
        <v>0</v>
      </c>
      <c r="G1033" s="0" t="n">
        <v>29</v>
      </c>
      <c r="I1033" s="17" t="n">
        <v>33649</v>
      </c>
      <c r="J1033" s="17" t="str">
        <f aca="false">TEXT(I1033,"aaaa")</f>
        <v>1992</v>
      </c>
      <c r="K1033" s="0" t="n">
        <v>2</v>
      </c>
      <c r="L1033" s="0" t="s">
        <v>77</v>
      </c>
      <c r="M1033" s="0" t="s">
        <v>89</v>
      </c>
    </row>
    <row r="1034" customFormat="false" ht="14.4" hidden="true" customHeight="false" outlineLevel="0" collapsed="false">
      <c r="A1034" s="0" t="str">
        <f aca="false">IF(M1034="GASOLINE","G",IF(M1034="PROPANE","CNG",IF(M1034="DIESEL","D", "OUTRO")))</f>
        <v>CNG</v>
      </c>
      <c r="C1034" s="0" t="n">
        <f aca="false">3.78541*F1034</f>
        <v>0</v>
      </c>
      <c r="D1034" s="16" t="s">
        <v>73</v>
      </c>
      <c r="E1034" s="0" t="s">
        <v>74</v>
      </c>
      <c r="F1034" s="0" t="n">
        <f aca="false">G1034*H1034*1000</f>
        <v>0</v>
      </c>
      <c r="G1034" s="0" t="n">
        <v>31</v>
      </c>
      <c r="I1034" s="17" t="n">
        <v>33678</v>
      </c>
      <c r="J1034" s="17" t="str">
        <f aca="false">TEXT(I1034,"aaaa")</f>
        <v>1992</v>
      </c>
      <c r="K1034" s="0" t="n">
        <v>3</v>
      </c>
      <c r="L1034" s="0" t="s">
        <v>78</v>
      </c>
      <c r="M1034" s="0" t="s">
        <v>89</v>
      </c>
    </row>
    <row r="1035" customFormat="false" ht="14.4" hidden="true" customHeight="false" outlineLevel="0" collapsed="false">
      <c r="A1035" s="0" t="str">
        <f aca="false">IF(M1035="GASOLINE","G",IF(M1035="PROPANE","CNG",IF(M1035="DIESEL","D", "OUTRO")))</f>
        <v>CNG</v>
      </c>
      <c r="C1035" s="0" t="n">
        <f aca="false">3.78541*F1035</f>
        <v>0</v>
      </c>
      <c r="D1035" s="16" t="s">
        <v>73</v>
      </c>
      <c r="E1035" s="0" t="s">
        <v>74</v>
      </c>
      <c r="F1035" s="0" t="n">
        <f aca="false">G1035*H1035*1000</f>
        <v>0</v>
      </c>
      <c r="G1035" s="0" t="n">
        <v>30</v>
      </c>
      <c r="I1035" s="17" t="n">
        <v>33709</v>
      </c>
      <c r="J1035" s="17" t="str">
        <f aca="false">TEXT(I1035,"aaaa")</f>
        <v>1992</v>
      </c>
      <c r="K1035" s="0" t="n">
        <v>4</v>
      </c>
      <c r="L1035" s="0" t="s">
        <v>79</v>
      </c>
      <c r="M1035" s="0" t="s">
        <v>89</v>
      </c>
    </row>
    <row r="1036" customFormat="false" ht="14.4" hidden="true" customHeight="false" outlineLevel="0" collapsed="false">
      <c r="A1036" s="0" t="str">
        <f aca="false">IF(M1036="GASOLINE","G",IF(M1036="PROPANE","CNG",IF(M1036="DIESEL","D", "OUTRO")))</f>
        <v>CNG</v>
      </c>
      <c r="C1036" s="0" t="n">
        <f aca="false">3.78541*F1036</f>
        <v>0</v>
      </c>
      <c r="D1036" s="16" t="s">
        <v>73</v>
      </c>
      <c r="E1036" s="0" t="s">
        <v>74</v>
      </c>
      <c r="F1036" s="0" t="n">
        <f aca="false">G1036*H1036*1000</f>
        <v>0</v>
      </c>
      <c r="G1036" s="0" t="n">
        <v>31</v>
      </c>
      <c r="I1036" s="17" t="n">
        <v>33739</v>
      </c>
      <c r="J1036" s="17" t="str">
        <f aca="false">TEXT(I1036,"aaaa")</f>
        <v>1992</v>
      </c>
      <c r="K1036" s="0" t="n">
        <v>5</v>
      </c>
      <c r="L1036" s="0" t="s">
        <v>80</v>
      </c>
      <c r="M1036" s="0" t="s">
        <v>89</v>
      </c>
    </row>
    <row r="1037" customFormat="false" ht="14.4" hidden="true" customHeight="false" outlineLevel="0" collapsed="false">
      <c r="A1037" s="0" t="str">
        <f aca="false">IF(M1037="GASOLINE","G",IF(M1037="PROPANE","CNG",IF(M1037="DIESEL","D", "OUTRO")))</f>
        <v>CNG</v>
      </c>
      <c r="C1037" s="0" t="n">
        <f aca="false">3.78541*F1037</f>
        <v>0</v>
      </c>
      <c r="D1037" s="16" t="s">
        <v>73</v>
      </c>
      <c r="E1037" s="0" t="s">
        <v>74</v>
      </c>
      <c r="F1037" s="0" t="n">
        <f aca="false">G1037*H1037*1000</f>
        <v>0</v>
      </c>
      <c r="G1037" s="0" t="n">
        <v>30</v>
      </c>
      <c r="I1037" s="17" t="n">
        <v>33770</v>
      </c>
      <c r="J1037" s="17" t="str">
        <f aca="false">TEXT(I1037,"aaaa")</f>
        <v>1992</v>
      </c>
      <c r="K1037" s="0" t="n">
        <v>6</v>
      </c>
      <c r="L1037" s="0" t="s">
        <v>81</v>
      </c>
      <c r="M1037" s="0" t="s">
        <v>89</v>
      </c>
    </row>
    <row r="1038" customFormat="false" ht="14.4" hidden="true" customHeight="false" outlineLevel="0" collapsed="false">
      <c r="A1038" s="0" t="str">
        <f aca="false">IF(M1038="GASOLINE","G",IF(M1038="PROPANE","CNG",IF(M1038="DIESEL","D", "OUTRO")))</f>
        <v>CNG</v>
      </c>
      <c r="C1038" s="0" t="n">
        <f aca="false">3.78541*F1038</f>
        <v>0</v>
      </c>
      <c r="D1038" s="16" t="s">
        <v>73</v>
      </c>
      <c r="E1038" s="0" t="s">
        <v>74</v>
      </c>
      <c r="F1038" s="0" t="n">
        <f aca="false">G1038*H1038*1000</f>
        <v>0</v>
      </c>
      <c r="G1038" s="0" t="n">
        <v>31</v>
      </c>
      <c r="I1038" s="17" t="n">
        <v>33800</v>
      </c>
      <c r="J1038" s="17" t="str">
        <f aca="false">TEXT(I1038,"aaaa")</f>
        <v>1992</v>
      </c>
      <c r="K1038" s="0" t="n">
        <v>7</v>
      </c>
      <c r="L1038" s="0" t="s">
        <v>82</v>
      </c>
      <c r="M1038" s="0" t="s">
        <v>89</v>
      </c>
    </row>
    <row r="1039" customFormat="false" ht="14.4" hidden="true" customHeight="false" outlineLevel="0" collapsed="false">
      <c r="A1039" s="0" t="str">
        <f aca="false">IF(M1039="GASOLINE","G",IF(M1039="PROPANE","CNG",IF(M1039="DIESEL","D", "OUTRO")))</f>
        <v>CNG</v>
      </c>
      <c r="C1039" s="0" t="n">
        <f aca="false">3.78541*F1039</f>
        <v>0</v>
      </c>
      <c r="D1039" s="16" t="s">
        <v>73</v>
      </c>
      <c r="E1039" s="0" t="s">
        <v>74</v>
      </c>
      <c r="F1039" s="0" t="n">
        <f aca="false">G1039*H1039*1000</f>
        <v>0</v>
      </c>
      <c r="G1039" s="0" t="n">
        <v>31</v>
      </c>
      <c r="I1039" s="17" t="n">
        <v>33831</v>
      </c>
      <c r="J1039" s="17" t="str">
        <f aca="false">TEXT(I1039,"aaaa")</f>
        <v>1992</v>
      </c>
      <c r="K1039" s="0" t="n">
        <v>8</v>
      </c>
      <c r="L1039" s="0" t="s">
        <v>83</v>
      </c>
      <c r="M1039" s="0" t="s">
        <v>89</v>
      </c>
    </row>
    <row r="1040" customFormat="false" ht="14.4" hidden="true" customHeight="false" outlineLevel="0" collapsed="false">
      <c r="A1040" s="0" t="str">
        <f aca="false">IF(M1040="GASOLINE","G",IF(M1040="PROPANE","CNG",IF(M1040="DIESEL","D", "OUTRO")))</f>
        <v>CNG</v>
      </c>
      <c r="C1040" s="0" t="n">
        <f aca="false">3.78541*F1040</f>
        <v>0</v>
      </c>
      <c r="D1040" s="16" t="s">
        <v>73</v>
      </c>
      <c r="E1040" s="0" t="s">
        <v>74</v>
      </c>
      <c r="F1040" s="0" t="n">
        <f aca="false">G1040*H1040*1000</f>
        <v>0</v>
      </c>
      <c r="G1040" s="0" t="n">
        <v>30</v>
      </c>
      <c r="I1040" s="17" t="n">
        <v>33862</v>
      </c>
      <c r="J1040" s="17" t="str">
        <f aca="false">TEXT(I1040,"aaaa")</f>
        <v>1992</v>
      </c>
      <c r="K1040" s="0" t="n">
        <v>9</v>
      </c>
      <c r="L1040" s="0" t="s">
        <v>84</v>
      </c>
      <c r="M1040" s="0" t="s">
        <v>89</v>
      </c>
    </row>
    <row r="1041" customFormat="false" ht="14.4" hidden="true" customHeight="false" outlineLevel="0" collapsed="false">
      <c r="A1041" s="0" t="str">
        <f aca="false">IF(M1041="GASOLINE","G",IF(M1041="PROPANE","CNG",IF(M1041="DIESEL","D", "OUTRO")))</f>
        <v>CNG</v>
      </c>
      <c r="C1041" s="0" t="n">
        <f aca="false">3.78541*F1041</f>
        <v>0</v>
      </c>
      <c r="D1041" s="16" t="s">
        <v>73</v>
      </c>
      <c r="E1041" s="0" t="s">
        <v>74</v>
      </c>
      <c r="F1041" s="0" t="n">
        <f aca="false">G1041*H1041*1000</f>
        <v>0</v>
      </c>
      <c r="G1041" s="0" t="n">
        <v>31</v>
      </c>
      <c r="I1041" s="17" t="n">
        <v>33892</v>
      </c>
      <c r="J1041" s="17" t="str">
        <f aca="false">TEXT(I1041,"aaaa")</f>
        <v>1992</v>
      </c>
      <c r="K1041" s="0" t="n">
        <v>10</v>
      </c>
      <c r="L1041" s="0" t="s">
        <v>85</v>
      </c>
      <c r="M1041" s="0" t="s">
        <v>89</v>
      </c>
    </row>
    <row r="1042" customFormat="false" ht="14.4" hidden="true" customHeight="false" outlineLevel="0" collapsed="false">
      <c r="A1042" s="0" t="str">
        <f aca="false">IF(M1042="GASOLINE","G",IF(M1042="PROPANE","CNG",IF(M1042="DIESEL","D", "OUTRO")))</f>
        <v>CNG</v>
      </c>
      <c r="C1042" s="0" t="n">
        <f aca="false">3.78541*F1042</f>
        <v>13752394.53</v>
      </c>
      <c r="D1042" s="16" t="s">
        <v>73</v>
      </c>
      <c r="E1042" s="0" t="s">
        <v>74</v>
      </c>
      <c r="F1042" s="0" t="n">
        <f aca="false">G1042*H1042*1000</f>
        <v>3633000</v>
      </c>
      <c r="G1042" s="0" t="n">
        <v>30</v>
      </c>
      <c r="H1042" s="0" t="n">
        <v>121.1</v>
      </c>
      <c r="I1042" s="17" t="n">
        <v>33923</v>
      </c>
      <c r="J1042" s="17" t="str">
        <f aca="false">TEXT(I1042,"aaaa")</f>
        <v>1992</v>
      </c>
      <c r="K1042" s="0" t="n">
        <v>11</v>
      </c>
      <c r="L1042" s="0" t="s">
        <v>86</v>
      </c>
      <c r="M1042" s="0" t="s">
        <v>89</v>
      </c>
    </row>
    <row r="1043" customFormat="false" ht="14.4" hidden="true" customHeight="false" outlineLevel="0" collapsed="false">
      <c r="A1043" s="0" t="str">
        <f aca="false">IF(M1043="GASOLINE","G",IF(M1043="PROPANE","CNG",IF(M1043="DIESEL","D", "OUTRO")))</f>
        <v>CNG</v>
      </c>
      <c r="C1043" s="0" t="n">
        <f aca="false">3.78541*F1043</f>
        <v>0</v>
      </c>
      <c r="D1043" s="16" t="s">
        <v>73</v>
      </c>
      <c r="E1043" s="0" t="s">
        <v>74</v>
      </c>
      <c r="F1043" s="0" t="n">
        <f aca="false">G1043*H1043*1000</f>
        <v>0</v>
      </c>
      <c r="G1043" s="0" t="n">
        <v>31</v>
      </c>
      <c r="I1043" s="17" t="n">
        <v>33953</v>
      </c>
      <c r="J1043" s="17" t="str">
        <f aca="false">TEXT(I1043,"aaaa")</f>
        <v>1992</v>
      </c>
      <c r="K1043" s="0" t="n">
        <v>12</v>
      </c>
      <c r="L1043" s="0" t="s">
        <v>87</v>
      </c>
      <c r="M1043" s="0" t="s">
        <v>89</v>
      </c>
    </row>
    <row r="1044" customFormat="false" ht="14.4" hidden="true" customHeight="false" outlineLevel="0" collapsed="false">
      <c r="A1044" s="0" t="str">
        <f aca="false">IF(M1044="GASOLINE","G",IF(M1044="PROPANE","CNG",IF(M1044="DIESEL","D", "OUTRO")))</f>
        <v>CNG</v>
      </c>
      <c r="C1044" s="0" t="n">
        <f aca="false">3.78541*F1044</f>
        <v>0</v>
      </c>
      <c r="D1044" s="16" t="s">
        <v>73</v>
      </c>
      <c r="E1044" s="0" t="s">
        <v>74</v>
      </c>
      <c r="F1044" s="0" t="n">
        <f aca="false">G1044*H1044*1000</f>
        <v>0</v>
      </c>
      <c r="G1044" s="0" t="n">
        <v>31</v>
      </c>
      <c r="I1044" s="17" t="n">
        <v>33984</v>
      </c>
      <c r="J1044" s="17" t="str">
        <f aca="false">TEXT(I1044,"aaaa")</f>
        <v>1993</v>
      </c>
      <c r="K1044" s="0" t="n">
        <v>1</v>
      </c>
      <c r="L1044" s="0" t="s">
        <v>75</v>
      </c>
      <c r="M1044" s="0" t="s">
        <v>89</v>
      </c>
    </row>
    <row r="1045" customFormat="false" ht="14.4" hidden="true" customHeight="false" outlineLevel="0" collapsed="false">
      <c r="A1045" s="0" t="str">
        <f aca="false">IF(M1045="GASOLINE","G",IF(M1045="PROPANE","CNG",IF(M1045="DIESEL","D", "OUTRO")))</f>
        <v>CNG</v>
      </c>
      <c r="C1045" s="0" t="n">
        <f aca="false">3.78541*F1045</f>
        <v>19438837.432</v>
      </c>
      <c r="D1045" s="16" t="s">
        <v>73</v>
      </c>
      <c r="E1045" s="0" t="s">
        <v>74</v>
      </c>
      <c r="F1045" s="0" t="n">
        <f aca="false">G1045*H1045*1000</f>
        <v>5135200</v>
      </c>
      <c r="G1045" s="0" t="n">
        <v>28</v>
      </c>
      <c r="H1045" s="0" t="n">
        <v>183.4</v>
      </c>
      <c r="I1045" s="17" t="n">
        <v>34015</v>
      </c>
      <c r="J1045" s="17" t="str">
        <f aca="false">TEXT(I1045,"aaaa")</f>
        <v>1993</v>
      </c>
      <c r="K1045" s="0" t="n">
        <v>2</v>
      </c>
      <c r="L1045" s="0" t="s">
        <v>77</v>
      </c>
      <c r="M1045" s="0" t="s">
        <v>89</v>
      </c>
    </row>
    <row r="1046" customFormat="false" ht="14.4" hidden="true" customHeight="false" outlineLevel="0" collapsed="false">
      <c r="A1046" s="0" t="str">
        <f aca="false">IF(M1046="GASOLINE","G",IF(M1046="PROPANE","CNG",IF(M1046="DIESEL","D", "OUTRO")))</f>
        <v>CNG</v>
      </c>
      <c r="C1046" s="0" t="n">
        <f aca="false">3.78541*F1046</f>
        <v>20993505.319</v>
      </c>
      <c r="D1046" s="16" t="s">
        <v>73</v>
      </c>
      <c r="E1046" s="0" t="s">
        <v>74</v>
      </c>
      <c r="F1046" s="0" t="n">
        <f aca="false">G1046*H1046*1000</f>
        <v>5545900</v>
      </c>
      <c r="G1046" s="0" t="n">
        <v>31</v>
      </c>
      <c r="H1046" s="0" t="n">
        <v>178.9</v>
      </c>
      <c r="I1046" s="17" t="n">
        <v>34043</v>
      </c>
      <c r="J1046" s="17" t="str">
        <f aca="false">TEXT(I1046,"aaaa")</f>
        <v>1993</v>
      </c>
      <c r="K1046" s="0" t="n">
        <v>3</v>
      </c>
      <c r="L1046" s="0" t="s">
        <v>78</v>
      </c>
      <c r="M1046" s="0" t="s">
        <v>89</v>
      </c>
    </row>
    <row r="1047" customFormat="false" ht="14.4" hidden="true" customHeight="false" outlineLevel="0" collapsed="false">
      <c r="A1047" s="0" t="str">
        <f aca="false">IF(M1047="GASOLINE","G",IF(M1047="PROPANE","CNG",IF(M1047="DIESEL","D", "OUTRO")))</f>
        <v>CNG</v>
      </c>
      <c r="C1047" s="0" t="n">
        <f aca="false">3.78541*F1047</f>
        <v>12775758.75</v>
      </c>
      <c r="D1047" s="16" t="s">
        <v>73</v>
      </c>
      <c r="E1047" s="0" t="s">
        <v>74</v>
      </c>
      <c r="F1047" s="0" t="n">
        <f aca="false">G1047*H1047*1000</f>
        <v>3375000</v>
      </c>
      <c r="G1047" s="0" t="n">
        <v>30</v>
      </c>
      <c r="H1047" s="0" t="n">
        <v>112.5</v>
      </c>
      <c r="I1047" s="17" t="n">
        <v>34074</v>
      </c>
      <c r="J1047" s="17" t="str">
        <f aca="false">TEXT(I1047,"aaaa")</f>
        <v>1993</v>
      </c>
      <c r="K1047" s="0" t="n">
        <v>4</v>
      </c>
      <c r="L1047" s="0" t="s">
        <v>79</v>
      </c>
      <c r="M1047" s="0" t="s">
        <v>89</v>
      </c>
    </row>
    <row r="1048" customFormat="false" ht="14.4" hidden="true" customHeight="false" outlineLevel="0" collapsed="false">
      <c r="A1048" s="0" t="str">
        <f aca="false">IF(M1048="GASOLINE","G",IF(M1048="PROPANE","CNG",IF(M1048="DIESEL","D", "OUTRO")))</f>
        <v>CNG</v>
      </c>
      <c r="C1048" s="0" t="n">
        <f aca="false">3.78541*F1048</f>
        <v>0</v>
      </c>
      <c r="D1048" s="16" t="s">
        <v>73</v>
      </c>
      <c r="E1048" s="0" t="s">
        <v>74</v>
      </c>
      <c r="F1048" s="0" t="n">
        <f aca="false">G1048*H1048*1000</f>
        <v>0</v>
      </c>
      <c r="G1048" s="0" t="n">
        <v>31</v>
      </c>
      <c r="I1048" s="17" t="n">
        <v>34104</v>
      </c>
      <c r="J1048" s="17" t="str">
        <f aca="false">TEXT(I1048,"aaaa")</f>
        <v>1993</v>
      </c>
      <c r="K1048" s="0" t="n">
        <v>5</v>
      </c>
      <c r="L1048" s="0" t="s">
        <v>80</v>
      </c>
      <c r="M1048" s="0" t="s">
        <v>89</v>
      </c>
    </row>
    <row r="1049" customFormat="false" ht="14.4" hidden="true" customHeight="false" outlineLevel="0" collapsed="false">
      <c r="A1049" s="0" t="str">
        <f aca="false">IF(M1049="GASOLINE","G",IF(M1049="PROPANE","CNG",IF(M1049="DIESEL","D", "OUTRO")))</f>
        <v>CNG</v>
      </c>
      <c r="C1049" s="0" t="n">
        <f aca="false">3.78541*F1049</f>
        <v>7654099.02</v>
      </c>
      <c r="D1049" s="16" t="s">
        <v>73</v>
      </c>
      <c r="E1049" s="0" t="s">
        <v>74</v>
      </c>
      <c r="F1049" s="0" t="n">
        <f aca="false">G1049*H1049*1000</f>
        <v>2022000</v>
      </c>
      <c r="G1049" s="0" t="n">
        <v>30</v>
      </c>
      <c r="H1049" s="0" t="n">
        <v>67.4</v>
      </c>
      <c r="I1049" s="17" t="n">
        <v>34135</v>
      </c>
      <c r="J1049" s="17" t="str">
        <f aca="false">TEXT(I1049,"aaaa")</f>
        <v>1993</v>
      </c>
      <c r="K1049" s="0" t="n">
        <v>6</v>
      </c>
      <c r="L1049" s="0" t="s">
        <v>81</v>
      </c>
      <c r="M1049" s="0" t="s">
        <v>89</v>
      </c>
    </row>
    <row r="1050" customFormat="false" ht="14.4" hidden="true" customHeight="false" outlineLevel="0" collapsed="false">
      <c r="A1050" s="0" t="str">
        <f aca="false">IF(M1050="GASOLINE","G",IF(M1050="PROPANE","CNG",IF(M1050="DIESEL","D", "OUTRO")))</f>
        <v>CNG</v>
      </c>
      <c r="C1050" s="0" t="n">
        <f aca="false">3.78541*F1050</f>
        <v>0</v>
      </c>
      <c r="D1050" s="16" t="s">
        <v>73</v>
      </c>
      <c r="E1050" s="0" t="s">
        <v>74</v>
      </c>
      <c r="F1050" s="0" t="n">
        <f aca="false">G1050*H1050*1000</f>
        <v>0</v>
      </c>
      <c r="G1050" s="0" t="n">
        <v>31</v>
      </c>
      <c r="I1050" s="17" t="n">
        <v>34165</v>
      </c>
      <c r="J1050" s="17" t="str">
        <f aca="false">TEXT(I1050,"aaaa")</f>
        <v>1993</v>
      </c>
      <c r="K1050" s="0" t="n">
        <v>7</v>
      </c>
      <c r="L1050" s="0" t="s">
        <v>82</v>
      </c>
      <c r="M1050" s="0" t="s">
        <v>89</v>
      </c>
    </row>
    <row r="1051" customFormat="false" ht="14.4" hidden="true" customHeight="false" outlineLevel="0" collapsed="false">
      <c r="A1051" s="0" t="str">
        <f aca="false">IF(M1051="GASOLINE","G",IF(M1051="PROPANE","CNG",IF(M1051="DIESEL","D", "OUTRO")))</f>
        <v>CNG</v>
      </c>
      <c r="C1051" s="0" t="n">
        <f aca="false">3.78541*F1051</f>
        <v>0</v>
      </c>
      <c r="D1051" s="16" t="s">
        <v>73</v>
      </c>
      <c r="E1051" s="0" t="s">
        <v>74</v>
      </c>
      <c r="F1051" s="0" t="n">
        <f aca="false">G1051*H1051*1000</f>
        <v>0</v>
      </c>
      <c r="G1051" s="0" t="n">
        <v>31</v>
      </c>
      <c r="I1051" s="17" t="n">
        <v>34196</v>
      </c>
      <c r="J1051" s="17" t="str">
        <f aca="false">TEXT(I1051,"aaaa")</f>
        <v>1993</v>
      </c>
      <c r="K1051" s="0" t="n">
        <v>8</v>
      </c>
      <c r="L1051" s="0" t="s">
        <v>83</v>
      </c>
      <c r="M1051" s="0" t="s">
        <v>89</v>
      </c>
    </row>
    <row r="1052" customFormat="false" ht="14.4" hidden="true" customHeight="false" outlineLevel="0" collapsed="false">
      <c r="A1052" s="0" t="str">
        <f aca="false">IF(M1052="GASOLINE","G",IF(M1052="PROPANE","CNG",IF(M1052="DIESEL","D", "OUTRO")))</f>
        <v>CNG</v>
      </c>
      <c r="C1052" s="0" t="n">
        <f aca="false">3.78541*F1052</f>
        <v>0</v>
      </c>
      <c r="D1052" s="16" t="s">
        <v>73</v>
      </c>
      <c r="E1052" s="0" t="s">
        <v>74</v>
      </c>
      <c r="F1052" s="0" t="n">
        <f aca="false">G1052*H1052*1000</f>
        <v>0</v>
      </c>
      <c r="G1052" s="0" t="n">
        <v>30</v>
      </c>
      <c r="I1052" s="17" t="n">
        <v>34227</v>
      </c>
      <c r="J1052" s="17" t="str">
        <f aca="false">TEXT(I1052,"aaaa")</f>
        <v>1993</v>
      </c>
      <c r="K1052" s="0" t="n">
        <v>9</v>
      </c>
      <c r="L1052" s="0" t="s">
        <v>84</v>
      </c>
      <c r="M1052" s="0" t="s">
        <v>89</v>
      </c>
    </row>
    <row r="1053" customFormat="false" ht="14.4" hidden="true" customHeight="false" outlineLevel="0" collapsed="false">
      <c r="A1053" s="0" t="str">
        <f aca="false">IF(M1053="GASOLINE","G",IF(M1053="PROPANE","CNG",IF(M1053="DIESEL","D", "OUTRO")))</f>
        <v>CNG</v>
      </c>
      <c r="C1053" s="0" t="n">
        <f aca="false">3.78541*F1053</f>
        <v>0</v>
      </c>
      <c r="D1053" s="16" t="s">
        <v>73</v>
      </c>
      <c r="E1053" s="0" t="s">
        <v>74</v>
      </c>
      <c r="F1053" s="0" t="n">
        <f aca="false">G1053*H1053*1000</f>
        <v>0</v>
      </c>
      <c r="G1053" s="0" t="n">
        <v>31</v>
      </c>
      <c r="I1053" s="17" t="n">
        <v>34257</v>
      </c>
      <c r="J1053" s="17" t="str">
        <f aca="false">TEXT(I1053,"aaaa")</f>
        <v>1993</v>
      </c>
      <c r="K1053" s="0" t="n">
        <v>10</v>
      </c>
      <c r="L1053" s="0" t="s">
        <v>85</v>
      </c>
      <c r="M1053" s="0" t="s">
        <v>89</v>
      </c>
    </row>
    <row r="1054" customFormat="false" ht="14.4" hidden="true" customHeight="false" outlineLevel="0" collapsed="false">
      <c r="A1054" s="0" t="str">
        <f aca="false">IF(M1054="GASOLINE","G",IF(M1054="PROPANE","CNG",IF(M1054="DIESEL","D", "OUTRO")))</f>
        <v>CNG</v>
      </c>
      <c r="C1054" s="0" t="n">
        <f aca="false">3.78541*F1054</f>
        <v>0</v>
      </c>
      <c r="D1054" s="16" t="s">
        <v>73</v>
      </c>
      <c r="E1054" s="0" t="s">
        <v>74</v>
      </c>
      <c r="F1054" s="0" t="n">
        <f aca="false">G1054*H1054*1000</f>
        <v>0</v>
      </c>
      <c r="G1054" s="0" t="n">
        <v>30</v>
      </c>
      <c r="I1054" s="17" t="n">
        <v>34288</v>
      </c>
      <c r="J1054" s="17" t="str">
        <f aca="false">TEXT(I1054,"aaaa")</f>
        <v>1993</v>
      </c>
      <c r="K1054" s="0" t="n">
        <v>11</v>
      </c>
      <c r="L1054" s="0" t="s">
        <v>86</v>
      </c>
      <c r="M1054" s="0" t="s">
        <v>89</v>
      </c>
    </row>
    <row r="1055" customFormat="false" ht="14.4" hidden="true" customHeight="false" outlineLevel="0" collapsed="false">
      <c r="A1055" s="0" t="str">
        <f aca="false">IF(M1055="GASOLINE","G",IF(M1055="PROPANE","CNG",IF(M1055="DIESEL","D", "OUTRO")))</f>
        <v>CNG</v>
      </c>
      <c r="C1055" s="0" t="n">
        <f aca="false">3.78541*F1055</f>
        <v>17719504.21</v>
      </c>
      <c r="D1055" s="16" t="s">
        <v>73</v>
      </c>
      <c r="E1055" s="0" t="s">
        <v>74</v>
      </c>
      <c r="F1055" s="0" t="n">
        <f aca="false">G1055*H1055*1000</f>
        <v>4681000</v>
      </c>
      <c r="G1055" s="0" t="n">
        <v>31</v>
      </c>
      <c r="H1055" s="0" t="n">
        <v>151</v>
      </c>
      <c r="I1055" s="17" t="n">
        <v>34318</v>
      </c>
      <c r="J1055" s="17" t="str">
        <f aca="false">TEXT(I1055,"aaaa")</f>
        <v>1993</v>
      </c>
      <c r="K1055" s="0" t="n">
        <v>12</v>
      </c>
      <c r="L1055" s="0" t="s">
        <v>87</v>
      </c>
      <c r="M1055" s="0" t="s">
        <v>89</v>
      </c>
    </row>
    <row r="1056" customFormat="false" ht="14.4" hidden="true" customHeight="false" outlineLevel="0" collapsed="false">
      <c r="A1056" s="0" t="str">
        <f aca="false">IF(M1056="GASOLINE","G",IF(M1056="PROPANE","CNG",IF(M1056="DIESEL","D", "OUTRO")))</f>
        <v>CNG</v>
      </c>
      <c r="C1056" s="0" t="n">
        <f aca="false">3.78541*F1056</f>
        <v>26943034.216</v>
      </c>
      <c r="D1056" s="16" t="s">
        <v>73</v>
      </c>
      <c r="E1056" s="0" t="s">
        <v>74</v>
      </c>
      <c r="F1056" s="0" t="n">
        <f aca="false">G1056*H1056*1000</f>
        <v>7117600</v>
      </c>
      <c r="G1056" s="0" t="n">
        <v>31</v>
      </c>
      <c r="H1056" s="0" t="n">
        <v>229.6</v>
      </c>
      <c r="I1056" s="17" t="n">
        <v>34349</v>
      </c>
      <c r="J1056" s="17" t="str">
        <f aca="false">TEXT(I1056,"aaaa")</f>
        <v>1994</v>
      </c>
      <c r="K1056" s="0" t="n">
        <v>1</v>
      </c>
      <c r="L1056" s="0" t="s">
        <v>75</v>
      </c>
      <c r="M1056" s="0" t="s">
        <v>89</v>
      </c>
    </row>
    <row r="1057" customFormat="false" ht="14.4" hidden="true" customHeight="false" outlineLevel="0" collapsed="false">
      <c r="A1057" s="0" t="str">
        <f aca="false">IF(M1057="GASOLINE","G",IF(M1057="PROPANE","CNG",IF(M1057="DIESEL","D", "OUTRO")))</f>
        <v>CNG</v>
      </c>
      <c r="C1057" s="0" t="n">
        <f aca="false">3.78541*F1057</f>
        <v>25639339.012</v>
      </c>
      <c r="D1057" s="16" t="s">
        <v>73</v>
      </c>
      <c r="E1057" s="0" t="s">
        <v>74</v>
      </c>
      <c r="F1057" s="0" t="n">
        <f aca="false">G1057*H1057*1000</f>
        <v>6773200</v>
      </c>
      <c r="G1057" s="0" t="n">
        <v>28</v>
      </c>
      <c r="H1057" s="0" t="n">
        <v>241.9</v>
      </c>
      <c r="I1057" s="17" t="n">
        <v>34380</v>
      </c>
      <c r="J1057" s="17" t="str">
        <f aca="false">TEXT(I1057,"aaaa")</f>
        <v>1994</v>
      </c>
      <c r="K1057" s="0" t="n">
        <v>2</v>
      </c>
      <c r="L1057" s="0" t="s">
        <v>77</v>
      </c>
      <c r="M1057" s="0" t="s">
        <v>89</v>
      </c>
    </row>
    <row r="1058" customFormat="false" ht="14.4" hidden="true" customHeight="false" outlineLevel="0" collapsed="false">
      <c r="A1058" s="0" t="str">
        <f aca="false">IF(M1058="GASOLINE","G",IF(M1058="PROPANE","CNG",IF(M1058="DIESEL","D", "OUTRO")))</f>
        <v>CNG</v>
      </c>
      <c r="C1058" s="0" t="n">
        <f aca="false">3.78541*F1058</f>
        <v>25100675.169</v>
      </c>
      <c r="D1058" s="16" t="s">
        <v>73</v>
      </c>
      <c r="E1058" s="0" t="s">
        <v>74</v>
      </c>
      <c r="F1058" s="0" t="n">
        <f aca="false">G1058*H1058*1000</f>
        <v>6630900</v>
      </c>
      <c r="G1058" s="0" t="n">
        <v>31</v>
      </c>
      <c r="H1058" s="0" t="n">
        <v>213.9</v>
      </c>
      <c r="I1058" s="17" t="n">
        <v>34408</v>
      </c>
      <c r="J1058" s="17" t="str">
        <f aca="false">TEXT(I1058,"aaaa")</f>
        <v>1994</v>
      </c>
      <c r="K1058" s="0" t="n">
        <v>3</v>
      </c>
      <c r="L1058" s="0" t="s">
        <v>78</v>
      </c>
      <c r="M1058" s="0" t="s">
        <v>89</v>
      </c>
    </row>
    <row r="1059" customFormat="false" ht="14.4" hidden="true" customHeight="false" outlineLevel="0" collapsed="false">
      <c r="A1059" s="0" t="str">
        <f aca="false">IF(M1059="GASOLINE","G",IF(M1059="PROPANE","CNG",IF(M1059="DIESEL","D", "OUTRO")))</f>
        <v>CNG</v>
      </c>
      <c r="C1059" s="0" t="n">
        <f aca="false">3.78541*F1059</f>
        <v>12469140.54</v>
      </c>
      <c r="D1059" s="16" t="s">
        <v>73</v>
      </c>
      <c r="E1059" s="0" t="s">
        <v>74</v>
      </c>
      <c r="F1059" s="0" t="n">
        <f aca="false">G1059*H1059*1000</f>
        <v>3294000</v>
      </c>
      <c r="G1059" s="0" t="n">
        <v>30</v>
      </c>
      <c r="H1059" s="0" t="n">
        <v>109.8</v>
      </c>
      <c r="I1059" s="17" t="n">
        <v>34439</v>
      </c>
      <c r="J1059" s="17" t="str">
        <f aca="false">TEXT(I1059,"aaaa")</f>
        <v>1994</v>
      </c>
      <c r="K1059" s="0" t="n">
        <v>4</v>
      </c>
      <c r="L1059" s="0" t="s">
        <v>79</v>
      </c>
      <c r="M1059" s="0" t="s">
        <v>89</v>
      </c>
    </row>
    <row r="1060" customFormat="false" ht="14.4" hidden="true" customHeight="false" outlineLevel="0" collapsed="false">
      <c r="A1060" s="0" t="str">
        <f aca="false">IF(M1060="GASOLINE","G",IF(M1060="PROPANE","CNG",IF(M1060="DIESEL","D", "OUTRO")))</f>
        <v>CNG</v>
      </c>
      <c r="C1060" s="0" t="n">
        <f aca="false">3.78541*F1060</f>
        <v>8718934.853</v>
      </c>
      <c r="D1060" s="16" t="s">
        <v>73</v>
      </c>
      <c r="E1060" s="0" t="s">
        <v>74</v>
      </c>
      <c r="F1060" s="0" t="n">
        <f aca="false">G1060*H1060*1000</f>
        <v>2303300</v>
      </c>
      <c r="G1060" s="0" t="n">
        <v>31</v>
      </c>
      <c r="H1060" s="0" t="n">
        <v>74.3</v>
      </c>
      <c r="I1060" s="17" t="n">
        <v>34469</v>
      </c>
      <c r="J1060" s="17" t="str">
        <f aca="false">TEXT(I1060,"aaaa")</f>
        <v>1994</v>
      </c>
      <c r="K1060" s="0" t="n">
        <v>5</v>
      </c>
      <c r="L1060" s="0" t="s">
        <v>80</v>
      </c>
      <c r="M1060" s="0" t="s">
        <v>89</v>
      </c>
    </row>
    <row r="1061" customFormat="false" ht="14.4" hidden="true" customHeight="false" outlineLevel="0" collapsed="false">
      <c r="A1061" s="0" t="str">
        <f aca="false">IF(M1061="GASOLINE","G",IF(M1061="PROPANE","CNG",IF(M1061="DIESEL","D", "OUTRO")))</f>
        <v>CNG</v>
      </c>
      <c r="C1061" s="0" t="n">
        <f aca="false">3.78541*F1061</f>
        <v>9289396.14</v>
      </c>
      <c r="D1061" s="16" t="s">
        <v>73</v>
      </c>
      <c r="E1061" s="0" t="s">
        <v>74</v>
      </c>
      <c r="F1061" s="0" t="n">
        <f aca="false">G1061*H1061*1000</f>
        <v>2454000</v>
      </c>
      <c r="G1061" s="0" t="n">
        <v>30</v>
      </c>
      <c r="H1061" s="0" t="n">
        <v>81.8</v>
      </c>
      <c r="I1061" s="17" t="n">
        <v>34500</v>
      </c>
      <c r="J1061" s="17" t="str">
        <f aca="false">TEXT(I1061,"aaaa")</f>
        <v>1994</v>
      </c>
      <c r="K1061" s="0" t="n">
        <v>6</v>
      </c>
      <c r="L1061" s="0" t="s">
        <v>81</v>
      </c>
      <c r="M1061" s="0" t="s">
        <v>89</v>
      </c>
    </row>
    <row r="1062" customFormat="false" ht="14.4" hidden="true" customHeight="false" outlineLevel="0" collapsed="false">
      <c r="A1062" s="0" t="str">
        <f aca="false">IF(M1062="GASOLINE","G",IF(M1062="PROPANE","CNG",IF(M1062="DIESEL","D", "OUTRO")))</f>
        <v>CNG</v>
      </c>
      <c r="C1062" s="0" t="n">
        <f aca="false">3.78541*F1062</f>
        <v>6430654.508</v>
      </c>
      <c r="D1062" s="16" t="s">
        <v>73</v>
      </c>
      <c r="E1062" s="0" t="s">
        <v>74</v>
      </c>
      <c r="F1062" s="0" t="n">
        <f aca="false">G1062*H1062*1000</f>
        <v>1698800</v>
      </c>
      <c r="G1062" s="0" t="n">
        <v>31</v>
      </c>
      <c r="H1062" s="0" t="n">
        <v>54.8</v>
      </c>
      <c r="I1062" s="17" t="n">
        <v>34530</v>
      </c>
      <c r="J1062" s="17" t="str">
        <f aca="false">TEXT(I1062,"aaaa")</f>
        <v>1994</v>
      </c>
      <c r="K1062" s="0" t="n">
        <v>7</v>
      </c>
      <c r="L1062" s="0" t="s">
        <v>82</v>
      </c>
      <c r="M1062" s="0" t="s">
        <v>89</v>
      </c>
    </row>
    <row r="1063" customFormat="false" ht="14.4" hidden="true" customHeight="false" outlineLevel="0" collapsed="false">
      <c r="A1063" s="0" t="str">
        <f aca="false">IF(M1063="GASOLINE","G",IF(M1063="PROPANE","CNG",IF(M1063="DIESEL","D", "OUTRO")))</f>
        <v>CNG</v>
      </c>
      <c r="C1063" s="0" t="n">
        <f aca="false">3.78541*F1063</f>
        <v>8226074.471</v>
      </c>
      <c r="D1063" s="16" t="s">
        <v>73</v>
      </c>
      <c r="E1063" s="0" t="s">
        <v>74</v>
      </c>
      <c r="F1063" s="0" t="n">
        <f aca="false">G1063*H1063*1000</f>
        <v>2173100</v>
      </c>
      <c r="G1063" s="0" t="n">
        <v>31</v>
      </c>
      <c r="H1063" s="0" t="n">
        <v>70.1</v>
      </c>
      <c r="I1063" s="17" t="n">
        <v>34561</v>
      </c>
      <c r="J1063" s="17" t="str">
        <f aca="false">TEXT(I1063,"aaaa")</f>
        <v>1994</v>
      </c>
      <c r="K1063" s="0" t="n">
        <v>8</v>
      </c>
      <c r="L1063" s="0" t="s">
        <v>83</v>
      </c>
      <c r="M1063" s="0" t="s">
        <v>89</v>
      </c>
    </row>
    <row r="1064" customFormat="false" ht="14.4" hidden="true" customHeight="false" outlineLevel="0" collapsed="false">
      <c r="A1064" s="0" t="str">
        <f aca="false">IF(M1064="GASOLINE","G",IF(M1064="PROPANE","CNG",IF(M1064="DIESEL","D", "OUTRO")))</f>
        <v>CNG</v>
      </c>
      <c r="C1064" s="0" t="n">
        <f aca="false">3.78541*F1064</f>
        <v>0</v>
      </c>
      <c r="D1064" s="16" t="s">
        <v>73</v>
      </c>
      <c r="E1064" s="0" t="s">
        <v>74</v>
      </c>
      <c r="F1064" s="0" t="n">
        <f aca="false">G1064*H1064*1000</f>
        <v>0</v>
      </c>
      <c r="G1064" s="0" t="n">
        <v>30</v>
      </c>
      <c r="I1064" s="17" t="n">
        <v>34592</v>
      </c>
      <c r="J1064" s="17" t="str">
        <f aca="false">TEXT(I1064,"aaaa")</f>
        <v>1994</v>
      </c>
      <c r="K1064" s="0" t="n">
        <v>9</v>
      </c>
      <c r="L1064" s="0" t="s">
        <v>84</v>
      </c>
      <c r="M1064" s="0" t="s">
        <v>89</v>
      </c>
    </row>
    <row r="1065" customFormat="false" ht="14.4" hidden="true" customHeight="false" outlineLevel="0" collapsed="false">
      <c r="A1065" s="0" t="str">
        <f aca="false">IF(M1065="GASOLINE","G",IF(M1065="PROPANE","CNG",IF(M1065="DIESEL","D", "OUTRO")))</f>
        <v>CNG</v>
      </c>
      <c r="C1065" s="0" t="n">
        <f aca="false">3.78541*F1065</f>
        <v>13436312.795</v>
      </c>
      <c r="D1065" s="16" t="s">
        <v>73</v>
      </c>
      <c r="E1065" s="0" t="s">
        <v>74</v>
      </c>
      <c r="F1065" s="0" t="n">
        <f aca="false">G1065*H1065*1000</f>
        <v>3549500</v>
      </c>
      <c r="G1065" s="0" t="n">
        <v>31</v>
      </c>
      <c r="H1065" s="0" t="n">
        <v>114.5</v>
      </c>
      <c r="I1065" s="17" t="n">
        <v>34622</v>
      </c>
      <c r="J1065" s="17" t="str">
        <f aca="false">TEXT(I1065,"aaaa")</f>
        <v>1994</v>
      </c>
      <c r="K1065" s="0" t="n">
        <v>10</v>
      </c>
      <c r="L1065" s="0" t="s">
        <v>85</v>
      </c>
      <c r="M1065" s="0" t="s">
        <v>89</v>
      </c>
    </row>
    <row r="1066" customFormat="false" ht="14.4" hidden="true" customHeight="false" outlineLevel="0" collapsed="false">
      <c r="A1066" s="0" t="str">
        <f aca="false">IF(M1066="GASOLINE","G",IF(M1066="PROPANE","CNG",IF(M1066="DIESEL","D", "OUTRO")))</f>
        <v>CNG</v>
      </c>
      <c r="C1066" s="0" t="n">
        <f aca="false">3.78541*F1066</f>
        <v>18646929.66</v>
      </c>
      <c r="D1066" s="16" t="s">
        <v>73</v>
      </c>
      <c r="E1066" s="0" t="s">
        <v>74</v>
      </c>
      <c r="F1066" s="0" t="n">
        <f aca="false">G1066*H1066*1000</f>
        <v>4926000</v>
      </c>
      <c r="G1066" s="0" t="n">
        <v>30</v>
      </c>
      <c r="H1066" s="0" t="n">
        <v>164.2</v>
      </c>
      <c r="I1066" s="17" t="n">
        <v>34653</v>
      </c>
      <c r="J1066" s="17" t="str">
        <f aca="false">TEXT(I1066,"aaaa")</f>
        <v>1994</v>
      </c>
      <c r="K1066" s="0" t="n">
        <v>11</v>
      </c>
      <c r="L1066" s="0" t="s">
        <v>86</v>
      </c>
      <c r="M1066" s="0" t="s">
        <v>89</v>
      </c>
    </row>
    <row r="1067" customFormat="false" ht="14.4" hidden="true" customHeight="false" outlineLevel="0" collapsed="false">
      <c r="A1067" s="0" t="str">
        <f aca="false">IF(M1067="GASOLINE","G",IF(M1067="PROPANE","CNG",IF(M1067="DIESEL","D", "OUTRO")))</f>
        <v>CNG</v>
      </c>
      <c r="C1067" s="0" t="n">
        <f aca="false">3.78541*F1067</f>
        <v>26145069.788</v>
      </c>
      <c r="D1067" s="16" t="s">
        <v>73</v>
      </c>
      <c r="E1067" s="0" t="s">
        <v>74</v>
      </c>
      <c r="F1067" s="0" t="n">
        <f aca="false">G1067*H1067*1000</f>
        <v>6906800</v>
      </c>
      <c r="G1067" s="0" t="n">
        <v>31</v>
      </c>
      <c r="H1067" s="0" t="n">
        <v>222.8</v>
      </c>
      <c r="I1067" s="17" t="n">
        <v>34683</v>
      </c>
      <c r="J1067" s="17" t="str">
        <f aca="false">TEXT(I1067,"aaaa")</f>
        <v>1994</v>
      </c>
      <c r="K1067" s="0" t="n">
        <v>12</v>
      </c>
      <c r="L1067" s="0" t="s">
        <v>87</v>
      </c>
      <c r="M1067" s="0" t="s">
        <v>89</v>
      </c>
    </row>
    <row r="1068" customFormat="false" ht="14.4" hidden="true" customHeight="false" outlineLevel="0" collapsed="false">
      <c r="A1068" s="0" t="str">
        <f aca="false">IF(M1068="GASOLINE","G",IF(M1068="PROPANE","CNG",IF(M1068="DIESEL","D", "OUTRO")))</f>
        <v>CNG</v>
      </c>
      <c r="C1068" s="0" t="n">
        <f aca="false">3.78541*F1068</f>
        <v>0</v>
      </c>
      <c r="D1068" s="16" t="s">
        <v>73</v>
      </c>
      <c r="E1068" s="0" t="s">
        <v>74</v>
      </c>
      <c r="F1068" s="0" t="n">
        <f aca="false">G1068*H1068*1000</f>
        <v>0</v>
      </c>
      <c r="G1068" s="0" t="n">
        <v>31</v>
      </c>
      <c r="I1068" s="17" t="n">
        <v>34714</v>
      </c>
      <c r="J1068" s="17" t="str">
        <f aca="false">TEXT(I1068,"aaaa")</f>
        <v>1995</v>
      </c>
      <c r="K1068" s="0" t="n">
        <v>1</v>
      </c>
      <c r="L1068" s="0" t="s">
        <v>75</v>
      </c>
      <c r="M1068" s="0" t="s">
        <v>89</v>
      </c>
    </row>
    <row r="1069" customFormat="false" ht="14.4" hidden="true" customHeight="false" outlineLevel="0" collapsed="false">
      <c r="A1069" s="0" t="str">
        <f aca="false">IF(M1069="GASOLINE","G",IF(M1069="PROPANE","CNG",IF(M1069="DIESEL","D", "OUTRO")))</f>
        <v>CNG</v>
      </c>
      <c r="C1069" s="0" t="n">
        <f aca="false">3.78541*F1069</f>
        <v>26784046.996</v>
      </c>
      <c r="D1069" s="16" t="s">
        <v>73</v>
      </c>
      <c r="E1069" s="0" t="s">
        <v>74</v>
      </c>
      <c r="F1069" s="0" t="n">
        <f aca="false">G1069*H1069*1000</f>
        <v>7075600</v>
      </c>
      <c r="G1069" s="0" t="n">
        <v>28</v>
      </c>
      <c r="H1069" s="0" t="n">
        <v>252.7</v>
      </c>
      <c r="I1069" s="17" t="n">
        <v>34745</v>
      </c>
      <c r="J1069" s="17" t="str">
        <f aca="false">TEXT(I1069,"aaaa")</f>
        <v>1995</v>
      </c>
      <c r="K1069" s="0" t="n">
        <v>2</v>
      </c>
      <c r="L1069" s="0" t="s">
        <v>77</v>
      </c>
      <c r="M1069" s="0" t="s">
        <v>89</v>
      </c>
    </row>
    <row r="1070" customFormat="false" ht="14.4" hidden="true" customHeight="false" outlineLevel="0" collapsed="false">
      <c r="A1070" s="0" t="str">
        <f aca="false">IF(M1070="GASOLINE","G",IF(M1070="PROPANE","CNG",IF(M1070="DIESEL","D", "OUTRO")))</f>
        <v>CNG</v>
      </c>
      <c r="C1070" s="0" t="n">
        <f aca="false">3.78541*F1070</f>
        <v>0</v>
      </c>
      <c r="D1070" s="16" t="s">
        <v>73</v>
      </c>
      <c r="E1070" s="0" t="s">
        <v>74</v>
      </c>
      <c r="F1070" s="0" t="n">
        <f aca="false">G1070*H1070*1000</f>
        <v>0</v>
      </c>
      <c r="G1070" s="0" t="n">
        <v>31</v>
      </c>
      <c r="I1070" s="17" t="n">
        <v>34773</v>
      </c>
      <c r="J1070" s="17" t="str">
        <f aca="false">TEXT(I1070,"aaaa")</f>
        <v>1995</v>
      </c>
      <c r="K1070" s="0" t="n">
        <v>3</v>
      </c>
      <c r="L1070" s="0" t="s">
        <v>78</v>
      </c>
      <c r="M1070" s="0" t="s">
        <v>89</v>
      </c>
    </row>
    <row r="1071" customFormat="false" ht="14.4" hidden="true" customHeight="false" outlineLevel="0" collapsed="false">
      <c r="A1071" s="0" t="str">
        <f aca="false">IF(M1071="GASOLINE","G",IF(M1071="PROPANE","CNG",IF(M1071="DIESEL","D", "OUTRO")))</f>
        <v>CNG</v>
      </c>
      <c r="C1071" s="0" t="n">
        <f aca="false">3.78541*F1071</f>
        <v>11503860.99</v>
      </c>
      <c r="D1071" s="16" t="s">
        <v>73</v>
      </c>
      <c r="E1071" s="0" t="s">
        <v>74</v>
      </c>
      <c r="F1071" s="0" t="n">
        <f aca="false">G1071*H1071*1000</f>
        <v>3039000</v>
      </c>
      <c r="G1071" s="0" t="n">
        <v>30</v>
      </c>
      <c r="H1071" s="0" t="n">
        <v>101.3</v>
      </c>
      <c r="I1071" s="17" t="n">
        <v>34804</v>
      </c>
      <c r="J1071" s="17" t="str">
        <f aca="false">TEXT(I1071,"aaaa")</f>
        <v>1995</v>
      </c>
      <c r="K1071" s="0" t="n">
        <v>4</v>
      </c>
      <c r="L1071" s="0" t="s">
        <v>79</v>
      </c>
      <c r="M1071" s="0" t="s">
        <v>89</v>
      </c>
    </row>
    <row r="1072" customFormat="false" ht="14.4" hidden="true" customHeight="false" outlineLevel="0" collapsed="false">
      <c r="A1072" s="0" t="str">
        <f aca="false">IF(M1072="GASOLINE","G",IF(M1072="PROPANE","CNG",IF(M1072="DIESEL","D", "OUTRO")))</f>
        <v>CNG</v>
      </c>
      <c r="C1072" s="0" t="n">
        <f aca="false">3.78541*F1072</f>
        <v>9200060.464</v>
      </c>
      <c r="D1072" s="16" t="s">
        <v>73</v>
      </c>
      <c r="E1072" s="0" t="s">
        <v>74</v>
      </c>
      <c r="F1072" s="0" t="n">
        <f aca="false">G1072*H1072*1000</f>
        <v>2430400</v>
      </c>
      <c r="G1072" s="0" t="n">
        <v>31</v>
      </c>
      <c r="H1072" s="0" t="n">
        <v>78.4</v>
      </c>
      <c r="I1072" s="17" t="n">
        <v>34834</v>
      </c>
      <c r="J1072" s="17" t="str">
        <f aca="false">TEXT(I1072,"aaaa")</f>
        <v>1995</v>
      </c>
      <c r="K1072" s="0" t="n">
        <v>5</v>
      </c>
      <c r="L1072" s="0" t="s">
        <v>80</v>
      </c>
      <c r="M1072" s="0" t="s">
        <v>89</v>
      </c>
    </row>
    <row r="1073" customFormat="false" ht="14.4" hidden="true" customHeight="false" outlineLevel="0" collapsed="false">
      <c r="A1073" s="0" t="str">
        <f aca="false">IF(M1073="GASOLINE","G",IF(M1073="PROPANE","CNG",IF(M1073="DIESEL","D", "OUTRO")))</f>
        <v>CNG</v>
      </c>
      <c r="C1073" s="0" t="n">
        <f aca="false">3.78541*F1073</f>
        <v>8710228.41</v>
      </c>
      <c r="D1073" s="16" t="s">
        <v>73</v>
      </c>
      <c r="E1073" s="0" t="s">
        <v>74</v>
      </c>
      <c r="F1073" s="0" t="n">
        <f aca="false">G1073*H1073*1000</f>
        <v>2301000</v>
      </c>
      <c r="G1073" s="0" t="n">
        <v>30</v>
      </c>
      <c r="H1073" s="0" t="n">
        <v>76.7</v>
      </c>
      <c r="I1073" s="17" t="n">
        <v>34865</v>
      </c>
      <c r="J1073" s="17" t="str">
        <f aca="false">TEXT(I1073,"aaaa")</f>
        <v>1995</v>
      </c>
      <c r="K1073" s="0" t="n">
        <v>6</v>
      </c>
      <c r="L1073" s="0" t="s">
        <v>81</v>
      </c>
      <c r="M1073" s="0" t="s">
        <v>89</v>
      </c>
    </row>
    <row r="1074" customFormat="false" ht="14.4" hidden="true" customHeight="false" outlineLevel="0" collapsed="false">
      <c r="A1074" s="0" t="str">
        <f aca="false">IF(M1074="GASOLINE","G",IF(M1074="PROPANE","CNG",IF(M1074="DIESEL","D", "OUTRO")))</f>
        <v>CNG</v>
      </c>
      <c r="C1074" s="0" t="n">
        <f aca="false">3.78541*F1074</f>
        <v>6665349.928</v>
      </c>
      <c r="D1074" s="16" t="s">
        <v>73</v>
      </c>
      <c r="E1074" s="0" t="s">
        <v>74</v>
      </c>
      <c r="F1074" s="0" t="n">
        <f aca="false">G1074*H1074*1000</f>
        <v>1760800</v>
      </c>
      <c r="G1074" s="0" t="n">
        <v>31</v>
      </c>
      <c r="H1074" s="0" t="n">
        <v>56.8</v>
      </c>
      <c r="I1074" s="17" t="n">
        <v>34895</v>
      </c>
      <c r="J1074" s="17" t="str">
        <f aca="false">TEXT(I1074,"aaaa")</f>
        <v>1995</v>
      </c>
      <c r="K1074" s="0" t="n">
        <v>7</v>
      </c>
      <c r="L1074" s="0" t="s">
        <v>82</v>
      </c>
      <c r="M1074" s="0" t="s">
        <v>89</v>
      </c>
    </row>
    <row r="1075" customFormat="false" ht="14.4" hidden="true" customHeight="false" outlineLevel="0" collapsed="false">
      <c r="A1075" s="0" t="str">
        <f aca="false">IF(M1075="GASOLINE","G",IF(M1075="PROPANE","CNG",IF(M1075="DIESEL","D", "OUTRO")))</f>
        <v>CNG</v>
      </c>
      <c r="C1075" s="0" t="n">
        <f aca="false">3.78541*F1075</f>
        <v>0</v>
      </c>
      <c r="D1075" s="16" t="s">
        <v>73</v>
      </c>
      <c r="E1075" s="0" t="s">
        <v>74</v>
      </c>
      <c r="F1075" s="0" t="n">
        <f aca="false">G1075*H1075*1000</f>
        <v>0</v>
      </c>
      <c r="G1075" s="0" t="n">
        <v>31</v>
      </c>
      <c r="I1075" s="17" t="n">
        <v>34926</v>
      </c>
      <c r="J1075" s="17" t="str">
        <f aca="false">TEXT(I1075,"aaaa")</f>
        <v>1995</v>
      </c>
      <c r="K1075" s="0" t="n">
        <v>8</v>
      </c>
      <c r="L1075" s="0" t="s">
        <v>83</v>
      </c>
      <c r="M1075" s="0" t="s">
        <v>89</v>
      </c>
    </row>
    <row r="1076" customFormat="false" ht="14.4" hidden="true" customHeight="false" outlineLevel="0" collapsed="false">
      <c r="A1076" s="0" t="str">
        <f aca="false">IF(M1076="GASOLINE","G",IF(M1076="PROPANE","CNG",IF(M1076="DIESEL","D", "OUTRO")))</f>
        <v>CNG</v>
      </c>
      <c r="C1076" s="0" t="n">
        <f aca="false">3.78541*F1076</f>
        <v>12060316.26</v>
      </c>
      <c r="D1076" s="16" t="s">
        <v>73</v>
      </c>
      <c r="E1076" s="0" t="s">
        <v>74</v>
      </c>
      <c r="F1076" s="0" t="n">
        <f aca="false">G1076*H1076*1000</f>
        <v>3186000</v>
      </c>
      <c r="G1076" s="0" t="n">
        <v>30</v>
      </c>
      <c r="H1076" s="0" t="n">
        <v>106.2</v>
      </c>
      <c r="I1076" s="17" t="n">
        <v>34957</v>
      </c>
      <c r="J1076" s="17" t="str">
        <f aca="false">TEXT(I1076,"aaaa")</f>
        <v>1995</v>
      </c>
      <c r="K1076" s="0" t="n">
        <v>9</v>
      </c>
      <c r="L1076" s="0" t="s">
        <v>84</v>
      </c>
      <c r="M1076" s="0" t="s">
        <v>89</v>
      </c>
    </row>
    <row r="1077" customFormat="false" ht="14.4" hidden="true" customHeight="false" outlineLevel="0" collapsed="false">
      <c r="A1077" s="0" t="str">
        <f aca="false">IF(M1077="GASOLINE","G",IF(M1077="PROPANE","CNG",IF(M1077="DIESEL","D", "OUTRO")))</f>
        <v>CNG</v>
      </c>
      <c r="C1077" s="0" t="n">
        <f aca="false">3.78541*F1077</f>
        <v>17390930.622</v>
      </c>
      <c r="D1077" s="16" t="s">
        <v>73</v>
      </c>
      <c r="E1077" s="0" t="s">
        <v>74</v>
      </c>
      <c r="F1077" s="0" t="n">
        <f aca="false">G1077*H1077*1000</f>
        <v>4594200</v>
      </c>
      <c r="G1077" s="0" t="n">
        <v>31</v>
      </c>
      <c r="H1077" s="0" t="n">
        <v>148.2</v>
      </c>
      <c r="I1077" s="17" t="n">
        <v>34987</v>
      </c>
      <c r="J1077" s="17" t="str">
        <f aca="false">TEXT(I1077,"aaaa")</f>
        <v>1995</v>
      </c>
      <c r="K1077" s="0" t="n">
        <v>10</v>
      </c>
      <c r="L1077" s="0" t="s">
        <v>85</v>
      </c>
      <c r="M1077" s="0" t="s">
        <v>89</v>
      </c>
    </row>
    <row r="1078" customFormat="false" ht="14.4" hidden="true" customHeight="false" outlineLevel="0" collapsed="false">
      <c r="A1078" s="0" t="str">
        <f aca="false">IF(M1078="GASOLINE","G",IF(M1078="PROPANE","CNG",IF(M1078="DIESEL","D", "OUTRO")))</f>
        <v>CNG</v>
      </c>
      <c r="C1078" s="0" t="n">
        <f aca="false">3.78541*F1078</f>
        <v>24643019.1</v>
      </c>
      <c r="D1078" s="16" t="s">
        <v>73</v>
      </c>
      <c r="E1078" s="0" t="s">
        <v>74</v>
      </c>
      <c r="F1078" s="0" t="n">
        <f aca="false">G1078*H1078*1000</f>
        <v>6510000</v>
      </c>
      <c r="G1078" s="0" t="n">
        <v>30</v>
      </c>
      <c r="H1078" s="0" t="n">
        <v>217</v>
      </c>
      <c r="I1078" s="17" t="n">
        <v>35018</v>
      </c>
      <c r="J1078" s="17" t="str">
        <f aca="false">TEXT(I1078,"aaaa")</f>
        <v>1995</v>
      </c>
      <c r="K1078" s="0" t="n">
        <v>11</v>
      </c>
      <c r="L1078" s="0" t="s">
        <v>86</v>
      </c>
      <c r="M1078" s="0" t="s">
        <v>89</v>
      </c>
    </row>
    <row r="1079" customFormat="false" ht="14.4" hidden="true" customHeight="false" outlineLevel="0" collapsed="false">
      <c r="A1079" s="0" t="str">
        <f aca="false">IF(M1079="GASOLINE","G",IF(M1079="PROPANE","CNG",IF(M1079="DIESEL","D", "OUTRO")))</f>
        <v>CNG</v>
      </c>
      <c r="C1079" s="0" t="n">
        <f aca="false">3.78541*F1079</f>
        <v>0</v>
      </c>
      <c r="D1079" s="16" t="s">
        <v>73</v>
      </c>
      <c r="E1079" s="0" t="s">
        <v>74</v>
      </c>
      <c r="F1079" s="0" t="n">
        <f aca="false">G1079*H1079*1000</f>
        <v>0</v>
      </c>
      <c r="G1079" s="0" t="n">
        <v>31</v>
      </c>
      <c r="I1079" s="17" t="n">
        <v>35048</v>
      </c>
      <c r="J1079" s="17" t="str">
        <f aca="false">TEXT(I1079,"aaaa")</f>
        <v>1995</v>
      </c>
      <c r="K1079" s="0" t="n">
        <v>12</v>
      </c>
      <c r="L1079" s="0" t="s">
        <v>87</v>
      </c>
      <c r="M1079" s="0" t="s">
        <v>89</v>
      </c>
    </row>
    <row r="1080" customFormat="false" ht="14.4" hidden="true" customHeight="false" outlineLevel="0" collapsed="false">
      <c r="A1080" s="0" t="str">
        <f aca="false">IF(M1080="GASOLINE","G",IF(M1080="PROPANE","CNG",IF(M1080="DIESEL","D", "OUTRO")))</f>
        <v>CNG</v>
      </c>
      <c r="C1080" s="0" t="n">
        <f aca="false">3.78541*F1080</f>
        <v>35603295.214</v>
      </c>
      <c r="D1080" s="16" t="s">
        <v>73</v>
      </c>
      <c r="E1080" s="0" t="s">
        <v>74</v>
      </c>
      <c r="F1080" s="0" t="n">
        <f aca="false">G1080*H1080*1000</f>
        <v>9405400</v>
      </c>
      <c r="G1080" s="0" t="n">
        <v>31</v>
      </c>
      <c r="H1080" s="0" t="n">
        <v>303.4</v>
      </c>
      <c r="I1080" s="17" t="n">
        <v>35079</v>
      </c>
      <c r="J1080" s="17" t="str">
        <f aca="false">TEXT(I1080,"aaaa")</f>
        <v>1996</v>
      </c>
      <c r="K1080" s="0" t="n">
        <v>1</v>
      </c>
      <c r="L1080" s="0" t="s">
        <v>75</v>
      </c>
      <c r="M1080" s="0" t="s">
        <v>89</v>
      </c>
    </row>
    <row r="1081" customFormat="false" ht="14.4" hidden="true" customHeight="false" outlineLevel="0" collapsed="false">
      <c r="A1081" s="0" t="str">
        <f aca="false">IF(M1081="GASOLINE","G",IF(M1081="PROPANE","CNG",IF(M1081="DIESEL","D", "OUTRO")))</f>
        <v>CNG</v>
      </c>
      <c r="C1081" s="0" t="n">
        <f aca="false">3.78541*F1081</f>
        <v>39859988.759</v>
      </c>
      <c r="D1081" s="16" t="s">
        <v>73</v>
      </c>
      <c r="E1081" s="0" t="s">
        <v>74</v>
      </c>
      <c r="F1081" s="0" t="n">
        <f aca="false">G1081*H1081*1000</f>
        <v>10529900</v>
      </c>
      <c r="G1081" s="0" t="n">
        <v>29</v>
      </c>
      <c r="H1081" s="0" t="n">
        <v>363.1</v>
      </c>
      <c r="I1081" s="17" t="n">
        <v>35110</v>
      </c>
      <c r="J1081" s="17" t="str">
        <f aca="false">TEXT(I1081,"aaaa")</f>
        <v>1996</v>
      </c>
      <c r="K1081" s="0" t="n">
        <v>2</v>
      </c>
      <c r="L1081" s="0" t="s">
        <v>77</v>
      </c>
      <c r="M1081" s="0" t="s">
        <v>89</v>
      </c>
    </row>
    <row r="1082" customFormat="false" ht="14.4" hidden="true" customHeight="false" outlineLevel="0" collapsed="false">
      <c r="A1082" s="0" t="str">
        <f aca="false">IF(M1082="GASOLINE","G",IF(M1082="PROPANE","CNG",IF(M1082="DIESEL","D", "OUTRO")))</f>
        <v>CNG</v>
      </c>
      <c r="C1082" s="0" t="n">
        <f aca="false">3.78541*F1082</f>
        <v>22202186.732</v>
      </c>
      <c r="D1082" s="16" t="s">
        <v>73</v>
      </c>
      <c r="E1082" s="0" t="s">
        <v>74</v>
      </c>
      <c r="F1082" s="0" t="n">
        <f aca="false">G1082*H1082*1000</f>
        <v>5865200</v>
      </c>
      <c r="G1082" s="0" t="n">
        <v>31</v>
      </c>
      <c r="H1082" s="0" t="n">
        <v>189.2</v>
      </c>
      <c r="I1082" s="17" t="n">
        <v>35139</v>
      </c>
      <c r="J1082" s="17" t="str">
        <f aca="false">TEXT(I1082,"aaaa")</f>
        <v>1996</v>
      </c>
      <c r="K1082" s="0" t="n">
        <v>3</v>
      </c>
      <c r="L1082" s="0" t="s">
        <v>78</v>
      </c>
      <c r="M1082" s="0" t="s">
        <v>89</v>
      </c>
    </row>
    <row r="1083" customFormat="false" ht="14.4" hidden="true" customHeight="false" outlineLevel="0" collapsed="false">
      <c r="A1083" s="0" t="str">
        <f aca="false">IF(M1083="GASOLINE","G",IF(M1083="PROPANE","CNG",IF(M1083="DIESEL","D", "OUTRO")))</f>
        <v>CNG</v>
      </c>
      <c r="C1083" s="0" t="n">
        <f aca="false">3.78541*F1083</f>
        <v>13831888.14</v>
      </c>
      <c r="D1083" s="16" t="s">
        <v>73</v>
      </c>
      <c r="E1083" s="0" t="s">
        <v>74</v>
      </c>
      <c r="F1083" s="0" t="n">
        <f aca="false">G1083*H1083*1000</f>
        <v>3654000</v>
      </c>
      <c r="G1083" s="0" t="n">
        <v>30</v>
      </c>
      <c r="H1083" s="0" t="n">
        <v>121.8</v>
      </c>
      <c r="I1083" s="17" t="n">
        <v>35170</v>
      </c>
      <c r="J1083" s="17" t="str">
        <f aca="false">TEXT(I1083,"aaaa")</f>
        <v>1996</v>
      </c>
      <c r="K1083" s="0" t="n">
        <v>4</v>
      </c>
      <c r="L1083" s="0" t="s">
        <v>79</v>
      </c>
      <c r="M1083" s="0" t="s">
        <v>89</v>
      </c>
    </row>
    <row r="1084" customFormat="false" ht="14.4" hidden="true" customHeight="false" outlineLevel="0" collapsed="false">
      <c r="A1084" s="0" t="str">
        <f aca="false">IF(M1084="GASOLINE","G",IF(M1084="PROPANE","CNG",IF(M1084="DIESEL","D", "OUTRO")))</f>
        <v>CNG</v>
      </c>
      <c r="C1084" s="0" t="n">
        <f aca="false">3.78541*F1084</f>
        <v>9387816.8</v>
      </c>
      <c r="D1084" s="16" t="s">
        <v>73</v>
      </c>
      <c r="E1084" s="0" t="s">
        <v>74</v>
      </c>
      <c r="F1084" s="0" t="n">
        <f aca="false">G1084*H1084*1000</f>
        <v>2480000</v>
      </c>
      <c r="G1084" s="0" t="n">
        <v>31</v>
      </c>
      <c r="H1084" s="0" t="n">
        <v>80</v>
      </c>
      <c r="I1084" s="17" t="n">
        <v>35200</v>
      </c>
      <c r="J1084" s="17" t="str">
        <f aca="false">TEXT(I1084,"aaaa")</f>
        <v>1996</v>
      </c>
      <c r="K1084" s="0" t="n">
        <v>5</v>
      </c>
      <c r="L1084" s="0" t="s">
        <v>80</v>
      </c>
      <c r="M1084" s="0" t="s">
        <v>89</v>
      </c>
    </row>
    <row r="1085" customFormat="false" ht="14.4" hidden="true" customHeight="false" outlineLevel="0" collapsed="false">
      <c r="A1085" s="0" t="str">
        <f aca="false">IF(M1085="GASOLINE","G",IF(M1085="PROPANE","CNG",IF(M1085="DIESEL","D", "OUTRO")))</f>
        <v>CNG</v>
      </c>
      <c r="C1085" s="0" t="n">
        <f aca="false">3.78541*F1085</f>
        <v>0</v>
      </c>
      <c r="D1085" s="16" t="s">
        <v>73</v>
      </c>
      <c r="E1085" s="0" t="s">
        <v>74</v>
      </c>
      <c r="F1085" s="0" t="n">
        <f aca="false">G1085*H1085*1000</f>
        <v>0</v>
      </c>
      <c r="G1085" s="0" t="n">
        <v>30</v>
      </c>
      <c r="I1085" s="17" t="n">
        <v>35231</v>
      </c>
      <c r="J1085" s="17" t="str">
        <f aca="false">TEXT(I1085,"aaaa")</f>
        <v>1996</v>
      </c>
      <c r="K1085" s="0" t="n">
        <v>6</v>
      </c>
      <c r="L1085" s="0" t="s">
        <v>81</v>
      </c>
      <c r="M1085" s="0" t="s">
        <v>89</v>
      </c>
    </row>
    <row r="1086" customFormat="false" ht="14.4" hidden="true" customHeight="false" outlineLevel="0" collapsed="false">
      <c r="A1086" s="0" t="str">
        <f aca="false">IF(M1086="GASOLINE","G",IF(M1086="PROPANE","CNG",IF(M1086="DIESEL","D", "OUTRO")))</f>
        <v>CNG</v>
      </c>
      <c r="C1086" s="0" t="n">
        <f aca="false">3.78541*F1086</f>
        <v>7463314.356</v>
      </c>
      <c r="D1086" s="16" t="s">
        <v>73</v>
      </c>
      <c r="E1086" s="0" t="s">
        <v>74</v>
      </c>
      <c r="F1086" s="0" t="n">
        <f aca="false">G1086*H1086*1000</f>
        <v>1971600</v>
      </c>
      <c r="G1086" s="0" t="n">
        <v>31</v>
      </c>
      <c r="H1086" s="0" t="n">
        <v>63.6</v>
      </c>
      <c r="I1086" s="17" t="n">
        <v>35261</v>
      </c>
      <c r="J1086" s="17" t="str">
        <f aca="false">TEXT(I1086,"aaaa")</f>
        <v>1996</v>
      </c>
      <c r="K1086" s="0" t="n">
        <v>7</v>
      </c>
      <c r="L1086" s="0" t="s">
        <v>82</v>
      </c>
      <c r="M1086" s="0" t="s">
        <v>89</v>
      </c>
    </row>
    <row r="1087" customFormat="false" ht="14.4" hidden="true" customHeight="false" outlineLevel="0" collapsed="false">
      <c r="A1087" s="0" t="str">
        <f aca="false">IF(M1087="GASOLINE","G",IF(M1087="PROPANE","CNG",IF(M1087="DIESEL","D", "OUTRO")))</f>
        <v>CNG</v>
      </c>
      <c r="C1087" s="0" t="n">
        <f aca="false">3.78541*F1087</f>
        <v>9000569.357</v>
      </c>
      <c r="D1087" s="16" t="s">
        <v>73</v>
      </c>
      <c r="E1087" s="0" t="s">
        <v>74</v>
      </c>
      <c r="F1087" s="0" t="n">
        <f aca="false">G1087*H1087*1000</f>
        <v>2377700</v>
      </c>
      <c r="G1087" s="0" t="n">
        <v>31</v>
      </c>
      <c r="H1087" s="0" t="n">
        <v>76.7</v>
      </c>
      <c r="I1087" s="17" t="n">
        <v>35292</v>
      </c>
      <c r="J1087" s="17" t="str">
        <f aca="false">TEXT(I1087,"aaaa")</f>
        <v>1996</v>
      </c>
      <c r="K1087" s="0" t="n">
        <v>8</v>
      </c>
      <c r="L1087" s="0" t="s">
        <v>83</v>
      </c>
      <c r="M1087" s="0" t="s">
        <v>89</v>
      </c>
    </row>
    <row r="1088" customFormat="false" ht="14.4" hidden="true" customHeight="false" outlineLevel="0" collapsed="false">
      <c r="A1088" s="0" t="str">
        <f aca="false">IF(M1088="GASOLINE","G",IF(M1088="PROPANE","CNG",IF(M1088="DIESEL","D", "OUTRO")))</f>
        <v>CNG</v>
      </c>
      <c r="C1088" s="0" t="n">
        <f aca="false">3.78541*F1088</f>
        <v>14581399.32</v>
      </c>
      <c r="D1088" s="16" t="s">
        <v>73</v>
      </c>
      <c r="E1088" s="0" t="s">
        <v>74</v>
      </c>
      <c r="F1088" s="0" t="n">
        <f aca="false">G1088*H1088*1000</f>
        <v>3852000</v>
      </c>
      <c r="G1088" s="0" t="n">
        <v>30</v>
      </c>
      <c r="H1088" s="0" t="n">
        <v>128.4</v>
      </c>
      <c r="I1088" s="17" t="n">
        <v>35323</v>
      </c>
      <c r="J1088" s="17" t="str">
        <f aca="false">TEXT(I1088,"aaaa")</f>
        <v>1996</v>
      </c>
      <c r="K1088" s="0" t="n">
        <v>9</v>
      </c>
      <c r="L1088" s="0" t="s">
        <v>84</v>
      </c>
      <c r="M1088" s="0" t="s">
        <v>89</v>
      </c>
    </row>
    <row r="1089" customFormat="false" ht="14.4" hidden="true" customHeight="false" outlineLevel="0" collapsed="false">
      <c r="A1089" s="0" t="str">
        <f aca="false">IF(M1089="GASOLINE","G",IF(M1089="PROPANE","CNG",IF(M1089="DIESEL","D", "OUTRO")))</f>
        <v>CNG</v>
      </c>
      <c r="C1089" s="0" t="n">
        <f aca="false">3.78541*F1089</f>
        <v>14210807.681</v>
      </c>
      <c r="D1089" s="16" t="s">
        <v>73</v>
      </c>
      <c r="E1089" s="0" t="s">
        <v>74</v>
      </c>
      <c r="F1089" s="0" t="n">
        <f aca="false">G1089*H1089*1000</f>
        <v>3754100</v>
      </c>
      <c r="G1089" s="0" t="n">
        <v>31</v>
      </c>
      <c r="H1089" s="0" t="n">
        <v>121.1</v>
      </c>
      <c r="I1089" s="17" t="n">
        <v>35353</v>
      </c>
      <c r="J1089" s="17" t="str">
        <f aca="false">TEXT(I1089,"aaaa")</f>
        <v>1996</v>
      </c>
      <c r="K1089" s="0" t="n">
        <v>10</v>
      </c>
      <c r="L1089" s="0" t="s">
        <v>85</v>
      </c>
      <c r="M1089" s="0" t="s">
        <v>89</v>
      </c>
    </row>
    <row r="1090" customFormat="false" ht="14.4" hidden="true" customHeight="false" outlineLevel="0" collapsed="false">
      <c r="A1090" s="0" t="str">
        <f aca="false">IF(M1090="GASOLINE","G",IF(M1090="PROPANE","CNG",IF(M1090="DIESEL","D", "OUTRO")))</f>
        <v>CNG</v>
      </c>
      <c r="C1090" s="0" t="n">
        <f aca="false">3.78541*F1090</f>
        <v>18397092.6</v>
      </c>
      <c r="D1090" s="16" t="s">
        <v>73</v>
      </c>
      <c r="E1090" s="0" t="s">
        <v>74</v>
      </c>
      <c r="F1090" s="0" t="n">
        <f aca="false">G1090*H1090*1000</f>
        <v>4860000</v>
      </c>
      <c r="G1090" s="0" t="n">
        <v>30</v>
      </c>
      <c r="H1090" s="0" t="n">
        <v>162</v>
      </c>
      <c r="I1090" s="17" t="n">
        <v>35384</v>
      </c>
      <c r="J1090" s="17" t="str">
        <f aca="false">TEXT(I1090,"aaaa")</f>
        <v>1996</v>
      </c>
      <c r="K1090" s="0" t="n">
        <v>11</v>
      </c>
      <c r="L1090" s="0" t="s">
        <v>86</v>
      </c>
      <c r="M1090" s="0" t="s">
        <v>89</v>
      </c>
    </row>
    <row r="1091" customFormat="false" ht="14.4" hidden="true" customHeight="false" outlineLevel="0" collapsed="false">
      <c r="A1091" s="0" t="str">
        <f aca="false">IF(M1091="GASOLINE","G",IF(M1091="PROPANE","CNG",IF(M1091="DIESEL","D", "OUTRO")))</f>
        <v>CNG</v>
      </c>
      <c r="C1091" s="0" t="n">
        <f aca="false">3.78541*F1091</f>
        <v>23387398.603</v>
      </c>
      <c r="D1091" s="16" t="s">
        <v>73</v>
      </c>
      <c r="E1091" s="0" t="s">
        <v>74</v>
      </c>
      <c r="F1091" s="0" t="n">
        <f aca="false">G1091*H1091*1000</f>
        <v>6178300</v>
      </c>
      <c r="G1091" s="0" t="n">
        <v>31</v>
      </c>
      <c r="H1091" s="0" t="n">
        <v>199.3</v>
      </c>
      <c r="I1091" s="17" t="n">
        <v>35414</v>
      </c>
      <c r="J1091" s="17" t="str">
        <f aca="false">TEXT(I1091,"aaaa")</f>
        <v>1996</v>
      </c>
      <c r="K1091" s="0" t="n">
        <v>12</v>
      </c>
      <c r="L1091" s="0" t="s">
        <v>87</v>
      </c>
      <c r="M1091" s="0" t="s">
        <v>89</v>
      </c>
    </row>
    <row r="1092" customFormat="false" ht="14.4" hidden="true" customHeight="false" outlineLevel="0" collapsed="false">
      <c r="A1092" s="0" t="str">
        <f aca="false">IF(M1092="GASOLINE","G",IF(M1092="PROPANE","CNG",IF(M1092="DIESEL","D", "OUTRO")))</f>
        <v>CNG</v>
      </c>
      <c r="C1092" s="0" t="n">
        <f aca="false">3.78541*F1092</f>
        <v>25933843.91</v>
      </c>
      <c r="D1092" s="16" t="s">
        <v>73</v>
      </c>
      <c r="E1092" s="0" t="s">
        <v>74</v>
      </c>
      <c r="F1092" s="0" t="n">
        <f aca="false">G1092*H1092*1000</f>
        <v>6851000</v>
      </c>
      <c r="G1092" s="0" t="n">
        <v>31</v>
      </c>
      <c r="H1092" s="0" t="n">
        <v>221</v>
      </c>
      <c r="I1092" s="17" t="n">
        <v>35445</v>
      </c>
      <c r="J1092" s="17" t="str">
        <f aca="false">TEXT(I1092,"aaaa")</f>
        <v>1997</v>
      </c>
      <c r="K1092" s="0" t="n">
        <v>1</v>
      </c>
      <c r="L1092" s="0" t="s">
        <v>75</v>
      </c>
      <c r="M1092" s="0" t="s">
        <v>89</v>
      </c>
    </row>
    <row r="1093" customFormat="false" ht="14.4" hidden="true" customHeight="false" outlineLevel="0" collapsed="false">
      <c r="A1093" s="0" t="str">
        <f aca="false">IF(M1093="GASOLINE","G",IF(M1093="PROPANE","CNG",IF(M1093="DIESEL","D", "OUTRO")))</f>
        <v>CNG</v>
      </c>
      <c r="C1093" s="0" t="n">
        <f aca="false">3.78541*F1093</f>
        <v>20456355.64</v>
      </c>
      <c r="D1093" s="16" t="s">
        <v>73</v>
      </c>
      <c r="E1093" s="0" t="s">
        <v>74</v>
      </c>
      <c r="F1093" s="0" t="n">
        <f aca="false">G1093*H1093*1000</f>
        <v>5404000</v>
      </c>
      <c r="G1093" s="0" t="n">
        <v>28</v>
      </c>
      <c r="H1093" s="0" t="n">
        <v>193</v>
      </c>
      <c r="I1093" s="17" t="n">
        <v>35476</v>
      </c>
      <c r="J1093" s="17" t="str">
        <f aca="false">TEXT(I1093,"aaaa")</f>
        <v>1997</v>
      </c>
      <c r="K1093" s="0" t="n">
        <v>2</v>
      </c>
      <c r="L1093" s="0" t="s">
        <v>77</v>
      </c>
      <c r="M1093" s="0" t="s">
        <v>89</v>
      </c>
    </row>
    <row r="1094" customFormat="false" ht="14.4" hidden="true" customHeight="false" outlineLevel="0" collapsed="false">
      <c r="A1094" s="0" t="str">
        <f aca="false">IF(M1094="GASOLINE","G",IF(M1094="PROPANE","CNG",IF(M1094="DIESEL","D", "OUTRO")))</f>
        <v>CNG</v>
      </c>
      <c r="C1094" s="0" t="n">
        <f aca="false">3.78541*F1094</f>
        <v>17167969.973</v>
      </c>
      <c r="D1094" s="16" t="s">
        <v>73</v>
      </c>
      <c r="E1094" s="0" t="s">
        <v>74</v>
      </c>
      <c r="F1094" s="0" t="n">
        <f aca="false">G1094*H1094*1000</f>
        <v>4535300</v>
      </c>
      <c r="G1094" s="0" t="n">
        <v>31</v>
      </c>
      <c r="H1094" s="0" t="n">
        <v>146.3</v>
      </c>
      <c r="I1094" s="17" t="n">
        <v>35504</v>
      </c>
      <c r="J1094" s="17" t="str">
        <f aca="false">TEXT(I1094,"aaaa")</f>
        <v>1997</v>
      </c>
      <c r="K1094" s="0" t="n">
        <v>3</v>
      </c>
      <c r="L1094" s="0" t="s">
        <v>78</v>
      </c>
      <c r="M1094" s="0" t="s">
        <v>89</v>
      </c>
    </row>
    <row r="1095" customFormat="false" ht="14.4" hidden="true" customHeight="false" outlineLevel="0" collapsed="false">
      <c r="A1095" s="0" t="str">
        <f aca="false">IF(M1095="GASOLINE","G",IF(M1095="PROPANE","CNG",IF(M1095="DIESEL","D", "OUTRO")))</f>
        <v>CNG</v>
      </c>
      <c r="C1095" s="0" t="n">
        <f aca="false">3.78541*F1095</f>
        <v>12525921.69</v>
      </c>
      <c r="D1095" s="16" t="s">
        <v>73</v>
      </c>
      <c r="E1095" s="0" t="s">
        <v>74</v>
      </c>
      <c r="F1095" s="0" t="n">
        <f aca="false">G1095*H1095*1000</f>
        <v>3309000</v>
      </c>
      <c r="G1095" s="0" t="n">
        <v>30</v>
      </c>
      <c r="H1095" s="0" t="n">
        <v>110.3</v>
      </c>
      <c r="I1095" s="17" t="n">
        <v>35535</v>
      </c>
      <c r="J1095" s="17" t="str">
        <f aca="false">TEXT(I1095,"aaaa")</f>
        <v>1997</v>
      </c>
      <c r="K1095" s="0" t="n">
        <v>4</v>
      </c>
      <c r="L1095" s="0" t="s">
        <v>79</v>
      </c>
      <c r="M1095" s="0" t="s">
        <v>89</v>
      </c>
    </row>
    <row r="1096" customFormat="false" ht="14.4" hidden="true" customHeight="false" outlineLevel="0" collapsed="false">
      <c r="A1096" s="0" t="str">
        <f aca="false">IF(M1096="GASOLINE","G",IF(M1096="PROPANE","CNG",IF(M1096="DIESEL","D", "OUTRO")))</f>
        <v>CNG</v>
      </c>
      <c r="C1096" s="0" t="n">
        <f aca="false">3.78541*F1096</f>
        <v>10889867.488</v>
      </c>
      <c r="D1096" s="16" t="s">
        <v>73</v>
      </c>
      <c r="E1096" s="0" t="s">
        <v>74</v>
      </c>
      <c r="F1096" s="0" t="n">
        <f aca="false">G1096*H1096*1000</f>
        <v>2876800</v>
      </c>
      <c r="G1096" s="0" t="n">
        <v>31</v>
      </c>
      <c r="H1096" s="0" t="n">
        <v>92.8</v>
      </c>
      <c r="I1096" s="17" t="n">
        <v>35565</v>
      </c>
      <c r="J1096" s="17" t="str">
        <f aca="false">TEXT(I1096,"aaaa")</f>
        <v>1997</v>
      </c>
      <c r="K1096" s="0" t="n">
        <v>5</v>
      </c>
      <c r="L1096" s="0" t="s">
        <v>80</v>
      </c>
      <c r="M1096" s="0" t="s">
        <v>89</v>
      </c>
    </row>
    <row r="1097" customFormat="false" ht="14.4" hidden="true" customHeight="false" outlineLevel="0" collapsed="false">
      <c r="A1097" s="0" t="str">
        <f aca="false">IF(M1097="GASOLINE","G",IF(M1097="PROPANE","CNG",IF(M1097="DIESEL","D", "OUTRO")))</f>
        <v>CNG</v>
      </c>
      <c r="C1097" s="0" t="n">
        <f aca="false">3.78541*F1097</f>
        <v>9561945.66</v>
      </c>
      <c r="D1097" s="16" t="s">
        <v>73</v>
      </c>
      <c r="E1097" s="0" t="s">
        <v>74</v>
      </c>
      <c r="F1097" s="0" t="n">
        <f aca="false">G1097*H1097*1000</f>
        <v>2526000</v>
      </c>
      <c r="G1097" s="0" t="n">
        <v>30</v>
      </c>
      <c r="H1097" s="0" t="n">
        <v>84.2</v>
      </c>
      <c r="I1097" s="17" t="n">
        <v>35596</v>
      </c>
      <c r="J1097" s="17" t="str">
        <f aca="false">TEXT(I1097,"aaaa")</f>
        <v>1997</v>
      </c>
      <c r="K1097" s="0" t="n">
        <v>6</v>
      </c>
      <c r="L1097" s="0" t="s">
        <v>81</v>
      </c>
      <c r="M1097" s="0" t="s">
        <v>89</v>
      </c>
    </row>
    <row r="1098" customFormat="false" ht="14.4" hidden="true" customHeight="false" outlineLevel="0" collapsed="false">
      <c r="A1098" s="0" t="str">
        <f aca="false">IF(M1098="GASOLINE","G",IF(M1098="PROPANE","CNG",IF(M1098="DIESEL","D", "OUTRO")))</f>
        <v>CNG</v>
      </c>
      <c r="C1098" s="0" t="n">
        <f aca="false">3.78541*F1098</f>
        <v>0</v>
      </c>
      <c r="D1098" s="16" t="s">
        <v>73</v>
      </c>
      <c r="E1098" s="0" t="s">
        <v>74</v>
      </c>
      <c r="F1098" s="0" t="n">
        <f aca="false">G1098*H1098*1000</f>
        <v>0</v>
      </c>
      <c r="G1098" s="0" t="n">
        <v>31</v>
      </c>
      <c r="I1098" s="17" t="n">
        <v>35626</v>
      </c>
      <c r="J1098" s="17" t="str">
        <f aca="false">TEXT(I1098,"aaaa")</f>
        <v>1997</v>
      </c>
      <c r="K1098" s="0" t="n">
        <v>7</v>
      </c>
      <c r="L1098" s="0" t="s">
        <v>82</v>
      </c>
      <c r="M1098" s="0" t="s">
        <v>89</v>
      </c>
    </row>
    <row r="1099" customFormat="false" ht="14.4" hidden="true" customHeight="false" outlineLevel="0" collapsed="false">
      <c r="A1099" s="0" t="str">
        <f aca="false">IF(M1099="GASOLINE","G",IF(M1099="PROPANE","CNG",IF(M1099="DIESEL","D", "OUTRO")))</f>
        <v>CNG</v>
      </c>
      <c r="C1099" s="0" t="n">
        <f aca="false">3.78541*F1099</f>
        <v>0</v>
      </c>
      <c r="D1099" s="16" t="s">
        <v>73</v>
      </c>
      <c r="E1099" s="0" t="s">
        <v>74</v>
      </c>
      <c r="F1099" s="0" t="n">
        <f aca="false">G1099*H1099*1000</f>
        <v>0</v>
      </c>
      <c r="G1099" s="0" t="n">
        <v>31</v>
      </c>
      <c r="I1099" s="17" t="n">
        <v>35657</v>
      </c>
      <c r="J1099" s="17" t="str">
        <f aca="false">TEXT(I1099,"aaaa")</f>
        <v>1997</v>
      </c>
      <c r="K1099" s="0" t="n">
        <v>8</v>
      </c>
      <c r="L1099" s="0" t="s">
        <v>83</v>
      </c>
      <c r="M1099" s="0" t="s">
        <v>89</v>
      </c>
    </row>
    <row r="1100" customFormat="false" ht="14.4" hidden="true" customHeight="false" outlineLevel="0" collapsed="false">
      <c r="A1100" s="0" t="str">
        <f aca="false">IF(M1100="GASOLINE","G",IF(M1100="PROPANE","CNG",IF(M1100="DIESEL","D", "OUTRO")))</f>
        <v>CNG</v>
      </c>
      <c r="C1100" s="0" t="n">
        <f aca="false">3.78541*F1100</f>
        <v>12843896.13</v>
      </c>
      <c r="D1100" s="16" t="s">
        <v>73</v>
      </c>
      <c r="E1100" s="0" t="s">
        <v>74</v>
      </c>
      <c r="F1100" s="0" t="n">
        <f aca="false">G1100*H1100*1000</f>
        <v>3393000</v>
      </c>
      <c r="G1100" s="0" t="n">
        <v>30</v>
      </c>
      <c r="H1100" s="0" t="n">
        <v>113.1</v>
      </c>
      <c r="I1100" s="17" t="n">
        <v>35688</v>
      </c>
      <c r="J1100" s="17" t="str">
        <f aca="false">TEXT(I1100,"aaaa")</f>
        <v>1997</v>
      </c>
      <c r="K1100" s="0" t="n">
        <v>9</v>
      </c>
      <c r="L1100" s="0" t="s">
        <v>84</v>
      </c>
      <c r="M1100" s="0" t="s">
        <v>89</v>
      </c>
    </row>
    <row r="1101" customFormat="false" ht="14.4" hidden="true" customHeight="false" outlineLevel="0" collapsed="false">
      <c r="A1101" s="0" t="str">
        <f aca="false">IF(M1101="GASOLINE","G",IF(M1101="PROPANE","CNG",IF(M1101="DIESEL","D", "OUTRO")))</f>
        <v>CNG</v>
      </c>
      <c r="C1101" s="0" t="n">
        <f aca="false">3.78541*F1101</f>
        <v>15349080.468</v>
      </c>
      <c r="D1101" s="16" t="s">
        <v>73</v>
      </c>
      <c r="E1101" s="0" t="s">
        <v>74</v>
      </c>
      <c r="F1101" s="0" t="n">
        <f aca="false">G1101*H1101*1000</f>
        <v>4054800</v>
      </c>
      <c r="G1101" s="0" t="n">
        <v>31</v>
      </c>
      <c r="H1101" s="0" t="n">
        <v>130.8</v>
      </c>
      <c r="I1101" s="17" t="n">
        <v>35718</v>
      </c>
      <c r="J1101" s="17" t="str">
        <f aca="false">TEXT(I1101,"aaaa")</f>
        <v>1997</v>
      </c>
      <c r="K1101" s="0" t="n">
        <v>10</v>
      </c>
      <c r="L1101" s="0" t="s">
        <v>85</v>
      </c>
      <c r="M1101" s="0" t="s">
        <v>89</v>
      </c>
    </row>
    <row r="1102" customFormat="false" ht="14.4" hidden="true" customHeight="false" outlineLevel="0" collapsed="false">
      <c r="A1102" s="0" t="str">
        <f aca="false">IF(M1102="GASOLINE","G",IF(M1102="PROPANE","CNG",IF(M1102="DIESEL","D", "OUTRO")))</f>
        <v>CNG</v>
      </c>
      <c r="C1102" s="0" t="n">
        <f aca="false">3.78541*F1102</f>
        <v>22451266.71</v>
      </c>
      <c r="D1102" s="16" t="s">
        <v>73</v>
      </c>
      <c r="E1102" s="0" t="s">
        <v>74</v>
      </c>
      <c r="F1102" s="0" t="n">
        <f aca="false">G1102*H1102*1000</f>
        <v>5931000</v>
      </c>
      <c r="G1102" s="0" t="n">
        <v>30</v>
      </c>
      <c r="H1102" s="0" t="n">
        <v>197.7</v>
      </c>
      <c r="I1102" s="17" t="n">
        <v>35749</v>
      </c>
      <c r="J1102" s="17" t="str">
        <f aca="false">TEXT(I1102,"aaaa")</f>
        <v>1997</v>
      </c>
      <c r="K1102" s="0" t="n">
        <v>11</v>
      </c>
      <c r="L1102" s="0" t="s">
        <v>86</v>
      </c>
      <c r="M1102" s="0" t="s">
        <v>89</v>
      </c>
    </row>
    <row r="1103" customFormat="false" ht="14.4" hidden="true" customHeight="false" outlineLevel="0" collapsed="false">
      <c r="A1103" s="0" t="str">
        <f aca="false">IF(M1103="GASOLINE","G",IF(M1103="PROPANE","CNG",IF(M1103="DIESEL","D", "OUTRO")))</f>
        <v>CNG</v>
      </c>
      <c r="C1103" s="0" t="n">
        <f aca="false">3.78541*F1103</f>
        <v>36929324.337</v>
      </c>
      <c r="D1103" s="16" t="s">
        <v>73</v>
      </c>
      <c r="E1103" s="0" t="s">
        <v>74</v>
      </c>
      <c r="F1103" s="0" t="n">
        <f aca="false">G1103*H1103*1000</f>
        <v>9755700</v>
      </c>
      <c r="G1103" s="0" t="n">
        <v>31</v>
      </c>
      <c r="H1103" s="0" t="n">
        <v>314.7</v>
      </c>
      <c r="I1103" s="17" t="n">
        <v>35779</v>
      </c>
      <c r="J1103" s="17" t="str">
        <f aca="false">TEXT(I1103,"aaaa")</f>
        <v>1997</v>
      </c>
      <c r="K1103" s="0" t="n">
        <v>12</v>
      </c>
      <c r="L1103" s="0" t="s">
        <v>87</v>
      </c>
      <c r="M1103" s="0" t="s">
        <v>89</v>
      </c>
    </row>
    <row r="1104" customFormat="false" ht="14.4" hidden="true" customHeight="false" outlineLevel="0" collapsed="false">
      <c r="A1104" s="0" t="str">
        <f aca="false">IF(M1104="GASOLINE","G",IF(M1104="PROPANE","CNG",IF(M1104="DIESEL","D", "OUTRO")))</f>
        <v>CNG</v>
      </c>
      <c r="C1104" s="0" t="n">
        <f aca="false">3.78541*F1104</f>
        <v>22554229.862</v>
      </c>
      <c r="D1104" s="16" t="s">
        <v>73</v>
      </c>
      <c r="E1104" s="0" t="s">
        <v>74</v>
      </c>
      <c r="F1104" s="0" t="n">
        <f aca="false">G1104*H1104*1000</f>
        <v>5958200</v>
      </c>
      <c r="G1104" s="0" t="n">
        <v>31</v>
      </c>
      <c r="H1104" s="0" t="n">
        <v>192.2</v>
      </c>
      <c r="I1104" s="17" t="n">
        <v>35810</v>
      </c>
      <c r="J1104" s="17" t="str">
        <f aca="false">TEXT(I1104,"aaaa")</f>
        <v>1998</v>
      </c>
      <c r="K1104" s="0" t="n">
        <v>1</v>
      </c>
      <c r="L1104" s="0" t="s">
        <v>75</v>
      </c>
      <c r="M1104" s="0" t="s">
        <v>89</v>
      </c>
    </row>
    <row r="1105" customFormat="false" ht="14.4" hidden="true" customHeight="false" outlineLevel="0" collapsed="false">
      <c r="A1105" s="0" t="str">
        <f aca="false">IF(M1105="GASOLINE","G",IF(M1105="PROPANE","CNG",IF(M1105="DIESEL","D", "OUTRO")))</f>
        <v>CNG</v>
      </c>
      <c r="C1105" s="0" t="n">
        <f aca="false">3.78541*F1105</f>
        <v>19099664.696</v>
      </c>
      <c r="D1105" s="16" t="s">
        <v>73</v>
      </c>
      <c r="E1105" s="0" t="s">
        <v>74</v>
      </c>
      <c r="F1105" s="0" t="n">
        <f aca="false">G1105*H1105*1000</f>
        <v>5045600</v>
      </c>
      <c r="G1105" s="0" t="n">
        <v>28</v>
      </c>
      <c r="H1105" s="0" t="n">
        <v>180.2</v>
      </c>
      <c r="I1105" s="17" t="n">
        <v>35841</v>
      </c>
      <c r="J1105" s="17" t="str">
        <f aca="false">TEXT(I1105,"aaaa")</f>
        <v>1998</v>
      </c>
      <c r="K1105" s="0" t="n">
        <v>2</v>
      </c>
      <c r="L1105" s="0" t="s">
        <v>77</v>
      </c>
      <c r="M1105" s="0" t="s">
        <v>89</v>
      </c>
    </row>
    <row r="1106" customFormat="false" ht="14.4" hidden="true" customHeight="false" outlineLevel="0" collapsed="false">
      <c r="A1106" s="0" t="str">
        <f aca="false">IF(M1106="GASOLINE","G",IF(M1106="PROPANE","CNG",IF(M1106="DIESEL","D", "OUTRO")))</f>
        <v>CNG</v>
      </c>
      <c r="C1106" s="0" t="n">
        <f aca="false">3.78541*F1106</f>
        <v>20230745.204</v>
      </c>
      <c r="D1106" s="16" t="s">
        <v>73</v>
      </c>
      <c r="E1106" s="0" t="s">
        <v>74</v>
      </c>
      <c r="F1106" s="0" t="n">
        <f aca="false">G1106*H1106*1000</f>
        <v>5344400</v>
      </c>
      <c r="G1106" s="0" t="n">
        <v>31</v>
      </c>
      <c r="H1106" s="0" t="n">
        <v>172.4</v>
      </c>
      <c r="I1106" s="17" t="n">
        <v>35869</v>
      </c>
      <c r="J1106" s="17" t="str">
        <f aca="false">TEXT(I1106,"aaaa")</f>
        <v>1998</v>
      </c>
      <c r="K1106" s="0" t="n">
        <v>3</v>
      </c>
      <c r="L1106" s="0" t="s">
        <v>78</v>
      </c>
      <c r="M1106" s="0" t="s">
        <v>89</v>
      </c>
    </row>
    <row r="1107" customFormat="false" ht="14.4" hidden="true" customHeight="false" outlineLevel="0" collapsed="false">
      <c r="A1107" s="0" t="str">
        <f aca="false">IF(M1107="GASOLINE","G",IF(M1107="PROPANE","CNG",IF(M1107="DIESEL","D", "OUTRO")))</f>
        <v>CNG</v>
      </c>
      <c r="C1107" s="0" t="n">
        <f aca="false">3.78541*F1107</f>
        <v>12287440.86</v>
      </c>
      <c r="D1107" s="16" t="s">
        <v>73</v>
      </c>
      <c r="E1107" s="0" t="s">
        <v>74</v>
      </c>
      <c r="F1107" s="0" t="n">
        <f aca="false">G1107*H1107*1000</f>
        <v>3246000</v>
      </c>
      <c r="G1107" s="0" t="n">
        <v>30</v>
      </c>
      <c r="H1107" s="0" t="n">
        <v>108.2</v>
      </c>
      <c r="I1107" s="17" t="n">
        <v>35900</v>
      </c>
      <c r="J1107" s="17" t="str">
        <f aca="false">TEXT(I1107,"aaaa")</f>
        <v>1998</v>
      </c>
      <c r="K1107" s="0" t="n">
        <v>4</v>
      </c>
      <c r="L1107" s="0" t="s">
        <v>79</v>
      </c>
      <c r="M1107" s="0" t="s">
        <v>89</v>
      </c>
    </row>
    <row r="1108" customFormat="false" ht="14.4" hidden="true" customHeight="false" outlineLevel="0" collapsed="false">
      <c r="A1108" s="0" t="str">
        <f aca="false">IF(M1108="GASOLINE","G",IF(M1108="PROPANE","CNG",IF(M1108="DIESEL","D", "OUTRO")))</f>
        <v>CNG</v>
      </c>
      <c r="C1108" s="0" t="n">
        <f aca="false">3.78541*F1108</f>
        <v>8202604.929</v>
      </c>
      <c r="D1108" s="16" t="s">
        <v>73</v>
      </c>
      <c r="E1108" s="0" t="s">
        <v>74</v>
      </c>
      <c r="F1108" s="0" t="n">
        <f aca="false">G1108*H1108*1000</f>
        <v>2166900</v>
      </c>
      <c r="G1108" s="0" t="n">
        <v>31</v>
      </c>
      <c r="H1108" s="0" t="n">
        <v>69.9</v>
      </c>
      <c r="I1108" s="17" t="n">
        <v>35930</v>
      </c>
      <c r="J1108" s="17" t="str">
        <f aca="false">TEXT(I1108,"aaaa")</f>
        <v>1998</v>
      </c>
      <c r="K1108" s="0" t="n">
        <v>5</v>
      </c>
      <c r="L1108" s="0" t="s">
        <v>80</v>
      </c>
      <c r="M1108" s="0" t="s">
        <v>89</v>
      </c>
    </row>
    <row r="1109" customFormat="false" ht="14.4" hidden="true" customHeight="false" outlineLevel="0" collapsed="false">
      <c r="A1109" s="0" t="str">
        <f aca="false">IF(M1109="GASOLINE","G",IF(M1109="PROPANE","CNG",IF(M1109="DIESEL","D", "OUTRO")))</f>
        <v>CNG</v>
      </c>
      <c r="C1109" s="0" t="n">
        <f aca="false">3.78541*F1109</f>
        <v>0</v>
      </c>
      <c r="D1109" s="16" t="s">
        <v>73</v>
      </c>
      <c r="E1109" s="0" t="s">
        <v>74</v>
      </c>
      <c r="F1109" s="0" t="n">
        <f aca="false">G1109*H1109*1000</f>
        <v>0</v>
      </c>
      <c r="G1109" s="0" t="n">
        <v>30</v>
      </c>
      <c r="I1109" s="17" t="n">
        <v>35961</v>
      </c>
      <c r="J1109" s="17" t="str">
        <f aca="false">TEXT(I1109,"aaaa")</f>
        <v>1998</v>
      </c>
      <c r="K1109" s="0" t="n">
        <v>6</v>
      </c>
      <c r="L1109" s="0" t="s">
        <v>81</v>
      </c>
      <c r="M1109" s="0" t="s">
        <v>89</v>
      </c>
    </row>
    <row r="1110" customFormat="false" ht="14.4" hidden="true" customHeight="false" outlineLevel="0" collapsed="false">
      <c r="A1110" s="0" t="str">
        <f aca="false">IF(M1110="GASOLINE","G",IF(M1110="PROPANE","CNG",IF(M1110="DIESEL","D", "OUTRO")))</f>
        <v>CNG</v>
      </c>
      <c r="C1110" s="0" t="n">
        <f aca="false">3.78541*F1110</f>
        <v>0</v>
      </c>
      <c r="D1110" s="16" t="s">
        <v>73</v>
      </c>
      <c r="E1110" s="0" t="s">
        <v>74</v>
      </c>
      <c r="F1110" s="0" t="n">
        <f aca="false">G1110*H1110*1000</f>
        <v>0</v>
      </c>
      <c r="G1110" s="0" t="n">
        <v>31</v>
      </c>
      <c r="I1110" s="17" t="n">
        <v>35991</v>
      </c>
      <c r="J1110" s="17" t="str">
        <f aca="false">TEXT(I1110,"aaaa")</f>
        <v>1998</v>
      </c>
      <c r="K1110" s="0" t="n">
        <v>7</v>
      </c>
      <c r="L1110" s="0" t="s">
        <v>82</v>
      </c>
      <c r="M1110" s="0" t="s">
        <v>89</v>
      </c>
    </row>
    <row r="1111" customFormat="false" ht="14.4" hidden="true" customHeight="false" outlineLevel="0" collapsed="false">
      <c r="A1111" s="0" t="str">
        <f aca="false">IF(M1111="GASOLINE","G",IF(M1111="PROPANE","CNG",IF(M1111="DIESEL","D", "OUTRO")))</f>
        <v>CNG</v>
      </c>
      <c r="C1111" s="0" t="n">
        <f aca="false">3.78541*F1111</f>
        <v>0</v>
      </c>
      <c r="D1111" s="16" t="s">
        <v>73</v>
      </c>
      <c r="E1111" s="0" t="s">
        <v>74</v>
      </c>
      <c r="F1111" s="0" t="n">
        <f aca="false">G1111*H1111*1000</f>
        <v>0</v>
      </c>
      <c r="G1111" s="0" t="n">
        <v>31</v>
      </c>
      <c r="I1111" s="17" t="n">
        <v>36022</v>
      </c>
      <c r="J1111" s="17" t="str">
        <f aca="false">TEXT(I1111,"aaaa")</f>
        <v>1998</v>
      </c>
      <c r="K1111" s="0" t="n">
        <v>8</v>
      </c>
      <c r="L1111" s="0" t="s">
        <v>83</v>
      </c>
      <c r="M1111" s="0" t="s">
        <v>89</v>
      </c>
    </row>
    <row r="1112" customFormat="false" ht="14.4" hidden="true" customHeight="false" outlineLevel="0" collapsed="false">
      <c r="A1112" s="0" t="str">
        <f aca="false">IF(M1112="GASOLINE","G",IF(M1112="PROPANE","CNG",IF(M1112="DIESEL","D", "OUTRO")))</f>
        <v>CNG</v>
      </c>
      <c r="C1112" s="0" t="n">
        <f aca="false">3.78541*F1112</f>
        <v>10742993.58</v>
      </c>
      <c r="D1112" s="16" t="s">
        <v>73</v>
      </c>
      <c r="E1112" s="0" t="s">
        <v>74</v>
      </c>
      <c r="F1112" s="0" t="n">
        <f aca="false">G1112*H1112*1000</f>
        <v>2838000</v>
      </c>
      <c r="G1112" s="0" t="n">
        <v>30</v>
      </c>
      <c r="H1112" s="0" t="n">
        <v>94.6</v>
      </c>
      <c r="I1112" s="17" t="n">
        <v>36053</v>
      </c>
      <c r="J1112" s="17" t="str">
        <f aca="false">TEXT(I1112,"aaaa")</f>
        <v>1998</v>
      </c>
      <c r="K1112" s="0" t="n">
        <v>9</v>
      </c>
      <c r="L1112" s="0" t="s">
        <v>84</v>
      </c>
      <c r="M1112" s="0" t="s">
        <v>89</v>
      </c>
    </row>
    <row r="1113" customFormat="false" ht="14.4" hidden="true" customHeight="false" outlineLevel="0" collapsed="false">
      <c r="A1113" s="0" t="str">
        <f aca="false">IF(M1113="GASOLINE","G",IF(M1113="PROPANE","CNG",IF(M1113="DIESEL","D", "OUTRO")))</f>
        <v>CNG</v>
      </c>
      <c r="C1113" s="0" t="n">
        <f aca="false">3.78541*F1113</f>
        <v>0</v>
      </c>
      <c r="D1113" s="16" t="s">
        <v>73</v>
      </c>
      <c r="E1113" s="0" t="s">
        <v>74</v>
      </c>
      <c r="F1113" s="0" t="n">
        <f aca="false">G1113*H1113*1000</f>
        <v>0</v>
      </c>
      <c r="G1113" s="0" t="n">
        <v>31</v>
      </c>
      <c r="I1113" s="17" t="n">
        <v>36083</v>
      </c>
      <c r="J1113" s="17" t="str">
        <f aca="false">TEXT(I1113,"aaaa")</f>
        <v>1998</v>
      </c>
      <c r="K1113" s="0" t="n">
        <v>10</v>
      </c>
      <c r="L1113" s="0" t="s">
        <v>85</v>
      </c>
      <c r="M1113" s="0" t="s">
        <v>89</v>
      </c>
    </row>
    <row r="1114" customFormat="false" ht="14.4" hidden="true" customHeight="false" outlineLevel="0" collapsed="false">
      <c r="A1114" s="0" t="str">
        <f aca="false">IF(M1114="GASOLINE","G",IF(M1114="PROPANE","CNG",IF(M1114="DIESEL","D", "OUTRO")))</f>
        <v>CNG</v>
      </c>
      <c r="C1114" s="0" t="n">
        <f aca="false">3.78541*F1114</f>
        <v>17375031.9</v>
      </c>
      <c r="D1114" s="16" t="s">
        <v>73</v>
      </c>
      <c r="E1114" s="0" t="s">
        <v>74</v>
      </c>
      <c r="F1114" s="0" t="n">
        <f aca="false">G1114*H1114*1000</f>
        <v>4590000</v>
      </c>
      <c r="G1114" s="0" t="n">
        <v>30</v>
      </c>
      <c r="H1114" s="0" t="n">
        <v>153</v>
      </c>
      <c r="I1114" s="17" t="n">
        <v>36114</v>
      </c>
      <c r="J1114" s="17" t="str">
        <f aca="false">TEXT(I1114,"aaaa")</f>
        <v>1998</v>
      </c>
      <c r="K1114" s="0" t="n">
        <v>11</v>
      </c>
      <c r="L1114" s="0" t="s">
        <v>86</v>
      </c>
      <c r="M1114" s="0" t="s">
        <v>89</v>
      </c>
    </row>
    <row r="1115" customFormat="false" ht="14.4" hidden="true" customHeight="false" outlineLevel="0" collapsed="false">
      <c r="A1115" s="0" t="str">
        <f aca="false">IF(M1115="GASOLINE","G",IF(M1115="PROPANE","CNG",IF(M1115="DIESEL","D", "OUTRO")))</f>
        <v>CNG</v>
      </c>
      <c r="C1115" s="0" t="n">
        <f aca="false">3.78541*F1115</f>
        <v>0</v>
      </c>
      <c r="D1115" s="16" t="s">
        <v>73</v>
      </c>
      <c r="E1115" s="0" t="s">
        <v>74</v>
      </c>
      <c r="F1115" s="0" t="n">
        <f aca="false">G1115*H1115*1000</f>
        <v>0</v>
      </c>
      <c r="G1115" s="0" t="n">
        <v>31</v>
      </c>
      <c r="I1115" s="17" t="n">
        <v>36144</v>
      </c>
      <c r="J1115" s="17" t="str">
        <f aca="false">TEXT(I1115,"aaaa")</f>
        <v>1998</v>
      </c>
      <c r="K1115" s="0" t="n">
        <v>12</v>
      </c>
      <c r="L1115" s="0" t="s">
        <v>87</v>
      </c>
      <c r="M1115" s="0" t="s">
        <v>89</v>
      </c>
    </row>
    <row r="1116" customFormat="false" ht="14.4" hidden="true" customHeight="false" outlineLevel="0" collapsed="false">
      <c r="A1116" s="0" t="str">
        <f aca="false">IF(M1116="GASOLINE","G",IF(M1116="PROPANE","CNG",IF(M1116="DIESEL","D", "OUTRO")))</f>
        <v>CNG</v>
      </c>
      <c r="C1116" s="0" t="n">
        <f aca="false">3.78541*F1116</f>
        <v>0</v>
      </c>
      <c r="D1116" s="16" t="s">
        <v>73</v>
      </c>
      <c r="E1116" s="0" t="s">
        <v>74</v>
      </c>
      <c r="F1116" s="0" t="n">
        <f aca="false">G1116*H1116*1000</f>
        <v>0</v>
      </c>
      <c r="G1116" s="0" t="n">
        <v>31</v>
      </c>
      <c r="I1116" s="17" t="n">
        <v>36175</v>
      </c>
      <c r="J1116" s="17" t="str">
        <f aca="false">TEXT(I1116,"aaaa")</f>
        <v>1999</v>
      </c>
      <c r="K1116" s="0" t="n">
        <v>1</v>
      </c>
      <c r="L1116" s="0" t="s">
        <v>75</v>
      </c>
      <c r="M1116" s="0" t="s">
        <v>89</v>
      </c>
    </row>
    <row r="1117" customFormat="false" ht="14.4" hidden="true" customHeight="false" outlineLevel="0" collapsed="false">
      <c r="A1117" s="0" t="str">
        <f aca="false">IF(M1117="GASOLINE","G",IF(M1117="PROPANE","CNG",IF(M1117="DIESEL","D", "OUTRO")))</f>
        <v>CNG</v>
      </c>
      <c r="C1117" s="0" t="n">
        <f aca="false">3.78541*F1117</f>
        <v>0</v>
      </c>
      <c r="D1117" s="16" t="s">
        <v>73</v>
      </c>
      <c r="E1117" s="0" t="s">
        <v>74</v>
      </c>
      <c r="F1117" s="0" t="n">
        <f aca="false">G1117*H1117*1000</f>
        <v>0</v>
      </c>
      <c r="G1117" s="0" t="n">
        <v>28</v>
      </c>
      <c r="I1117" s="17" t="n">
        <v>36206</v>
      </c>
      <c r="J1117" s="17" t="str">
        <f aca="false">TEXT(I1117,"aaaa")</f>
        <v>1999</v>
      </c>
      <c r="K1117" s="0" t="n">
        <v>2</v>
      </c>
      <c r="L1117" s="0" t="s">
        <v>77</v>
      </c>
      <c r="M1117" s="0" t="s">
        <v>89</v>
      </c>
    </row>
    <row r="1118" customFormat="false" ht="14.4" hidden="true" customHeight="false" outlineLevel="0" collapsed="false">
      <c r="A1118" s="0" t="str">
        <f aca="false">IF(M1118="GASOLINE","G",IF(M1118="PROPANE","CNG",IF(M1118="DIESEL","D", "OUTRO")))</f>
        <v>CNG</v>
      </c>
      <c r="C1118" s="0" t="n">
        <f aca="false">3.78541*F1118</f>
        <v>0</v>
      </c>
      <c r="D1118" s="16" t="s">
        <v>73</v>
      </c>
      <c r="E1118" s="0" t="s">
        <v>74</v>
      </c>
      <c r="F1118" s="0" t="n">
        <f aca="false">G1118*H1118*1000</f>
        <v>0</v>
      </c>
      <c r="G1118" s="0" t="n">
        <v>31</v>
      </c>
      <c r="I1118" s="17" t="n">
        <v>36234</v>
      </c>
      <c r="J1118" s="17" t="str">
        <f aca="false">TEXT(I1118,"aaaa")</f>
        <v>1999</v>
      </c>
      <c r="K1118" s="0" t="n">
        <v>3</v>
      </c>
      <c r="L1118" s="0" t="s">
        <v>78</v>
      </c>
      <c r="M1118" s="0" t="s">
        <v>89</v>
      </c>
    </row>
    <row r="1119" customFormat="false" ht="14.4" hidden="true" customHeight="false" outlineLevel="0" collapsed="false">
      <c r="A1119" s="0" t="str">
        <f aca="false">IF(M1119="GASOLINE","G",IF(M1119="PROPANE","CNG",IF(M1119="DIESEL","D", "OUTRO")))</f>
        <v>CNG</v>
      </c>
      <c r="C1119" s="0" t="n">
        <f aca="false">3.78541*F1119</f>
        <v>0</v>
      </c>
      <c r="D1119" s="16" t="s">
        <v>73</v>
      </c>
      <c r="E1119" s="0" t="s">
        <v>74</v>
      </c>
      <c r="F1119" s="0" t="n">
        <f aca="false">G1119*H1119*1000</f>
        <v>0</v>
      </c>
      <c r="G1119" s="0" t="n">
        <v>30</v>
      </c>
      <c r="I1119" s="17" t="n">
        <v>36265</v>
      </c>
      <c r="J1119" s="17" t="str">
        <f aca="false">TEXT(I1119,"aaaa")</f>
        <v>1999</v>
      </c>
      <c r="K1119" s="0" t="n">
        <v>4</v>
      </c>
      <c r="L1119" s="0" t="s">
        <v>79</v>
      </c>
      <c r="M1119" s="0" t="s">
        <v>89</v>
      </c>
    </row>
    <row r="1120" customFormat="false" ht="14.4" hidden="true" customHeight="false" outlineLevel="0" collapsed="false">
      <c r="A1120" s="0" t="str">
        <f aca="false">IF(M1120="GASOLINE","G",IF(M1120="PROPANE","CNG",IF(M1120="DIESEL","D", "OUTRO")))</f>
        <v>CNG</v>
      </c>
      <c r="C1120" s="0" t="n">
        <f aca="false">3.78541*F1120</f>
        <v>0</v>
      </c>
      <c r="D1120" s="16" t="s">
        <v>73</v>
      </c>
      <c r="E1120" s="0" t="s">
        <v>74</v>
      </c>
      <c r="F1120" s="0" t="n">
        <f aca="false">G1120*H1120*1000</f>
        <v>0</v>
      </c>
      <c r="G1120" s="0" t="n">
        <v>31</v>
      </c>
      <c r="I1120" s="17" t="n">
        <v>36295</v>
      </c>
      <c r="J1120" s="17" t="str">
        <f aca="false">TEXT(I1120,"aaaa")</f>
        <v>1999</v>
      </c>
      <c r="K1120" s="0" t="n">
        <v>5</v>
      </c>
      <c r="L1120" s="0" t="s">
        <v>80</v>
      </c>
      <c r="M1120" s="0" t="s">
        <v>89</v>
      </c>
    </row>
    <row r="1121" customFormat="false" ht="14.4" hidden="true" customHeight="false" outlineLevel="0" collapsed="false">
      <c r="A1121" s="0" t="str">
        <f aca="false">IF(M1121="GASOLINE","G",IF(M1121="PROPANE","CNG",IF(M1121="DIESEL","D", "OUTRO")))</f>
        <v>CNG</v>
      </c>
      <c r="C1121" s="0" t="n">
        <f aca="false">3.78541*F1121</f>
        <v>0</v>
      </c>
      <c r="D1121" s="16" t="s">
        <v>73</v>
      </c>
      <c r="E1121" s="0" t="s">
        <v>74</v>
      </c>
      <c r="F1121" s="0" t="n">
        <f aca="false">G1121*H1121*1000</f>
        <v>0</v>
      </c>
      <c r="G1121" s="0" t="n">
        <v>30</v>
      </c>
      <c r="I1121" s="17" t="n">
        <v>36326</v>
      </c>
      <c r="J1121" s="17" t="str">
        <f aca="false">TEXT(I1121,"aaaa")</f>
        <v>1999</v>
      </c>
      <c r="K1121" s="0" t="n">
        <v>6</v>
      </c>
      <c r="L1121" s="0" t="s">
        <v>81</v>
      </c>
      <c r="M1121" s="0" t="s">
        <v>89</v>
      </c>
    </row>
    <row r="1122" customFormat="false" ht="14.4" hidden="true" customHeight="false" outlineLevel="0" collapsed="false">
      <c r="A1122" s="0" t="str">
        <f aca="false">IF(M1122="GASOLINE","G",IF(M1122="PROPANE","CNG",IF(M1122="DIESEL","D", "OUTRO")))</f>
        <v>CNG</v>
      </c>
      <c r="C1122" s="0" t="n">
        <f aca="false">3.78541*F1122</f>
        <v>7275558.02</v>
      </c>
      <c r="D1122" s="16" t="s">
        <v>73</v>
      </c>
      <c r="E1122" s="0" t="s">
        <v>74</v>
      </c>
      <c r="F1122" s="0" t="n">
        <f aca="false">G1122*H1122*1000</f>
        <v>1922000</v>
      </c>
      <c r="G1122" s="0" t="n">
        <v>31</v>
      </c>
      <c r="H1122" s="0" t="n">
        <v>62</v>
      </c>
      <c r="I1122" s="17" t="n">
        <v>36356</v>
      </c>
      <c r="J1122" s="17" t="str">
        <f aca="false">TEXT(I1122,"aaaa")</f>
        <v>1999</v>
      </c>
      <c r="K1122" s="0" t="n">
        <v>7</v>
      </c>
      <c r="L1122" s="0" t="s">
        <v>82</v>
      </c>
      <c r="M1122" s="0" t="s">
        <v>89</v>
      </c>
    </row>
    <row r="1123" customFormat="false" ht="14.4" hidden="true" customHeight="false" outlineLevel="0" collapsed="false">
      <c r="A1123" s="0" t="str">
        <f aca="false">IF(M1123="GASOLINE","G",IF(M1123="PROPANE","CNG",IF(M1123="DIESEL","D", "OUTRO")))</f>
        <v>CNG</v>
      </c>
      <c r="C1123" s="0" t="n">
        <f aca="false">3.78541*F1123</f>
        <v>0</v>
      </c>
      <c r="D1123" s="16" t="s">
        <v>73</v>
      </c>
      <c r="E1123" s="0" t="s">
        <v>74</v>
      </c>
      <c r="F1123" s="0" t="n">
        <f aca="false">G1123*H1123*1000</f>
        <v>0</v>
      </c>
      <c r="G1123" s="0" t="n">
        <v>31</v>
      </c>
      <c r="I1123" s="17" t="n">
        <v>36387</v>
      </c>
      <c r="J1123" s="17" t="str">
        <f aca="false">TEXT(I1123,"aaaa")</f>
        <v>1999</v>
      </c>
      <c r="K1123" s="0" t="n">
        <v>8</v>
      </c>
      <c r="L1123" s="0" t="s">
        <v>83</v>
      </c>
      <c r="M1123" s="0" t="s">
        <v>89</v>
      </c>
    </row>
    <row r="1124" customFormat="false" ht="14.4" hidden="true" customHeight="false" outlineLevel="0" collapsed="false">
      <c r="A1124" s="0" t="str">
        <f aca="false">IF(M1124="GASOLINE","G",IF(M1124="PROPANE","CNG",IF(M1124="DIESEL","D", "OUTRO")))</f>
        <v>CNG</v>
      </c>
      <c r="C1124" s="0" t="n">
        <f aca="false">3.78541*F1124</f>
        <v>12559990.38</v>
      </c>
      <c r="D1124" s="16" t="s">
        <v>73</v>
      </c>
      <c r="E1124" s="0" t="s">
        <v>74</v>
      </c>
      <c r="F1124" s="0" t="n">
        <f aca="false">G1124*H1124*1000</f>
        <v>3318000</v>
      </c>
      <c r="G1124" s="0" t="n">
        <v>30</v>
      </c>
      <c r="H1124" s="0" t="n">
        <v>110.6</v>
      </c>
      <c r="I1124" s="17" t="n">
        <v>36418</v>
      </c>
      <c r="J1124" s="17" t="str">
        <f aca="false">TEXT(I1124,"aaaa")</f>
        <v>1999</v>
      </c>
      <c r="K1124" s="0" t="n">
        <v>9</v>
      </c>
      <c r="L1124" s="0" t="s">
        <v>84</v>
      </c>
      <c r="M1124" s="0" t="s">
        <v>89</v>
      </c>
    </row>
    <row r="1125" customFormat="false" ht="14.4" hidden="true" customHeight="false" outlineLevel="0" collapsed="false">
      <c r="A1125" s="0" t="str">
        <f aca="false">IF(M1125="GASOLINE","G",IF(M1125="PROPANE","CNG",IF(M1125="DIESEL","D", "OUTRO")))</f>
        <v>CNG</v>
      </c>
      <c r="C1125" s="0" t="n">
        <f aca="false">3.78541*F1125</f>
        <v>18634816.348</v>
      </c>
      <c r="D1125" s="16" t="s">
        <v>73</v>
      </c>
      <c r="E1125" s="0" t="s">
        <v>74</v>
      </c>
      <c r="F1125" s="0" t="n">
        <f aca="false">G1125*H1125*1000</f>
        <v>4922800</v>
      </c>
      <c r="G1125" s="0" t="n">
        <v>31</v>
      </c>
      <c r="H1125" s="0" t="n">
        <v>158.8</v>
      </c>
      <c r="I1125" s="17" t="n">
        <v>36448</v>
      </c>
      <c r="J1125" s="17" t="str">
        <f aca="false">TEXT(I1125,"aaaa")</f>
        <v>1999</v>
      </c>
      <c r="K1125" s="0" t="n">
        <v>10</v>
      </c>
      <c r="L1125" s="0" t="s">
        <v>85</v>
      </c>
      <c r="M1125" s="0" t="s">
        <v>89</v>
      </c>
    </row>
    <row r="1126" customFormat="false" ht="14.4" hidden="true" customHeight="false" outlineLevel="0" collapsed="false">
      <c r="A1126" s="0" t="str">
        <f aca="false">IF(M1126="GASOLINE","G",IF(M1126="PROPANE","CNG",IF(M1126="DIESEL","D", "OUTRO")))</f>
        <v>CNG</v>
      </c>
      <c r="C1126" s="0" t="n">
        <f aca="false">3.78541*F1126</f>
        <v>18317598.99</v>
      </c>
      <c r="D1126" s="16" t="s">
        <v>73</v>
      </c>
      <c r="E1126" s="0" t="s">
        <v>74</v>
      </c>
      <c r="F1126" s="0" t="n">
        <f aca="false">G1126*H1126*1000</f>
        <v>4839000</v>
      </c>
      <c r="G1126" s="0" t="n">
        <v>30</v>
      </c>
      <c r="H1126" s="0" t="n">
        <v>161.3</v>
      </c>
      <c r="I1126" s="17" t="n">
        <v>36479</v>
      </c>
      <c r="J1126" s="17" t="str">
        <f aca="false">TEXT(I1126,"aaaa")</f>
        <v>1999</v>
      </c>
      <c r="K1126" s="0" t="n">
        <v>11</v>
      </c>
      <c r="L1126" s="0" t="s">
        <v>86</v>
      </c>
      <c r="M1126" s="0" t="s">
        <v>89</v>
      </c>
    </row>
    <row r="1127" customFormat="false" ht="14.4" hidden="true" customHeight="false" outlineLevel="0" collapsed="false">
      <c r="A1127" s="0" t="str">
        <f aca="false">IF(M1127="GASOLINE","G",IF(M1127="PROPANE","CNG",IF(M1127="DIESEL","D", "OUTRO")))</f>
        <v>CNG</v>
      </c>
      <c r="C1127" s="0" t="n">
        <f aca="false">3.78541*F1127</f>
        <v>0</v>
      </c>
      <c r="D1127" s="16" t="s">
        <v>73</v>
      </c>
      <c r="E1127" s="0" t="s">
        <v>74</v>
      </c>
      <c r="F1127" s="0" t="n">
        <f aca="false">G1127*H1127*1000</f>
        <v>0</v>
      </c>
      <c r="G1127" s="0" t="n">
        <v>31</v>
      </c>
      <c r="I1127" s="17" t="n">
        <v>36509</v>
      </c>
      <c r="J1127" s="17" t="str">
        <f aca="false">TEXT(I1127,"aaaa")</f>
        <v>1999</v>
      </c>
      <c r="K1127" s="0" t="n">
        <v>12</v>
      </c>
      <c r="L1127" s="0" t="s">
        <v>87</v>
      </c>
      <c r="M1127" s="0" t="s">
        <v>89</v>
      </c>
    </row>
    <row r="1128" customFormat="false" ht="14.4" hidden="true" customHeight="false" outlineLevel="0" collapsed="false">
      <c r="A1128" s="0" t="str">
        <f aca="false">IF(M1128="GASOLINE","G",IF(M1128="PROPANE","CNG",IF(M1128="DIESEL","D", "OUTRO")))</f>
        <v>CNG</v>
      </c>
      <c r="C1128" s="0" t="n">
        <f aca="false">3.78541*F1128</f>
        <v>0</v>
      </c>
      <c r="D1128" s="16" t="s">
        <v>73</v>
      </c>
      <c r="E1128" s="0" t="s">
        <v>74</v>
      </c>
      <c r="F1128" s="0" t="n">
        <f aca="false">G1128*H1128*1000</f>
        <v>0</v>
      </c>
      <c r="G1128" s="0" t="n">
        <v>31</v>
      </c>
      <c r="I1128" s="17" t="n">
        <v>36540</v>
      </c>
      <c r="J1128" s="17" t="str">
        <f aca="false">TEXT(I1128,"aaaa")</f>
        <v>2000</v>
      </c>
      <c r="K1128" s="0" t="n">
        <v>1</v>
      </c>
      <c r="L1128" s="0" t="s">
        <v>75</v>
      </c>
      <c r="M1128" s="0" t="s">
        <v>89</v>
      </c>
    </row>
    <row r="1129" customFormat="false" ht="14.4" hidden="true" customHeight="false" outlineLevel="0" collapsed="false">
      <c r="A1129" s="0" t="str">
        <f aca="false">IF(M1129="GASOLINE","G",IF(M1129="PROPANE","CNG",IF(M1129="DIESEL","D", "OUTRO")))</f>
        <v>CNG</v>
      </c>
      <c r="C1129" s="0" t="n">
        <f aca="false">3.78541*F1129</f>
        <v>35798243.829</v>
      </c>
      <c r="D1129" s="16" t="s">
        <v>73</v>
      </c>
      <c r="E1129" s="0" t="s">
        <v>74</v>
      </c>
      <c r="F1129" s="0" t="n">
        <f aca="false">G1129*H1129*1000</f>
        <v>9456900</v>
      </c>
      <c r="G1129" s="0" t="n">
        <v>29</v>
      </c>
      <c r="H1129" s="0" t="n">
        <v>326.1</v>
      </c>
      <c r="I1129" s="17" t="n">
        <v>36571</v>
      </c>
      <c r="J1129" s="17" t="str">
        <f aca="false">TEXT(I1129,"aaaa")</f>
        <v>2000</v>
      </c>
      <c r="K1129" s="0" t="n">
        <v>2</v>
      </c>
      <c r="L1129" s="0" t="s">
        <v>77</v>
      </c>
      <c r="M1129" s="0" t="s">
        <v>89</v>
      </c>
    </row>
    <row r="1130" customFormat="false" ht="14.4" hidden="true" customHeight="false" outlineLevel="0" collapsed="false">
      <c r="A1130" s="0" t="str">
        <f aca="false">IF(M1130="GASOLINE","G",IF(M1130="PROPANE","CNG",IF(M1130="DIESEL","D", "OUTRO")))</f>
        <v>CNG</v>
      </c>
      <c r="C1130" s="0" t="n">
        <f aca="false">3.78541*F1130</f>
        <v>0</v>
      </c>
      <c r="D1130" s="16" t="s">
        <v>73</v>
      </c>
      <c r="E1130" s="0" t="s">
        <v>74</v>
      </c>
      <c r="F1130" s="0" t="n">
        <f aca="false">G1130*H1130*1000</f>
        <v>0</v>
      </c>
      <c r="G1130" s="0" t="n">
        <v>31</v>
      </c>
      <c r="I1130" s="17" t="n">
        <v>36600</v>
      </c>
      <c r="J1130" s="17" t="str">
        <f aca="false">TEXT(I1130,"aaaa")</f>
        <v>2000</v>
      </c>
      <c r="K1130" s="0" t="n">
        <v>3</v>
      </c>
      <c r="L1130" s="0" t="s">
        <v>78</v>
      </c>
      <c r="M1130" s="0" t="s">
        <v>89</v>
      </c>
    </row>
    <row r="1131" customFormat="false" ht="14.4" hidden="true" customHeight="false" outlineLevel="0" collapsed="false">
      <c r="A1131" s="0" t="str">
        <f aca="false">IF(M1131="GASOLINE","G",IF(M1131="PROPANE","CNG",IF(M1131="DIESEL","D", "OUTRO")))</f>
        <v>CNG</v>
      </c>
      <c r="C1131" s="0" t="n">
        <f aca="false">3.78541*F1131</f>
        <v>11401654.92</v>
      </c>
      <c r="D1131" s="16" t="s">
        <v>73</v>
      </c>
      <c r="E1131" s="0" t="s">
        <v>74</v>
      </c>
      <c r="F1131" s="0" t="n">
        <f aca="false">G1131*H1131*1000</f>
        <v>3012000</v>
      </c>
      <c r="G1131" s="0" t="n">
        <v>30</v>
      </c>
      <c r="H1131" s="0" t="n">
        <v>100.4</v>
      </c>
      <c r="I1131" s="17" t="n">
        <v>36631</v>
      </c>
      <c r="J1131" s="17" t="str">
        <f aca="false">TEXT(I1131,"aaaa")</f>
        <v>2000</v>
      </c>
      <c r="K1131" s="0" t="n">
        <v>4</v>
      </c>
      <c r="L1131" s="0" t="s">
        <v>79</v>
      </c>
      <c r="M1131" s="0" t="s">
        <v>89</v>
      </c>
    </row>
    <row r="1132" customFormat="false" ht="14.4" hidden="true" customHeight="false" outlineLevel="0" collapsed="false">
      <c r="A1132" s="0" t="str">
        <f aca="false">IF(M1132="GASOLINE","G",IF(M1132="PROPANE","CNG",IF(M1132="DIESEL","D", "OUTRO")))</f>
        <v>CNG</v>
      </c>
      <c r="C1132" s="0" t="n">
        <f aca="false">3.78541*F1132</f>
        <v>0</v>
      </c>
      <c r="D1132" s="16" t="s">
        <v>73</v>
      </c>
      <c r="E1132" s="0" t="s">
        <v>74</v>
      </c>
      <c r="F1132" s="0" t="n">
        <f aca="false">G1132*H1132*1000</f>
        <v>0</v>
      </c>
      <c r="G1132" s="0" t="n">
        <v>31</v>
      </c>
      <c r="I1132" s="17" t="n">
        <v>36661</v>
      </c>
      <c r="J1132" s="17" t="str">
        <f aca="false">TEXT(I1132,"aaaa")</f>
        <v>2000</v>
      </c>
      <c r="K1132" s="0" t="n">
        <v>5</v>
      </c>
      <c r="L1132" s="0" t="s">
        <v>80</v>
      </c>
      <c r="M1132" s="0" t="s">
        <v>89</v>
      </c>
    </row>
    <row r="1133" customFormat="false" ht="14.4" hidden="true" customHeight="false" outlineLevel="0" collapsed="false">
      <c r="A1133" s="0" t="str">
        <f aca="false">IF(M1133="GASOLINE","G",IF(M1133="PROPANE","CNG",IF(M1133="DIESEL","D", "OUTRO")))</f>
        <v>CNG</v>
      </c>
      <c r="C1133" s="0" t="n">
        <f aca="false">3.78541*F1133</f>
        <v>0</v>
      </c>
      <c r="D1133" s="16" t="s">
        <v>73</v>
      </c>
      <c r="E1133" s="0" t="s">
        <v>74</v>
      </c>
      <c r="F1133" s="0" t="n">
        <f aca="false">G1133*H1133*1000</f>
        <v>0</v>
      </c>
      <c r="G1133" s="0" t="n">
        <v>30</v>
      </c>
      <c r="I1133" s="17" t="n">
        <v>36692</v>
      </c>
      <c r="J1133" s="17" t="str">
        <f aca="false">TEXT(I1133,"aaaa")</f>
        <v>2000</v>
      </c>
      <c r="K1133" s="0" t="n">
        <v>6</v>
      </c>
      <c r="L1133" s="0" t="s">
        <v>81</v>
      </c>
      <c r="M1133" s="0" t="s">
        <v>89</v>
      </c>
    </row>
    <row r="1134" customFormat="false" ht="14.4" hidden="true" customHeight="false" outlineLevel="0" collapsed="false">
      <c r="A1134" s="0" t="str">
        <f aca="false">IF(M1134="GASOLINE","G",IF(M1134="PROPANE","CNG",IF(M1134="DIESEL","D", "OUTRO")))</f>
        <v>CNG</v>
      </c>
      <c r="C1134" s="0" t="n">
        <f aca="false">3.78541*F1134</f>
        <v>0</v>
      </c>
      <c r="D1134" s="16" t="s">
        <v>73</v>
      </c>
      <c r="E1134" s="0" t="s">
        <v>74</v>
      </c>
      <c r="F1134" s="0" t="n">
        <f aca="false">G1134*H1134*1000</f>
        <v>0</v>
      </c>
      <c r="G1134" s="0" t="n">
        <v>31</v>
      </c>
      <c r="I1134" s="17" t="n">
        <v>36722</v>
      </c>
      <c r="J1134" s="17" t="str">
        <f aca="false">TEXT(I1134,"aaaa")</f>
        <v>2000</v>
      </c>
      <c r="K1134" s="0" t="n">
        <v>7</v>
      </c>
      <c r="L1134" s="0" t="s">
        <v>82</v>
      </c>
      <c r="M1134" s="0" t="s">
        <v>89</v>
      </c>
    </row>
    <row r="1135" customFormat="false" ht="14.4" hidden="true" customHeight="false" outlineLevel="0" collapsed="false">
      <c r="A1135" s="0" t="str">
        <f aca="false">IF(M1135="GASOLINE","G",IF(M1135="PROPANE","CNG",IF(M1135="DIESEL","D", "OUTRO")))</f>
        <v>CNG</v>
      </c>
      <c r="C1135" s="0" t="n">
        <f aca="false">3.78541*F1135</f>
        <v>7521988.211</v>
      </c>
      <c r="D1135" s="16" t="s">
        <v>73</v>
      </c>
      <c r="E1135" s="0" t="s">
        <v>74</v>
      </c>
      <c r="F1135" s="0" t="n">
        <f aca="false">G1135*H1135*1000</f>
        <v>1987100</v>
      </c>
      <c r="G1135" s="0" t="n">
        <v>31</v>
      </c>
      <c r="H1135" s="0" t="n">
        <v>64.1</v>
      </c>
      <c r="I1135" s="17" t="n">
        <v>36753</v>
      </c>
      <c r="J1135" s="17" t="str">
        <f aca="false">TEXT(I1135,"aaaa")</f>
        <v>2000</v>
      </c>
      <c r="K1135" s="0" t="n">
        <v>8</v>
      </c>
      <c r="L1135" s="0" t="s">
        <v>83</v>
      </c>
      <c r="M1135" s="0" t="s">
        <v>89</v>
      </c>
    </row>
    <row r="1136" customFormat="false" ht="14.4" hidden="true" customHeight="false" outlineLevel="0" collapsed="false">
      <c r="A1136" s="0" t="str">
        <f aca="false">IF(M1136="GASOLINE","G",IF(M1136="PROPANE","CNG",IF(M1136="DIESEL","D", "OUTRO")))</f>
        <v>CNG</v>
      </c>
      <c r="C1136" s="0" t="n">
        <f aca="false">3.78541*F1136</f>
        <v>15274129.35</v>
      </c>
      <c r="D1136" s="16" t="s">
        <v>73</v>
      </c>
      <c r="E1136" s="0" t="s">
        <v>74</v>
      </c>
      <c r="F1136" s="0" t="n">
        <f aca="false">G1136*H1136*1000</f>
        <v>4035000</v>
      </c>
      <c r="G1136" s="0" t="n">
        <v>30</v>
      </c>
      <c r="H1136" s="0" t="n">
        <v>134.5</v>
      </c>
      <c r="I1136" s="17" t="n">
        <v>36784</v>
      </c>
      <c r="J1136" s="17" t="str">
        <f aca="false">TEXT(I1136,"aaaa")</f>
        <v>2000</v>
      </c>
      <c r="K1136" s="0" t="n">
        <v>9</v>
      </c>
      <c r="L1136" s="0" t="s">
        <v>84</v>
      </c>
      <c r="M1136" s="0" t="s">
        <v>89</v>
      </c>
    </row>
    <row r="1137" customFormat="false" ht="14.4" hidden="true" customHeight="false" outlineLevel="0" collapsed="false">
      <c r="A1137" s="0" t="str">
        <f aca="false">IF(M1137="GASOLINE","G",IF(M1137="PROPANE","CNG",IF(M1137="DIESEL","D", "OUTRO")))</f>
        <v>CNG</v>
      </c>
      <c r="C1137" s="0" t="n">
        <f aca="false">3.78541*F1137</f>
        <v>17930730.088</v>
      </c>
      <c r="D1137" s="16" t="s">
        <v>73</v>
      </c>
      <c r="E1137" s="0" t="s">
        <v>74</v>
      </c>
      <c r="F1137" s="0" t="n">
        <f aca="false">G1137*H1137*1000</f>
        <v>4736800</v>
      </c>
      <c r="G1137" s="0" t="n">
        <v>31</v>
      </c>
      <c r="H1137" s="0" t="n">
        <v>152.8</v>
      </c>
      <c r="I1137" s="17" t="n">
        <v>36814</v>
      </c>
      <c r="J1137" s="17" t="str">
        <f aca="false">TEXT(I1137,"aaaa")</f>
        <v>2000</v>
      </c>
      <c r="K1137" s="0" t="n">
        <v>10</v>
      </c>
      <c r="L1137" s="0" t="s">
        <v>85</v>
      </c>
      <c r="M1137" s="0" t="s">
        <v>89</v>
      </c>
    </row>
    <row r="1138" customFormat="false" ht="14.4" hidden="true" customHeight="false" outlineLevel="0" collapsed="false">
      <c r="A1138" s="0" t="str">
        <f aca="false">IF(M1138="GASOLINE","G",IF(M1138="PROPANE","CNG",IF(M1138="DIESEL","D", "OUTRO")))</f>
        <v>CNG</v>
      </c>
      <c r="C1138" s="0" t="n">
        <f aca="false">3.78541*F1138</f>
        <v>0</v>
      </c>
      <c r="D1138" s="16" t="s">
        <v>73</v>
      </c>
      <c r="E1138" s="0" t="s">
        <v>74</v>
      </c>
      <c r="F1138" s="0" t="n">
        <f aca="false">G1138*H1138*1000</f>
        <v>0</v>
      </c>
      <c r="G1138" s="0" t="n">
        <v>30</v>
      </c>
      <c r="I1138" s="17" t="n">
        <v>36845</v>
      </c>
      <c r="J1138" s="17" t="str">
        <f aca="false">TEXT(I1138,"aaaa")</f>
        <v>2000</v>
      </c>
      <c r="K1138" s="0" t="n">
        <v>11</v>
      </c>
      <c r="L1138" s="0" t="s">
        <v>86</v>
      </c>
      <c r="M1138" s="0" t="s">
        <v>89</v>
      </c>
    </row>
    <row r="1139" customFormat="false" ht="14.4" hidden="true" customHeight="false" outlineLevel="0" collapsed="false">
      <c r="A1139" s="0" t="str">
        <f aca="false">IF(M1139="GASOLINE","G",IF(M1139="PROPANE","CNG",IF(M1139="DIESEL","D", "OUTRO")))</f>
        <v>CNG</v>
      </c>
      <c r="C1139" s="0" t="n">
        <f aca="false">3.78541*F1139</f>
        <v>33291545.327</v>
      </c>
      <c r="D1139" s="16" t="s">
        <v>73</v>
      </c>
      <c r="E1139" s="0" t="s">
        <v>74</v>
      </c>
      <c r="F1139" s="0" t="n">
        <f aca="false">G1139*H1139*1000</f>
        <v>8794700</v>
      </c>
      <c r="G1139" s="0" t="n">
        <v>31</v>
      </c>
      <c r="H1139" s="0" t="n">
        <v>283.7</v>
      </c>
      <c r="I1139" s="17" t="n">
        <v>36875</v>
      </c>
      <c r="J1139" s="17" t="str">
        <f aca="false">TEXT(I1139,"aaaa")</f>
        <v>2000</v>
      </c>
      <c r="K1139" s="0" t="n">
        <v>12</v>
      </c>
      <c r="L1139" s="0" t="s">
        <v>87</v>
      </c>
      <c r="M1139" s="0" t="s">
        <v>89</v>
      </c>
    </row>
    <row r="1140" customFormat="false" ht="14.4" hidden="true" customHeight="false" outlineLevel="0" collapsed="false">
      <c r="A1140" s="0" t="str">
        <f aca="false">IF(M1140="GASOLINE","G",IF(M1140="PROPANE","CNG",IF(M1140="DIESEL","D", "OUTRO")))</f>
        <v>CNG</v>
      </c>
      <c r="C1140" s="0" t="n">
        <f aca="false">3.78541*F1140</f>
        <v>34852269.87</v>
      </c>
      <c r="D1140" s="16" t="s">
        <v>73</v>
      </c>
      <c r="E1140" s="0" t="s">
        <v>74</v>
      </c>
      <c r="F1140" s="0" t="n">
        <f aca="false">G1140*H1140*1000</f>
        <v>9207000</v>
      </c>
      <c r="G1140" s="0" t="n">
        <v>31</v>
      </c>
      <c r="H1140" s="0" t="n">
        <v>297</v>
      </c>
      <c r="I1140" s="17" t="n">
        <v>36906</v>
      </c>
      <c r="J1140" s="17" t="str">
        <f aca="false">TEXT(I1140,"aaaa")</f>
        <v>2001</v>
      </c>
      <c r="K1140" s="0" t="n">
        <v>1</v>
      </c>
      <c r="L1140" s="0" t="s">
        <v>75</v>
      </c>
      <c r="M1140" s="0" t="s">
        <v>89</v>
      </c>
    </row>
    <row r="1141" customFormat="false" ht="14.4" hidden="true" customHeight="false" outlineLevel="0" collapsed="false">
      <c r="A1141" s="0" t="str">
        <f aca="false">IF(M1141="GASOLINE","G",IF(M1141="PROPANE","CNG",IF(M1141="DIESEL","D", "OUTRO")))</f>
        <v>CNG</v>
      </c>
      <c r="C1141" s="0" t="n">
        <f aca="false">3.78541*F1141</f>
        <v>19269251.064</v>
      </c>
      <c r="D1141" s="16" t="s">
        <v>73</v>
      </c>
      <c r="E1141" s="0" t="s">
        <v>74</v>
      </c>
      <c r="F1141" s="0" t="n">
        <f aca="false">G1141*H1141*1000</f>
        <v>5090400</v>
      </c>
      <c r="G1141" s="0" t="n">
        <v>28</v>
      </c>
      <c r="H1141" s="0" t="n">
        <v>181.8</v>
      </c>
      <c r="I1141" s="17" t="n">
        <v>36937</v>
      </c>
      <c r="J1141" s="17" t="str">
        <f aca="false">TEXT(I1141,"aaaa")</f>
        <v>2001</v>
      </c>
      <c r="K1141" s="0" t="n">
        <v>2</v>
      </c>
      <c r="L1141" s="0" t="s">
        <v>77</v>
      </c>
      <c r="M1141" s="0" t="s">
        <v>89</v>
      </c>
    </row>
    <row r="1142" customFormat="false" ht="14.4" hidden="true" customHeight="false" outlineLevel="0" collapsed="false">
      <c r="A1142" s="0" t="str">
        <f aca="false">IF(M1142="GASOLINE","G",IF(M1142="PROPANE","CNG",IF(M1142="DIESEL","D", "OUTRO")))</f>
        <v>CNG</v>
      </c>
      <c r="C1142" s="0" t="n">
        <f aca="false">3.78541*F1142</f>
        <v>23340459.519</v>
      </c>
      <c r="D1142" s="16" t="s">
        <v>73</v>
      </c>
      <c r="E1142" s="0" t="s">
        <v>74</v>
      </c>
      <c r="F1142" s="0" t="n">
        <f aca="false">G1142*H1142*1000</f>
        <v>6165900</v>
      </c>
      <c r="G1142" s="0" t="n">
        <v>31</v>
      </c>
      <c r="H1142" s="0" t="n">
        <v>198.9</v>
      </c>
      <c r="I1142" s="17" t="n">
        <v>36965</v>
      </c>
      <c r="J1142" s="17" t="str">
        <f aca="false">TEXT(I1142,"aaaa")</f>
        <v>2001</v>
      </c>
      <c r="K1142" s="0" t="n">
        <v>3</v>
      </c>
      <c r="L1142" s="0" t="s">
        <v>78</v>
      </c>
      <c r="M1142" s="0" t="s">
        <v>89</v>
      </c>
    </row>
    <row r="1143" customFormat="false" ht="14.4" hidden="true" customHeight="false" outlineLevel="0" collapsed="false">
      <c r="A1143" s="0" t="str">
        <f aca="false">IF(M1143="GASOLINE","G",IF(M1143="PROPANE","CNG",IF(M1143="DIESEL","D", "OUTRO")))</f>
        <v>CNG</v>
      </c>
      <c r="C1143" s="0" t="n">
        <f aca="false">3.78541*F1143</f>
        <v>0</v>
      </c>
      <c r="D1143" s="16" t="s">
        <v>73</v>
      </c>
      <c r="E1143" s="0" t="s">
        <v>74</v>
      </c>
      <c r="F1143" s="0" t="n">
        <f aca="false">G1143*H1143*1000</f>
        <v>0</v>
      </c>
      <c r="G1143" s="0" t="n">
        <v>30</v>
      </c>
      <c r="I1143" s="17" t="n">
        <v>36996</v>
      </c>
      <c r="J1143" s="17" t="str">
        <f aca="false">TEXT(I1143,"aaaa")</f>
        <v>2001</v>
      </c>
      <c r="K1143" s="0" t="n">
        <v>4</v>
      </c>
      <c r="L1143" s="0" t="s">
        <v>79</v>
      </c>
      <c r="M1143" s="0" t="s">
        <v>89</v>
      </c>
    </row>
    <row r="1144" customFormat="false" ht="14.4" hidden="true" customHeight="false" outlineLevel="0" collapsed="false">
      <c r="A1144" s="0" t="str">
        <f aca="false">IF(M1144="GASOLINE","G",IF(M1144="PROPANE","CNG",IF(M1144="DIESEL","D", "OUTRO")))</f>
        <v>CNG</v>
      </c>
      <c r="C1144" s="0" t="n">
        <f aca="false">3.78541*F1144</f>
        <v>8425565.578</v>
      </c>
      <c r="D1144" s="16" t="s">
        <v>73</v>
      </c>
      <c r="E1144" s="0" t="s">
        <v>74</v>
      </c>
      <c r="F1144" s="0" t="n">
        <f aca="false">G1144*H1144*1000</f>
        <v>2225800</v>
      </c>
      <c r="G1144" s="0" t="n">
        <v>31</v>
      </c>
      <c r="H1144" s="0" t="n">
        <v>71.8</v>
      </c>
      <c r="I1144" s="17" t="n">
        <v>37026</v>
      </c>
      <c r="J1144" s="17" t="str">
        <f aca="false">TEXT(I1144,"aaaa")</f>
        <v>2001</v>
      </c>
      <c r="K1144" s="0" t="n">
        <v>5</v>
      </c>
      <c r="L1144" s="0" t="s">
        <v>80</v>
      </c>
      <c r="M1144" s="0" t="s">
        <v>89</v>
      </c>
    </row>
    <row r="1145" customFormat="false" ht="14.4" hidden="true" customHeight="false" outlineLevel="0" collapsed="false">
      <c r="A1145" s="0" t="str">
        <f aca="false">IF(M1145="GASOLINE","G",IF(M1145="PROPANE","CNG",IF(M1145="DIESEL","D", "OUTRO")))</f>
        <v>CNG</v>
      </c>
      <c r="C1145" s="0" t="n">
        <f aca="false">3.78541*F1145</f>
        <v>0</v>
      </c>
      <c r="D1145" s="16" t="s">
        <v>73</v>
      </c>
      <c r="E1145" s="0" t="s">
        <v>74</v>
      </c>
      <c r="F1145" s="0" t="n">
        <f aca="false">G1145*H1145*1000</f>
        <v>0</v>
      </c>
      <c r="G1145" s="0" t="n">
        <v>30</v>
      </c>
      <c r="I1145" s="17" t="n">
        <v>37057</v>
      </c>
      <c r="J1145" s="17" t="str">
        <f aca="false">TEXT(I1145,"aaaa")</f>
        <v>2001</v>
      </c>
      <c r="K1145" s="0" t="n">
        <v>6</v>
      </c>
      <c r="L1145" s="0" t="s">
        <v>81</v>
      </c>
      <c r="M1145" s="0" t="s">
        <v>89</v>
      </c>
    </row>
    <row r="1146" customFormat="false" ht="14.4" hidden="true" customHeight="false" outlineLevel="0" collapsed="false">
      <c r="A1146" s="0" t="str">
        <f aca="false">IF(M1146="GASOLINE","G",IF(M1146="PROPANE","CNG",IF(M1146="DIESEL","D", "OUTRO")))</f>
        <v>CNG</v>
      </c>
      <c r="C1146" s="0" t="n">
        <f aca="false">3.78541*F1146</f>
        <v>7123005.997</v>
      </c>
      <c r="D1146" s="16" t="s">
        <v>73</v>
      </c>
      <c r="E1146" s="0" t="s">
        <v>74</v>
      </c>
      <c r="F1146" s="0" t="n">
        <f aca="false">G1146*H1146*1000</f>
        <v>1881700</v>
      </c>
      <c r="G1146" s="0" t="n">
        <v>31</v>
      </c>
      <c r="H1146" s="0" t="n">
        <v>60.7</v>
      </c>
      <c r="I1146" s="17" t="n">
        <v>37087</v>
      </c>
      <c r="J1146" s="17" t="str">
        <f aca="false">TEXT(I1146,"aaaa")</f>
        <v>2001</v>
      </c>
      <c r="K1146" s="0" t="n">
        <v>7</v>
      </c>
      <c r="L1146" s="0" t="s">
        <v>82</v>
      </c>
      <c r="M1146" s="0" t="s">
        <v>89</v>
      </c>
    </row>
    <row r="1147" customFormat="false" ht="14.4" hidden="true" customHeight="false" outlineLevel="0" collapsed="false">
      <c r="A1147" s="0" t="str">
        <f aca="false">IF(M1147="GASOLINE","G",IF(M1147="PROPANE","CNG",IF(M1147="DIESEL","D", "OUTRO")))</f>
        <v>CNG</v>
      </c>
      <c r="C1147" s="0" t="n">
        <f aca="false">3.78541*F1147</f>
        <v>7345966.646</v>
      </c>
      <c r="D1147" s="16" t="s">
        <v>73</v>
      </c>
      <c r="E1147" s="0" t="s">
        <v>74</v>
      </c>
      <c r="F1147" s="0" t="n">
        <f aca="false">G1147*H1147*1000</f>
        <v>1940600</v>
      </c>
      <c r="G1147" s="0" t="n">
        <v>31</v>
      </c>
      <c r="H1147" s="0" t="n">
        <v>62.6</v>
      </c>
      <c r="I1147" s="17" t="n">
        <v>37118</v>
      </c>
      <c r="J1147" s="17" t="str">
        <f aca="false">TEXT(I1147,"aaaa")</f>
        <v>2001</v>
      </c>
      <c r="K1147" s="0" t="n">
        <v>8</v>
      </c>
      <c r="L1147" s="0" t="s">
        <v>83</v>
      </c>
      <c r="M1147" s="0" t="s">
        <v>89</v>
      </c>
    </row>
    <row r="1148" customFormat="false" ht="14.4" hidden="true" customHeight="false" outlineLevel="0" collapsed="false">
      <c r="A1148" s="0" t="str">
        <f aca="false">IF(M1148="GASOLINE","G",IF(M1148="PROPANE","CNG",IF(M1148="DIESEL","D", "OUTRO")))</f>
        <v>CNG</v>
      </c>
      <c r="C1148" s="0" t="n">
        <f aca="false">3.78541*F1148</f>
        <v>11424367.38</v>
      </c>
      <c r="D1148" s="16" t="s">
        <v>73</v>
      </c>
      <c r="E1148" s="0" t="s">
        <v>74</v>
      </c>
      <c r="F1148" s="0" t="n">
        <f aca="false">G1148*H1148*1000</f>
        <v>3018000</v>
      </c>
      <c r="G1148" s="0" t="n">
        <v>30</v>
      </c>
      <c r="H1148" s="0" t="n">
        <v>100.6</v>
      </c>
      <c r="I1148" s="17" t="n">
        <v>37149</v>
      </c>
      <c r="J1148" s="17" t="str">
        <f aca="false">TEXT(I1148,"aaaa")</f>
        <v>2001</v>
      </c>
      <c r="K1148" s="0" t="n">
        <v>9</v>
      </c>
      <c r="L1148" s="0" t="s">
        <v>84</v>
      </c>
      <c r="M1148" s="0" t="s">
        <v>89</v>
      </c>
    </row>
    <row r="1149" customFormat="false" ht="14.4" hidden="true" customHeight="false" outlineLevel="0" collapsed="false">
      <c r="A1149" s="0" t="str">
        <f aca="false">IF(M1149="GASOLINE","G",IF(M1149="PROPANE","CNG",IF(M1149="DIESEL","D", "OUTRO")))</f>
        <v>CNG</v>
      </c>
      <c r="C1149" s="0" t="n">
        <f aca="false">3.78541*F1149</f>
        <v>16557761.881</v>
      </c>
      <c r="D1149" s="16" t="s">
        <v>73</v>
      </c>
      <c r="E1149" s="0" t="s">
        <v>74</v>
      </c>
      <c r="F1149" s="0" t="n">
        <f aca="false">G1149*H1149*1000</f>
        <v>4374100</v>
      </c>
      <c r="G1149" s="0" t="n">
        <v>31</v>
      </c>
      <c r="H1149" s="0" t="n">
        <v>141.1</v>
      </c>
      <c r="I1149" s="17" t="n">
        <v>37179</v>
      </c>
      <c r="J1149" s="17" t="str">
        <f aca="false">TEXT(I1149,"aaaa")</f>
        <v>2001</v>
      </c>
      <c r="K1149" s="0" t="n">
        <v>10</v>
      </c>
      <c r="L1149" s="0" t="s">
        <v>85</v>
      </c>
      <c r="M1149" s="0" t="s">
        <v>89</v>
      </c>
    </row>
    <row r="1150" customFormat="false" ht="14.4" hidden="true" customHeight="false" outlineLevel="0" collapsed="false">
      <c r="A1150" s="0" t="str">
        <f aca="false">IF(M1150="GASOLINE","G",IF(M1150="PROPANE","CNG",IF(M1150="DIESEL","D", "OUTRO")))</f>
        <v>CNG</v>
      </c>
      <c r="C1150" s="0" t="n">
        <f aca="false">3.78541*F1150</f>
        <v>15614816.25</v>
      </c>
      <c r="D1150" s="16" t="s">
        <v>73</v>
      </c>
      <c r="E1150" s="0" t="s">
        <v>74</v>
      </c>
      <c r="F1150" s="0" t="n">
        <f aca="false">G1150*H1150*1000</f>
        <v>4125000</v>
      </c>
      <c r="G1150" s="0" t="n">
        <v>30</v>
      </c>
      <c r="H1150" s="0" t="n">
        <v>137.5</v>
      </c>
      <c r="I1150" s="17" t="n">
        <v>37210</v>
      </c>
      <c r="J1150" s="17" t="str">
        <f aca="false">TEXT(I1150,"aaaa")</f>
        <v>2001</v>
      </c>
      <c r="K1150" s="0" t="n">
        <v>11</v>
      </c>
      <c r="L1150" s="0" t="s">
        <v>86</v>
      </c>
      <c r="M1150" s="0" t="s">
        <v>89</v>
      </c>
    </row>
    <row r="1151" customFormat="false" ht="14.4" hidden="true" customHeight="false" outlineLevel="0" collapsed="false">
      <c r="A1151" s="0" t="str">
        <f aca="false">IF(M1151="GASOLINE","G",IF(M1151="PROPANE","CNG",IF(M1151="DIESEL","D", "OUTRO")))</f>
        <v>CNG</v>
      </c>
      <c r="C1151" s="0" t="n">
        <f aca="false">3.78541*F1151</f>
        <v>18634816.348</v>
      </c>
      <c r="D1151" s="16" t="s">
        <v>73</v>
      </c>
      <c r="E1151" s="0" t="s">
        <v>74</v>
      </c>
      <c r="F1151" s="0" t="n">
        <f aca="false">G1151*H1151*1000</f>
        <v>4922800</v>
      </c>
      <c r="G1151" s="0" t="n">
        <v>31</v>
      </c>
      <c r="H1151" s="0" t="n">
        <v>158.8</v>
      </c>
      <c r="I1151" s="17" t="n">
        <v>37240</v>
      </c>
      <c r="J1151" s="17" t="str">
        <f aca="false">TEXT(I1151,"aaaa")</f>
        <v>2001</v>
      </c>
      <c r="K1151" s="0" t="n">
        <v>12</v>
      </c>
      <c r="L1151" s="0" t="s">
        <v>87</v>
      </c>
      <c r="M1151" s="0" t="s">
        <v>89</v>
      </c>
    </row>
    <row r="1152" customFormat="false" ht="14.4" hidden="true" customHeight="false" outlineLevel="0" collapsed="false">
      <c r="A1152" s="0" t="str">
        <f aca="false">IF(M1152="GASOLINE","G",IF(M1152="PROPANE","CNG",IF(M1152="DIESEL","D", "OUTRO")))</f>
        <v>CNG</v>
      </c>
      <c r="C1152" s="0" t="n">
        <f aca="false">3.78541*F1152</f>
        <v>27013442.842</v>
      </c>
      <c r="D1152" s="16" t="s">
        <v>73</v>
      </c>
      <c r="E1152" s="0" t="s">
        <v>74</v>
      </c>
      <c r="F1152" s="0" t="n">
        <f aca="false">G1152*H1152*1000</f>
        <v>7136200</v>
      </c>
      <c r="G1152" s="0" t="n">
        <v>31</v>
      </c>
      <c r="H1152" s="0" t="n">
        <v>230.2</v>
      </c>
      <c r="I1152" s="17" t="n">
        <v>37271</v>
      </c>
      <c r="J1152" s="17" t="str">
        <f aca="false">TEXT(I1152,"aaaa")</f>
        <v>2002</v>
      </c>
      <c r="K1152" s="0" t="n">
        <v>1</v>
      </c>
      <c r="L1152" s="0" t="s">
        <v>75</v>
      </c>
      <c r="M1152" s="0" t="s">
        <v>89</v>
      </c>
    </row>
    <row r="1153" customFormat="false" ht="14.4" hidden="true" customHeight="false" outlineLevel="0" collapsed="false">
      <c r="A1153" s="0" t="str">
        <f aca="false">IF(M1153="GASOLINE","G",IF(M1153="PROPANE","CNG",IF(M1153="DIESEL","D", "OUTRO")))</f>
        <v>CNG</v>
      </c>
      <c r="C1153" s="0" t="n">
        <f aca="false">3.78541*F1153</f>
        <v>18018551.6</v>
      </c>
      <c r="D1153" s="16" t="s">
        <v>73</v>
      </c>
      <c r="E1153" s="0" t="s">
        <v>74</v>
      </c>
      <c r="F1153" s="0" t="n">
        <f aca="false">G1153*H1153*1000</f>
        <v>4760000</v>
      </c>
      <c r="G1153" s="0" t="n">
        <v>28</v>
      </c>
      <c r="H1153" s="0" t="n">
        <v>170</v>
      </c>
      <c r="I1153" s="17" t="n">
        <v>37302</v>
      </c>
      <c r="J1153" s="17" t="str">
        <f aca="false">TEXT(I1153,"aaaa")</f>
        <v>2002</v>
      </c>
      <c r="K1153" s="0" t="n">
        <v>2</v>
      </c>
      <c r="L1153" s="0" t="s">
        <v>77</v>
      </c>
      <c r="M1153" s="0" t="s">
        <v>89</v>
      </c>
    </row>
    <row r="1154" customFormat="false" ht="14.4" hidden="true" customHeight="false" outlineLevel="0" collapsed="false">
      <c r="A1154" s="0" t="str">
        <f aca="false">IF(M1154="GASOLINE","G",IF(M1154="PROPANE","CNG",IF(M1154="DIESEL","D", "OUTRO")))</f>
        <v>CNG</v>
      </c>
      <c r="C1154" s="0" t="n">
        <f aca="false">3.78541*F1154</f>
        <v>18470529.554</v>
      </c>
      <c r="D1154" s="16" t="s">
        <v>73</v>
      </c>
      <c r="E1154" s="0" t="s">
        <v>74</v>
      </c>
      <c r="F1154" s="0" t="n">
        <f aca="false">G1154*H1154*1000</f>
        <v>4879400</v>
      </c>
      <c r="G1154" s="0" t="n">
        <v>31</v>
      </c>
      <c r="H1154" s="0" t="n">
        <v>157.4</v>
      </c>
      <c r="I1154" s="17" t="n">
        <v>37330</v>
      </c>
      <c r="J1154" s="17" t="str">
        <f aca="false">TEXT(I1154,"aaaa")</f>
        <v>2002</v>
      </c>
      <c r="K1154" s="0" t="n">
        <v>3</v>
      </c>
      <c r="L1154" s="0" t="s">
        <v>78</v>
      </c>
      <c r="M1154" s="0" t="s">
        <v>89</v>
      </c>
    </row>
    <row r="1155" customFormat="false" ht="14.4" hidden="true" customHeight="false" outlineLevel="0" collapsed="false">
      <c r="A1155" s="0" t="str">
        <f aca="false">IF(M1155="GASOLINE","G",IF(M1155="PROPANE","CNG",IF(M1155="DIESEL","D", "OUTRO")))</f>
        <v>CNG</v>
      </c>
      <c r="C1155" s="0" t="n">
        <f aca="false">3.78541*F1155</f>
        <v>0</v>
      </c>
      <c r="D1155" s="16" t="s">
        <v>73</v>
      </c>
      <c r="E1155" s="0" t="s">
        <v>74</v>
      </c>
      <c r="F1155" s="0" t="n">
        <f aca="false">G1155*H1155*1000</f>
        <v>0</v>
      </c>
      <c r="G1155" s="0" t="n">
        <v>30</v>
      </c>
      <c r="I1155" s="17" t="n">
        <v>37361</v>
      </c>
      <c r="J1155" s="17" t="str">
        <f aca="false">TEXT(I1155,"aaaa")</f>
        <v>2002</v>
      </c>
      <c r="K1155" s="0" t="n">
        <v>4</v>
      </c>
      <c r="L1155" s="0" t="s">
        <v>79</v>
      </c>
      <c r="M1155" s="0" t="s">
        <v>89</v>
      </c>
    </row>
    <row r="1156" customFormat="false" ht="14.4" hidden="true" customHeight="false" outlineLevel="0" collapsed="false">
      <c r="A1156" s="0" t="str">
        <f aca="false">IF(M1156="GASOLINE","G",IF(M1156="PROPANE","CNG",IF(M1156="DIESEL","D", "OUTRO")))</f>
        <v>CNG</v>
      </c>
      <c r="C1156" s="0" t="n">
        <f aca="false">3.78541*F1156</f>
        <v>0</v>
      </c>
      <c r="D1156" s="16" t="s">
        <v>73</v>
      </c>
      <c r="E1156" s="0" t="s">
        <v>74</v>
      </c>
      <c r="F1156" s="0" t="n">
        <f aca="false">G1156*H1156*1000</f>
        <v>0</v>
      </c>
      <c r="G1156" s="0" t="n">
        <v>31</v>
      </c>
      <c r="I1156" s="17" t="n">
        <v>37391</v>
      </c>
      <c r="J1156" s="17" t="str">
        <f aca="false">TEXT(I1156,"aaaa")</f>
        <v>2002</v>
      </c>
      <c r="K1156" s="0" t="n">
        <v>5</v>
      </c>
      <c r="L1156" s="0" t="s">
        <v>80</v>
      </c>
      <c r="M1156" s="0" t="s">
        <v>89</v>
      </c>
    </row>
    <row r="1157" customFormat="false" ht="14.4" hidden="true" customHeight="false" outlineLevel="0" collapsed="false">
      <c r="A1157" s="0" t="str">
        <f aca="false">IF(M1157="GASOLINE","G",IF(M1157="PROPANE","CNG",IF(M1157="DIESEL","D", "OUTRO")))</f>
        <v>CNG</v>
      </c>
      <c r="C1157" s="0" t="n">
        <f aca="false">3.78541*F1157</f>
        <v>7143068.67</v>
      </c>
      <c r="D1157" s="16" t="s">
        <v>73</v>
      </c>
      <c r="E1157" s="0" t="s">
        <v>74</v>
      </c>
      <c r="F1157" s="0" t="n">
        <f aca="false">G1157*H1157*1000</f>
        <v>1887000</v>
      </c>
      <c r="G1157" s="0" t="n">
        <v>30</v>
      </c>
      <c r="H1157" s="0" t="n">
        <v>62.9</v>
      </c>
      <c r="I1157" s="17" t="n">
        <v>37422</v>
      </c>
      <c r="J1157" s="17" t="str">
        <f aca="false">TEXT(I1157,"aaaa")</f>
        <v>2002</v>
      </c>
      <c r="K1157" s="0" t="n">
        <v>6</v>
      </c>
      <c r="L1157" s="0" t="s">
        <v>81</v>
      </c>
      <c r="M1157" s="0" t="s">
        <v>89</v>
      </c>
    </row>
    <row r="1158" customFormat="false" ht="14.4" hidden="true" customHeight="false" outlineLevel="0" collapsed="false">
      <c r="A1158" s="0" t="str">
        <f aca="false">IF(M1158="GASOLINE","G",IF(M1158="PROPANE","CNG",IF(M1158="DIESEL","D", "OUTRO")))</f>
        <v>CNG</v>
      </c>
      <c r="C1158" s="0" t="n">
        <f aca="false">3.78541*F1158</f>
        <v>5879120.271</v>
      </c>
      <c r="D1158" s="16" t="s">
        <v>73</v>
      </c>
      <c r="E1158" s="0" t="s">
        <v>74</v>
      </c>
      <c r="F1158" s="0" t="n">
        <f aca="false">G1158*H1158*1000</f>
        <v>1553100</v>
      </c>
      <c r="G1158" s="0" t="n">
        <v>31</v>
      </c>
      <c r="H1158" s="0" t="n">
        <v>50.1</v>
      </c>
      <c r="I1158" s="17" t="n">
        <v>37452</v>
      </c>
      <c r="J1158" s="17" t="str">
        <f aca="false">TEXT(I1158,"aaaa")</f>
        <v>2002</v>
      </c>
      <c r="K1158" s="0" t="n">
        <v>7</v>
      </c>
      <c r="L1158" s="0" t="s">
        <v>82</v>
      </c>
      <c r="M1158" s="0" t="s">
        <v>89</v>
      </c>
    </row>
    <row r="1159" customFormat="false" ht="14.4" hidden="true" customHeight="false" outlineLevel="0" collapsed="false">
      <c r="A1159" s="0" t="str">
        <f aca="false">IF(M1159="GASOLINE","G",IF(M1159="PROPANE","CNG",IF(M1159="DIESEL","D", "OUTRO")))</f>
        <v>CNG</v>
      </c>
      <c r="C1159" s="0" t="n">
        <f aca="false">3.78541*F1159</f>
        <v>0</v>
      </c>
      <c r="D1159" s="16" t="s">
        <v>73</v>
      </c>
      <c r="E1159" s="0" t="s">
        <v>74</v>
      </c>
      <c r="F1159" s="0" t="n">
        <f aca="false">G1159*H1159*1000</f>
        <v>0</v>
      </c>
      <c r="G1159" s="0" t="n">
        <v>31</v>
      </c>
      <c r="I1159" s="17" t="n">
        <v>37483</v>
      </c>
      <c r="J1159" s="17" t="str">
        <f aca="false">TEXT(I1159,"aaaa")</f>
        <v>2002</v>
      </c>
      <c r="K1159" s="0" t="n">
        <v>8</v>
      </c>
      <c r="L1159" s="0" t="s">
        <v>83</v>
      </c>
      <c r="M1159" s="0" t="s">
        <v>89</v>
      </c>
    </row>
    <row r="1160" customFormat="false" ht="14.4" hidden="true" customHeight="false" outlineLevel="0" collapsed="false">
      <c r="A1160" s="0" t="str">
        <f aca="false">IF(M1160="GASOLINE","G",IF(M1160="PROPANE","CNG",IF(M1160="DIESEL","D", "OUTRO")))</f>
        <v>CNG</v>
      </c>
      <c r="C1160" s="0" t="n">
        <f aca="false">3.78541*F1160</f>
        <v>0</v>
      </c>
      <c r="D1160" s="16" t="s">
        <v>73</v>
      </c>
      <c r="E1160" s="0" t="s">
        <v>74</v>
      </c>
      <c r="F1160" s="0" t="n">
        <f aca="false">G1160*H1160*1000</f>
        <v>0</v>
      </c>
      <c r="G1160" s="0" t="n">
        <v>30</v>
      </c>
      <c r="I1160" s="17" t="n">
        <v>37514</v>
      </c>
      <c r="J1160" s="17" t="str">
        <f aca="false">TEXT(I1160,"aaaa")</f>
        <v>2002</v>
      </c>
      <c r="K1160" s="0" t="n">
        <v>9</v>
      </c>
      <c r="L1160" s="0" t="s">
        <v>84</v>
      </c>
      <c r="M1160" s="0" t="s">
        <v>89</v>
      </c>
    </row>
    <row r="1161" customFormat="false" ht="14.4" hidden="true" customHeight="false" outlineLevel="0" collapsed="false">
      <c r="A1161" s="0" t="str">
        <f aca="false">IF(M1161="GASOLINE","G",IF(M1161="PROPANE","CNG",IF(M1161="DIESEL","D", "OUTRO")))</f>
        <v>CNG</v>
      </c>
      <c r="C1161" s="0" t="n">
        <f aca="false">3.78541*F1161</f>
        <v>17613891.271</v>
      </c>
      <c r="D1161" s="16" t="s">
        <v>73</v>
      </c>
      <c r="E1161" s="0" t="s">
        <v>74</v>
      </c>
      <c r="F1161" s="0" t="n">
        <f aca="false">G1161*H1161*1000</f>
        <v>4653100</v>
      </c>
      <c r="G1161" s="0" t="n">
        <v>31</v>
      </c>
      <c r="H1161" s="0" t="n">
        <v>150.1</v>
      </c>
      <c r="I1161" s="17" t="n">
        <v>37544</v>
      </c>
      <c r="J1161" s="17" t="str">
        <f aca="false">TEXT(I1161,"aaaa")</f>
        <v>2002</v>
      </c>
      <c r="K1161" s="0" t="n">
        <v>10</v>
      </c>
      <c r="L1161" s="0" t="s">
        <v>85</v>
      </c>
      <c r="M1161" s="0" t="s">
        <v>89</v>
      </c>
    </row>
    <row r="1162" customFormat="false" ht="14.4" hidden="true" customHeight="false" outlineLevel="0" collapsed="false">
      <c r="A1162" s="0" t="str">
        <f aca="false">IF(M1162="GASOLINE","G",IF(M1162="PROPANE","CNG",IF(M1162="DIESEL","D", "OUTRO")))</f>
        <v>CNG</v>
      </c>
      <c r="C1162" s="0" t="n">
        <f aca="false">3.78541*F1162</f>
        <v>25347105.36</v>
      </c>
      <c r="D1162" s="16" t="s">
        <v>73</v>
      </c>
      <c r="E1162" s="0" t="s">
        <v>74</v>
      </c>
      <c r="F1162" s="0" t="n">
        <f aca="false">G1162*H1162*1000</f>
        <v>6696000</v>
      </c>
      <c r="G1162" s="0" t="n">
        <v>30</v>
      </c>
      <c r="H1162" s="0" t="n">
        <v>223.2</v>
      </c>
      <c r="I1162" s="17" t="n">
        <v>37575</v>
      </c>
      <c r="J1162" s="17" t="str">
        <f aca="false">TEXT(I1162,"aaaa")</f>
        <v>2002</v>
      </c>
      <c r="K1162" s="0" t="n">
        <v>11</v>
      </c>
      <c r="L1162" s="0" t="s">
        <v>86</v>
      </c>
      <c r="M1162" s="0" t="s">
        <v>89</v>
      </c>
    </row>
    <row r="1163" customFormat="false" ht="14.4" hidden="true" customHeight="false" outlineLevel="0" collapsed="false">
      <c r="A1163" s="0" t="str">
        <f aca="false">IF(M1163="GASOLINE","G",IF(M1163="PROPANE","CNG",IF(M1163="DIESEL","D", "OUTRO")))</f>
        <v>CNG</v>
      </c>
      <c r="C1163" s="0" t="n">
        <f aca="false">3.78541*F1163</f>
        <v>36706363.688</v>
      </c>
      <c r="D1163" s="16" t="s">
        <v>73</v>
      </c>
      <c r="E1163" s="0" t="s">
        <v>74</v>
      </c>
      <c r="F1163" s="0" t="n">
        <f aca="false">G1163*H1163*1000</f>
        <v>9696800</v>
      </c>
      <c r="G1163" s="0" t="n">
        <v>31</v>
      </c>
      <c r="H1163" s="0" t="n">
        <v>312.8</v>
      </c>
      <c r="I1163" s="17" t="n">
        <v>37605</v>
      </c>
      <c r="J1163" s="17" t="str">
        <f aca="false">TEXT(I1163,"aaaa")</f>
        <v>2002</v>
      </c>
      <c r="K1163" s="0" t="n">
        <v>12</v>
      </c>
      <c r="L1163" s="0" t="s">
        <v>87</v>
      </c>
      <c r="M1163" s="0" t="s">
        <v>89</v>
      </c>
    </row>
    <row r="1164" customFormat="false" ht="14.4" hidden="true" customHeight="false" outlineLevel="0" collapsed="false">
      <c r="A1164" s="0" t="str">
        <f aca="false">IF(M1164="GASOLINE","G",IF(M1164="PROPANE","CNG",IF(M1164="DIESEL","D", "OUTRO")))</f>
        <v>CNG</v>
      </c>
      <c r="C1164" s="0" t="n">
        <f aca="false">3.78541*F1164</f>
        <v>39992099.568</v>
      </c>
      <c r="D1164" s="16" t="s">
        <v>73</v>
      </c>
      <c r="E1164" s="0" t="s">
        <v>74</v>
      </c>
      <c r="F1164" s="0" t="n">
        <f aca="false">G1164*H1164*1000</f>
        <v>10564800</v>
      </c>
      <c r="G1164" s="0" t="n">
        <v>31</v>
      </c>
      <c r="H1164" s="0" t="n">
        <v>340.8</v>
      </c>
      <c r="I1164" s="17" t="n">
        <v>37636</v>
      </c>
      <c r="J1164" s="17" t="str">
        <f aca="false">TEXT(I1164,"aaaa")</f>
        <v>2003</v>
      </c>
      <c r="K1164" s="0" t="n">
        <v>1</v>
      </c>
      <c r="L1164" s="0" t="s">
        <v>75</v>
      </c>
      <c r="M1164" s="0" t="s">
        <v>89</v>
      </c>
    </row>
    <row r="1165" customFormat="false" ht="14.4" hidden="true" customHeight="false" outlineLevel="0" collapsed="false">
      <c r="A1165" s="0" t="str">
        <f aca="false">IF(M1165="GASOLINE","G",IF(M1165="PROPANE","CNG",IF(M1165="DIESEL","D", "OUTRO")))</f>
        <v>CNG</v>
      </c>
      <c r="C1165" s="0" t="n">
        <f aca="false">3.78541*F1165</f>
        <v>35443550.912</v>
      </c>
      <c r="D1165" s="16" t="s">
        <v>73</v>
      </c>
      <c r="E1165" s="0" t="s">
        <v>74</v>
      </c>
      <c r="F1165" s="0" t="n">
        <f aca="false">G1165*H1165*1000</f>
        <v>9363200</v>
      </c>
      <c r="G1165" s="0" t="n">
        <v>28</v>
      </c>
      <c r="H1165" s="0" t="n">
        <v>334.4</v>
      </c>
      <c r="I1165" s="17" t="n">
        <v>37667</v>
      </c>
      <c r="J1165" s="17" t="str">
        <f aca="false">TEXT(I1165,"aaaa")</f>
        <v>2003</v>
      </c>
      <c r="K1165" s="0" t="n">
        <v>2</v>
      </c>
      <c r="L1165" s="0" t="s">
        <v>77</v>
      </c>
      <c r="M1165" s="0" t="s">
        <v>89</v>
      </c>
    </row>
    <row r="1166" customFormat="false" ht="14.4" hidden="true" customHeight="false" outlineLevel="0" collapsed="false">
      <c r="A1166" s="0" t="str">
        <f aca="false">IF(M1166="GASOLINE","G",IF(M1166="PROPANE","CNG",IF(M1166="DIESEL","D", "OUTRO")))</f>
        <v>CNG</v>
      </c>
      <c r="C1166" s="0" t="n">
        <f aca="false">3.78541*F1166</f>
        <v>30381322.119</v>
      </c>
      <c r="D1166" s="16" t="s">
        <v>73</v>
      </c>
      <c r="E1166" s="0" t="s">
        <v>74</v>
      </c>
      <c r="F1166" s="0" t="n">
        <f aca="false">G1166*H1166*1000</f>
        <v>8025900</v>
      </c>
      <c r="G1166" s="0" t="n">
        <v>31</v>
      </c>
      <c r="H1166" s="0" t="n">
        <v>258.9</v>
      </c>
      <c r="I1166" s="17" t="n">
        <v>37695</v>
      </c>
      <c r="J1166" s="17" t="str">
        <f aca="false">TEXT(I1166,"aaaa")</f>
        <v>2003</v>
      </c>
      <c r="K1166" s="0" t="n">
        <v>3</v>
      </c>
      <c r="L1166" s="0" t="s">
        <v>78</v>
      </c>
      <c r="M1166" s="0" t="s">
        <v>89</v>
      </c>
    </row>
    <row r="1167" customFormat="false" ht="14.4" hidden="true" customHeight="false" outlineLevel="0" collapsed="false">
      <c r="A1167" s="0" t="str">
        <f aca="false">IF(M1167="GASOLINE","G",IF(M1167="PROPANE","CNG",IF(M1167="DIESEL","D", "OUTRO")))</f>
        <v>CNG</v>
      </c>
      <c r="C1167" s="0" t="n">
        <f aca="false">3.78541*F1167</f>
        <v>12559990.38</v>
      </c>
      <c r="D1167" s="16" t="s">
        <v>73</v>
      </c>
      <c r="E1167" s="0" t="s">
        <v>74</v>
      </c>
      <c r="F1167" s="0" t="n">
        <f aca="false">G1167*H1167*1000</f>
        <v>3318000</v>
      </c>
      <c r="G1167" s="0" t="n">
        <v>30</v>
      </c>
      <c r="H1167" s="0" t="n">
        <v>110.6</v>
      </c>
      <c r="I1167" s="17" t="n">
        <v>37726</v>
      </c>
      <c r="J1167" s="17" t="str">
        <f aca="false">TEXT(I1167,"aaaa")</f>
        <v>2003</v>
      </c>
      <c r="K1167" s="0" t="n">
        <v>4</v>
      </c>
      <c r="L1167" s="0" t="s">
        <v>79</v>
      </c>
      <c r="M1167" s="0" t="s">
        <v>89</v>
      </c>
    </row>
    <row r="1168" customFormat="false" ht="14.4" hidden="true" customHeight="false" outlineLevel="0" collapsed="false">
      <c r="A1168" s="0" t="str">
        <f aca="false">IF(M1168="GASOLINE","G",IF(M1168="PROPANE","CNG",IF(M1168="DIESEL","D", "OUTRO")))</f>
        <v>CNG</v>
      </c>
      <c r="C1168" s="0" t="n">
        <f aca="false">3.78541*F1168</f>
        <v>13025595.81</v>
      </c>
      <c r="D1168" s="16" t="s">
        <v>73</v>
      </c>
      <c r="E1168" s="0" t="s">
        <v>74</v>
      </c>
      <c r="F1168" s="0" t="n">
        <f aca="false">G1168*H1168*1000</f>
        <v>3441000</v>
      </c>
      <c r="G1168" s="0" t="n">
        <v>31</v>
      </c>
      <c r="H1168" s="0" t="n">
        <v>111</v>
      </c>
      <c r="I1168" s="17" t="n">
        <v>37756</v>
      </c>
      <c r="J1168" s="17" t="str">
        <f aca="false">TEXT(I1168,"aaaa")</f>
        <v>2003</v>
      </c>
      <c r="K1168" s="0" t="n">
        <v>5</v>
      </c>
      <c r="L1168" s="0" t="s">
        <v>80</v>
      </c>
      <c r="M1168" s="0" t="s">
        <v>89</v>
      </c>
    </row>
    <row r="1169" customFormat="false" ht="14.4" hidden="true" customHeight="false" outlineLevel="0" collapsed="false">
      <c r="A1169" s="0" t="str">
        <f aca="false">IF(M1169="GASOLINE","G",IF(M1169="PROPANE","CNG",IF(M1169="DIESEL","D", "OUTRO")))</f>
        <v>CNG</v>
      </c>
      <c r="C1169" s="0" t="n">
        <f aca="false">3.78541*F1169</f>
        <v>15308198.04</v>
      </c>
      <c r="D1169" s="16" t="s">
        <v>73</v>
      </c>
      <c r="E1169" s="0" t="s">
        <v>74</v>
      </c>
      <c r="F1169" s="0" t="n">
        <f aca="false">G1169*H1169*1000</f>
        <v>4044000</v>
      </c>
      <c r="G1169" s="0" t="n">
        <v>30</v>
      </c>
      <c r="H1169" s="0" t="n">
        <v>134.8</v>
      </c>
      <c r="I1169" s="17" t="n">
        <v>37787</v>
      </c>
      <c r="J1169" s="17" t="str">
        <f aca="false">TEXT(I1169,"aaaa")</f>
        <v>2003</v>
      </c>
      <c r="K1169" s="0" t="n">
        <v>6</v>
      </c>
      <c r="L1169" s="0" t="s">
        <v>81</v>
      </c>
      <c r="M1169" s="0" t="s">
        <v>89</v>
      </c>
    </row>
    <row r="1170" customFormat="false" ht="14.4" hidden="true" customHeight="false" outlineLevel="0" collapsed="false">
      <c r="A1170" s="0" t="str">
        <f aca="false">IF(M1170="GASOLINE","G",IF(M1170="PROPANE","CNG",IF(M1170="DIESEL","D", "OUTRO")))</f>
        <v>CNG</v>
      </c>
      <c r="C1170" s="0" t="n">
        <f aca="false">3.78541*F1170</f>
        <v>13717947.299</v>
      </c>
      <c r="D1170" s="16" t="s">
        <v>73</v>
      </c>
      <c r="E1170" s="0" t="s">
        <v>74</v>
      </c>
      <c r="F1170" s="0" t="n">
        <f aca="false">G1170*H1170*1000</f>
        <v>3623900</v>
      </c>
      <c r="G1170" s="0" t="n">
        <v>31</v>
      </c>
      <c r="H1170" s="0" t="n">
        <v>116.9</v>
      </c>
      <c r="I1170" s="17" t="n">
        <v>37817</v>
      </c>
      <c r="J1170" s="17" t="str">
        <f aca="false">TEXT(I1170,"aaaa")</f>
        <v>2003</v>
      </c>
      <c r="K1170" s="0" t="n">
        <v>7</v>
      </c>
      <c r="L1170" s="0" t="s">
        <v>82</v>
      </c>
      <c r="M1170" s="0" t="s">
        <v>89</v>
      </c>
    </row>
    <row r="1171" customFormat="false" ht="14.4" hidden="true" customHeight="false" outlineLevel="0" collapsed="false">
      <c r="A1171" s="0" t="str">
        <f aca="false">IF(M1171="GASOLINE","G",IF(M1171="PROPANE","CNG",IF(M1171="DIESEL","D", "OUTRO")))</f>
        <v>CNG</v>
      </c>
      <c r="C1171" s="0" t="n">
        <f aca="false">3.78541*F1171</f>
        <v>13318965.085</v>
      </c>
      <c r="D1171" s="16" t="s">
        <v>73</v>
      </c>
      <c r="E1171" s="0" t="s">
        <v>74</v>
      </c>
      <c r="F1171" s="0" t="n">
        <f aca="false">G1171*H1171*1000</f>
        <v>3518500</v>
      </c>
      <c r="G1171" s="0" t="n">
        <v>31</v>
      </c>
      <c r="H1171" s="0" t="n">
        <v>113.5</v>
      </c>
      <c r="I1171" s="17" t="n">
        <v>37848</v>
      </c>
      <c r="J1171" s="17" t="str">
        <f aca="false">TEXT(I1171,"aaaa")</f>
        <v>2003</v>
      </c>
      <c r="K1171" s="0" t="n">
        <v>8</v>
      </c>
      <c r="L1171" s="0" t="s">
        <v>83</v>
      </c>
      <c r="M1171" s="0" t="s">
        <v>89</v>
      </c>
    </row>
    <row r="1172" customFormat="false" ht="14.4" hidden="true" customHeight="false" outlineLevel="0" collapsed="false">
      <c r="A1172" s="0" t="str">
        <f aca="false">IF(M1172="GASOLINE","G",IF(M1172="PROPANE","CNG",IF(M1172="DIESEL","D", "OUTRO")))</f>
        <v>CNG</v>
      </c>
      <c r="C1172" s="0" t="n">
        <f aca="false">3.78541*F1172</f>
        <v>20486638.92</v>
      </c>
      <c r="D1172" s="16" t="s">
        <v>73</v>
      </c>
      <c r="E1172" s="0" t="s">
        <v>74</v>
      </c>
      <c r="F1172" s="0" t="n">
        <f aca="false">G1172*H1172*1000</f>
        <v>5412000</v>
      </c>
      <c r="G1172" s="0" t="n">
        <v>30</v>
      </c>
      <c r="H1172" s="0" t="n">
        <v>180.4</v>
      </c>
      <c r="I1172" s="17" t="n">
        <v>37879</v>
      </c>
      <c r="J1172" s="17" t="str">
        <f aca="false">TEXT(I1172,"aaaa")</f>
        <v>2003</v>
      </c>
      <c r="K1172" s="0" t="n">
        <v>9</v>
      </c>
      <c r="L1172" s="0" t="s">
        <v>84</v>
      </c>
      <c r="M1172" s="0" t="s">
        <v>89</v>
      </c>
    </row>
    <row r="1173" customFormat="false" ht="14.4" hidden="true" customHeight="false" outlineLevel="0" collapsed="false">
      <c r="A1173" s="0" t="str">
        <f aca="false">IF(M1173="GASOLINE","G",IF(M1173="PROPANE","CNG",IF(M1173="DIESEL","D", "OUTRO")))</f>
        <v>CNG</v>
      </c>
      <c r="C1173" s="0" t="n">
        <f aca="false">3.78541*F1173</f>
        <v>24807305.894</v>
      </c>
      <c r="D1173" s="16" t="s">
        <v>73</v>
      </c>
      <c r="E1173" s="0" t="s">
        <v>74</v>
      </c>
      <c r="F1173" s="0" t="n">
        <f aca="false">G1173*H1173*1000</f>
        <v>6553400</v>
      </c>
      <c r="G1173" s="0" t="n">
        <v>31</v>
      </c>
      <c r="H1173" s="0" t="n">
        <v>211.4</v>
      </c>
      <c r="I1173" s="17" t="n">
        <v>37909</v>
      </c>
      <c r="J1173" s="17" t="str">
        <f aca="false">TEXT(I1173,"aaaa")</f>
        <v>2003</v>
      </c>
      <c r="K1173" s="0" t="n">
        <v>10</v>
      </c>
      <c r="L1173" s="0" t="s">
        <v>85</v>
      </c>
      <c r="M1173" s="0" t="s">
        <v>89</v>
      </c>
    </row>
    <row r="1174" customFormat="false" ht="14.4" hidden="true" customHeight="false" outlineLevel="0" collapsed="false">
      <c r="A1174" s="0" t="str">
        <f aca="false">IF(M1174="GASOLINE","G",IF(M1174="PROPANE","CNG",IF(M1174="DIESEL","D", "OUTRO")))</f>
        <v>CNG</v>
      </c>
      <c r="C1174" s="0" t="n">
        <f aca="false">3.78541*F1174</f>
        <v>20429857.77</v>
      </c>
      <c r="D1174" s="16" t="s">
        <v>73</v>
      </c>
      <c r="E1174" s="0" t="s">
        <v>74</v>
      </c>
      <c r="F1174" s="0" t="n">
        <f aca="false">G1174*H1174*1000</f>
        <v>5397000</v>
      </c>
      <c r="G1174" s="0" t="n">
        <v>30</v>
      </c>
      <c r="H1174" s="0" t="n">
        <v>179.9</v>
      </c>
      <c r="I1174" s="17" t="n">
        <v>37940</v>
      </c>
      <c r="J1174" s="17" t="str">
        <f aca="false">TEXT(I1174,"aaaa")</f>
        <v>2003</v>
      </c>
      <c r="K1174" s="0" t="n">
        <v>11</v>
      </c>
      <c r="L1174" s="0" t="s">
        <v>86</v>
      </c>
      <c r="M1174" s="0" t="s">
        <v>89</v>
      </c>
    </row>
    <row r="1175" customFormat="false" ht="14.4" hidden="true" customHeight="false" outlineLevel="0" collapsed="false">
      <c r="A1175" s="0" t="str">
        <f aca="false">IF(M1175="GASOLINE","G",IF(M1175="PROPANE","CNG",IF(M1175="DIESEL","D", "OUTRO")))</f>
        <v>CNG</v>
      </c>
      <c r="C1175" s="0" t="n">
        <f aca="false">3.78541*F1175</f>
        <v>32962971.739</v>
      </c>
      <c r="D1175" s="16" t="s">
        <v>73</v>
      </c>
      <c r="E1175" s="0" t="s">
        <v>74</v>
      </c>
      <c r="F1175" s="0" t="n">
        <f aca="false">G1175*H1175*1000</f>
        <v>8707900</v>
      </c>
      <c r="G1175" s="0" t="n">
        <v>31</v>
      </c>
      <c r="H1175" s="0" t="n">
        <v>280.9</v>
      </c>
      <c r="I1175" s="17" t="n">
        <v>37970</v>
      </c>
      <c r="J1175" s="17" t="str">
        <f aca="false">TEXT(I1175,"aaaa")</f>
        <v>2003</v>
      </c>
      <c r="K1175" s="0" t="n">
        <v>12</v>
      </c>
      <c r="L1175" s="0" t="s">
        <v>87</v>
      </c>
      <c r="M1175" s="0" t="s">
        <v>89</v>
      </c>
    </row>
    <row r="1176" customFormat="false" ht="14.4" hidden="true" customHeight="false" outlineLevel="0" collapsed="false">
      <c r="A1176" s="0" t="str">
        <f aca="false">IF(M1176="GASOLINE","G",IF(M1176="PROPANE","CNG",IF(M1176="DIESEL","D", "OUTRO")))</f>
        <v>CNG</v>
      </c>
      <c r="C1176" s="0" t="n">
        <f aca="false">3.78541*F1176</f>
        <v>58380485.725</v>
      </c>
      <c r="D1176" s="16" t="s">
        <v>73</v>
      </c>
      <c r="E1176" s="0" t="s">
        <v>74</v>
      </c>
      <c r="F1176" s="0" t="n">
        <f aca="false">G1176*H1176*1000</f>
        <v>15422500</v>
      </c>
      <c r="G1176" s="0" t="n">
        <v>31</v>
      </c>
      <c r="H1176" s="0" t="n">
        <v>497.5</v>
      </c>
      <c r="I1176" s="17" t="n">
        <v>38001</v>
      </c>
      <c r="J1176" s="17" t="str">
        <f aca="false">TEXT(I1176,"aaaa")</f>
        <v>2004</v>
      </c>
      <c r="K1176" s="0" t="n">
        <v>1</v>
      </c>
      <c r="L1176" s="0" t="s">
        <v>75</v>
      </c>
      <c r="M1176" s="0" t="s">
        <v>89</v>
      </c>
    </row>
    <row r="1177" customFormat="false" ht="14.4" hidden="true" customHeight="false" outlineLevel="0" collapsed="false">
      <c r="A1177" s="0" t="str">
        <f aca="false">IF(M1177="GASOLINE","G",IF(M1177="PROPANE","CNG",IF(M1177="DIESEL","D", "OUTRO")))</f>
        <v>CNG</v>
      </c>
      <c r="C1177" s="0" t="n">
        <f aca="false">3.78541*F1177</f>
        <v>50409547.888</v>
      </c>
      <c r="D1177" s="16" t="s">
        <v>73</v>
      </c>
      <c r="E1177" s="0" t="s">
        <v>74</v>
      </c>
      <c r="F1177" s="0" t="n">
        <f aca="false">G1177*H1177*1000</f>
        <v>13316800</v>
      </c>
      <c r="G1177" s="0" t="n">
        <v>29</v>
      </c>
      <c r="H1177" s="0" t="n">
        <v>459.2</v>
      </c>
      <c r="I1177" s="17" t="n">
        <v>38032</v>
      </c>
      <c r="J1177" s="17" t="str">
        <f aca="false">TEXT(I1177,"aaaa")</f>
        <v>2004</v>
      </c>
      <c r="K1177" s="0" t="n">
        <v>2</v>
      </c>
      <c r="L1177" s="0" t="s">
        <v>77</v>
      </c>
      <c r="M1177" s="0" t="s">
        <v>89</v>
      </c>
    </row>
    <row r="1178" customFormat="false" ht="14.4" hidden="true" customHeight="false" outlineLevel="0" collapsed="false">
      <c r="A1178" s="0" t="str">
        <f aca="false">IF(M1178="GASOLINE","G",IF(M1178="PROPANE","CNG",IF(M1178="DIESEL","D", "OUTRO")))</f>
        <v>CNG</v>
      </c>
      <c r="C1178" s="0" t="n">
        <f aca="false">3.78541*F1178</f>
        <v>31390512.425</v>
      </c>
      <c r="D1178" s="16" t="s">
        <v>73</v>
      </c>
      <c r="E1178" s="0" t="s">
        <v>74</v>
      </c>
      <c r="F1178" s="0" t="n">
        <f aca="false">G1178*H1178*1000</f>
        <v>8292500</v>
      </c>
      <c r="G1178" s="0" t="n">
        <v>31</v>
      </c>
      <c r="H1178" s="0" t="n">
        <v>267.5</v>
      </c>
      <c r="I1178" s="17" t="n">
        <v>38061</v>
      </c>
      <c r="J1178" s="17" t="str">
        <f aca="false">TEXT(I1178,"aaaa")</f>
        <v>2004</v>
      </c>
      <c r="K1178" s="0" t="n">
        <v>3</v>
      </c>
      <c r="L1178" s="0" t="s">
        <v>78</v>
      </c>
      <c r="M1178" s="0" t="s">
        <v>89</v>
      </c>
    </row>
    <row r="1179" customFormat="false" ht="14.4" hidden="true" customHeight="false" outlineLevel="0" collapsed="false">
      <c r="A1179" s="0" t="str">
        <f aca="false">IF(M1179="GASOLINE","G",IF(M1179="PROPANE","CNG",IF(M1179="DIESEL","D", "OUTRO")))</f>
        <v>CNG</v>
      </c>
      <c r="C1179" s="0" t="n">
        <f aca="false">3.78541*F1179</f>
        <v>23995713.99</v>
      </c>
      <c r="D1179" s="16" t="s">
        <v>73</v>
      </c>
      <c r="E1179" s="0" t="s">
        <v>74</v>
      </c>
      <c r="F1179" s="0" t="n">
        <f aca="false">G1179*H1179*1000</f>
        <v>6339000</v>
      </c>
      <c r="G1179" s="0" t="n">
        <v>30</v>
      </c>
      <c r="H1179" s="0" t="n">
        <v>211.3</v>
      </c>
      <c r="I1179" s="17" t="n">
        <v>38092</v>
      </c>
      <c r="J1179" s="17" t="str">
        <f aca="false">TEXT(I1179,"aaaa")</f>
        <v>2004</v>
      </c>
      <c r="K1179" s="0" t="n">
        <v>4</v>
      </c>
      <c r="L1179" s="0" t="s">
        <v>79</v>
      </c>
      <c r="M1179" s="0" t="s">
        <v>89</v>
      </c>
    </row>
    <row r="1180" customFormat="false" ht="14.4" hidden="true" customHeight="false" outlineLevel="0" collapsed="false">
      <c r="A1180" s="0" t="str">
        <f aca="false">IF(M1180="GASOLINE","G",IF(M1180="PROPANE","CNG",IF(M1180="DIESEL","D", "OUTRO")))</f>
        <v>CNG</v>
      </c>
      <c r="C1180" s="0" t="n">
        <f aca="false">3.78541*F1180</f>
        <v>15877145.163</v>
      </c>
      <c r="D1180" s="16" t="s">
        <v>73</v>
      </c>
      <c r="E1180" s="0" t="s">
        <v>74</v>
      </c>
      <c r="F1180" s="0" t="n">
        <f aca="false">G1180*H1180*1000</f>
        <v>4194300</v>
      </c>
      <c r="G1180" s="0" t="n">
        <v>31</v>
      </c>
      <c r="H1180" s="0" t="n">
        <v>135.3</v>
      </c>
      <c r="I1180" s="17" t="n">
        <v>38122</v>
      </c>
      <c r="J1180" s="17" t="str">
        <f aca="false">TEXT(I1180,"aaaa")</f>
        <v>2004</v>
      </c>
      <c r="K1180" s="0" t="n">
        <v>5</v>
      </c>
      <c r="L1180" s="0" t="s">
        <v>80</v>
      </c>
      <c r="M1180" s="0" t="s">
        <v>89</v>
      </c>
    </row>
    <row r="1181" customFormat="false" ht="14.4" hidden="true" customHeight="false" outlineLevel="0" collapsed="false">
      <c r="A1181" s="0" t="str">
        <f aca="false">IF(M1181="GASOLINE","G",IF(M1181="PROPANE","CNG",IF(M1181="DIESEL","D", "OUTRO")))</f>
        <v>CNG</v>
      </c>
      <c r="C1181" s="0" t="n">
        <f aca="false">3.78541*F1181</f>
        <v>17079769.92</v>
      </c>
      <c r="D1181" s="16" t="s">
        <v>73</v>
      </c>
      <c r="E1181" s="0" t="s">
        <v>74</v>
      </c>
      <c r="F1181" s="0" t="n">
        <f aca="false">G1181*H1181*1000</f>
        <v>4512000</v>
      </c>
      <c r="G1181" s="0" t="n">
        <v>30</v>
      </c>
      <c r="H1181" s="0" t="n">
        <v>150.4</v>
      </c>
      <c r="I1181" s="17" t="n">
        <v>38153</v>
      </c>
      <c r="J1181" s="17" t="str">
        <f aca="false">TEXT(I1181,"aaaa")</f>
        <v>2004</v>
      </c>
      <c r="K1181" s="0" t="n">
        <v>6</v>
      </c>
      <c r="L1181" s="0" t="s">
        <v>81</v>
      </c>
      <c r="M1181" s="0" t="s">
        <v>89</v>
      </c>
    </row>
    <row r="1182" customFormat="false" ht="14.4" hidden="true" customHeight="false" outlineLevel="0" collapsed="false">
      <c r="A1182" s="0" t="str">
        <f aca="false">IF(M1182="GASOLINE","G",IF(M1182="PROPANE","CNG",IF(M1182="DIESEL","D", "OUTRO")))</f>
        <v>CNG</v>
      </c>
      <c r="C1182" s="0" t="n">
        <f aca="false">3.78541*F1182</f>
        <v>14938363.483</v>
      </c>
      <c r="D1182" s="16" t="s">
        <v>73</v>
      </c>
      <c r="E1182" s="0" t="s">
        <v>74</v>
      </c>
      <c r="F1182" s="0" t="n">
        <f aca="false">G1182*H1182*1000</f>
        <v>3946300</v>
      </c>
      <c r="G1182" s="0" t="n">
        <v>31</v>
      </c>
      <c r="H1182" s="0" t="n">
        <v>127.3</v>
      </c>
      <c r="I1182" s="17" t="n">
        <v>38183</v>
      </c>
      <c r="J1182" s="17" t="str">
        <f aca="false">TEXT(I1182,"aaaa")</f>
        <v>2004</v>
      </c>
      <c r="K1182" s="0" t="n">
        <v>7</v>
      </c>
      <c r="L1182" s="0" t="s">
        <v>82</v>
      </c>
      <c r="M1182" s="0" t="s">
        <v>89</v>
      </c>
    </row>
    <row r="1183" customFormat="false" ht="14.4" hidden="true" customHeight="false" outlineLevel="0" collapsed="false">
      <c r="A1183" s="0" t="str">
        <f aca="false">IF(M1183="GASOLINE","G",IF(M1183="PROPANE","CNG",IF(M1183="DIESEL","D", "OUTRO")))</f>
        <v>CNG</v>
      </c>
      <c r="C1183" s="0" t="n">
        <f aca="false">3.78541*F1183</f>
        <v>15231732.758</v>
      </c>
      <c r="D1183" s="16" t="s">
        <v>73</v>
      </c>
      <c r="E1183" s="0" t="s">
        <v>74</v>
      </c>
      <c r="F1183" s="0" t="n">
        <f aca="false">G1183*H1183*1000</f>
        <v>4023800</v>
      </c>
      <c r="G1183" s="0" t="n">
        <v>31</v>
      </c>
      <c r="H1183" s="0" t="n">
        <v>129.8</v>
      </c>
      <c r="I1183" s="17" t="n">
        <v>38214</v>
      </c>
      <c r="J1183" s="17" t="str">
        <f aca="false">TEXT(I1183,"aaaa")</f>
        <v>2004</v>
      </c>
      <c r="K1183" s="0" t="n">
        <v>8</v>
      </c>
      <c r="L1183" s="0" t="s">
        <v>83</v>
      </c>
      <c r="M1183" s="0" t="s">
        <v>89</v>
      </c>
    </row>
    <row r="1184" customFormat="false" ht="14.4" hidden="true" customHeight="false" outlineLevel="0" collapsed="false">
      <c r="A1184" s="0" t="str">
        <f aca="false">IF(M1184="GASOLINE","G",IF(M1184="PROPANE","CNG",IF(M1184="DIESEL","D", "OUTRO")))</f>
        <v>CNG</v>
      </c>
      <c r="C1184" s="0" t="n">
        <f aca="false">3.78541*F1184</f>
        <v>22598897.7</v>
      </c>
      <c r="D1184" s="16" t="s">
        <v>73</v>
      </c>
      <c r="E1184" s="0" t="s">
        <v>74</v>
      </c>
      <c r="F1184" s="0" t="n">
        <f aca="false">G1184*H1184*1000</f>
        <v>5970000</v>
      </c>
      <c r="G1184" s="0" t="n">
        <v>30</v>
      </c>
      <c r="H1184" s="0" t="n">
        <v>199</v>
      </c>
      <c r="I1184" s="17" t="n">
        <v>38245</v>
      </c>
      <c r="J1184" s="17" t="str">
        <f aca="false">TEXT(I1184,"aaaa")</f>
        <v>2004</v>
      </c>
      <c r="K1184" s="0" t="n">
        <v>9</v>
      </c>
      <c r="L1184" s="0" t="s">
        <v>84</v>
      </c>
      <c r="M1184" s="0" t="s">
        <v>89</v>
      </c>
    </row>
    <row r="1185" customFormat="false" ht="14.4" hidden="true" customHeight="false" outlineLevel="0" collapsed="false">
      <c r="A1185" s="0" t="str">
        <f aca="false">IF(M1185="GASOLINE","G",IF(M1185="PROPANE","CNG",IF(M1185="DIESEL","D", "OUTRO")))</f>
        <v>CNG</v>
      </c>
      <c r="C1185" s="0" t="n">
        <f aca="false">3.78541*F1185</f>
        <v>22741986.198</v>
      </c>
      <c r="D1185" s="16" t="s">
        <v>73</v>
      </c>
      <c r="E1185" s="0" t="s">
        <v>74</v>
      </c>
      <c r="F1185" s="0" t="n">
        <f aca="false">G1185*H1185*1000</f>
        <v>6007800</v>
      </c>
      <c r="G1185" s="0" t="n">
        <v>31</v>
      </c>
      <c r="H1185" s="0" t="n">
        <v>193.8</v>
      </c>
      <c r="I1185" s="17" t="n">
        <v>38275</v>
      </c>
      <c r="J1185" s="17" t="str">
        <f aca="false">TEXT(I1185,"aaaa")</f>
        <v>2004</v>
      </c>
      <c r="K1185" s="0" t="n">
        <v>10</v>
      </c>
      <c r="L1185" s="0" t="s">
        <v>85</v>
      </c>
      <c r="M1185" s="0" t="s">
        <v>89</v>
      </c>
    </row>
    <row r="1186" customFormat="false" ht="14.4" hidden="true" customHeight="false" outlineLevel="0" collapsed="false">
      <c r="A1186" s="0" t="str">
        <f aca="false">IF(M1186="GASOLINE","G",IF(M1186="PROPANE","CNG",IF(M1186="DIESEL","D", "OUTRO")))</f>
        <v>CNG</v>
      </c>
      <c r="C1186" s="0" t="n">
        <f aca="false">3.78541*F1186</f>
        <v>26017122.93</v>
      </c>
      <c r="D1186" s="16" t="s">
        <v>73</v>
      </c>
      <c r="E1186" s="0" t="s">
        <v>74</v>
      </c>
      <c r="F1186" s="0" t="n">
        <f aca="false">G1186*H1186*1000</f>
        <v>6873000</v>
      </c>
      <c r="G1186" s="0" t="n">
        <v>30</v>
      </c>
      <c r="H1186" s="0" t="n">
        <v>229.1</v>
      </c>
      <c r="I1186" s="17" t="n">
        <v>38306</v>
      </c>
      <c r="J1186" s="17" t="str">
        <f aca="false">TEXT(I1186,"aaaa")</f>
        <v>2004</v>
      </c>
      <c r="K1186" s="0" t="n">
        <v>11</v>
      </c>
      <c r="L1186" s="0" t="s">
        <v>86</v>
      </c>
      <c r="M1186" s="0" t="s">
        <v>89</v>
      </c>
    </row>
    <row r="1187" customFormat="false" ht="14.4" hidden="true" customHeight="false" outlineLevel="0" collapsed="false">
      <c r="A1187" s="0" t="str">
        <f aca="false">IF(M1187="GASOLINE","G",IF(M1187="PROPANE","CNG",IF(M1187="DIESEL","D", "OUTRO")))</f>
        <v>CNG</v>
      </c>
      <c r="C1187" s="0" t="n">
        <f aca="false">3.78541*F1187</f>
        <v>41212515.752</v>
      </c>
      <c r="D1187" s="16" t="s">
        <v>73</v>
      </c>
      <c r="E1187" s="0" t="s">
        <v>74</v>
      </c>
      <c r="F1187" s="0" t="n">
        <f aca="false">G1187*H1187*1000</f>
        <v>10887200</v>
      </c>
      <c r="G1187" s="0" t="n">
        <v>31</v>
      </c>
      <c r="H1187" s="0" t="n">
        <v>351.2</v>
      </c>
      <c r="I1187" s="17" t="n">
        <v>38336</v>
      </c>
      <c r="J1187" s="17" t="str">
        <f aca="false">TEXT(I1187,"aaaa")</f>
        <v>2004</v>
      </c>
      <c r="K1187" s="0" t="n">
        <v>12</v>
      </c>
      <c r="L1187" s="0" t="s">
        <v>87</v>
      </c>
      <c r="M1187" s="0" t="s">
        <v>89</v>
      </c>
    </row>
    <row r="1188" customFormat="false" ht="14.4" hidden="true" customHeight="false" outlineLevel="0" collapsed="false">
      <c r="A1188" s="0" t="str">
        <f aca="false">IF(M1188="GASOLINE","G",IF(M1188="PROPANE","CNG",IF(M1188="DIESEL","D", "OUTRO")))</f>
        <v>CNG</v>
      </c>
      <c r="C1188" s="0" t="n">
        <f aca="false">3.78541*F1188</f>
        <v>57617725.61</v>
      </c>
      <c r="D1188" s="16" t="s">
        <v>73</v>
      </c>
      <c r="E1188" s="0" t="s">
        <v>74</v>
      </c>
      <c r="F1188" s="0" t="n">
        <f aca="false">G1188*H1188*1000</f>
        <v>15221000</v>
      </c>
      <c r="G1188" s="0" t="n">
        <v>31</v>
      </c>
      <c r="H1188" s="0" t="n">
        <v>491</v>
      </c>
      <c r="I1188" s="17" t="n">
        <v>38367</v>
      </c>
      <c r="J1188" s="17" t="str">
        <f aca="false">TEXT(I1188,"aaaa")</f>
        <v>2005</v>
      </c>
      <c r="K1188" s="0" t="n">
        <v>1</v>
      </c>
      <c r="L1188" s="0" t="s">
        <v>75</v>
      </c>
      <c r="M1188" s="0" t="s">
        <v>89</v>
      </c>
    </row>
    <row r="1189" customFormat="false" ht="14.4" hidden="true" customHeight="false" outlineLevel="0" collapsed="false">
      <c r="A1189" s="0" t="str">
        <f aca="false">IF(M1189="GASOLINE","G",IF(M1189="PROPANE","CNG",IF(M1189="DIESEL","D", "OUTRO")))</f>
        <v>CNG</v>
      </c>
      <c r="C1189" s="0" t="n">
        <f aca="false">3.78541*F1189</f>
        <v>54129848.836</v>
      </c>
      <c r="D1189" s="16" t="s">
        <v>73</v>
      </c>
      <c r="E1189" s="0" t="s">
        <v>74</v>
      </c>
      <c r="F1189" s="0" t="n">
        <f aca="false">G1189*H1189*1000</f>
        <v>14299600</v>
      </c>
      <c r="G1189" s="0" t="n">
        <v>28</v>
      </c>
      <c r="H1189" s="0" t="n">
        <v>510.7</v>
      </c>
      <c r="I1189" s="17" t="n">
        <v>38398</v>
      </c>
      <c r="J1189" s="17" t="str">
        <f aca="false">TEXT(I1189,"aaaa")</f>
        <v>2005</v>
      </c>
      <c r="K1189" s="0" t="n">
        <v>2</v>
      </c>
      <c r="L1189" s="0" t="s">
        <v>77</v>
      </c>
      <c r="M1189" s="0" t="s">
        <v>89</v>
      </c>
    </row>
    <row r="1190" customFormat="false" ht="14.4" hidden="true" customHeight="false" outlineLevel="0" collapsed="false">
      <c r="A1190" s="0" t="str">
        <f aca="false">IF(M1190="GASOLINE","G",IF(M1190="PROPANE","CNG",IF(M1190="DIESEL","D", "OUTRO")))</f>
        <v>CNG</v>
      </c>
      <c r="C1190" s="0" t="n">
        <f aca="false">3.78541*F1190</f>
        <v>47760517.97</v>
      </c>
      <c r="D1190" s="16" t="s">
        <v>73</v>
      </c>
      <c r="E1190" s="0" t="s">
        <v>74</v>
      </c>
      <c r="F1190" s="0" t="n">
        <f aca="false">G1190*H1190*1000</f>
        <v>12617000</v>
      </c>
      <c r="G1190" s="0" t="n">
        <v>31</v>
      </c>
      <c r="H1190" s="0" t="n">
        <v>407</v>
      </c>
      <c r="I1190" s="17" t="n">
        <v>38426</v>
      </c>
      <c r="J1190" s="17" t="str">
        <f aca="false">TEXT(I1190,"aaaa")</f>
        <v>2005</v>
      </c>
      <c r="K1190" s="0" t="n">
        <v>3</v>
      </c>
      <c r="L1190" s="0" t="s">
        <v>78</v>
      </c>
      <c r="M1190" s="0" t="s">
        <v>89</v>
      </c>
    </row>
    <row r="1191" customFormat="false" ht="14.4" hidden="true" customHeight="false" outlineLevel="0" collapsed="false">
      <c r="A1191" s="0" t="str">
        <f aca="false">IF(M1191="GASOLINE","G",IF(M1191="PROPANE","CNG",IF(M1191="DIESEL","D", "OUTRO")))</f>
        <v>CNG</v>
      </c>
      <c r="C1191" s="0" t="n">
        <f aca="false">3.78541*F1191</f>
        <v>25653723.57</v>
      </c>
      <c r="D1191" s="16" t="s">
        <v>73</v>
      </c>
      <c r="E1191" s="0" t="s">
        <v>74</v>
      </c>
      <c r="F1191" s="0" t="n">
        <f aca="false">G1191*H1191*1000</f>
        <v>6777000</v>
      </c>
      <c r="G1191" s="0" t="n">
        <v>30</v>
      </c>
      <c r="H1191" s="0" t="n">
        <v>225.9</v>
      </c>
      <c r="I1191" s="17" t="n">
        <v>38457</v>
      </c>
      <c r="J1191" s="17" t="str">
        <f aca="false">TEXT(I1191,"aaaa")</f>
        <v>2005</v>
      </c>
      <c r="K1191" s="0" t="n">
        <v>4</v>
      </c>
      <c r="L1191" s="0" t="s">
        <v>79</v>
      </c>
      <c r="M1191" s="0" t="s">
        <v>89</v>
      </c>
    </row>
    <row r="1192" customFormat="false" ht="14.4" hidden="true" customHeight="false" outlineLevel="0" collapsed="false">
      <c r="A1192" s="0" t="str">
        <f aca="false">IF(M1192="GASOLINE","G",IF(M1192="PROPANE","CNG",IF(M1192="DIESEL","D", "OUTRO")))</f>
        <v>CNG</v>
      </c>
      <c r="C1192" s="0" t="n">
        <f aca="false">3.78541*F1192</f>
        <v>23270050.893</v>
      </c>
      <c r="D1192" s="16" t="s">
        <v>73</v>
      </c>
      <c r="E1192" s="0" t="s">
        <v>74</v>
      </c>
      <c r="F1192" s="0" t="n">
        <f aca="false">G1192*H1192*1000</f>
        <v>6147300</v>
      </c>
      <c r="G1192" s="0" t="n">
        <v>31</v>
      </c>
      <c r="H1192" s="0" t="n">
        <v>198.3</v>
      </c>
      <c r="I1192" s="17" t="n">
        <v>38487</v>
      </c>
      <c r="J1192" s="17" t="str">
        <f aca="false">TEXT(I1192,"aaaa")</f>
        <v>2005</v>
      </c>
      <c r="K1192" s="0" t="n">
        <v>5</v>
      </c>
      <c r="L1192" s="0" t="s">
        <v>80</v>
      </c>
      <c r="M1192" s="0" t="s">
        <v>89</v>
      </c>
    </row>
    <row r="1193" customFormat="false" ht="14.4" hidden="true" customHeight="false" outlineLevel="0" collapsed="false">
      <c r="A1193" s="0" t="str">
        <f aca="false">IF(M1193="GASOLINE","G",IF(M1193="PROPANE","CNG",IF(M1193="DIESEL","D", "OUTRO")))</f>
        <v>CNG</v>
      </c>
      <c r="C1193" s="0" t="n">
        <f aca="false">3.78541*F1193</f>
        <v>21133944.03</v>
      </c>
      <c r="D1193" s="16" t="s">
        <v>73</v>
      </c>
      <c r="E1193" s="0" t="s">
        <v>74</v>
      </c>
      <c r="F1193" s="0" t="n">
        <f aca="false">G1193*H1193*1000</f>
        <v>5583000</v>
      </c>
      <c r="G1193" s="0" t="n">
        <v>30</v>
      </c>
      <c r="H1193" s="0" t="n">
        <v>186.1</v>
      </c>
      <c r="I1193" s="17" t="n">
        <v>38518</v>
      </c>
      <c r="J1193" s="17" t="str">
        <f aca="false">TEXT(I1193,"aaaa")</f>
        <v>2005</v>
      </c>
      <c r="K1193" s="0" t="n">
        <v>6</v>
      </c>
      <c r="L1193" s="0" t="s">
        <v>81</v>
      </c>
      <c r="M1193" s="0" t="s">
        <v>89</v>
      </c>
    </row>
    <row r="1194" customFormat="false" ht="14.4" hidden="true" customHeight="false" outlineLevel="0" collapsed="false">
      <c r="A1194" s="0" t="str">
        <f aca="false">IF(M1194="GASOLINE","G",IF(M1194="PROPANE","CNG",IF(M1194="DIESEL","D", "OUTRO")))</f>
        <v>CNG</v>
      </c>
      <c r="C1194" s="0" t="n">
        <f aca="false">3.78541*F1194</f>
        <v>16358270.774</v>
      </c>
      <c r="D1194" s="16" t="s">
        <v>73</v>
      </c>
      <c r="E1194" s="0" t="s">
        <v>74</v>
      </c>
      <c r="F1194" s="0" t="n">
        <f aca="false">G1194*H1194*1000</f>
        <v>4321400</v>
      </c>
      <c r="G1194" s="0" t="n">
        <v>31</v>
      </c>
      <c r="H1194" s="0" t="n">
        <v>139.4</v>
      </c>
      <c r="I1194" s="17" t="n">
        <v>38548</v>
      </c>
      <c r="J1194" s="17" t="str">
        <f aca="false">TEXT(I1194,"aaaa")</f>
        <v>2005</v>
      </c>
      <c r="K1194" s="0" t="n">
        <v>7</v>
      </c>
      <c r="L1194" s="0" t="s">
        <v>82</v>
      </c>
      <c r="M1194" s="0" t="s">
        <v>89</v>
      </c>
    </row>
    <row r="1195" customFormat="false" ht="14.4" hidden="true" customHeight="false" outlineLevel="0" collapsed="false">
      <c r="A1195" s="0" t="str">
        <f aca="false">IF(M1195="GASOLINE","G",IF(M1195="PROPANE","CNG",IF(M1195="DIESEL","D", "OUTRO")))</f>
        <v>CNG</v>
      </c>
      <c r="C1195" s="0" t="n">
        <f aca="false">3.78541*F1195</f>
        <v>20359827.685</v>
      </c>
      <c r="D1195" s="16" t="s">
        <v>73</v>
      </c>
      <c r="E1195" s="0" t="s">
        <v>74</v>
      </c>
      <c r="F1195" s="0" t="n">
        <f aca="false">G1195*H1195*1000</f>
        <v>5378500</v>
      </c>
      <c r="G1195" s="0" t="n">
        <v>31</v>
      </c>
      <c r="H1195" s="0" t="n">
        <v>173.5</v>
      </c>
      <c r="I1195" s="17" t="n">
        <v>38579</v>
      </c>
      <c r="J1195" s="17" t="str">
        <f aca="false">TEXT(I1195,"aaaa")</f>
        <v>2005</v>
      </c>
      <c r="K1195" s="0" t="n">
        <v>8</v>
      </c>
      <c r="L1195" s="0" t="s">
        <v>83</v>
      </c>
      <c r="M1195" s="0" t="s">
        <v>89</v>
      </c>
    </row>
    <row r="1196" customFormat="false" ht="14.4" hidden="true" customHeight="false" outlineLevel="0" collapsed="false">
      <c r="A1196" s="0" t="str">
        <f aca="false">IF(M1196="GASOLINE","G",IF(M1196="PROPANE","CNG",IF(M1196="DIESEL","D", "OUTRO")))</f>
        <v>CNG</v>
      </c>
      <c r="C1196" s="0" t="n">
        <f aca="false">3.78541*F1196</f>
        <v>24495388.11</v>
      </c>
      <c r="D1196" s="16" t="s">
        <v>73</v>
      </c>
      <c r="E1196" s="0" t="s">
        <v>74</v>
      </c>
      <c r="F1196" s="0" t="n">
        <f aca="false">G1196*H1196*1000</f>
        <v>6471000</v>
      </c>
      <c r="G1196" s="0" t="n">
        <v>30</v>
      </c>
      <c r="H1196" s="0" t="n">
        <v>215.7</v>
      </c>
      <c r="I1196" s="17" t="n">
        <v>38610</v>
      </c>
      <c r="J1196" s="17" t="str">
        <f aca="false">TEXT(I1196,"aaaa")</f>
        <v>2005</v>
      </c>
      <c r="K1196" s="0" t="n">
        <v>9</v>
      </c>
      <c r="L1196" s="0" t="s">
        <v>84</v>
      </c>
      <c r="M1196" s="0" t="s">
        <v>89</v>
      </c>
    </row>
    <row r="1197" customFormat="false" ht="14.4" hidden="true" customHeight="false" outlineLevel="0" collapsed="false">
      <c r="A1197" s="0" t="str">
        <f aca="false">IF(M1197="GASOLINE","G",IF(M1197="PROPANE","CNG",IF(M1197="DIESEL","D", "OUTRO")))</f>
        <v>CNG</v>
      </c>
      <c r="C1197" s="0" t="n">
        <f aca="false">3.78541*F1197</f>
        <v>23328724.748</v>
      </c>
      <c r="D1197" s="16" t="s">
        <v>73</v>
      </c>
      <c r="E1197" s="0" t="s">
        <v>74</v>
      </c>
      <c r="F1197" s="0" t="n">
        <f aca="false">G1197*H1197*1000</f>
        <v>6162800</v>
      </c>
      <c r="G1197" s="0" t="n">
        <v>31</v>
      </c>
      <c r="H1197" s="0" t="n">
        <v>198.8</v>
      </c>
      <c r="I1197" s="17" t="n">
        <v>38640</v>
      </c>
      <c r="J1197" s="17" t="str">
        <f aca="false">TEXT(I1197,"aaaa")</f>
        <v>2005</v>
      </c>
      <c r="K1197" s="0" t="n">
        <v>10</v>
      </c>
      <c r="L1197" s="0" t="s">
        <v>85</v>
      </c>
      <c r="M1197" s="0" t="s">
        <v>89</v>
      </c>
    </row>
    <row r="1198" customFormat="false" ht="14.4" hidden="true" customHeight="false" outlineLevel="0" collapsed="false">
      <c r="A1198" s="0" t="str">
        <f aca="false">IF(M1198="GASOLINE","G",IF(M1198="PROPANE","CNG",IF(M1198="DIESEL","D", "OUTRO")))</f>
        <v>CNG</v>
      </c>
      <c r="C1198" s="0" t="n">
        <f aca="false">3.78541*F1198</f>
        <v>32013212.37</v>
      </c>
      <c r="D1198" s="16" t="s">
        <v>73</v>
      </c>
      <c r="E1198" s="0" t="s">
        <v>74</v>
      </c>
      <c r="F1198" s="0" t="n">
        <f aca="false">G1198*H1198*1000</f>
        <v>8457000</v>
      </c>
      <c r="G1198" s="0" t="n">
        <v>30</v>
      </c>
      <c r="H1198" s="0" t="n">
        <v>281.9</v>
      </c>
      <c r="I1198" s="17" t="n">
        <v>38671</v>
      </c>
      <c r="J1198" s="17" t="str">
        <f aca="false">TEXT(I1198,"aaaa")</f>
        <v>2005</v>
      </c>
      <c r="K1198" s="0" t="n">
        <v>11</v>
      </c>
      <c r="L1198" s="0" t="s">
        <v>86</v>
      </c>
      <c r="M1198" s="0" t="s">
        <v>89</v>
      </c>
    </row>
    <row r="1199" customFormat="false" ht="14.4" hidden="true" customHeight="false" outlineLevel="0" collapsed="false">
      <c r="A1199" s="0" t="str">
        <f aca="false">IF(M1199="GASOLINE","G",IF(M1199="PROPANE","CNG",IF(M1199="DIESEL","D", "OUTRO")))</f>
        <v>CNG</v>
      </c>
      <c r="C1199" s="0" t="n">
        <f aca="false">3.78541*F1199</f>
        <v>59201919.695</v>
      </c>
      <c r="D1199" s="16" t="s">
        <v>73</v>
      </c>
      <c r="E1199" s="0" t="s">
        <v>74</v>
      </c>
      <c r="F1199" s="0" t="n">
        <f aca="false">G1199*H1199*1000</f>
        <v>15639500</v>
      </c>
      <c r="G1199" s="0" t="n">
        <v>31</v>
      </c>
      <c r="H1199" s="0" t="n">
        <v>504.5</v>
      </c>
      <c r="I1199" s="17" t="n">
        <v>38701</v>
      </c>
      <c r="J1199" s="17" t="str">
        <f aca="false">TEXT(I1199,"aaaa")</f>
        <v>2005</v>
      </c>
      <c r="K1199" s="0" t="n">
        <v>12</v>
      </c>
      <c r="L1199" s="0" t="s">
        <v>87</v>
      </c>
      <c r="M1199" s="0" t="s">
        <v>89</v>
      </c>
    </row>
    <row r="1200" customFormat="false" ht="14.4" hidden="true" customHeight="false" outlineLevel="0" collapsed="false">
      <c r="A1200" s="0" t="str">
        <f aca="false">IF(M1200="GASOLINE","G",IF(M1200="PROPANE","CNG",IF(M1200="DIESEL","D", "OUTRO")))</f>
        <v>CNG</v>
      </c>
      <c r="C1200" s="0" t="n">
        <f aca="false">3.78541*F1200</f>
        <v>53205451.714</v>
      </c>
      <c r="D1200" s="16" t="s">
        <v>73</v>
      </c>
      <c r="E1200" s="0" t="s">
        <v>74</v>
      </c>
      <c r="F1200" s="0" t="n">
        <f aca="false">G1200*H1200*1000</f>
        <v>14055400</v>
      </c>
      <c r="G1200" s="0" t="n">
        <v>31</v>
      </c>
      <c r="H1200" s="0" t="n">
        <v>453.4</v>
      </c>
      <c r="I1200" s="17" t="n">
        <v>38732</v>
      </c>
      <c r="J1200" s="17" t="str">
        <f aca="false">TEXT(I1200,"aaaa")</f>
        <v>2006</v>
      </c>
      <c r="K1200" s="0" t="n">
        <v>1</v>
      </c>
      <c r="L1200" s="0" t="s">
        <v>75</v>
      </c>
      <c r="M1200" s="0" t="s">
        <v>89</v>
      </c>
    </row>
    <row r="1201" customFormat="false" ht="14.4" hidden="true" customHeight="false" outlineLevel="0" collapsed="false">
      <c r="A1201" s="0" t="str">
        <f aca="false">IF(M1201="GASOLINE","G",IF(M1201="PROPANE","CNG",IF(M1201="DIESEL","D", "OUTRO")))</f>
        <v>CNG</v>
      </c>
      <c r="C1201" s="0" t="n">
        <f aca="false">3.78541*F1201</f>
        <v>45353754.292</v>
      </c>
      <c r="D1201" s="16" t="s">
        <v>73</v>
      </c>
      <c r="E1201" s="0" t="s">
        <v>74</v>
      </c>
      <c r="F1201" s="0" t="n">
        <f aca="false">G1201*H1201*1000</f>
        <v>11981200</v>
      </c>
      <c r="G1201" s="0" t="n">
        <v>28</v>
      </c>
      <c r="H1201" s="0" t="n">
        <v>427.9</v>
      </c>
      <c r="I1201" s="17" t="n">
        <v>38763</v>
      </c>
      <c r="J1201" s="17" t="str">
        <f aca="false">TEXT(I1201,"aaaa")</f>
        <v>2006</v>
      </c>
      <c r="K1201" s="0" t="n">
        <v>2</v>
      </c>
      <c r="L1201" s="0" t="s">
        <v>77</v>
      </c>
      <c r="M1201" s="0" t="s">
        <v>89</v>
      </c>
    </row>
    <row r="1202" customFormat="false" ht="14.4" hidden="true" customHeight="false" outlineLevel="0" collapsed="false">
      <c r="A1202" s="0" t="str">
        <f aca="false">IF(M1202="GASOLINE","G",IF(M1202="PROPANE","CNG",IF(M1202="DIESEL","D", "OUTRO")))</f>
        <v>CNG</v>
      </c>
      <c r="C1202" s="0" t="n">
        <f aca="false">3.78541*F1202</f>
        <v>49203894.803</v>
      </c>
      <c r="D1202" s="16" t="s">
        <v>73</v>
      </c>
      <c r="E1202" s="0" t="s">
        <v>74</v>
      </c>
      <c r="F1202" s="0" t="n">
        <f aca="false">G1202*H1202*1000</f>
        <v>12998300</v>
      </c>
      <c r="G1202" s="0" t="n">
        <v>31</v>
      </c>
      <c r="H1202" s="0" t="n">
        <v>419.3</v>
      </c>
      <c r="I1202" s="17" t="n">
        <v>38791</v>
      </c>
      <c r="J1202" s="17" t="str">
        <f aca="false">TEXT(I1202,"aaaa")</f>
        <v>2006</v>
      </c>
      <c r="K1202" s="0" t="n">
        <v>3</v>
      </c>
      <c r="L1202" s="0" t="s">
        <v>78</v>
      </c>
      <c r="M1202" s="0" t="s">
        <v>89</v>
      </c>
    </row>
    <row r="1203" customFormat="false" ht="14.4" hidden="true" customHeight="false" outlineLevel="0" collapsed="false">
      <c r="A1203" s="0" t="str">
        <f aca="false">IF(M1203="GASOLINE","G",IF(M1203="PROPANE","CNG",IF(M1203="DIESEL","D", "OUTRO")))</f>
        <v>CNG</v>
      </c>
      <c r="C1203" s="0" t="n">
        <f aca="false">3.78541*F1203</f>
        <v>34250389.68</v>
      </c>
      <c r="D1203" s="16" t="s">
        <v>73</v>
      </c>
      <c r="E1203" s="0" t="s">
        <v>74</v>
      </c>
      <c r="F1203" s="0" t="n">
        <f aca="false">G1203*H1203*1000</f>
        <v>9048000</v>
      </c>
      <c r="G1203" s="0" t="n">
        <v>30</v>
      </c>
      <c r="H1203" s="0" t="n">
        <v>301.6</v>
      </c>
      <c r="I1203" s="17" t="n">
        <v>38822</v>
      </c>
      <c r="J1203" s="17" t="str">
        <f aca="false">TEXT(I1203,"aaaa")</f>
        <v>2006</v>
      </c>
      <c r="K1203" s="0" t="n">
        <v>4</v>
      </c>
      <c r="L1203" s="0" t="s">
        <v>79</v>
      </c>
      <c r="M1203" s="0" t="s">
        <v>89</v>
      </c>
    </row>
    <row r="1204" customFormat="false" ht="14.4" hidden="true" customHeight="false" outlineLevel="0" collapsed="false">
      <c r="A1204" s="0" t="str">
        <f aca="false">IF(M1204="GASOLINE","G",IF(M1204="PROPANE","CNG",IF(M1204="DIESEL","D", "OUTRO")))</f>
        <v>CNG</v>
      </c>
      <c r="C1204" s="0" t="n">
        <f aca="false">3.78541*F1204</f>
        <v>24736897.268</v>
      </c>
      <c r="D1204" s="16" t="s">
        <v>73</v>
      </c>
      <c r="E1204" s="0" t="s">
        <v>74</v>
      </c>
      <c r="F1204" s="0" t="n">
        <f aca="false">G1204*H1204*1000</f>
        <v>6534800</v>
      </c>
      <c r="G1204" s="0" t="n">
        <v>31</v>
      </c>
      <c r="H1204" s="0" t="n">
        <v>210.8</v>
      </c>
      <c r="I1204" s="17" t="n">
        <v>38852</v>
      </c>
      <c r="J1204" s="17" t="str">
        <f aca="false">TEXT(I1204,"aaaa")</f>
        <v>2006</v>
      </c>
      <c r="K1204" s="0" t="n">
        <v>5</v>
      </c>
      <c r="L1204" s="0" t="s">
        <v>80</v>
      </c>
      <c r="M1204" s="0" t="s">
        <v>89</v>
      </c>
    </row>
    <row r="1205" customFormat="false" ht="14.4" hidden="true" customHeight="false" outlineLevel="0" collapsed="false">
      <c r="A1205" s="0" t="str">
        <f aca="false">IF(M1205="GASOLINE","G",IF(M1205="PROPANE","CNG",IF(M1205="DIESEL","D", "OUTRO")))</f>
        <v>CNG</v>
      </c>
      <c r="C1205" s="0" t="n">
        <f aca="false">3.78541*F1205</f>
        <v>23234846.58</v>
      </c>
      <c r="D1205" s="16" t="s">
        <v>73</v>
      </c>
      <c r="E1205" s="0" t="s">
        <v>74</v>
      </c>
      <c r="F1205" s="0" t="n">
        <f aca="false">G1205*H1205*1000</f>
        <v>6138000</v>
      </c>
      <c r="G1205" s="0" t="n">
        <v>30</v>
      </c>
      <c r="H1205" s="0" t="n">
        <v>204.6</v>
      </c>
      <c r="I1205" s="17" t="n">
        <v>38883</v>
      </c>
      <c r="J1205" s="17" t="str">
        <f aca="false">TEXT(I1205,"aaaa")</f>
        <v>2006</v>
      </c>
      <c r="K1205" s="0" t="n">
        <v>6</v>
      </c>
      <c r="L1205" s="0" t="s">
        <v>81</v>
      </c>
      <c r="M1205" s="0" t="s">
        <v>89</v>
      </c>
    </row>
    <row r="1206" customFormat="false" ht="14.4" hidden="true" customHeight="false" outlineLevel="0" collapsed="false">
      <c r="A1206" s="0" t="str">
        <f aca="false">IF(M1206="GASOLINE","G",IF(M1206="PROPANE","CNG",IF(M1206="DIESEL","D", "OUTRO")))</f>
        <v>CNG</v>
      </c>
      <c r="C1206" s="0" t="n">
        <f aca="false">3.78541*F1206</f>
        <v>17566952.187</v>
      </c>
      <c r="D1206" s="16" t="s">
        <v>73</v>
      </c>
      <c r="E1206" s="0" t="s">
        <v>74</v>
      </c>
      <c r="F1206" s="0" t="n">
        <f aca="false">G1206*H1206*1000</f>
        <v>4640700</v>
      </c>
      <c r="G1206" s="0" t="n">
        <v>31</v>
      </c>
      <c r="H1206" s="0" t="n">
        <v>149.7</v>
      </c>
      <c r="I1206" s="17" t="n">
        <v>38913</v>
      </c>
      <c r="J1206" s="17" t="str">
        <f aca="false">TEXT(I1206,"aaaa")</f>
        <v>2006</v>
      </c>
      <c r="K1206" s="0" t="n">
        <v>7</v>
      </c>
      <c r="L1206" s="0" t="s">
        <v>82</v>
      </c>
      <c r="M1206" s="0" t="s">
        <v>89</v>
      </c>
    </row>
    <row r="1207" customFormat="false" ht="14.4" hidden="true" customHeight="false" outlineLevel="0" collapsed="false">
      <c r="A1207" s="0" t="str">
        <f aca="false">IF(M1207="GASOLINE","G",IF(M1207="PROPANE","CNG",IF(M1207="DIESEL","D", "OUTRO")))</f>
        <v>CNG</v>
      </c>
      <c r="C1207" s="0" t="n">
        <f aca="false">3.78541*F1207</f>
        <v>21662387.266</v>
      </c>
      <c r="D1207" s="16" t="s">
        <v>73</v>
      </c>
      <c r="E1207" s="0" t="s">
        <v>74</v>
      </c>
      <c r="F1207" s="0" t="n">
        <f aca="false">G1207*H1207*1000</f>
        <v>5722600</v>
      </c>
      <c r="G1207" s="0" t="n">
        <v>31</v>
      </c>
      <c r="H1207" s="0" t="n">
        <v>184.6</v>
      </c>
      <c r="I1207" s="17" t="n">
        <v>38944</v>
      </c>
      <c r="J1207" s="17" t="str">
        <f aca="false">TEXT(I1207,"aaaa")</f>
        <v>2006</v>
      </c>
      <c r="K1207" s="0" t="n">
        <v>8</v>
      </c>
      <c r="L1207" s="0" t="s">
        <v>83</v>
      </c>
      <c r="M1207" s="0" t="s">
        <v>89</v>
      </c>
    </row>
    <row r="1208" customFormat="false" ht="14.4" hidden="true" customHeight="false" outlineLevel="0" collapsed="false">
      <c r="A1208" s="0" t="str">
        <f aca="false">IF(M1208="GASOLINE","G",IF(M1208="PROPANE","CNG",IF(M1208="DIESEL","D", "OUTRO")))</f>
        <v>CNG</v>
      </c>
      <c r="C1208" s="0" t="n">
        <f aca="false">3.78541*F1208</f>
        <v>32717298.63</v>
      </c>
      <c r="D1208" s="16" t="s">
        <v>73</v>
      </c>
      <c r="E1208" s="0" t="s">
        <v>74</v>
      </c>
      <c r="F1208" s="0" t="n">
        <f aca="false">G1208*H1208*1000</f>
        <v>8643000</v>
      </c>
      <c r="G1208" s="0" t="n">
        <v>30</v>
      </c>
      <c r="H1208" s="0" t="n">
        <v>288.1</v>
      </c>
      <c r="I1208" s="17" t="n">
        <v>38975</v>
      </c>
      <c r="J1208" s="17" t="str">
        <f aca="false">TEXT(I1208,"aaaa")</f>
        <v>2006</v>
      </c>
      <c r="K1208" s="0" t="n">
        <v>9</v>
      </c>
      <c r="L1208" s="0" t="s">
        <v>84</v>
      </c>
      <c r="M1208" s="0" t="s">
        <v>89</v>
      </c>
    </row>
    <row r="1209" customFormat="false" ht="14.4" hidden="true" customHeight="false" outlineLevel="0" collapsed="false">
      <c r="A1209" s="0" t="str">
        <f aca="false">IF(M1209="GASOLINE","G",IF(M1209="PROPANE","CNG",IF(M1209="DIESEL","D", "OUTRO")))</f>
        <v>CNG</v>
      </c>
      <c r="C1209" s="0" t="n">
        <f aca="false">3.78541*F1209</f>
        <v>33737466.625</v>
      </c>
      <c r="D1209" s="16" t="s">
        <v>73</v>
      </c>
      <c r="E1209" s="0" t="s">
        <v>74</v>
      </c>
      <c r="F1209" s="0" t="n">
        <f aca="false">G1209*H1209*1000</f>
        <v>8912500</v>
      </c>
      <c r="G1209" s="0" t="n">
        <v>31</v>
      </c>
      <c r="H1209" s="0" t="n">
        <v>287.5</v>
      </c>
      <c r="I1209" s="17" t="n">
        <v>39005</v>
      </c>
      <c r="J1209" s="17" t="str">
        <f aca="false">TEXT(I1209,"aaaa")</f>
        <v>2006</v>
      </c>
      <c r="K1209" s="0" t="n">
        <v>10</v>
      </c>
      <c r="L1209" s="0" t="s">
        <v>85</v>
      </c>
      <c r="M1209" s="0" t="s">
        <v>89</v>
      </c>
    </row>
    <row r="1210" customFormat="false" ht="14.4" hidden="true" customHeight="false" outlineLevel="0" collapsed="false">
      <c r="A1210" s="0" t="str">
        <f aca="false">IF(M1210="GASOLINE","G",IF(M1210="PROPANE","CNG",IF(M1210="DIESEL","D", "OUTRO")))</f>
        <v>CNG</v>
      </c>
      <c r="C1210" s="0" t="n">
        <f aca="false">3.78541*F1210</f>
        <v>37021309.8</v>
      </c>
      <c r="D1210" s="16" t="s">
        <v>73</v>
      </c>
      <c r="E1210" s="0" t="s">
        <v>74</v>
      </c>
      <c r="F1210" s="0" t="n">
        <f aca="false">G1210*H1210*1000</f>
        <v>9780000</v>
      </c>
      <c r="G1210" s="0" t="n">
        <v>30</v>
      </c>
      <c r="H1210" s="0" t="n">
        <v>326</v>
      </c>
      <c r="I1210" s="17" t="n">
        <v>39036</v>
      </c>
      <c r="J1210" s="17" t="str">
        <f aca="false">TEXT(I1210,"aaaa")</f>
        <v>2006</v>
      </c>
      <c r="K1210" s="0" t="n">
        <v>11</v>
      </c>
      <c r="L1210" s="0" t="s">
        <v>86</v>
      </c>
      <c r="M1210" s="0" t="s">
        <v>89</v>
      </c>
    </row>
    <row r="1211" customFormat="false" ht="14.4" hidden="true" customHeight="false" outlineLevel="0" collapsed="false">
      <c r="A1211" s="0" t="str">
        <f aca="false">IF(M1211="GASOLINE","G",IF(M1211="PROPANE","CNG",IF(M1211="DIESEL","D", "OUTRO")))</f>
        <v>CNG</v>
      </c>
      <c r="C1211" s="0" t="n">
        <f aca="false">3.78541*F1211</f>
        <v>50846762.743</v>
      </c>
      <c r="D1211" s="16" t="s">
        <v>73</v>
      </c>
      <c r="E1211" s="0" t="s">
        <v>74</v>
      </c>
      <c r="F1211" s="0" t="n">
        <f aca="false">G1211*H1211*1000</f>
        <v>13432300</v>
      </c>
      <c r="G1211" s="0" t="n">
        <v>31</v>
      </c>
      <c r="H1211" s="0" t="n">
        <v>433.3</v>
      </c>
      <c r="I1211" s="17" t="n">
        <v>39066</v>
      </c>
      <c r="J1211" s="17" t="str">
        <f aca="false">TEXT(I1211,"aaaa")</f>
        <v>2006</v>
      </c>
      <c r="K1211" s="0" t="n">
        <v>12</v>
      </c>
      <c r="L1211" s="0" t="s">
        <v>87</v>
      </c>
      <c r="M1211" s="0" t="s">
        <v>89</v>
      </c>
    </row>
    <row r="1212" customFormat="false" ht="14.4" hidden="true" customHeight="false" outlineLevel="0" collapsed="false">
      <c r="A1212" s="0" t="str">
        <f aca="false">IF(M1212="GASOLINE","G",IF(M1212="PROPANE","CNG",IF(M1212="DIESEL","D", "OUTRO")))</f>
        <v>CNG</v>
      </c>
      <c r="C1212" s="0" t="n">
        <f aca="false">3.78541*F1212</f>
        <v>58122320.763</v>
      </c>
      <c r="D1212" s="16" t="s">
        <v>73</v>
      </c>
      <c r="E1212" s="0" t="s">
        <v>74</v>
      </c>
      <c r="F1212" s="0" t="n">
        <f aca="false">G1212*H1212*1000</f>
        <v>15354300</v>
      </c>
      <c r="G1212" s="0" t="n">
        <v>31</v>
      </c>
      <c r="H1212" s="0" t="n">
        <v>495.3</v>
      </c>
      <c r="I1212" s="17" t="n">
        <v>39097</v>
      </c>
      <c r="J1212" s="17" t="str">
        <f aca="false">TEXT(I1212,"aaaa")</f>
        <v>2007</v>
      </c>
      <c r="K1212" s="0" t="n">
        <v>1</v>
      </c>
      <c r="L1212" s="0" t="s">
        <v>75</v>
      </c>
      <c r="M1212" s="0" t="s">
        <v>89</v>
      </c>
    </row>
    <row r="1213" customFormat="false" ht="14.4" hidden="true" customHeight="false" outlineLevel="0" collapsed="false">
      <c r="A1213" s="0" t="str">
        <f aca="false">IF(M1213="GASOLINE","G",IF(M1213="PROPANE","CNG",IF(M1213="DIESEL","D", "OUTRO")))</f>
        <v>CNG</v>
      </c>
      <c r="C1213" s="0" t="n">
        <f aca="false">3.78541*F1213</f>
        <v>76737831.52</v>
      </c>
      <c r="D1213" s="16" t="s">
        <v>73</v>
      </c>
      <c r="E1213" s="0" t="s">
        <v>74</v>
      </c>
      <c r="F1213" s="0" t="n">
        <f aca="false">G1213*H1213*1000</f>
        <v>20272000</v>
      </c>
      <c r="G1213" s="0" t="n">
        <v>28</v>
      </c>
      <c r="H1213" s="0" t="n">
        <v>724</v>
      </c>
      <c r="I1213" s="17" t="n">
        <v>39128</v>
      </c>
      <c r="J1213" s="17" t="str">
        <f aca="false">TEXT(I1213,"aaaa")</f>
        <v>2007</v>
      </c>
      <c r="K1213" s="0" t="n">
        <v>2</v>
      </c>
      <c r="L1213" s="0" t="s">
        <v>77</v>
      </c>
      <c r="M1213" s="0" t="s">
        <v>89</v>
      </c>
    </row>
    <row r="1214" customFormat="false" ht="14.4" hidden="true" customHeight="false" outlineLevel="0" collapsed="false">
      <c r="A1214" s="0" t="str">
        <f aca="false">IF(M1214="GASOLINE","G",IF(M1214="PROPANE","CNG",IF(M1214="DIESEL","D", "OUTRO")))</f>
        <v>CNG</v>
      </c>
      <c r="C1214" s="0" t="n">
        <f aca="false">3.78541*F1214</f>
        <v>58650385.458</v>
      </c>
      <c r="D1214" s="16" t="s">
        <v>73</v>
      </c>
      <c r="E1214" s="0" t="s">
        <v>74</v>
      </c>
      <c r="F1214" s="0" t="n">
        <f aca="false">G1214*H1214*1000</f>
        <v>15493800</v>
      </c>
      <c r="G1214" s="0" t="n">
        <v>31</v>
      </c>
      <c r="H1214" s="0" t="n">
        <v>499.8</v>
      </c>
      <c r="I1214" s="17" t="n">
        <v>39156</v>
      </c>
      <c r="J1214" s="17" t="str">
        <f aca="false">TEXT(I1214,"aaaa")</f>
        <v>2007</v>
      </c>
      <c r="K1214" s="0" t="n">
        <v>3</v>
      </c>
      <c r="L1214" s="0" t="s">
        <v>78</v>
      </c>
      <c r="M1214" s="0" t="s">
        <v>89</v>
      </c>
    </row>
    <row r="1215" customFormat="false" ht="14.4" hidden="true" customHeight="false" outlineLevel="0" collapsed="false">
      <c r="A1215" s="0" t="str">
        <f aca="false">IF(M1215="GASOLINE","G",IF(M1215="PROPANE","CNG",IF(M1215="DIESEL","D", "OUTRO")))</f>
        <v>CNG</v>
      </c>
      <c r="C1215" s="0" t="n">
        <f aca="false">3.78541*F1215</f>
        <v>42199750.68</v>
      </c>
      <c r="D1215" s="16" t="s">
        <v>73</v>
      </c>
      <c r="E1215" s="0" t="s">
        <v>74</v>
      </c>
      <c r="F1215" s="0" t="n">
        <f aca="false">G1215*H1215*1000</f>
        <v>11148000</v>
      </c>
      <c r="G1215" s="0" t="n">
        <v>30</v>
      </c>
      <c r="H1215" s="0" t="n">
        <v>371.6</v>
      </c>
      <c r="I1215" s="17" t="n">
        <v>39187</v>
      </c>
      <c r="J1215" s="17" t="str">
        <f aca="false">TEXT(I1215,"aaaa")</f>
        <v>2007</v>
      </c>
      <c r="K1215" s="0" t="n">
        <v>4</v>
      </c>
      <c r="L1215" s="0" t="s">
        <v>79</v>
      </c>
      <c r="M1215" s="0" t="s">
        <v>89</v>
      </c>
    </row>
    <row r="1216" customFormat="false" ht="14.4" hidden="true" customHeight="false" outlineLevel="0" collapsed="false">
      <c r="A1216" s="0" t="str">
        <f aca="false">IF(M1216="GASOLINE","G",IF(M1216="PROPANE","CNG",IF(M1216="DIESEL","D", "OUTRO")))</f>
        <v>CNG</v>
      </c>
      <c r="C1216" s="0" t="n">
        <f aca="false">3.78541*F1216</f>
        <v>30498669.829</v>
      </c>
      <c r="D1216" s="16" t="s">
        <v>73</v>
      </c>
      <c r="E1216" s="0" t="s">
        <v>74</v>
      </c>
      <c r="F1216" s="0" t="n">
        <f aca="false">G1216*H1216*1000</f>
        <v>8056900</v>
      </c>
      <c r="G1216" s="0" t="n">
        <v>31</v>
      </c>
      <c r="H1216" s="0" t="n">
        <v>259.9</v>
      </c>
      <c r="I1216" s="17" t="n">
        <v>39217</v>
      </c>
      <c r="J1216" s="17" t="str">
        <f aca="false">TEXT(I1216,"aaaa")</f>
        <v>2007</v>
      </c>
      <c r="K1216" s="0" t="n">
        <v>5</v>
      </c>
      <c r="L1216" s="0" t="s">
        <v>80</v>
      </c>
      <c r="M1216" s="0" t="s">
        <v>89</v>
      </c>
    </row>
    <row r="1217" customFormat="false" ht="14.4" hidden="true" customHeight="false" outlineLevel="0" collapsed="false">
      <c r="A1217" s="0" t="str">
        <f aca="false">IF(M1217="GASOLINE","G",IF(M1217="PROPANE","CNG",IF(M1217="DIESEL","D", "OUTRO")))</f>
        <v>CNG</v>
      </c>
      <c r="C1217" s="0" t="n">
        <f aca="false">3.78541*F1217</f>
        <v>26391878.52</v>
      </c>
      <c r="D1217" s="16" t="s">
        <v>73</v>
      </c>
      <c r="E1217" s="0" t="s">
        <v>74</v>
      </c>
      <c r="F1217" s="0" t="n">
        <f aca="false">G1217*H1217*1000</f>
        <v>6972000</v>
      </c>
      <c r="G1217" s="0" t="n">
        <v>30</v>
      </c>
      <c r="H1217" s="0" t="n">
        <v>232.4</v>
      </c>
      <c r="I1217" s="17" t="n">
        <v>39248</v>
      </c>
      <c r="J1217" s="17" t="str">
        <f aca="false">TEXT(I1217,"aaaa")</f>
        <v>2007</v>
      </c>
      <c r="K1217" s="0" t="n">
        <v>6</v>
      </c>
      <c r="L1217" s="0" t="s">
        <v>81</v>
      </c>
      <c r="M1217" s="0" t="s">
        <v>89</v>
      </c>
    </row>
    <row r="1218" customFormat="false" ht="14.4" hidden="true" customHeight="false" outlineLevel="0" collapsed="false">
      <c r="A1218" s="0" t="str">
        <f aca="false">IF(M1218="GASOLINE","G",IF(M1218="PROPANE","CNG",IF(M1218="DIESEL","D", "OUTRO")))</f>
        <v>CNG</v>
      </c>
      <c r="C1218" s="0" t="n">
        <f aca="false">3.78541*F1218</f>
        <v>25112409.94</v>
      </c>
      <c r="D1218" s="16" t="s">
        <v>73</v>
      </c>
      <c r="E1218" s="0" t="s">
        <v>74</v>
      </c>
      <c r="F1218" s="0" t="n">
        <f aca="false">G1218*H1218*1000</f>
        <v>6634000</v>
      </c>
      <c r="G1218" s="0" t="n">
        <v>31</v>
      </c>
      <c r="H1218" s="0" t="n">
        <v>214</v>
      </c>
      <c r="I1218" s="17" t="n">
        <v>39278</v>
      </c>
      <c r="J1218" s="17" t="str">
        <f aca="false">TEXT(I1218,"aaaa")</f>
        <v>2007</v>
      </c>
      <c r="K1218" s="0" t="n">
        <v>7</v>
      </c>
      <c r="L1218" s="0" t="s">
        <v>82</v>
      </c>
      <c r="M1218" s="0" t="s">
        <v>89</v>
      </c>
    </row>
    <row r="1219" customFormat="false" ht="14.4" hidden="true" customHeight="false" outlineLevel="0" collapsed="false">
      <c r="A1219" s="0" t="str">
        <f aca="false">IF(M1219="GASOLINE","G",IF(M1219="PROPANE","CNG",IF(M1219="DIESEL","D", "OUTRO")))</f>
        <v>CNG</v>
      </c>
      <c r="C1219" s="0" t="n">
        <f aca="false">3.78541*F1219</f>
        <v>24701692.955</v>
      </c>
      <c r="D1219" s="16" t="s">
        <v>73</v>
      </c>
      <c r="E1219" s="0" t="s">
        <v>74</v>
      </c>
      <c r="F1219" s="0" t="n">
        <f aca="false">G1219*H1219*1000</f>
        <v>6525500</v>
      </c>
      <c r="G1219" s="0" t="n">
        <v>31</v>
      </c>
      <c r="H1219" s="0" t="n">
        <v>210.5</v>
      </c>
      <c r="I1219" s="17" t="n">
        <v>39309</v>
      </c>
      <c r="J1219" s="17" t="str">
        <f aca="false">TEXT(I1219,"aaaa")</f>
        <v>2007</v>
      </c>
      <c r="K1219" s="0" t="n">
        <v>8</v>
      </c>
      <c r="L1219" s="0" t="s">
        <v>83</v>
      </c>
      <c r="M1219" s="0" t="s">
        <v>89</v>
      </c>
    </row>
    <row r="1220" customFormat="false" ht="14.4" hidden="true" customHeight="false" outlineLevel="0" collapsed="false">
      <c r="A1220" s="0" t="str">
        <f aca="false">IF(M1220="GASOLINE","G",IF(M1220="PROPANE","CNG",IF(M1220="DIESEL","D", "OUTRO")))</f>
        <v>CNG</v>
      </c>
      <c r="C1220" s="0" t="n">
        <f aca="false">3.78541*F1220</f>
        <v>26119329</v>
      </c>
      <c r="D1220" s="16" t="s">
        <v>73</v>
      </c>
      <c r="E1220" s="0" t="s">
        <v>74</v>
      </c>
      <c r="F1220" s="0" t="n">
        <f aca="false">G1220*H1220*1000</f>
        <v>6900000</v>
      </c>
      <c r="G1220" s="0" t="n">
        <v>30</v>
      </c>
      <c r="H1220" s="0" t="n">
        <v>230</v>
      </c>
      <c r="I1220" s="17" t="n">
        <v>39340</v>
      </c>
      <c r="J1220" s="17" t="str">
        <f aca="false">TEXT(I1220,"aaaa")</f>
        <v>2007</v>
      </c>
      <c r="K1220" s="0" t="n">
        <v>9</v>
      </c>
      <c r="L1220" s="0" t="s">
        <v>84</v>
      </c>
      <c r="M1220" s="0" t="s">
        <v>89</v>
      </c>
    </row>
    <row r="1221" customFormat="false" ht="14.4" hidden="true" customHeight="false" outlineLevel="0" collapsed="false">
      <c r="A1221" s="0" t="str">
        <f aca="false">IF(M1221="GASOLINE","G",IF(M1221="PROPANE","CNG",IF(M1221="DIESEL","D", "OUTRO")))</f>
        <v>CNG</v>
      </c>
      <c r="C1221" s="0" t="n">
        <f aca="false">3.78541*F1221</f>
        <v>27999163.606</v>
      </c>
      <c r="D1221" s="16" t="s">
        <v>73</v>
      </c>
      <c r="E1221" s="0" t="s">
        <v>74</v>
      </c>
      <c r="F1221" s="0" t="n">
        <f aca="false">G1221*H1221*1000</f>
        <v>7396600</v>
      </c>
      <c r="G1221" s="0" t="n">
        <v>31</v>
      </c>
      <c r="H1221" s="0" t="n">
        <v>238.6</v>
      </c>
      <c r="I1221" s="17" t="n">
        <v>39370</v>
      </c>
      <c r="J1221" s="17" t="str">
        <f aca="false">TEXT(I1221,"aaaa")</f>
        <v>2007</v>
      </c>
      <c r="K1221" s="0" t="n">
        <v>10</v>
      </c>
      <c r="L1221" s="0" t="s">
        <v>85</v>
      </c>
      <c r="M1221" s="0" t="s">
        <v>89</v>
      </c>
    </row>
    <row r="1222" customFormat="false" ht="14.4" hidden="true" customHeight="false" outlineLevel="0" collapsed="false">
      <c r="A1222" s="0" t="str">
        <f aca="false">IF(M1222="GASOLINE","G",IF(M1222="PROPANE","CNG",IF(M1222="DIESEL","D", "OUTRO")))</f>
        <v>CNG</v>
      </c>
      <c r="C1222" s="0" t="n">
        <f aca="false">3.78541*F1222</f>
        <v>37293859.32</v>
      </c>
      <c r="D1222" s="16" t="s">
        <v>73</v>
      </c>
      <c r="E1222" s="0" t="s">
        <v>74</v>
      </c>
      <c r="F1222" s="0" t="n">
        <f aca="false">G1222*H1222*1000</f>
        <v>9852000</v>
      </c>
      <c r="G1222" s="0" t="n">
        <v>30</v>
      </c>
      <c r="H1222" s="0" t="n">
        <v>328.4</v>
      </c>
      <c r="I1222" s="17" t="n">
        <v>39401</v>
      </c>
      <c r="J1222" s="17" t="str">
        <f aca="false">TEXT(I1222,"aaaa")</f>
        <v>2007</v>
      </c>
      <c r="K1222" s="0" t="n">
        <v>11</v>
      </c>
      <c r="L1222" s="0" t="s">
        <v>86</v>
      </c>
      <c r="M1222" s="0" t="s">
        <v>89</v>
      </c>
    </row>
    <row r="1223" customFormat="false" ht="14.4" hidden="true" customHeight="false" outlineLevel="0" collapsed="false">
      <c r="A1223" s="0" t="str">
        <f aca="false">IF(M1223="GASOLINE","G",IF(M1223="PROPANE","CNG",IF(M1223="DIESEL","D", "OUTRO")))</f>
        <v>CNG</v>
      </c>
      <c r="C1223" s="0" t="n">
        <f aca="false">3.78541*F1223</f>
        <v>56937108.892</v>
      </c>
      <c r="D1223" s="16" t="s">
        <v>73</v>
      </c>
      <c r="E1223" s="0" t="s">
        <v>74</v>
      </c>
      <c r="F1223" s="0" t="n">
        <f aca="false">G1223*H1223*1000</f>
        <v>15041200</v>
      </c>
      <c r="G1223" s="0" t="n">
        <v>31</v>
      </c>
      <c r="H1223" s="0" t="n">
        <v>485.2</v>
      </c>
      <c r="I1223" s="17" t="n">
        <v>39431</v>
      </c>
      <c r="J1223" s="17" t="str">
        <f aca="false">TEXT(I1223,"aaaa")</f>
        <v>2007</v>
      </c>
      <c r="K1223" s="0" t="n">
        <v>12</v>
      </c>
      <c r="L1223" s="0" t="s">
        <v>87</v>
      </c>
      <c r="M1223" s="0" t="s">
        <v>89</v>
      </c>
    </row>
    <row r="1224" customFormat="false" ht="14.4" hidden="true" customHeight="false" outlineLevel="0" collapsed="false">
      <c r="A1224" s="0" t="str">
        <f aca="false">IF(M1224="GASOLINE","G",IF(M1224="PROPANE","CNG",IF(M1224="DIESEL","D", "OUTRO")))</f>
        <v>CNG</v>
      </c>
      <c r="C1224" s="0" t="n">
        <f aca="false">3.78541*F1224</f>
        <v>59729984.39</v>
      </c>
      <c r="D1224" s="16" t="s">
        <v>73</v>
      </c>
      <c r="E1224" s="0" t="s">
        <v>74</v>
      </c>
      <c r="F1224" s="0" t="n">
        <f aca="false">G1224*H1224*1000</f>
        <v>15779000</v>
      </c>
      <c r="G1224" s="0" t="n">
        <v>31</v>
      </c>
      <c r="H1224" s="0" t="n">
        <v>509</v>
      </c>
      <c r="I1224" s="17" t="n">
        <v>39462</v>
      </c>
      <c r="J1224" s="17" t="str">
        <f aca="false">TEXT(I1224,"aaaa")</f>
        <v>2008</v>
      </c>
      <c r="K1224" s="0" t="n">
        <v>1</v>
      </c>
      <c r="L1224" s="0" t="s">
        <v>75</v>
      </c>
      <c r="M1224" s="0" t="s">
        <v>89</v>
      </c>
    </row>
    <row r="1225" customFormat="false" ht="14.4" hidden="true" customHeight="false" outlineLevel="0" collapsed="false">
      <c r="A1225" s="0" t="str">
        <f aca="false">IF(M1225="GASOLINE","G",IF(M1225="PROPANE","CNG",IF(M1225="DIESEL","D", "OUTRO")))</f>
        <v>CNG</v>
      </c>
      <c r="C1225" s="0" t="n">
        <f aca="false">3.78541*F1225</f>
        <v>50760833.936</v>
      </c>
      <c r="D1225" s="16" t="s">
        <v>73</v>
      </c>
      <c r="E1225" s="0" t="s">
        <v>74</v>
      </c>
      <c r="F1225" s="0" t="n">
        <f aca="false">G1225*H1225*1000</f>
        <v>13409600</v>
      </c>
      <c r="G1225" s="0" t="n">
        <v>29</v>
      </c>
      <c r="H1225" s="0" t="n">
        <v>462.4</v>
      </c>
      <c r="I1225" s="17" t="n">
        <v>39493</v>
      </c>
      <c r="J1225" s="17" t="str">
        <f aca="false">TEXT(I1225,"aaaa")</f>
        <v>2008</v>
      </c>
      <c r="K1225" s="0" t="n">
        <v>2</v>
      </c>
      <c r="L1225" s="0" t="s">
        <v>77</v>
      </c>
      <c r="M1225" s="0" t="s">
        <v>89</v>
      </c>
    </row>
    <row r="1226" customFormat="false" ht="14.4" hidden="true" customHeight="false" outlineLevel="0" collapsed="false">
      <c r="A1226" s="0" t="str">
        <f aca="false">IF(M1226="GASOLINE","G",IF(M1226="PROPANE","CNG",IF(M1226="DIESEL","D", "OUTRO")))</f>
        <v>CNG</v>
      </c>
      <c r="C1226" s="0" t="n">
        <f aca="false">3.78541*F1226</f>
        <v>44568660.258</v>
      </c>
      <c r="D1226" s="16" t="s">
        <v>73</v>
      </c>
      <c r="E1226" s="0" t="s">
        <v>74</v>
      </c>
      <c r="F1226" s="0" t="n">
        <f aca="false">G1226*H1226*1000</f>
        <v>11773800</v>
      </c>
      <c r="G1226" s="0" t="n">
        <v>31</v>
      </c>
      <c r="H1226" s="0" t="n">
        <v>379.8</v>
      </c>
      <c r="I1226" s="17" t="n">
        <v>39522</v>
      </c>
      <c r="J1226" s="17" t="str">
        <f aca="false">TEXT(I1226,"aaaa")</f>
        <v>2008</v>
      </c>
      <c r="K1226" s="0" t="n">
        <v>3</v>
      </c>
      <c r="L1226" s="0" t="s">
        <v>78</v>
      </c>
      <c r="M1226" s="0" t="s">
        <v>89</v>
      </c>
    </row>
    <row r="1227" customFormat="false" ht="14.4" hidden="true" customHeight="false" outlineLevel="0" collapsed="false">
      <c r="A1227" s="0" t="str">
        <f aca="false">IF(M1227="GASOLINE","G",IF(M1227="PROPANE","CNG",IF(M1227="DIESEL","D", "OUTRO")))</f>
        <v>CNG</v>
      </c>
      <c r="C1227" s="0" t="n">
        <f aca="false">3.78541*F1227</f>
        <v>32785436.01</v>
      </c>
      <c r="D1227" s="16" t="s">
        <v>73</v>
      </c>
      <c r="E1227" s="0" t="s">
        <v>74</v>
      </c>
      <c r="F1227" s="0" t="n">
        <f aca="false">G1227*H1227*1000</f>
        <v>8661000</v>
      </c>
      <c r="G1227" s="0" t="n">
        <v>30</v>
      </c>
      <c r="H1227" s="0" t="n">
        <v>288.7</v>
      </c>
      <c r="I1227" s="17" t="n">
        <v>39553</v>
      </c>
      <c r="J1227" s="17" t="str">
        <f aca="false">TEXT(I1227,"aaaa")</f>
        <v>2008</v>
      </c>
      <c r="K1227" s="0" t="n">
        <v>4</v>
      </c>
      <c r="L1227" s="0" t="s">
        <v>79</v>
      </c>
      <c r="M1227" s="0" t="s">
        <v>89</v>
      </c>
    </row>
    <row r="1228" customFormat="false" ht="14.4" hidden="true" customHeight="false" outlineLevel="0" collapsed="false">
      <c r="A1228" s="0" t="str">
        <f aca="false">IF(M1228="GASOLINE","G",IF(M1228="PROPANE","CNG",IF(M1228="DIESEL","D", "OUTRO")))</f>
        <v>CNG</v>
      </c>
      <c r="C1228" s="0" t="n">
        <f aca="false">3.78541*F1228</f>
        <v>23363929.061</v>
      </c>
      <c r="D1228" s="16" t="s">
        <v>73</v>
      </c>
      <c r="E1228" s="0" t="s">
        <v>74</v>
      </c>
      <c r="F1228" s="0" t="n">
        <f aca="false">G1228*H1228*1000</f>
        <v>6172100</v>
      </c>
      <c r="G1228" s="0" t="n">
        <v>31</v>
      </c>
      <c r="H1228" s="0" t="n">
        <v>199.1</v>
      </c>
      <c r="I1228" s="17" t="n">
        <v>39583</v>
      </c>
      <c r="J1228" s="17" t="str">
        <f aca="false">TEXT(I1228,"aaaa")</f>
        <v>2008</v>
      </c>
      <c r="K1228" s="0" t="n">
        <v>5</v>
      </c>
      <c r="L1228" s="0" t="s">
        <v>80</v>
      </c>
      <c r="M1228" s="0" t="s">
        <v>89</v>
      </c>
    </row>
    <row r="1229" customFormat="false" ht="14.4" hidden="true" customHeight="false" outlineLevel="0" collapsed="false">
      <c r="A1229" s="0" t="str">
        <f aca="false">IF(M1229="GASOLINE","G",IF(M1229="PROPANE","CNG",IF(M1229="DIESEL","D", "OUTRO")))</f>
        <v>CNG</v>
      </c>
      <c r="C1229" s="0" t="n">
        <f aca="false">3.78541*F1229</f>
        <v>18510654.9</v>
      </c>
      <c r="D1229" s="16" t="s">
        <v>73</v>
      </c>
      <c r="E1229" s="0" t="s">
        <v>74</v>
      </c>
      <c r="F1229" s="0" t="n">
        <f aca="false">G1229*H1229*1000</f>
        <v>4890000</v>
      </c>
      <c r="G1229" s="0" t="n">
        <v>30</v>
      </c>
      <c r="H1229" s="0" t="n">
        <v>163</v>
      </c>
      <c r="I1229" s="17" t="n">
        <v>39614</v>
      </c>
      <c r="J1229" s="17" t="str">
        <f aca="false">TEXT(I1229,"aaaa")</f>
        <v>2008</v>
      </c>
      <c r="K1229" s="0" t="n">
        <v>6</v>
      </c>
      <c r="L1229" s="0" t="s">
        <v>81</v>
      </c>
      <c r="M1229" s="0" t="s">
        <v>89</v>
      </c>
    </row>
    <row r="1230" customFormat="false" ht="14.4" hidden="true" customHeight="false" outlineLevel="0" collapsed="false">
      <c r="A1230" s="0" t="str">
        <f aca="false">IF(M1230="GASOLINE","G",IF(M1230="PROPANE","CNG",IF(M1230="DIESEL","D", "OUTRO")))</f>
        <v>CNG</v>
      </c>
      <c r="C1230" s="0" t="n">
        <f aca="false">3.78541*F1230</f>
        <v>18036343.027</v>
      </c>
      <c r="D1230" s="16" t="s">
        <v>73</v>
      </c>
      <c r="E1230" s="0" t="s">
        <v>74</v>
      </c>
      <c r="F1230" s="0" t="n">
        <f aca="false">G1230*H1230*1000</f>
        <v>4764700</v>
      </c>
      <c r="G1230" s="0" t="n">
        <v>31</v>
      </c>
      <c r="H1230" s="0" t="n">
        <v>153.7</v>
      </c>
      <c r="I1230" s="17" t="n">
        <v>39644</v>
      </c>
      <c r="J1230" s="17" t="str">
        <f aca="false">TEXT(I1230,"aaaa")</f>
        <v>2008</v>
      </c>
      <c r="K1230" s="0" t="n">
        <v>7</v>
      </c>
      <c r="L1230" s="0" t="s">
        <v>82</v>
      </c>
      <c r="M1230" s="0" t="s">
        <v>89</v>
      </c>
    </row>
    <row r="1231" customFormat="false" ht="14.4" hidden="true" customHeight="false" outlineLevel="0" collapsed="false">
      <c r="A1231" s="0" t="str">
        <f aca="false">IF(M1231="GASOLINE","G",IF(M1231="PROPANE","CNG",IF(M1231="DIESEL","D", "OUTRO")))</f>
        <v>CNG</v>
      </c>
      <c r="C1231" s="0" t="n">
        <f aca="false">3.78541*F1231</f>
        <v>20383297.227</v>
      </c>
      <c r="D1231" s="16" t="s">
        <v>73</v>
      </c>
      <c r="E1231" s="0" t="s">
        <v>74</v>
      </c>
      <c r="F1231" s="0" t="n">
        <f aca="false">G1231*H1231*1000</f>
        <v>5384700</v>
      </c>
      <c r="G1231" s="0" t="n">
        <v>31</v>
      </c>
      <c r="H1231" s="0" t="n">
        <v>173.7</v>
      </c>
      <c r="I1231" s="17" t="n">
        <v>39675</v>
      </c>
      <c r="J1231" s="17" t="str">
        <f aca="false">TEXT(I1231,"aaaa")</f>
        <v>2008</v>
      </c>
      <c r="K1231" s="0" t="n">
        <v>8</v>
      </c>
      <c r="L1231" s="0" t="s">
        <v>83</v>
      </c>
      <c r="M1231" s="0" t="s">
        <v>89</v>
      </c>
    </row>
    <row r="1232" customFormat="false" ht="14.4" hidden="true" customHeight="false" outlineLevel="0" collapsed="false">
      <c r="A1232" s="0" t="str">
        <f aca="false">IF(M1232="GASOLINE","G",IF(M1232="PROPANE","CNG",IF(M1232="DIESEL","D", "OUTRO")))</f>
        <v>CNG</v>
      </c>
      <c r="C1232" s="0" t="n">
        <f aca="false">3.78541*F1232</f>
        <v>26073904.08</v>
      </c>
      <c r="D1232" s="16" t="s">
        <v>73</v>
      </c>
      <c r="E1232" s="0" t="s">
        <v>74</v>
      </c>
      <c r="F1232" s="0" t="n">
        <f aca="false">G1232*H1232*1000</f>
        <v>6888000</v>
      </c>
      <c r="G1232" s="0" t="n">
        <v>30</v>
      </c>
      <c r="H1232" s="0" t="n">
        <v>229.6</v>
      </c>
      <c r="I1232" s="17" t="n">
        <v>39706</v>
      </c>
      <c r="J1232" s="17" t="str">
        <f aca="false">TEXT(I1232,"aaaa")</f>
        <v>2008</v>
      </c>
      <c r="K1232" s="0" t="n">
        <v>9</v>
      </c>
      <c r="L1232" s="0" t="s">
        <v>84</v>
      </c>
      <c r="M1232" s="0" t="s">
        <v>89</v>
      </c>
    </row>
    <row r="1233" customFormat="false" ht="14.4" hidden="true" customHeight="false" outlineLevel="0" collapsed="false">
      <c r="A1233" s="0" t="str">
        <f aca="false">IF(M1233="GASOLINE","G",IF(M1233="PROPANE","CNG",IF(M1233="DIESEL","D", "OUTRO")))</f>
        <v>CNG</v>
      </c>
      <c r="C1233" s="0" t="n">
        <f aca="false">3.78541*F1233</f>
        <v>28691515.095</v>
      </c>
      <c r="D1233" s="16" t="s">
        <v>73</v>
      </c>
      <c r="E1233" s="0" t="s">
        <v>74</v>
      </c>
      <c r="F1233" s="0" t="n">
        <f aca="false">G1233*H1233*1000</f>
        <v>7579500</v>
      </c>
      <c r="G1233" s="0" t="n">
        <v>31</v>
      </c>
      <c r="H1233" s="0" t="n">
        <v>244.5</v>
      </c>
      <c r="I1233" s="17" t="n">
        <v>39736</v>
      </c>
      <c r="J1233" s="17" t="str">
        <f aca="false">TEXT(I1233,"aaaa")</f>
        <v>2008</v>
      </c>
      <c r="K1233" s="0" t="n">
        <v>10</v>
      </c>
      <c r="L1233" s="0" t="s">
        <v>85</v>
      </c>
      <c r="M1233" s="0" t="s">
        <v>89</v>
      </c>
    </row>
    <row r="1234" customFormat="false" ht="14.4" hidden="true" customHeight="false" outlineLevel="0" collapsed="false">
      <c r="A1234" s="0" t="str">
        <f aca="false">IF(M1234="GASOLINE","G",IF(M1234="PROPANE","CNG",IF(M1234="DIESEL","D", "OUTRO")))</f>
        <v>CNG</v>
      </c>
      <c r="C1234" s="0" t="n">
        <f aca="false">3.78541*F1234</f>
        <v>36078742.71</v>
      </c>
      <c r="D1234" s="16" t="s">
        <v>73</v>
      </c>
      <c r="E1234" s="0" t="s">
        <v>74</v>
      </c>
      <c r="F1234" s="0" t="n">
        <f aca="false">G1234*H1234*1000</f>
        <v>9531000</v>
      </c>
      <c r="G1234" s="0" t="n">
        <v>30</v>
      </c>
      <c r="H1234" s="0" t="n">
        <v>317.7</v>
      </c>
      <c r="I1234" s="17" t="n">
        <v>39767</v>
      </c>
      <c r="J1234" s="17" t="str">
        <f aca="false">TEXT(I1234,"aaaa")</f>
        <v>2008</v>
      </c>
      <c r="K1234" s="0" t="n">
        <v>11</v>
      </c>
      <c r="L1234" s="0" t="s">
        <v>86</v>
      </c>
      <c r="M1234" s="0" t="s">
        <v>89</v>
      </c>
    </row>
    <row r="1235" customFormat="false" ht="14.4" hidden="true" customHeight="false" outlineLevel="0" collapsed="false">
      <c r="A1235" s="0" t="str">
        <f aca="false">IF(M1235="GASOLINE","G",IF(M1235="PROPANE","CNG",IF(M1235="DIESEL","D", "OUTRO")))</f>
        <v>CNG</v>
      </c>
      <c r="C1235" s="0" t="n">
        <f aca="false">3.78541*F1235</f>
        <v>56373839.884</v>
      </c>
      <c r="D1235" s="16" t="s">
        <v>73</v>
      </c>
      <c r="E1235" s="0" t="s">
        <v>74</v>
      </c>
      <c r="F1235" s="0" t="n">
        <f aca="false">G1235*H1235*1000</f>
        <v>14892400</v>
      </c>
      <c r="G1235" s="0" t="n">
        <v>31</v>
      </c>
      <c r="H1235" s="0" t="n">
        <v>480.4</v>
      </c>
      <c r="I1235" s="17" t="n">
        <v>39797</v>
      </c>
      <c r="J1235" s="17" t="str">
        <f aca="false">TEXT(I1235,"aaaa")</f>
        <v>2008</v>
      </c>
      <c r="K1235" s="0" t="n">
        <v>12</v>
      </c>
      <c r="L1235" s="0" t="s">
        <v>87</v>
      </c>
      <c r="M1235" s="0" t="s">
        <v>89</v>
      </c>
    </row>
    <row r="1236" customFormat="false" ht="14.4" hidden="true" customHeight="false" outlineLevel="0" collapsed="false">
      <c r="A1236" s="0" t="str">
        <f aca="false">IF(M1236="GASOLINE","G",IF(M1236="PROPANE","CNG",IF(M1236="DIESEL","D", "OUTRO")))</f>
        <v>CNG</v>
      </c>
      <c r="C1236" s="0" t="n">
        <f aca="false">3.78541*F1236</f>
        <v>60739174.696</v>
      </c>
      <c r="D1236" s="16" t="s">
        <v>73</v>
      </c>
      <c r="E1236" s="0" t="s">
        <v>74</v>
      </c>
      <c r="F1236" s="0" t="n">
        <f aca="false">G1236*H1236*1000</f>
        <v>16045600</v>
      </c>
      <c r="G1236" s="0" t="n">
        <v>31</v>
      </c>
      <c r="H1236" s="0" t="n">
        <v>517.6</v>
      </c>
      <c r="I1236" s="17" t="n">
        <v>39828</v>
      </c>
      <c r="J1236" s="17" t="str">
        <f aca="false">TEXT(I1236,"aaaa")</f>
        <v>2009</v>
      </c>
      <c r="K1236" s="0" t="n">
        <v>1</v>
      </c>
      <c r="L1236" s="0" t="s">
        <v>75</v>
      </c>
      <c r="M1236" s="0" t="s">
        <v>89</v>
      </c>
    </row>
    <row r="1237" customFormat="false" ht="14.4" hidden="true" customHeight="false" outlineLevel="0" collapsed="false">
      <c r="A1237" s="0" t="str">
        <f aca="false">IF(M1237="GASOLINE","G",IF(M1237="PROPANE","CNG",IF(M1237="DIESEL","D", "OUTRO")))</f>
        <v>CNG</v>
      </c>
      <c r="C1237" s="0" t="n">
        <f aca="false">3.78541*F1237</f>
        <v>54924784.936</v>
      </c>
      <c r="D1237" s="16" t="s">
        <v>73</v>
      </c>
      <c r="E1237" s="0" t="s">
        <v>74</v>
      </c>
      <c r="F1237" s="0" t="n">
        <f aca="false">G1237*H1237*1000</f>
        <v>14509600</v>
      </c>
      <c r="G1237" s="0" t="n">
        <v>28</v>
      </c>
      <c r="H1237" s="0" t="n">
        <v>518.2</v>
      </c>
      <c r="I1237" s="17" t="n">
        <v>39859</v>
      </c>
      <c r="J1237" s="17" t="str">
        <f aca="false">TEXT(I1237,"aaaa")</f>
        <v>2009</v>
      </c>
      <c r="K1237" s="0" t="n">
        <v>2</v>
      </c>
      <c r="L1237" s="0" t="s">
        <v>77</v>
      </c>
      <c r="M1237" s="0" t="s">
        <v>89</v>
      </c>
    </row>
    <row r="1238" customFormat="false" ht="14.4" hidden="true" customHeight="false" outlineLevel="0" collapsed="false">
      <c r="A1238" s="0" t="str">
        <f aca="false">IF(M1238="GASOLINE","G",IF(M1238="PROPANE","CNG",IF(M1238="DIESEL","D", "OUTRO")))</f>
        <v>CNG</v>
      </c>
      <c r="C1238" s="0" t="n">
        <f aca="false">3.78541*F1238</f>
        <v>41200780.981</v>
      </c>
      <c r="D1238" s="16" t="s">
        <v>73</v>
      </c>
      <c r="E1238" s="0" t="s">
        <v>74</v>
      </c>
      <c r="F1238" s="0" t="n">
        <f aca="false">G1238*H1238*1000</f>
        <v>10884100</v>
      </c>
      <c r="G1238" s="0" t="n">
        <v>31</v>
      </c>
      <c r="H1238" s="0" t="n">
        <v>351.1</v>
      </c>
      <c r="I1238" s="17" t="n">
        <v>39887</v>
      </c>
      <c r="J1238" s="17" t="str">
        <f aca="false">TEXT(I1238,"aaaa")</f>
        <v>2009</v>
      </c>
      <c r="K1238" s="0" t="n">
        <v>3</v>
      </c>
      <c r="L1238" s="0" t="s">
        <v>78</v>
      </c>
      <c r="M1238" s="0" t="s">
        <v>89</v>
      </c>
    </row>
    <row r="1239" customFormat="false" ht="14.4" hidden="true" customHeight="false" outlineLevel="0" collapsed="false">
      <c r="A1239" s="0" t="str">
        <f aca="false">IF(M1239="GASOLINE","G",IF(M1239="PROPANE","CNG",IF(M1239="DIESEL","D", "OUTRO")))</f>
        <v>CNG</v>
      </c>
      <c r="C1239" s="0" t="n">
        <f aca="false">3.78541*F1239</f>
        <v>28118025.48</v>
      </c>
      <c r="D1239" s="16" t="s">
        <v>73</v>
      </c>
      <c r="E1239" s="0" t="s">
        <v>74</v>
      </c>
      <c r="F1239" s="0" t="n">
        <f aca="false">G1239*H1239*1000</f>
        <v>7428000</v>
      </c>
      <c r="G1239" s="0" t="n">
        <v>30</v>
      </c>
      <c r="H1239" s="0" t="n">
        <v>247.6</v>
      </c>
      <c r="I1239" s="17" t="n">
        <v>39918</v>
      </c>
      <c r="J1239" s="17" t="str">
        <f aca="false">TEXT(I1239,"aaaa")</f>
        <v>2009</v>
      </c>
      <c r="K1239" s="0" t="n">
        <v>4</v>
      </c>
      <c r="L1239" s="0" t="s">
        <v>79</v>
      </c>
      <c r="M1239" s="0" t="s">
        <v>89</v>
      </c>
    </row>
    <row r="1240" customFormat="false" ht="14.4" hidden="true" customHeight="false" outlineLevel="0" collapsed="false">
      <c r="A1240" s="0" t="str">
        <f aca="false">IF(M1240="GASOLINE","G",IF(M1240="PROPANE","CNG",IF(M1240="DIESEL","D", "OUTRO")))</f>
        <v>CNG</v>
      </c>
      <c r="C1240" s="0" t="n">
        <f aca="false">3.78541*F1240</f>
        <v>17872056.233</v>
      </c>
      <c r="D1240" s="16" t="s">
        <v>73</v>
      </c>
      <c r="E1240" s="0" t="s">
        <v>74</v>
      </c>
      <c r="F1240" s="0" t="n">
        <f aca="false">G1240*H1240*1000</f>
        <v>4721300</v>
      </c>
      <c r="G1240" s="0" t="n">
        <v>31</v>
      </c>
      <c r="H1240" s="0" t="n">
        <v>152.3</v>
      </c>
      <c r="I1240" s="17" t="n">
        <v>39948</v>
      </c>
      <c r="J1240" s="17" t="str">
        <f aca="false">TEXT(I1240,"aaaa")</f>
        <v>2009</v>
      </c>
      <c r="K1240" s="0" t="n">
        <v>5</v>
      </c>
      <c r="L1240" s="0" t="s">
        <v>80</v>
      </c>
      <c r="M1240" s="0" t="s">
        <v>89</v>
      </c>
    </row>
    <row r="1241" customFormat="false" ht="14.4" hidden="true" customHeight="false" outlineLevel="0" collapsed="false">
      <c r="A1241" s="0" t="str">
        <f aca="false">IF(M1241="GASOLINE","G",IF(M1241="PROPANE","CNG",IF(M1241="DIESEL","D", "OUTRO")))</f>
        <v>CNG</v>
      </c>
      <c r="C1241" s="0" t="n">
        <f aca="false">3.78541*F1241</f>
        <v>19975608.57</v>
      </c>
      <c r="D1241" s="16" t="s">
        <v>73</v>
      </c>
      <c r="E1241" s="0" t="s">
        <v>74</v>
      </c>
      <c r="F1241" s="0" t="n">
        <f aca="false">G1241*H1241*1000</f>
        <v>5277000</v>
      </c>
      <c r="G1241" s="0" t="n">
        <v>30</v>
      </c>
      <c r="H1241" s="0" t="n">
        <v>175.9</v>
      </c>
      <c r="I1241" s="17" t="n">
        <v>39979</v>
      </c>
      <c r="J1241" s="17" t="str">
        <f aca="false">TEXT(I1241,"aaaa")</f>
        <v>2009</v>
      </c>
      <c r="K1241" s="0" t="n">
        <v>6</v>
      </c>
      <c r="L1241" s="0" t="s">
        <v>81</v>
      </c>
      <c r="M1241" s="0" t="s">
        <v>89</v>
      </c>
    </row>
    <row r="1242" customFormat="false" ht="14.4" hidden="true" customHeight="false" outlineLevel="0" collapsed="false">
      <c r="A1242" s="0" t="str">
        <f aca="false">IF(M1242="GASOLINE","G",IF(M1242="PROPANE","CNG",IF(M1242="DIESEL","D", "OUTRO")))</f>
        <v>CNG</v>
      </c>
      <c r="C1242" s="0" t="n">
        <f aca="false">3.78541*F1242</f>
        <v>18271038.447</v>
      </c>
      <c r="D1242" s="16" t="s">
        <v>73</v>
      </c>
      <c r="E1242" s="0" t="s">
        <v>74</v>
      </c>
      <c r="F1242" s="0" t="n">
        <f aca="false">G1242*H1242*1000</f>
        <v>4826700</v>
      </c>
      <c r="G1242" s="0" t="n">
        <v>31</v>
      </c>
      <c r="H1242" s="0" t="n">
        <v>155.7</v>
      </c>
      <c r="I1242" s="17" t="n">
        <v>40009</v>
      </c>
      <c r="J1242" s="17" t="str">
        <f aca="false">TEXT(I1242,"aaaa")</f>
        <v>2009</v>
      </c>
      <c r="K1242" s="0" t="n">
        <v>7</v>
      </c>
      <c r="L1242" s="0" t="s">
        <v>82</v>
      </c>
      <c r="M1242" s="0" t="s">
        <v>89</v>
      </c>
    </row>
    <row r="1243" customFormat="false" ht="14.4" hidden="true" customHeight="false" outlineLevel="0" collapsed="false">
      <c r="A1243" s="0" t="str">
        <f aca="false">IF(M1243="GASOLINE","G",IF(M1243="PROPANE","CNG",IF(M1243="DIESEL","D", "OUTRO")))</f>
        <v>CNG</v>
      </c>
      <c r="C1243" s="0" t="n">
        <f aca="false">3.78541*F1243</f>
        <v>16499088.026</v>
      </c>
      <c r="D1243" s="16" t="s">
        <v>73</v>
      </c>
      <c r="E1243" s="0" t="s">
        <v>74</v>
      </c>
      <c r="F1243" s="0" t="n">
        <f aca="false">G1243*H1243*1000</f>
        <v>4358600</v>
      </c>
      <c r="G1243" s="0" t="n">
        <v>31</v>
      </c>
      <c r="H1243" s="0" t="n">
        <v>140.6</v>
      </c>
      <c r="I1243" s="17" t="n">
        <v>40040</v>
      </c>
      <c r="J1243" s="17" t="str">
        <f aca="false">TEXT(I1243,"aaaa")</f>
        <v>2009</v>
      </c>
      <c r="K1243" s="0" t="n">
        <v>8</v>
      </c>
      <c r="L1243" s="0" t="s">
        <v>83</v>
      </c>
      <c r="M1243" s="0" t="s">
        <v>89</v>
      </c>
    </row>
    <row r="1244" customFormat="false" ht="14.4" hidden="true" customHeight="false" outlineLevel="0" collapsed="false">
      <c r="A1244" s="0" t="str">
        <f aca="false">IF(M1244="GASOLINE","G",IF(M1244="PROPANE","CNG",IF(M1244="DIESEL","D", "OUTRO")))</f>
        <v>CNG</v>
      </c>
      <c r="C1244" s="0" t="n">
        <f aca="false">3.78541*F1244</f>
        <v>22360416.87</v>
      </c>
      <c r="D1244" s="16" t="s">
        <v>73</v>
      </c>
      <c r="E1244" s="0" t="s">
        <v>74</v>
      </c>
      <c r="F1244" s="0" t="n">
        <f aca="false">G1244*H1244*1000</f>
        <v>5907000</v>
      </c>
      <c r="G1244" s="0" t="n">
        <v>30</v>
      </c>
      <c r="H1244" s="0" t="n">
        <v>196.9</v>
      </c>
      <c r="I1244" s="17" t="n">
        <v>40071</v>
      </c>
      <c r="J1244" s="17" t="str">
        <f aca="false">TEXT(I1244,"aaaa")</f>
        <v>2009</v>
      </c>
      <c r="K1244" s="0" t="n">
        <v>9</v>
      </c>
      <c r="L1244" s="0" t="s">
        <v>84</v>
      </c>
      <c r="M1244" s="0" t="s">
        <v>89</v>
      </c>
    </row>
    <row r="1245" customFormat="false" ht="14.4" hidden="true" customHeight="false" outlineLevel="0" collapsed="false">
      <c r="A1245" s="0" t="str">
        <f aca="false">IF(M1245="GASOLINE","G",IF(M1245="PROPANE","CNG",IF(M1245="DIESEL","D", "OUTRO")))</f>
        <v>CNG</v>
      </c>
      <c r="C1245" s="0" t="n">
        <f aca="false">3.78541*F1245</f>
        <v>29806318.34</v>
      </c>
      <c r="D1245" s="16" t="s">
        <v>73</v>
      </c>
      <c r="E1245" s="0" t="s">
        <v>74</v>
      </c>
      <c r="F1245" s="0" t="n">
        <f aca="false">G1245*H1245*1000</f>
        <v>7874000</v>
      </c>
      <c r="G1245" s="0" t="n">
        <v>31</v>
      </c>
      <c r="H1245" s="0" t="n">
        <v>254</v>
      </c>
      <c r="I1245" s="17" t="n">
        <v>40101</v>
      </c>
      <c r="J1245" s="17" t="str">
        <f aca="false">TEXT(I1245,"aaaa")</f>
        <v>2009</v>
      </c>
      <c r="K1245" s="0" t="n">
        <v>10</v>
      </c>
      <c r="L1245" s="0" t="s">
        <v>85</v>
      </c>
      <c r="M1245" s="0" t="s">
        <v>89</v>
      </c>
    </row>
    <row r="1246" customFormat="false" ht="14.4" hidden="true" customHeight="false" outlineLevel="0" collapsed="false">
      <c r="A1246" s="0" t="str">
        <f aca="false">IF(M1246="GASOLINE","G",IF(M1246="PROPANE","CNG",IF(M1246="DIESEL","D", "OUTRO")))</f>
        <v>CNG</v>
      </c>
      <c r="C1246" s="0" t="n">
        <f aca="false">3.78541*F1246</f>
        <v>31195563.81</v>
      </c>
      <c r="D1246" s="16" t="s">
        <v>73</v>
      </c>
      <c r="E1246" s="0" t="s">
        <v>74</v>
      </c>
      <c r="F1246" s="0" t="n">
        <f aca="false">G1246*H1246*1000</f>
        <v>8241000</v>
      </c>
      <c r="G1246" s="0" t="n">
        <v>30</v>
      </c>
      <c r="H1246" s="0" t="n">
        <v>274.7</v>
      </c>
      <c r="I1246" s="17" t="n">
        <v>40132</v>
      </c>
      <c r="J1246" s="17" t="str">
        <f aca="false">TEXT(I1246,"aaaa")</f>
        <v>2009</v>
      </c>
      <c r="K1246" s="0" t="n">
        <v>11</v>
      </c>
      <c r="L1246" s="0" t="s">
        <v>86</v>
      </c>
      <c r="M1246" s="0" t="s">
        <v>89</v>
      </c>
    </row>
    <row r="1247" customFormat="false" ht="14.4" hidden="true" customHeight="false" outlineLevel="0" collapsed="false">
      <c r="A1247" s="0" t="str">
        <f aca="false">IF(M1247="GASOLINE","G",IF(M1247="PROPANE","CNG",IF(M1247="DIESEL","D", "OUTRO")))</f>
        <v>CNG</v>
      </c>
      <c r="C1247" s="0" t="n">
        <f aca="false">3.78541*F1247</f>
        <v>50189615.567</v>
      </c>
      <c r="D1247" s="16" t="s">
        <v>73</v>
      </c>
      <c r="E1247" s="0" t="s">
        <v>74</v>
      </c>
      <c r="F1247" s="0" t="n">
        <f aca="false">G1247*H1247*1000</f>
        <v>13258700</v>
      </c>
      <c r="G1247" s="0" t="n">
        <v>31</v>
      </c>
      <c r="H1247" s="0" t="n">
        <v>427.7</v>
      </c>
      <c r="I1247" s="17" t="n">
        <v>40162</v>
      </c>
      <c r="J1247" s="17" t="str">
        <f aca="false">TEXT(I1247,"aaaa")</f>
        <v>2009</v>
      </c>
      <c r="K1247" s="0" t="n">
        <v>12</v>
      </c>
      <c r="L1247" s="0" t="s">
        <v>87</v>
      </c>
      <c r="M1247" s="0" t="s">
        <v>89</v>
      </c>
    </row>
    <row r="1248" customFormat="false" ht="14.4" hidden="true" customHeight="false" outlineLevel="0" collapsed="false">
      <c r="A1248" s="0" t="str">
        <f aca="false">IF(M1248="GASOLINE","G",IF(M1248="PROPANE","CNG",IF(M1248="DIESEL","D", "OUTRO")))</f>
        <v>CNG</v>
      </c>
      <c r="C1248" s="0" t="n">
        <f aca="false">3.78541*F1248</f>
        <v>70467299.855</v>
      </c>
      <c r="D1248" s="16" t="s">
        <v>73</v>
      </c>
      <c r="E1248" s="0" t="s">
        <v>74</v>
      </c>
      <c r="F1248" s="0" t="n">
        <f aca="false">G1248*H1248*1000</f>
        <v>18615500</v>
      </c>
      <c r="G1248" s="0" t="n">
        <v>31</v>
      </c>
      <c r="H1248" s="0" t="n">
        <v>600.5</v>
      </c>
      <c r="I1248" s="17" t="n">
        <v>40193</v>
      </c>
      <c r="J1248" s="17" t="str">
        <f aca="false">TEXT(I1248,"aaaa")</f>
        <v>2010</v>
      </c>
      <c r="K1248" s="0" t="n">
        <v>1</v>
      </c>
      <c r="L1248" s="0" t="s">
        <v>75</v>
      </c>
      <c r="M1248" s="0" t="s">
        <v>89</v>
      </c>
    </row>
    <row r="1249" customFormat="false" ht="14.4" hidden="true" customHeight="false" outlineLevel="0" collapsed="false">
      <c r="A1249" s="0" t="str">
        <f aca="false">IF(M1249="GASOLINE","G",IF(M1249="PROPANE","CNG",IF(M1249="DIESEL","D", "OUTRO")))</f>
        <v>CNG</v>
      </c>
      <c r="C1249" s="0" t="n">
        <f aca="false">3.78541*F1249</f>
        <v>54225241.168</v>
      </c>
      <c r="D1249" s="16" t="s">
        <v>73</v>
      </c>
      <c r="E1249" s="0" t="s">
        <v>74</v>
      </c>
      <c r="F1249" s="0" t="n">
        <f aca="false">G1249*H1249*1000</f>
        <v>14324800</v>
      </c>
      <c r="G1249" s="0" t="n">
        <v>28</v>
      </c>
      <c r="H1249" s="0" t="n">
        <v>511.6</v>
      </c>
      <c r="I1249" s="17" t="n">
        <v>40224</v>
      </c>
      <c r="J1249" s="17" t="str">
        <f aca="false">TEXT(I1249,"aaaa")</f>
        <v>2010</v>
      </c>
      <c r="K1249" s="0" t="n">
        <v>2</v>
      </c>
      <c r="L1249" s="0" t="s">
        <v>77</v>
      </c>
      <c r="M1249" s="0" t="s">
        <v>89</v>
      </c>
    </row>
    <row r="1250" customFormat="false" ht="14.4" hidden="true" customHeight="false" outlineLevel="0" collapsed="false">
      <c r="A1250" s="0" t="str">
        <f aca="false">IF(M1250="GASOLINE","G",IF(M1250="PROPANE","CNG",IF(M1250="DIESEL","D", "OUTRO")))</f>
        <v>CNG</v>
      </c>
      <c r="C1250" s="0" t="n">
        <f aca="false">3.78541*F1250</f>
        <v>43958452.166</v>
      </c>
      <c r="D1250" s="16" t="s">
        <v>73</v>
      </c>
      <c r="E1250" s="0" t="s">
        <v>74</v>
      </c>
      <c r="F1250" s="0" t="n">
        <f aca="false">G1250*H1250*1000</f>
        <v>11612600</v>
      </c>
      <c r="G1250" s="0" t="n">
        <v>31</v>
      </c>
      <c r="H1250" s="0" t="n">
        <v>374.6</v>
      </c>
      <c r="I1250" s="17" t="n">
        <v>40252</v>
      </c>
      <c r="J1250" s="17" t="str">
        <f aca="false">TEXT(I1250,"aaaa")</f>
        <v>2010</v>
      </c>
      <c r="K1250" s="0" t="n">
        <v>3</v>
      </c>
      <c r="L1250" s="0" t="s">
        <v>78</v>
      </c>
      <c r="M1250" s="0" t="s">
        <v>89</v>
      </c>
    </row>
    <row r="1251" customFormat="false" ht="14.4" hidden="true" customHeight="false" outlineLevel="0" collapsed="false">
      <c r="A1251" s="0" t="str">
        <f aca="false">IF(M1251="GASOLINE","G",IF(M1251="PROPANE","CNG",IF(M1251="DIESEL","D", "OUTRO")))</f>
        <v>CNG</v>
      </c>
      <c r="C1251" s="0" t="n">
        <f aca="false">3.78541*F1251</f>
        <v>21338356.17</v>
      </c>
      <c r="D1251" s="16" t="s">
        <v>73</v>
      </c>
      <c r="E1251" s="0" t="s">
        <v>74</v>
      </c>
      <c r="F1251" s="0" t="n">
        <f aca="false">G1251*H1251*1000</f>
        <v>5637000</v>
      </c>
      <c r="G1251" s="0" t="n">
        <v>30</v>
      </c>
      <c r="H1251" s="0" t="n">
        <v>187.9</v>
      </c>
      <c r="I1251" s="17" t="n">
        <v>40283</v>
      </c>
      <c r="J1251" s="17" t="str">
        <f aca="false">TEXT(I1251,"aaaa")</f>
        <v>2010</v>
      </c>
      <c r="K1251" s="0" t="n">
        <v>4</v>
      </c>
      <c r="L1251" s="0" t="s">
        <v>79</v>
      </c>
      <c r="M1251" s="0" t="s">
        <v>89</v>
      </c>
    </row>
    <row r="1252" customFormat="false" ht="14.4" hidden="true" customHeight="false" outlineLevel="0" collapsed="false">
      <c r="A1252" s="0" t="str">
        <f aca="false">IF(M1252="GASOLINE","G",IF(M1252="PROPANE","CNG",IF(M1252="DIESEL","D", "OUTRO")))</f>
        <v>CNG</v>
      </c>
      <c r="C1252" s="0" t="n">
        <f aca="false">3.78541*F1252</f>
        <v>17156235.202</v>
      </c>
      <c r="D1252" s="16" t="s">
        <v>73</v>
      </c>
      <c r="E1252" s="0" t="s">
        <v>74</v>
      </c>
      <c r="F1252" s="0" t="n">
        <f aca="false">G1252*H1252*1000</f>
        <v>4532200</v>
      </c>
      <c r="G1252" s="0" t="n">
        <v>31</v>
      </c>
      <c r="H1252" s="0" t="n">
        <v>146.2</v>
      </c>
      <c r="I1252" s="17" t="n">
        <v>40313</v>
      </c>
      <c r="J1252" s="17" t="str">
        <f aca="false">TEXT(I1252,"aaaa")</f>
        <v>2010</v>
      </c>
      <c r="K1252" s="0" t="n">
        <v>5</v>
      </c>
      <c r="L1252" s="0" t="s">
        <v>80</v>
      </c>
      <c r="M1252" s="0" t="s">
        <v>89</v>
      </c>
    </row>
    <row r="1253" customFormat="false" ht="14.4" hidden="true" customHeight="false" outlineLevel="0" collapsed="false">
      <c r="A1253" s="0" t="str">
        <f aca="false">IF(M1253="GASOLINE","G",IF(M1253="PROPANE","CNG",IF(M1253="DIESEL","D", "OUTRO")))</f>
        <v>CNG</v>
      </c>
      <c r="C1253" s="0" t="n">
        <f aca="false">3.78541*F1253</f>
        <v>16421108.58</v>
      </c>
      <c r="D1253" s="16" t="s">
        <v>73</v>
      </c>
      <c r="E1253" s="0" t="s">
        <v>74</v>
      </c>
      <c r="F1253" s="0" t="n">
        <f aca="false">G1253*H1253*1000</f>
        <v>4338000</v>
      </c>
      <c r="G1253" s="0" t="n">
        <v>30</v>
      </c>
      <c r="H1253" s="0" t="n">
        <v>144.6</v>
      </c>
      <c r="I1253" s="17" t="n">
        <v>40344</v>
      </c>
      <c r="J1253" s="17" t="str">
        <f aca="false">TEXT(I1253,"aaaa")</f>
        <v>2010</v>
      </c>
      <c r="K1253" s="0" t="n">
        <v>6</v>
      </c>
      <c r="L1253" s="0" t="s">
        <v>81</v>
      </c>
      <c r="M1253" s="0" t="s">
        <v>89</v>
      </c>
    </row>
    <row r="1254" customFormat="false" ht="14.4" hidden="true" customHeight="false" outlineLevel="0" collapsed="false">
      <c r="A1254" s="0" t="str">
        <f aca="false">IF(M1254="GASOLINE","G",IF(M1254="PROPANE","CNG",IF(M1254="DIESEL","D", "OUTRO")))</f>
        <v>CNG</v>
      </c>
      <c r="C1254" s="0" t="n">
        <f aca="false">3.78541*F1254</f>
        <v>17050622.263</v>
      </c>
      <c r="D1254" s="16" t="s">
        <v>73</v>
      </c>
      <c r="E1254" s="0" t="s">
        <v>74</v>
      </c>
      <c r="F1254" s="0" t="n">
        <f aca="false">G1254*H1254*1000</f>
        <v>4504300</v>
      </c>
      <c r="G1254" s="0" t="n">
        <v>31</v>
      </c>
      <c r="H1254" s="0" t="n">
        <v>145.3</v>
      </c>
      <c r="I1254" s="17" t="n">
        <v>40374</v>
      </c>
      <c r="J1254" s="17" t="str">
        <f aca="false">TEXT(I1254,"aaaa")</f>
        <v>2010</v>
      </c>
      <c r="K1254" s="0" t="n">
        <v>7</v>
      </c>
      <c r="L1254" s="0" t="s">
        <v>82</v>
      </c>
      <c r="M1254" s="0" t="s">
        <v>89</v>
      </c>
    </row>
    <row r="1255" customFormat="false" ht="14.4" hidden="true" customHeight="false" outlineLevel="0" collapsed="false">
      <c r="A1255" s="0" t="str">
        <f aca="false">IF(M1255="GASOLINE","G",IF(M1255="PROPANE","CNG",IF(M1255="DIESEL","D", "OUTRO")))</f>
        <v>CNG</v>
      </c>
      <c r="C1255" s="0" t="n">
        <f aca="false">3.78541*F1255</f>
        <v>17520013.103</v>
      </c>
      <c r="D1255" s="16" t="s">
        <v>73</v>
      </c>
      <c r="E1255" s="0" t="s">
        <v>74</v>
      </c>
      <c r="F1255" s="0" t="n">
        <f aca="false">G1255*H1255*1000</f>
        <v>4628300</v>
      </c>
      <c r="G1255" s="0" t="n">
        <v>31</v>
      </c>
      <c r="H1255" s="0" t="n">
        <v>149.3</v>
      </c>
      <c r="I1255" s="17" t="n">
        <v>40405</v>
      </c>
      <c r="J1255" s="17" t="str">
        <f aca="false">TEXT(I1255,"aaaa")</f>
        <v>2010</v>
      </c>
      <c r="K1255" s="0" t="n">
        <v>8</v>
      </c>
      <c r="L1255" s="0" t="s">
        <v>83</v>
      </c>
      <c r="M1255" s="0" t="s">
        <v>89</v>
      </c>
    </row>
    <row r="1256" customFormat="false" ht="14.4" hidden="true" customHeight="false" outlineLevel="0" collapsed="false">
      <c r="A1256" s="0" t="str">
        <f aca="false">IF(M1256="GASOLINE","G",IF(M1256="PROPANE","CNG",IF(M1256="DIESEL","D", "OUTRO")))</f>
        <v>CNG</v>
      </c>
      <c r="C1256" s="0" t="n">
        <f aca="false">3.78541*F1256</f>
        <v>18181324.23</v>
      </c>
      <c r="D1256" s="16" t="s">
        <v>73</v>
      </c>
      <c r="E1256" s="0" t="s">
        <v>74</v>
      </c>
      <c r="F1256" s="0" t="n">
        <f aca="false">G1256*H1256*1000</f>
        <v>4803000</v>
      </c>
      <c r="G1256" s="0" t="n">
        <v>30</v>
      </c>
      <c r="H1256" s="0" t="n">
        <v>160.1</v>
      </c>
      <c r="I1256" s="17" t="n">
        <v>40436</v>
      </c>
      <c r="J1256" s="17" t="str">
        <f aca="false">TEXT(I1256,"aaaa")</f>
        <v>2010</v>
      </c>
      <c r="K1256" s="0" t="n">
        <v>9</v>
      </c>
      <c r="L1256" s="0" t="s">
        <v>84</v>
      </c>
      <c r="M1256" s="0" t="s">
        <v>89</v>
      </c>
    </row>
    <row r="1257" customFormat="false" ht="14.4" hidden="true" customHeight="false" outlineLevel="0" collapsed="false">
      <c r="A1257" s="0" t="str">
        <f aca="false">IF(M1257="GASOLINE","G",IF(M1257="PROPANE","CNG",IF(M1257="DIESEL","D", "OUTRO")))</f>
        <v>CNG</v>
      </c>
      <c r="C1257" s="0" t="n">
        <f aca="false">3.78541*F1257</f>
        <v>22014430.396</v>
      </c>
      <c r="D1257" s="16" t="s">
        <v>73</v>
      </c>
      <c r="E1257" s="0" t="s">
        <v>74</v>
      </c>
      <c r="F1257" s="0" t="n">
        <f aca="false">G1257*H1257*1000</f>
        <v>5815600</v>
      </c>
      <c r="G1257" s="0" t="n">
        <v>31</v>
      </c>
      <c r="H1257" s="0" t="n">
        <v>187.6</v>
      </c>
      <c r="I1257" s="17" t="n">
        <v>40466</v>
      </c>
      <c r="J1257" s="17" t="str">
        <f aca="false">TEXT(I1257,"aaaa")</f>
        <v>2010</v>
      </c>
      <c r="K1257" s="0" t="n">
        <v>10</v>
      </c>
      <c r="L1257" s="0" t="s">
        <v>85</v>
      </c>
      <c r="M1257" s="0" t="s">
        <v>89</v>
      </c>
    </row>
    <row r="1258" customFormat="false" ht="14.4" hidden="true" customHeight="false" outlineLevel="0" collapsed="false">
      <c r="A1258" s="0" t="str">
        <f aca="false">IF(M1258="GASOLINE","G",IF(M1258="PROPANE","CNG",IF(M1258="DIESEL","D", "OUTRO")))</f>
        <v>CNG</v>
      </c>
      <c r="C1258" s="0" t="n">
        <f aca="false">3.78541*F1258</f>
        <v>29628404.07</v>
      </c>
      <c r="D1258" s="16" t="s">
        <v>73</v>
      </c>
      <c r="E1258" s="0" t="s">
        <v>74</v>
      </c>
      <c r="F1258" s="0" t="n">
        <f aca="false">G1258*H1258*1000</f>
        <v>7827000</v>
      </c>
      <c r="G1258" s="0" t="n">
        <v>30</v>
      </c>
      <c r="H1258" s="0" t="n">
        <v>260.9</v>
      </c>
      <c r="I1258" s="17" t="n">
        <v>40497</v>
      </c>
      <c r="J1258" s="17" t="str">
        <f aca="false">TEXT(I1258,"aaaa")</f>
        <v>2010</v>
      </c>
      <c r="K1258" s="0" t="n">
        <v>11</v>
      </c>
      <c r="L1258" s="0" t="s">
        <v>86</v>
      </c>
      <c r="M1258" s="0" t="s">
        <v>89</v>
      </c>
    </row>
    <row r="1259" customFormat="false" ht="14.4" hidden="true" customHeight="false" outlineLevel="0" collapsed="false">
      <c r="A1259" s="0" t="str">
        <f aca="false">IF(M1259="GASOLINE","G",IF(M1259="PROPANE","CNG",IF(M1259="DIESEL","D", "OUTRO")))</f>
        <v>CNG</v>
      </c>
      <c r="C1259" s="0" t="n">
        <f aca="false">3.78541*F1259</f>
        <v>55094749.845</v>
      </c>
      <c r="D1259" s="16" t="s">
        <v>73</v>
      </c>
      <c r="E1259" s="0" t="s">
        <v>74</v>
      </c>
      <c r="F1259" s="0" t="n">
        <f aca="false">G1259*H1259*1000</f>
        <v>14554500</v>
      </c>
      <c r="G1259" s="0" t="n">
        <v>31</v>
      </c>
      <c r="H1259" s="0" t="n">
        <v>469.5</v>
      </c>
      <c r="I1259" s="17" t="n">
        <v>40527</v>
      </c>
      <c r="J1259" s="17" t="str">
        <f aca="false">TEXT(I1259,"aaaa")</f>
        <v>2010</v>
      </c>
      <c r="K1259" s="0" t="n">
        <v>12</v>
      </c>
      <c r="L1259" s="0" t="s">
        <v>87</v>
      </c>
      <c r="M1259" s="0" t="s">
        <v>89</v>
      </c>
    </row>
    <row r="1260" customFormat="false" ht="14.4" hidden="true" customHeight="false" outlineLevel="0" collapsed="false">
      <c r="A1260" s="0" t="str">
        <f aca="false">IF(M1260="GASOLINE","G",IF(M1260="PROPANE","CNG",IF(M1260="DIESEL","D", "OUTRO")))</f>
        <v>CNG</v>
      </c>
      <c r="C1260" s="0" t="n">
        <f aca="false">3.78541*F1260</f>
        <v>62945311.644</v>
      </c>
      <c r="D1260" s="16" t="s">
        <v>73</v>
      </c>
      <c r="E1260" s="0" t="s">
        <v>74</v>
      </c>
      <c r="F1260" s="0" t="n">
        <f aca="false">G1260*H1260*1000</f>
        <v>16628400</v>
      </c>
      <c r="G1260" s="0" t="n">
        <v>31</v>
      </c>
      <c r="H1260" s="0" t="n">
        <v>536.4</v>
      </c>
      <c r="I1260" s="17" t="n">
        <v>40558</v>
      </c>
      <c r="J1260" s="17" t="str">
        <f aca="false">TEXT(I1260,"aaaa")</f>
        <v>2011</v>
      </c>
      <c r="K1260" s="0" t="n">
        <v>1</v>
      </c>
      <c r="L1260" s="0" t="s">
        <v>75</v>
      </c>
      <c r="M1260" s="0" t="s">
        <v>89</v>
      </c>
    </row>
    <row r="1261" customFormat="false" ht="14.4" hidden="true" customHeight="false" outlineLevel="0" collapsed="false">
      <c r="A1261" s="0" t="str">
        <f aca="false">IF(M1261="GASOLINE","G",IF(M1261="PROPANE","CNG",IF(M1261="DIESEL","D", "OUTRO")))</f>
        <v>CNG</v>
      </c>
      <c r="C1261" s="0" t="n">
        <f aca="false">3.78541*F1261</f>
        <v>50239961.52</v>
      </c>
      <c r="D1261" s="16" t="s">
        <v>73</v>
      </c>
      <c r="E1261" s="0" t="s">
        <v>74</v>
      </c>
      <c r="F1261" s="0" t="n">
        <f aca="false">G1261*H1261*1000</f>
        <v>13272000</v>
      </c>
      <c r="G1261" s="0" t="n">
        <v>28</v>
      </c>
      <c r="H1261" s="0" t="n">
        <v>474</v>
      </c>
      <c r="I1261" s="17" t="n">
        <v>40589</v>
      </c>
      <c r="J1261" s="17" t="str">
        <f aca="false">TEXT(I1261,"aaaa")</f>
        <v>2011</v>
      </c>
      <c r="K1261" s="0" t="n">
        <v>2</v>
      </c>
      <c r="L1261" s="0" t="s">
        <v>77</v>
      </c>
      <c r="M1261" s="0" t="s">
        <v>89</v>
      </c>
    </row>
    <row r="1262" customFormat="false" ht="14.4" hidden="true" customHeight="false" outlineLevel="0" collapsed="false">
      <c r="A1262" s="0" t="str">
        <f aca="false">IF(M1262="GASOLINE","G",IF(M1262="PROPANE","CNG",IF(M1262="DIESEL","D", "OUTRO")))</f>
        <v>CNG</v>
      </c>
      <c r="C1262" s="0" t="n">
        <f aca="false">3.78541*F1262</f>
        <v>41435476.401</v>
      </c>
      <c r="D1262" s="16" t="s">
        <v>73</v>
      </c>
      <c r="E1262" s="0" t="s">
        <v>74</v>
      </c>
      <c r="F1262" s="0" t="n">
        <f aca="false">G1262*H1262*1000</f>
        <v>10946100</v>
      </c>
      <c r="G1262" s="0" t="n">
        <v>31</v>
      </c>
      <c r="H1262" s="0" t="n">
        <v>353.1</v>
      </c>
      <c r="I1262" s="17" t="n">
        <v>40617</v>
      </c>
      <c r="J1262" s="17" t="str">
        <f aca="false">TEXT(I1262,"aaaa")</f>
        <v>2011</v>
      </c>
      <c r="K1262" s="0" t="n">
        <v>3</v>
      </c>
      <c r="L1262" s="0" t="s">
        <v>78</v>
      </c>
      <c r="M1262" s="0" t="s">
        <v>89</v>
      </c>
    </row>
    <row r="1263" customFormat="false" ht="14.4" hidden="true" customHeight="false" outlineLevel="0" collapsed="false">
      <c r="A1263" s="0" t="str">
        <f aca="false">IF(M1263="GASOLINE","G",IF(M1263="PROPANE","CNG",IF(M1263="DIESEL","D", "OUTRO")))</f>
        <v>CNG</v>
      </c>
      <c r="C1263" s="0" t="n">
        <f aca="false">3.78541*F1263</f>
        <v>21690399.3</v>
      </c>
      <c r="D1263" s="16" t="s">
        <v>73</v>
      </c>
      <c r="E1263" s="0" t="s">
        <v>74</v>
      </c>
      <c r="F1263" s="0" t="n">
        <f aca="false">G1263*H1263*1000</f>
        <v>5730000</v>
      </c>
      <c r="G1263" s="0" t="n">
        <v>30</v>
      </c>
      <c r="H1263" s="0" t="n">
        <v>191</v>
      </c>
      <c r="I1263" s="17" t="n">
        <v>40648</v>
      </c>
      <c r="J1263" s="17" t="str">
        <f aca="false">TEXT(I1263,"aaaa")</f>
        <v>2011</v>
      </c>
      <c r="K1263" s="0" t="n">
        <v>4</v>
      </c>
      <c r="L1263" s="0" t="s">
        <v>79</v>
      </c>
      <c r="M1263" s="0" t="s">
        <v>89</v>
      </c>
    </row>
    <row r="1264" customFormat="false" ht="14.4" hidden="true" customHeight="false" outlineLevel="0" collapsed="false">
      <c r="A1264" s="0" t="str">
        <f aca="false">IF(M1264="GASOLINE","G",IF(M1264="PROPANE","CNG",IF(M1264="DIESEL","D", "OUTRO")))</f>
        <v>CNG</v>
      </c>
      <c r="C1264" s="0" t="n">
        <f aca="false">3.78541*F1264</f>
        <v>15219997.987</v>
      </c>
      <c r="D1264" s="16" t="s">
        <v>73</v>
      </c>
      <c r="E1264" s="0" t="s">
        <v>74</v>
      </c>
      <c r="F1264" s="0" t="n">
        <f aca="false">G1264*H1264*1000</f>
        <v>4020700</v>
      </c>
      <c r="G1264" s="0" t="n">
        <v>31</v>
      </c>
      <c r="H1264" s="0" t="n">
        <v>129.7</v>
      </c>
      <c r="I1264" s="17" t="n">
        <v>40678</v>
      </c>
      <c r="J1264" s="17" t="str">
        <f aca="false">TEXT(I1264,"aaaa")</f>
        <v>2011</v>
      </c>
      <c r="K1264" s="0" t="n">
        <v>5</v>
      </c>
      <c r="L1264" s="0" t="s">
        <v>80</v>
      </c>
      <c r="M1264" s="0" t="s">
        <v>89</v>
      </c>
    </row>
    <row r="1265" customFormat="false" ht="14.4" hidden="true" customHeight="false" outlineLevel="0" collapsed="false">
      <c r="A1265" s="0" t="str">
        <f aca="false">IF(M1265="GASOLINE","G",IF(M1265="PROPANE","CNG",IF(M1265="DIESEL","D", "OUTRO")))</f>
        <v>CNG</v>
      </c>
      <c r="C1265" s="0" t="n">
        <f aca="false">3.78541*F1265</f>
        <v>13513913.7</v>
      </c>
      <c r="D1265" s="16" t="s">
        <v>73</v>
      </c>
      <c r="E1265" s="0" t="s">
        <v>74</v>
      </c>
      <c r="F1265" s="0" t="n">
        <f aca="false">G1265*H1265*1000</f>
        <v>3570000</v>
      </c>
      <c r="G1265" s="0" t="n">
        <v>30</v>
      </c>
      <c r="H1265" s="0" t="n">
        <v>119</v>
      </c>
      <c r="I1265" s="17" t="n">
        <v>40709</v>
      </c>
      <c r="J1265" s="17" t="str">
        <f aca="false">TEXT(I1265,"aaaa")</f>
        <v>2011</v>
      </c>
      <c r="K1265" s="0" t="n">
        <v>6</v>
      </c>
      <c r="L1265" s="0" t="s">
        <v>81</v>
      </c>
      <c r="M1265" s="0" t="s">
        <v>89</v>
      </c>
    </row>
    <row r="1266" customFormat="false" ht="14.4" hidden="true" customHeight="false" outlineLevel="0" collapsed="false">
      <c r="A1266" s="0" t="str">
        <f aca="false">IF(M1266="GASOLINE","G",IF(M1266="PROPANE","CNG",IF(M1266="DIESEL","D", "OUTRO")))</f>
        <v>CNG</v>
      </c>
      <c r="C1266" s="0" t="n">
        <f aca="false">3.78541*F1266</f>
        <v>14821015.773</v>
      </c>
      <c r="D1266" s="16" t="s">
        <v>73</v>
      </c>
      <c r="E1266" s="0" t="s">
        <v>74</v>
      </c>
      <c r="F1266" s="0" t="n">
        <f aca="false">G1266*H1266*1000</f>
        <v>3915300</v>
      </c>
      <c r="G1266" s="0" t="n">
        <v>31</v>
      </c>
      <c r="H1266" s="0" t="n">
        <v>126.3</v>
      </c>
      <c r="I1266" s="17" t="n">
        <v>40739</v>
      </c>
      <c r="J1266" s="17" t="str">
        <f aca="false">TEXT(I1266,"aaaa")</f>
        <v>2011</v>
      </c>
      <c r="K1266" s="0" t="n">
        <v>7</v>
      </c>
      <c r="L1266" s="0" t="s">
        <v>82</v>
      </c>
      <c r="M1266" s="0" t="s">
        <v>89</v>
      </c>
    </row>
    <row r="1267" customFormat="false" ht="14.4" hidden="true" customHeight="false" outlineLevel="0" collapsed="false">
      <c r="A1267" s="0" t="str">
        <f aca="false">IF(M1267="GASOLINE","G",IF(M1267="PROPANE","CNG",IF(M1267="DIESEL","D", "OUTRO")))</f>
        <v>CNG</v>
      </c>
      <c r="C1267" s="0" t="n">
        <f aca="false">3.78541*F1267</f>
        <v>15243467.529</v>
      </c>
      <c r="D1267" s="16" t="s">
        <v>73</v>
      </c>
      <c r="E1267" s="0" t="s">
        <v>74</v>
      </c>
      <c r="F1267" s="0" t="n">
        <f aca="false">G1267*H1267*1000</f>
        <v>4026900</v>
      </c>
      <c r="G1267" s="0" t="n">
        <v>31</v>
      </c>
      <c r="H1267" s="0" t="n">
        <v>129.9</v>
      </c>
      <c r="I1267" s="17" t="n">
        <v>40770</v>
      </c>
      <c r="J1267" s="17" t="str">
        <f aca="false">TEXT(I1267,"aaaa")</f>
        <v>2011</v>
      </c>
      <c r="K1267" s="0" t="n">
        <v>8</v>
      </c>
      <c r="L1267" s="0" t="s">
        <v>83</v>
      </c>
      <c r="M1267" s="0" t="s">
        <v>89</v>
      </c>
    </row>
    <row r="1268" customFormat="false" ht="14.4" hidden="true" customHeight="false" outlineLevel="0" collapsed="false">
      <c r="A1268" s="0" t="str">
        <f aca="false">IF(M1268="GASOLINE","G",IF(M1268="PROPANE","CNG",IF(M1268="DIESEL","D", "OUTRO")))</f>
        <v>CNG</v>
      </c>
      <c r="C1268" s="0" t="n">
        <f aca="false">3.78541*F1268</f>
        <v>20770544.67</v>
      </c>
      <c r="D1268" s="16" t="s">
        <v>73</v>
      </c>
      <c r="E1268" s="0" t="s">
        <v>74</v>
      </c>
      <c r="F1268" s="0" t="n">
        <f aca="false">G1268*H1268*1000</f>
        <v>5487000</v>
      </c>
      <c r="G1268" s="0" t="n">
        <v>30</v>
      </c>
      <c r="H1268" s="0" t="n">
        <v>182.9</v>
      </c>
      <c r="I1268" s="17" t="n">
        <v>40801</v>
      </c>
      <c r="J1268" s="17" t="str">
        <f aca="false">TEXT(I1268,"aaaa")</f>
        <v>2011</v>
      </c>
      <c r="K1268" s="0" t="n">
        <v>9</v>
      </c>
      <c r="L1268" s="0" t="s">
        <v>84</v>
      </c>
      <c r="M1268" s="0" t="s">
        <v>89</v>
      </c>
    </row>
    <row r="1269" customFormat="false" ht="14.4" hidden="true" customHeight="false" outlineLevel="0" collapsed="false">
      <c r="A1269" s="0" t="str">
        <f aca="false">IF(M1269="GASOLINE","G",IF(M1269="PROPANE","CNG",IF(M1269="DIESEL","D", "OUTRO")))</f>
        <v>CNG</v>
      </c>
      <c r="C1269" s="0" t="n">
        <f aca="false">3.78541*F1269</f>
        <v>25006797.001</v>
      </c>
      <c r="D1269" s="16" t="s">
        <v>73</v>
      </c>
      <c r="E1269" s="0" t="s">
        <v>74</v>
      </c>
      <c r="F1269" s="0" t="n">
        <f aca="false">G1269*H1269*1000</f>
        <v>6606100</v>
      </c>
      <c r="G1269" s="0" t="n">
        <v>31</v>
      </c>
      <c r="H1269" s="0" t="n">
        <v>213.1</v>
      </c>
      <c r="I1269" s="17" t="n">
        <v>40831</v>
      </c>
      <c r="J1269" s="17" t="str">
        <f aca="false">TEXT(I1269,"aaaa")</f>
        <v>2011</v>
      </c>
      <c r="K1269" s="0" t="n">
        <v>10</v>
      </c>
      <c r="L1269" s="0" t="s">
        <v>85</v>
      </c>
      <c r="M1269" s="0" t="s">
        <v>89</v>
      </c>
    </row>
    <row r="1270" customFormat="false" ht="14.4" hidden="true" customHeight="false" outlineLevel="0" collapsed="false">
      <c r="A1270" s="0" t="str">
        <f aca="false">IF(M1270="GASOLINE","G",IF(M1270="PROPANE","CNG",IF(M1270="DIESEL","D", "OUTRO")))</f>
        <v>CNG</v>
      </c>
      <c r="C1270" s="0" t="n">
        <f aca="false">3.78541*F1270</f>
        <v>28118025.48</v>
      </c>
      <c r="D1270" s="16" t="s">
        <v>73</v>
      </c>
      <c r="E1270" s="0" t="s">
        <v>74</v>
      </c>
      <c r="F1270" s="0" t="n">
        <f aca="false">G1270*H1270*1000</f>
        <v>7428000</v>
      </c>
      <c r="G1270" s="0" t="n">
        <v>30</v>
      </c>
      <c r="H1270" s="0" t="n">
        <v>247.6</v>
      </c>
      <c r="I1270" s="17" t="n">
        <v>40862</v>
      </c>
      <c r="J1270" s="17" t="str">
        <f aca="false">TEXT(I1270,"aaaa")</f>
        <v>2011</v>
      </c>
      <c r="K1270" s="0" t="n">
        <v>11</v>
      </c>
      <c r="L1270" s="0" t="s">
        <v>86</v>
      </c>
      <c r="M1270" s="0" t="s">
        <v>89</v>
      </c>
    </row>
    <row r="1271" customFormat="false" ht="14.4" hidden="true" customHeight="false" outlineLevel="0" collapsed="false">
      <c r="A1271" s="0" t="str">
        <f aca="false">IF(M1271="GASOLINE","G",IF(M1271="PROPANE","CNG",IF(M1271="DIESEL","D", "OUTRO")))</f>
        <v>CNG</v>
      </c>
      <c r="C1271" s="0" t="n">
        <f aca="false">3.78541*F1271</f>
        <v>36706363.688</v>
      </c>
      <c r="D1271" s="16" t="s">
        <v>73</v>
      </c>
      <c r="E1271" s="0" t="s">
        <v>74</v>
      </c>
      <c r="F1271" s="0" t="n">
        <f aca="false">G1271*H1271*1000</f>
        <v>9696800</v>
      </c>
      <c r="G1271" s="0" t="n">
        <v>31</v>
      </c>
      <c r="H1271" s="0" t="n">
        <v>312.8</v>
      </c>
      <c r="I1271" s="17" t="n">
        <v>40892</v>
      </c>
      <c r="J1271" s="17" t="str">
        <f aca="false">TEXT(I1271,"aaaa")</f>
        <v>2011</v>
      </c>
      <c r="K1271" s="0" t="n">
        <v>12</v>
      </c>
      <c r="L1271" s="0" t="s">
        <v>87</v>
      </c>
      <c r="M1271" s="0" t="s">
        <v>89</v>
      </c>
    </row>
    <row r="1272" customFormat="false" ht="14.4" hidden="true" customHeight="false" outlineLevel="0" collapsed="false">
      <c r="A1272" s="0" t="str">
        <f aca="false">IF(M1272="GASOLINE","G",IF(M1272="PROPANE","CNG",IF(M1272="DIESEL","D", "OUTRO")))</f>
        <v>CNG</v>
      </c>
      <c r="C1272" s="0" t="n">
        <f aca="false">3.78541*F1272</f>
        <v>43313039.761</v>
      </c>
      <c r="D1272" s="16" t="s">
        <v>73</v>
      </c>
      <c r="E1272" s="0" t="s">
        <v>74</v>
      </c>
      <c r="F1272" s="0" t="n">
        <f aca="false">G1272*H1272*1000</f>
        <v>11442100</v>
      </c>
      <c r="G1272" s="0" t="n">
        <v>31</v>
      </c>
      <c r="H1272" s="0" t="n">
        <v>369.1</v>
      </c>
      <c r="I1272" s="17" t="n">
        <v>40923</v>
      </c>
      <c r="J1272" s="17" t="str">
        <f aca="false">TEXT(I1272,"aaaa")</f>
        <v>2012</v>
      </c>
      <c r="K1272" s="0" t="n">
        <v>1</v>
      </c>
      <c r="L1272" s="0" t="s">
        <v>75</v>
      </c>
      <c r="M1272" s="0" t="s">
        <v>89</v>
      </c>
    </row>
    <row r="1273" customFormat="false" ht="14.4" hidden="true" customHeight="false" outlineLevel="0" collapsed="false">
      <c r="A1273" s="0" t="str">
        <f aca="false">IF(M1273="GASOLINE","G",IF(M1273="PROPANE","CNG",IF(M1273="DIESEL","D", "OUTRO")))</f>
        <v>CNG</v>
      </c>
      <c r="C1273" s="0" t="n">
        <f aca="false">3.78541*F1273</f>
        <v>37335120.289</v>
      </c>
      <c r="D1273" s="16" t="s">
        <v>73</v>
      </c>
      <c r="E1273" s="0" t="s">
        <v>74</v>
      </c>
      <c r="F1273" s="0" t="n">
        <f aca="false">G1273*H1273*1000</f>
        <v>9862900</v>
      </c>
      <c r="G1273" s="0" t="n">
        <v>29</v>
      </c>
      <c r="H1273" s="0" t="n">
        <v>340.1</v>
      </c>
      <c r="I1273" s="17" t="n">
        <v>40954</v>
      </c>
      <c r="J1273" s="17" t="str">
        <f aca="false">TEXT(I1273,"aaaa")</f>
        <v>2012</v>
      </c>
      <c r="K1273" s="0" t="n">
        <v>2</v>
      </c>
      <c r="L1273" s="0" t="s">
        <v>77</v>
      </c>
      <c r="M1273" s="0" t="s">
        <v>89</v>
      </c>
    </row>
    <row r="1274" customFormat="false" ht="14.4" hidden="true" customHeight="false" outlineLevel="0" collapsed="false">
      <c r="A1274" s="0" t="str">
        <f aca="false">IF(M1274="GASOLINE","G",IF(M1274="PROPANE","CNG",IF(M1274="DIESEL","D", "OUTRO")))</f>
        <v>CNG</v>
      </c>
      <c r="C1274" s="0" t="n">
        <f aca="false">3.78541*F1274</f>
        <v>25839965.742</v>
      </c>
      <c r="D1274" s="16" t="s">
        <v>73</v>
      </c>
      <c r="E1274" s="0" t="s">
        <v>74</v>
      </c>
      <c r="F1274" s="0" t="n">
        <f aca="false">G1274*H1274*1000</f>
        <v>6826200</v>
      </c>
      <c r="G1274" s="0" t="n">
        <v>31</v>
      </c>
      <c r="H1274" s="0" t="n">
        <v>220.2</v>
      </c>
      <c r="I1274" s="17" t="n">
        <v>40983</v>
      </c>
      <c r="J1274" s="17" t="str">
        <f aca="false">TEXT(I1274,"aaaa")</f>
        <v>2012</v>
      </c>
      <c r="K1274" s="0" t="n">
        <v>3</v>
      </c>
      <c r="L1274" s="0" t="s">
        <v>78</v>
      </c>
      <c r="M1274" s="0" t="s">
        <v>89</v>
      </c>
    </row>
    <row r="1275" customFormat="false" ht="14.4" hidden="true" customHeight="false" outlineLevel="0" collapsed="false">
      <c r="A1275" s="0" t="str">
        <f aca="false">IF(M1275="GASOLINE","G",IF(M1275="PROPANE","CNG",IF(M1275="DIESEL","D", "OUTRO")))</f>
        <v>CNG</v>
      </c>
      <c r="C1275" s="0" t="n">
        <f aca="false">3.78541*F1275</f>
        <v>16069065.45</v>
      </c>
      <c r="D1275" s="16" t="s">
        <v>73</v>
      </c>
      <c r="E1275" s="0" t="s">
        <v>74</v>
      </c>
      <c r="F1275" s="0" t="n">
        <f aca="false">G1275*H1275*1000</f>
        <v>4245000</v>
      </c>
      <c r="G1275" s="0" t="n">
        <v>30</v>
      </c>
      <c r="H1275" s="0" t="n">
        <v>141.5</v>
      </c>
      <c r="I1275" s="17" t="n">
        <v>41014</v>
      </c>
      <c r="J1275" s="17" t="str">
        <f aca="false">TEXT(I1275,"aaaa")</f>
        <v>2012</v>
      </c>
      <c r="K1275" s="0" t="n">
        <v>4</v>
      </c>
      <c r="L1275" s="0" t="s">
        <v>79</v>
      </c>
      <c r="M1275" s="0" t="s">
        <v>89</v>
      </c>
    </row>
    <row r="1276" customFormat="false" ht="14.4" hidden="true" customHeight="false" outlineLevel="0" collapsed="false">
      <c r="A1276" s="0" t="str">
        <f aca="false">IF(M1276="GASOLINE","G",IF(M1276="PROPANE","CNG",IF(M1276="DIESEL","D", "OUTRO")))</f>
        <v>CNG</v>
      </c>
      <c r="C1276" s="0" t="n">
        <f aca="false">3.78541*F1276</f>
        <v>13459782.337</v>
      </c>
      <c r="D1276" s="16" t="s">
        <v>73</v>
      </c>
      <c r="E1276" s="0" t="s">
        <v>74</v>
      </c>
      <c r="F1276" s="0" t="n">
        <f aca="false">G1276*H1276*1000</f>
        <v>3555700</v>
      </c>
      <c r="G1276" s="0" t="n">
        <v>31</v>
      </c>
      <c r="H1276" s="0" t="n">
        <v>114.7</v>
      </c>
      <c r="I1276" s="17" t="n">
        <v>41044</v>
      </c>
      <c r="J1276" s="17" t="str">
        <f aca="false">TEXT(I1276,"aaaa")</f>
        <v>2012</v>
      </c>
      <c r="K1276" s="0" t="n">
        <v>5</v>
      </c>
      <c r="L1276" s="0" t="s">
        <v>80</v>
      </c>
      <c r="M1276" s="0" t="s">
        <v>89</v>
      </c>
    </row>
    <row r="1277" customFormat="false" ht="14.4" hidden="true" customHeight="false" outlineLevel="0" collapsed="false">
      <c r="A1277" s="0" t="str">
        <f aca="false">IF(M1277="GASOLINE","G",IF(M1277="PROPANE","CNG",IF(M1277="DIESEL","D", "OUTRO")))</f>
        <v>CNG</v>
      </c>
      <c r="C1277" s="0" t="n">
        <f aca="false">3.78541*F1277</f>
        <v>12775758.75</v>
      </c>
      <c r="D1277" s="16" t="s">
        <v>73</v>
      </c>
      <c r="E1277" s="0" t="s">
        <v>74</v>
      </c>
      <c r="F1277" s="0" t="n">
        <f aca="false">G1277*H1277*1000</f>
        <v>3375000</v>
      </c>
      <c r="G1277" s="0" t="n">
        <v>30</v>
      </c>
      <c r="H1277" s="0" t="n">
        <v>112.5</v>
      </c>
      <c r="I1277" s="17" t="n">
        <v>41075</v>
      </c>
      <c r="J1277" s="17" t="str">
        <f aca="false">TEXT(I1277,"aaaa")</f>
        <v>2012</v>
      </c>
      <c r="K1277" s="0" t="n">
        <v>6</v>
      </c>
      <c r="L1277" s="0" t="s">
        <v>81</v>
      </c>
      <c r="M1277" s="0" t="s">
        <v>89</v>
      </c>
    </row>
    <row r="1278" customFormat="false" ht="14.4" hidden="true" customHeight="false" outlineLevel="0" collapsed="false">
      <c r="A1278" s="0" t="str">
        <f aca="false">IF(M1278="GASOLINE","G",IF(M1278="PROPANE","CNG",IF(M1278="DIESEL","D", "OUTRO")))</f>
        <v>CNG</v>
      </c>
      <c r="C1278" s="0" t="n">
        <f aca="false">3.78541*F1278</f>
        <v>15572041.117</v>
      </c>
      <c r="D1278" s="16" t="s">
        <v>73</v>
      </c>
      <c r="E1278" s="0" t="s">
        <v>74</v>
      </c>
      <c r="F1278" s="0" t="n">
        <f aca="false">G1278*H1278*1000</f>
        <v>4113700</v>
      </c>
      <c r="G1278" s="0" t="n">
        <v>31</v>
      </c>
      <c r="H1278" s="0" t="n">
        <v>132.7</v>
      </c>
      <c r="I1278" s="17" t="n">
        <v>41105</v>
      </c>
      <c r="J1278" s="17" t="str">
        <f aca="false">TEXT(I1278,"aaaa")</f>
        <v>2012</v>
      </c>
      <c r="K1278" s="0" t="n">
        <v>7</v>
      </c>
      <c r="L1278" s="0" t="s">
        <v>82</v>
      </c>
      <c r="M1278" s="0" t="s">
        <v>89</v>
      </c>
    </row>
    <row r="1279" customFormat="false" ht="14.4" hidden="true" customHeight="false" outlineLevel="0" collapsed="false">
      <c r="A1279" s="0" t="str">
        <f aca="false">IF(M1279="GASOLINE","G",IF(M1279="PROPANE","CNG",IF(M1279="DIESEL","D", "OUTRO")))</f>
        <v>CNG</v>
      </c>
      <c r="C1279" s="0" t="n">
        <f aca="false">3.78541*F1279</f>
        <v>14292951.078</v>
      </c>
      <c r="D1279" s="16" t="s">
        <v>73</v>
      </c>
      <c r="E1279" s="0" t="s">
        <v>74</v>
      </c>
      <c r="F1279" s="0" t="n">
        <f aca="false">G1279*H1279*1000</f>
        <v>3775800</v>
      </c>
      <c r="G1279" s="0" t="n">
        <v>31</v>
      </c>
      <c r="H1279" s="0" t="n">
        <v>121.8</v>
      </c>
      <c r="I1279" s="17" t="n">
        <v>41136</v>
      </c>
      <c r="J1279" s="17" t="str">
        <f aca="false">TEXT(I1279,"aaaa")</f>
        <v>2012</v>
      </c>
      <c r="K1279" s="0" t="n">
        <v>8</v>
      </c>
      <c r="L1279" s="0" t="s">
        <v>83</v>
      </c>
      <c r="M1279" s="0" t="s">
        <v>89</v>
      </c>
    </row>
    <row r="1280" customFormat="false" ht="14.4" hidden="true" customHeight="false" outlineLevel="0" collapsed="false">
      <c r="A1280" s="0" t="str">
        <f aca="false">IF(M1280="GASOLINE","G",IF(M1280="PROPANE","CNG",IF(M1280="DIESEL","D", "OUTRO")))</f>
        <v>CNG</v>
      </c>
      <c r="C1280" s="0" t="n">
        <f aca="false">3.78541*F1280</f>
        <v>22156004.73</v>
      </c>
      <c r="D1280" s="16" t="s">
        <v>73</v>
      </c>
      <c r="E1280" s="0" t="s">
        <v>74</v>
      </c>
      <c r="F1280" s="0" t="n">
        <f aca="false">G1280*H1280*1000</f>
        <v>5853000</v>
      </c>
      <c r="G1280" s="0" t="n">
        <v>30</v>
      </c>
      <c r="H1280" s="0" t="n">
        <v>195.1</v>
      </c>
      <c r="I1280" s="17" t="n">
        <v>41167</v>
      </c>
      <c r="J1280" s="17" t="str">
        <f aca="false">TEXT(I1280,"aaaa")</f>
        <v>2012</v>
      </c>
      <c r="K1280" s="0" t="n">
        <v>9</v>
      </c>
      <c r="L1280" s="0" t="s">
        <v>84</v>
      </c>
      <c r="M1280" s="0" t="s">
        <v>89</v>
      </c>
    </row>
    <row r="1281" customFormat="false" ht="14.4" hidden="true" customHeight="false" outlineLevel="0" collapsed="false">
      <c r="A1281" s="0" t="str">
        <f aca="false">IF(M1281="GASOLINE","G",IF(M1281="PROPANE","CNG",IF(M1281="DIESEL","D", "OUTRO")))</f>
        <v>CNG</v>
      </c>
      <c r="C1281" s="0" t="n">
        <f aca="false">3.78541*F1281</f>
        <v>29055292.996</v>
      </c>
      <c r="D1281" s="16" t="s">
        <v>73</v>
      </c>
      <c r="E1281" s="0" t="s">
        <v>74</v>
      </c>
      <c r="F1281" s="0" t="n">
        <f aca="false">G1281*H1281*1000</f>
        <v>7675600</v>
      </c>
      <c r="G1281" s="0" t="n">
        <v>31</v>
      </c>
      <c r="H1281" s="0" t="n">
        <v>247.6</v>
      </c>
      <c r="I1281" s="17" t="n">
        <v>41197</v>
      </c>
      <c r="J1281" s="17" t="str">
        <f aca="false">TEXT(I1281,"aaaa")</f>
        <v>2012</v>
      </c>
      <c r="K1281" s="0" t="n">
        <v>10</v>
      </c>
      <c r="L1281" s="0" t="s">
        <v>85</v>
      </c>
      <c r="M1281" s="0" t="s">
        <v>89</v>
      </c>
    </row>
    <row r="1282" customFormat="false" ht="14.4" hidden="true" customHeight="false" outlineLevel="0" collapsed="false">
      <c r="A1282" s="0" t="str">
        <f aca="false">IF(M1282="GASOLINE","G",IF(M1282="PROPANE","CNG",IF(M1282="DIESEL","D", "OUTRO")))</f>
        <v>CNG</v>
      </c>
      <c r="C1282" s="0" t="n">
        <f aca="false">3.78541*F1282</f>
        <v>36362648.46</v>
      </c>
      <c r="D1282" s="16" t="s">
        <v>73</v>
      </c>
      <c r="E1282" s="0" t="s">
        <v>74</v>
      </c>
      <c r="F1282" s="0" t="n">
        <f aca="false">G1282*H1282*1000</f>
        <v>9606000</v>
      </c>
      <c r="G1282" s="0" t="n">
        <v>30</v>
      </c>
      <c r="H1282" s="0" t="n">
        <v>320.2</v>
      </c>
      <c r="I1282" s="17" t="n">
        <v>41228</v>
      </c>
      <c r="J1282" s="17" t="str">
        <f aca="false">TEXT(I1282,"aaaa")</f>
        <v>2012</v>
      </c>
      <c r="K1282" s="0" t="n">
        <v>11</v>
      </c>
      <c r="L1282" s="0" t="s">
        <v>86</v>
      </c>
      <c r="M1282" s="0" t="s">
        <v>89</v>
      </c>
    </row>
    <row r="1283" customFormat="false" ht="14.4" hidden="true" customHeight="false" outlineLevel="0" collapsed="false">
      <c r="A1283" s="0" t="str">
        <f aca="false">IF(M1283="GASOLINE","G",IF(M1283="PROPANE","CNG",IF(M1283="DIESEL","D", "OUTRO")))</f>
        <v>CNG</v>
      </c>
      <c r="C1283" s="0" t="n">
        <f aca="false">3.78541*F1283</f>
        <v>42033949.722</v>
      </c>
      <c r="D1283" s="16" t="s">
        <v>73</v>
      </c>
      <c r="E1283" s="0" t="s">
        <v>74</v>
      </c>
      <c r="F1283" s="0" t="n">
        <f aca="false">G1283*H1283*1000</f>
        <v>11104200</v>
      </c>
      <c r="G1283" s="0" t="n">
        <v>31</v>
      </c>
      <c r="H1283" s="0" t="n">
        <v>358.2</v>
      </c>
      <c r="I1283" s="17" t="n">
        <v>41258</v>
      </c>
      <c r="J1283" s="17" t="str">
        <f aca="false">TEXT(I1283,"aaaa")</f>
        <v>2012</v>
      </c>
      <c r="K1283" s="0" t="n">
        <v>12</v>
      </c>
      <c r="L1283" s="0" t="s">
        <v>87</v>
      </c>
      <c r="M1283" s="0" t="s">
        <v>89</v>
      </c>
    </row>
    <row r="1284" customFormat="false" ht="14.4" hidden="true" customHeight="false" outlineLevel="0" collapsed="false">
      <c r="A1284" s="0" t="str">
        <f aca="false">IF(M1284="GASOLINE","G",IF(M1284="PROPANE","CNG",IF(M1284="DIESEL","D", "OUTRO")))</f>
        <v>CNG</v>
      </c>
      <c r="C1284" s="0" t="n">
        <f aca="false">3.78541*F1284</f>
        <v>47162044.649</v>
      </c>
      <c r="D1284" s="16" t="s">
        <v>73</v>
      </c>
      <c r="E1284" s="0" t="s">
        <v>74</v>
      </c>
      <c r="F1284" s="0" t="n">
        <f aca="false">G1284*H1284*1000</f>
        <v>12458900</v>
      </c>
      <c r="G1284" s="0" t="n">
        <v>31</v>
      </c>
      <c r="H1284" s="0" t="n">
        <v>401.9</v>
      </c>
      <c r="I1284" s="17" t="n">
        <v>41289</v>
      </c>
      <c r="J1284" s="17" t="str">
        <f aca="false">TEXT(I1284,"aaaa")</f>
        <v>2013</v>
      </c>
      <c r="K1284" s="0" t="n">
        <v>1</v>
      </c>
      <c r="L1284" s="0" t="s">
        <v>75</v>
      </c>
      <c r="M1284" s="0" t="s">
        <v>89</v>
      </c>
    </row>
    <row r="1285" customFormat="false" ht="14.4" hidden="true" customHeight="false" outlineLevel="0" collapsed="false">
      <c r="A1285" s="0" t="str">
        <f aca="false">IF(M1285="GASOLINE","G",IF(M1285="PROPANE","CNG",IF(M1285="DIESEL","D", "OUTRO")))</f>
        <v>CNG</v>
      </c>
      <c r="C1285" s="0" t="n">
        <f aca="false">3.78541*F1285</f>
        <v>48077735.328</v>
      </c>
      <c r="D1285" s="16" t="s">
        <v>73</v>
      </c>
      <c r="E1285" s="0" t="s">
        <v>74</v>
      </c>
      <c r="F1285" s="0" t="n">
        <f aca="false">G1285*H1285*1000</f>
        <v>12700800</v>
      </c>
      <c r="G1285" s="0" t="n">
        <v>28</v>
      </c>
      <c r="H1285" s="0" t="n">
        <v>453.6</v>
      </c>
      <c r="I1285" s="17" t="n">
        <v>41320</v>
      </c>
      <c r="J1285" s="17" t="str">
        <f aca="false">TEXT(I1285,"aaaa")</f>
        <v>2013</v>
      </c>
      <c r="K1285" s="0" t="n">
        <v>2</v>
      </c>
      <c r="L1285" s="0" t="s">
        <v>77</v>
      </c>
      <c r="M1285" s="0" t="s">
        <v>89</v>
      </c>
    </row>
    <row r="1286" customFormat="false" ht="14.4" hidden="true" customHeight="false" outlineLevel="0" collapsed="false">
      <c r="A1286" s="0" t="str">
        <f aca="false">IF(M1286="GASOLINE","G",IF(M1286="PROPANE","CNG",IF(M1286="DIESEL","D", "OUTRO")))</f>
        <v>CNG</v>
      </c>
      <c r="C1286" s="0" t="n">
        <f aca="false">3.78541*F1286</f>
        <v>47936539.535</v>
      </c>
      <c r="D1286" s="16" t="s">
        <v>73</v>
      </c>
      <c r="E1286" s="0" t="s">
        <v>74</v>
      </c>
      <c r="F1286" s="0" t="n">
        <f aca="false">G1286*H1286*1000</f>
        <v>12663500</v>
      </c>
      <c r="G1286" s="0" t="n">
        <v>31</v>
      </c>
      <c r="H1286" s="0" t="n">
        <v>408.5</v>
      </c>
      <c r="I1286" s="17" t="n">
        <v>41348</v>
      </c>
      <c r="J1286" s="17" t="str">
        <f aca="false">TEXT(I1286,"aaaa")</f>
        <v>2013</v>
      </c>
      <c r="K1286" s="0" t="n">
        <v>3</v>
      </c>
      <c r="L1286" s="0" t="s">
        <v>78</v>
      </c>
      <c r="M1286" s="0" t="s">
        <v>89</v>
      </c>
    </row>
    <row r="1287" customFormat="false" ht="14.4" hidden="true" customHeight="false" outlineLevel="0" collapsed="false">
      <c r="A1287" s="0" t="str">
        <f aca="false">IF(M1287="GASOLINE","G",IF(M1287="PROPANE","CNG",IF(M1287="DIESEL","D", "OUTRO")))</f>
        <v>CNG</v>
      </c>
      <c r="C1287" s="0" t="n">
        <f aca="false">3.78541*F1287</f>
        <v>25347105.36</v>
      </c>
      <c r="D1287" s="16" t="s">
        <v>73</v>
      </c>
      <c r="E1287" s="0" t="s">
        <v>74</v>
      </c>
      <c r="F1287" s="0" t="n">
        <f aca="false">G1287*H1287*1000</f>
        <v>6696000</v>
      </c>
      <c r="G1287" s="0" t="n">
        <v>30</v>
      </c>
      <c r="H1287" s="0" t="n">
        <v>223.2</v>
      </c>
      <c r="I1287" s="17" t="n">
        <v>41379</v>
      </c>
      <c r="J1287" s="17" t="str">
        <f aca="false">TEXT(I1287,"aaaa")</f>
        <v>2013</v>
      </c>
      <c r="K1287" s="0" t="n">
        <v>4</v>
      </c>
      <c r="L1287" s="0" t="s">
        <v>79</v>
      </c>
      <c r="M1287" s="0" t="s">
        <v>89</v>
      </c>
    </row>
    <row r="1288" customFormat="false" ht="14.4" hidden="true" customHeight="false" outlineLevel="0" collapsed="false">
      <c r="A1288" s="0" t="str">
        <f aca="false">IF(M1288="GASOLINE","G",IF(M1288="PROPANE","CNG",IF(M1288="DIESEL","D", "OUTRO")))</f>
        <v>CNG</v>
      </c>
      <c r="C1288" s="0" t="n">
        <f aca="false">3.78541*F1288</f>
        <v>15478162.949</v>
      </c>
      <c r="D1288" s="16" t="s">
        <v>73</v>
      </c>
      <c r="E1288" s="0" t="s">
        <v>74</v>
      </c>
      <c r="F1288" s="0" t="n">
        <f aca="false">G1288*H1288*1000</f>
        <v>4088900</v>
      </c>
      <c r="G1288" s="0" t="n">
        <v>31</v>
      </c>
      <c r="H1288" s="0" t="n">
        <v>131.9</v>
      </c>
      <c r="I1288" s="17" t="n">
        <v>41409</v>
      </c>
      <c r="J1288" s="17" t="str">
        <f aca="false">TEXT(I1288,"aaaa")</f>
        <v>2013</v>
      </c>
      <c r="K1288" s="0" t="n">
        <v>5</v>
      </c>
      <c r="L1288" s="0" t="s">
        <v>80</v>
      </c>
      <c r="M1288" s="0" t="s">
        <v>89</v>
      </c>
    </row>
    <row r="1289" customFormat="false" ht="14.4" hidden="true" customHeight="false" outlineLevel="0" collapsed="false">
      <c r="A1289" s="0" t="str">
        <f aca="false">IF(M1289="GASOLINE","G",IF(M1289="PROPANE","CNG",IF(M1289="DIESEL","D", "OUTRO")))</f>
        <v>CNG</v>
      </c>
      <c r="C1289" s="0" t="n">
        <f aca="false">3.78541*F1289</f>
        <v>13150514.34</v>
      </c>
      <c r="D1289" s="16" t="s">
        <v>73</v>
      </c>
      <c r="E1289" s="0" t="s">
        <v>74</v>
      </c>
      <c r="F1289" s="0" t="n">
        <f aca="false">G1289*H1289*1000</f>
        <v>3474000</v>
      </c>
      <c r="G1289" s="0" t="n">
        <v>30</v>
      </c>
      <c r="H1289" s="0" t="n">
        <v>115.8</v>
      </c>
      <c r="I1289" s="17" t="n">
        <v>41440</v>
      </c>
      <c r="J1289" s="17" t="str">
        <f aca="false">TEXT(I1289,"aaaa")</f>
        <v>2013</v>
      </c>
      <c r="K1289" s="0" t="n">
        <v>6</v>
      </c>
      <c r="L1289" s="0" t="s">
        <v>81</v>
      </c>
      <c r="M1289" s="0" t="s">
        <v>89</v>
      </c>
    </row>
    <row r="1290" customFormat="false" ht="14.4" hidden="true" customHeight="false" outlineLevel="0" collapsed="false">
      <c r="A1290" s="0" t="str">
        <f aca="false">IF(M1290="GASOLINE","G",IF(M1290="PROPANE","CNG",IF(M1290="DIESEL","D", "OUTRO")))</f>
        <v>CNG</v>
      </c>
      <c r="C1290" s="0" t="n">
        <f aca="false">3.78541*F1290</f>
        <v>13929173.177</v>
      </c>
      <c r="D1290" s="16" t="s">
        <v>73</v>
      </c>
      <c r="E1290" s="0" t="s">
        <v>74</v>
      </c>
      <c r="F1290" s="0" t="n">
        <f aca="false">G1290*H1290*1000</f>
        <v>3679700</v>
      </c>
      <c r="G1290" s="0" t="n">
        <v>31</v>
      </c>
      <c r="H1290" s="0" t="n">
        <v>118.7</v>
      </c>
      <c r="I1290" s="17" t="n">
        <v>41470</v>
      </c>
      <c r="J1290" s="17" t="str">
        <f aca="false">TEXT(I1290,"aaaa")</f>
        <v>2013</v>
      </c>
      <c r="K1290" s="0" t="n">
        <v>7</v>
      </c>
      <c r="L1290" s="0" t="s">
        <v>82</v>
      </c>
      <c r="M1290" s="0" t="s">
        <v>89</v>
      </c>
    </row>
    <row r="1291" customFormat="false" ht="14.4" hidden="true" customHeight="false" outlineLevel="0" collapsed="false">
      <c r="A1291" s="0" t="str">
        <f aca="false">IF(M1291="GASOLINE","G",IF(M1291="PROPANE","CNG",IF(M1291="DIESEL","D", "OUTRO")))</f>
        <v>CNG</v>
      </c>
      <c r="C1291" s="0" t="n">
        <f aca="false">3.78541*F1291</f>
        <v>15607245.43</v>
      </c>
      <c r="D1291" s="16" t="s">
        <v>73</v>
      </c>
      <c r="E1291" s="0" t="s">
        <v>74</v>
      </c>
      <c r="F1291" s="0" t="n">
        <f aca="false">G1291*H1291*1000</f>
        <v>4123000</v>
      </c>
      <c r="G1291" s="0" t="n">
        <v>31</v>
      </c>
      <c r="H1291" s="0" t="n">
        <v>133</v>
      </c>
      <c r="I1291" s="17" t="n">
        <v>41501</v>
      </c>
      <c r="J1291" s="17" t="str">
        <f aca="false">TEXT(I1291,"aaaa")</f>
        <v>2013</v>
      </c>
      <c r="K1291" s="0" t="n">
        <v>8</v>
      </c>
      <c r="L1291" s="0" t="s">
        <v>83</v>
      </c>
      <c r="M1291" s="0" t="s">
        <v>89</v>
      </c>
    </row>
    <row r="1292" customFormat="false" ht="14.4" hidden="true" customHeight="false" outlineLevel="0" collapsed="false">
      <c r="A1292" s="0" t="str">
        <f aca="false">IF(M1292="GASOLINE","G",IF(M1292="PROPANE","CNG",IF(M1292="DIESEL","D", "OUTRO")))</f>
        <v>CNG</v>
      </c>
      <c r="C1292" s="0" t="n">
        <f aca="false">3.78541*F1292</f>
        <v>20679694.83</v>
      </c>
      <c r="D1292" s="16" t="s">
        <v>73</v>
      </c>
      <c r="E1292" s="0" t="s">
        <v>74</v>
      </c>
      <c r="F1292" s="0" t="n">
        <f aca="false">G1292*H1292*1000</f>
        <v>5463000</v>
      </c>
      <c r="G1292" s="0" t="n">
        <v>30</v>
      </c>
      <c r="H1292" s="0" t="n">
        <v>182.1</v>
      </c>
      <c r="I1292" s="17" t="n">
        <v>41532</v>
      </c>
      <c r="J1292" s="17" t="str">
        <f aca="false">TEXT(I1292,"aaaa")</f>
        <v>2013</v>
      </c>
      <c r="K1292" s="0" t="n">
        <v>9</v>
      </c>
      <c r="L1292" s="0" t="s">
        <v>84</v>
      </c>
      <c r="M1292" s="0" t="s">
        <v>89</v>
      </c>
    </row>
    <row r="1293" customFormat="false" ht="14.4" hidden="true" customHeight="false" outlineLevel="0" collapsed="false">
      <c r="A1293" s="0" t="str">
        <f aca="false">IF(M1293="GASOLINE","G",IF(M1293="PROPANE","CNG",IF(M1293="DIESEL","D", "OUTRO")))</f>
        <v>CNG</v>
      </c>
      <c r="C1293" s="0" t="n">
        <f aca="false">3.78541*F1293</f>
        <v>23176172.725</v>
      </c>
      <c r="D1293" s="16" t="s">
        <v>73</v>
      </c>
      <c r="E1293" s="0" t="s">
        <v>74</v>
      </c>
      <c r="F1293" s="0" t="n">
        <f aca="false">G1293*H1293*1000</f>
        <v>6122500</v>
      </c>
      <c r="G1293" s="0" t="n">
        <v>31</v>
      </c>
      <c r="H1293" s="0" t="n">
        <v>197.5</v>
      </c>
      <c r="I1293" s="17" t="n">
        <v>41562</v>
      </c>
      <c r="J1293" s="17" t="str">
        <f aca="false">TEXT(I1293,"aaaa")</f>
        <v>2013</v>
      </c>
      <c r="K1293" s="0" t="n">
        <v>10</v>
      </c>
      <c r="L1293" s="0" t="s">
        <v>85</v>
      </c>
      <c r="M1293" s="0" t="s">
        <v>89</v>
      </c>
    </row>
    <row r="1294" customFormat="false" ht="14.4" hidden="true" customHeight="false" outlineLevel="0" collapsed="false">
      <c r="A1294" s="0" t="str">
        <f aca="false">IF(M1294="GASOLINE","G",IF(M1294="PROPANE","CNG",IF(M1294="DIESEL","D", "OUTRO")))</f>
        <v>CNG</v>
      </c>
      <c r="C1294" s="0" t="n">
        <f aca="false">3.78541*F1294</f>
        <v>28822111.74</v>
      </c>
      <c r="D1294" s="16" t="s">
        <v>73</v>
      </c>
      <c r="E1294" s="0" t="s">
        <v>74</v>
      </c>
      <c r="F1294" s="0" t="n">
        <f aca="false">G1294*H1294*1000</f>
        <v>7614000</v>
      </c>
      <c r="G1294" s="0" t="n">
        <v>30</v>
      </c>
      <c r="H1294" s="0" t="n">
        <v>253.8</v>
      </c>
      <c r="I1294" s="17" t="n">
        <v>41593</v>
      </c>
      <c r="J1294" s="17" t="str">
        <f aca="false">TEXT(I1294,"aaaa")</f>
        <v>2013</v>
      </c>
      <c r="K1294" s="0" t="n">
        <v>11</v>
      </c>
      <c r="L1294" s="0" t="s">
        <v>86</v>
      </c>
      <c r="M1294" s="0" t="s">
        <v>89</v>
      </c>
    </row>
    <row r="1295" customFormat="false" ht="14.4" hidden="true" customHeight="false" outlineLevel="0" collapsed="false">
      <c r="A1295" s="0" t="str">
        <f aca="false">IF(M1295="GASOLINE","G",IF(M1295="PROPANE","CNG",IF(M1295="DIESEL","D", "OUTRO")))</f>
        <v>CNG</v>
      </c>
      <c r="C1295" s="0" t="n">
        <f aca="false">3.78541*F1295</f>
        <v>50248289.422</v>
      </c>
      <c r="D1295" s="16" t="s">
        <v>73</v>
      </c>
      <c r="E1295" s="0" t="s">
        <v>74</v>
      </c>
      <c r="F1295" s="0" t="n">
        <f aca="false">G1295*H1295*1000</f>
        <v>13274200</v>
      </c>
      <c r="G1295" s="0" t="n">
        <v>31</v>
      </c>
      <c r="H1295" s="0" t="n">
        <v>428.2</v>
      </c>
      <c r="I1295" s="17" t="n">
        <v>41623</v>
      </c>
      <c r="J1295" s="17" t="str">
        <f aca="false">TEXT(I1295,"aaaa")</f>
        <v>2013</v>
      </c>
      <c r="K1295" s="0" t="n">
        <v>12</v>
      </c>
      <c r="L1295" s="0" t="s">
        <v>87</v>
      </c>
      <c r="M1295" s="0" t="s">
        <v>89</v>
      </c>
    </row>
    <row r="1296" customFormat="false" ht="14.4" hidden="true" customHeight="false" outlineLevel="0" collapsed="false">
      <c r="A1296" s="0" t="str">
        <f aca="false">IF(M1296="GASOLINE","G",IF(M1296="PROPANE","CNG",IF(M1296="DIESEL","D", "OUTRO")))</f>
        <v>CNG</v>
      </c>
      <c r="C1296" s="0" t="n">
        <f aca="false">3.78541*F1296</f>
        <v>54742706.715</v>
      </c>
      <c r="D1296" s="16" t="s">
        <v>73</v>
      </c>
      <c r="E1296" s="0" t="s">
        <v>74</v>
      </c>
      <c r="F1296" s="0" t="n">
        <f aca="false">G1296*H1296*1000</f>
        <v>14461500</v>
      </c>
      <c r="G1296" s="0" t="n">
        <v>31</v>
      </c>
      <c r="H1296" s="0" t="n">
        <v>466.5</v>
      </c>
      <c r="I1296" s="17" t="n">
        <v>41654</v>
      </c>
      <c r="J1296" s="17" t="str">
        <f aca="false">TEXT(I1296,"aaaa")</f>
        <v>2014</v>
      </c>
      <c r="K1296" s="0" t="n">
        <v>1</v>
      </c>
      <c r="L1296" s="0" t="s">
        <v>75</v>
      </c>
      <c r="M1296" s="0" t="s">
        <v>89</v>
      </c>
    </row>
    <row r="1297" customFormat="false" ht="14.4" hidden="true" customHeight="false" outlineLevel="0" collapsed="false">
      <c r="A1297" s="0" t="str">
        <f aca="false">IF(M1297="GASOLINE","G",IF(M1297="PROPANE","CNG",IF(M1297="DIESEL","D", "OUTRO")))</f>
        <v>CNG</v>
      </c>
      <c r="C1297" s="0" t="n">
        <f aca="false">3.78541*F1297</f>
        <v>54532616.46</v>
      </c>
      <c r="D1297" s="16" t="s">
        <v>73</v>
      </c>
      <c r="E1297" s="0" t="s">
        <v>74</v>
      </c>
      <c r="F1297" s="0" t="n">
        <f aca="false">G1297*H1297*1000</f>
        <v>14406000</v>
      </c>
      <c r="G1297" s="0" t="n">
        <v>28</v>
      </c>
      <c r="H1297" s="0" t="n">
        <v>514.5</v>
      </c>
      <c r="I1297" s="17" t="n">
        <v>41685</v>
      </c>
      <c r="J1297" s="17" t="str">
        <f aca="false">TEXT(I1297,"aaaa")</f>
        <v>2014</v>
      </c>
      <c r="K1297" s="0" t="n">
        <v>2</v>
      </c>
      <c r="L1297" s="0" t="s">
        <v>77</v>
      </c>
      <c r="M1297" s="0" t="s">
        <v>89</v>
      </c>
    </row>
    <row r="1298" customFormat="false" ht="14.4" hidden="true" customHeight="false" outlineLevel="0" collapsed="false">
      <c r="A1298" s="0" t="str">
        <f aca="false">IF(M1298="GASOLINE","G",IF(M1298="PROPANE","CNG",IF(M1298="DIESEL","D", "OUTRO")))</f>
        <v>CNG</v>
      </c>
      <c r="C1298" s="0" t="n">
        <f aca="false">3.78541*F1298</f>
        <v>51398296.98</v>
      </c>
      <c r="D1298" s="16" t="s">
        <v>73</v>
      </c>
      <c r="E1298" s="0" t="s">
        <v>74</v>
      </c>
      <c r="F1298" s="0" t="n">
        <f aca="false">G1298*H1298*1000</f>
        <v>13578000</v>
      </c>
      <c r="G1298" s="0" t="n">
        <v>31</v>
      </c>
      <c r="H1298" s="0" t="n">
        <v>438</v>
      </c>
      <c r="I1298" s="17" t="n">
        <v>41713</v>
      </c>
      <c r="J1298" s="17" t="str">
        <f aca="false">TEXT(I1298,"aaaa")</f>
        <v>2014</v>
      </c>
      <c r="K1298" s="0" t="n">
        <v>3</v>
      </c>
      <c r="L1298" s="0" t="s">
        <v>78</v>
      </c>
      <c r="M1298" s="0" t="s">
        <v>89</v>
      </c>
    </row>
    <row r="1299" customFormat="false" ht="14.4" hidden="true" customHeight="false" outlineLevel="0" collapsed="false">
      <c r="A1299" s="0" t="str">
        <f aca="false">IF(M1299="GASOLINE","G",IF(M1299="PROPANE","CNG",IF(M1299="DIESEL","D", "OUTRO")))</f>
        <v>CNG</v>
      </c>
      <c r="C1299" s="0" t="n">
        <f aca="false">3.78541*F1299</f>
        <v>28140737.94</v>
      </c>
      <c r="D1299" s="16" t="s">
        <v>73</v>
      </c>
      <c r="E1299" s="0" t="s">
        <v>74</v>
      </c>
      <c r="F1299" s="0" t="n">
        <f aca="false">G1299*H1299*1000</f>
        <v>7434000</v>
      </c>
      <c r="G1299" s="0" t="n">
        <v>30</v>
      </c>
      <c r="H1299" s="0" t="n">
        <v>247.8</v>
      </c>
      <c r="I1299" s="17" t="n">
        <v>41744</v>
      </c>
      <c r="J1299" s="17" t="str">
        <f aca="false">TEXT(I1299,"aaaa")</f>
        <v>2014</v>
      </c>
      <c r="K1299" s="0" t="n">
        <v>4</v>
      </c>
      <c r="L1299" s="0" t="s">
        <v>79</v>
      </c>
      <c r="M1299" s="0" t="s">
        <v>89</v>
      </c>
    </row>
    <row r="1300" customFormat="false" ht="14.4" hidden="true" customHeight="false" outlineLevel="0" collapsed="false">
      <c r="A1300" s="0" t="str">
        <f aca="false">IF(M1300="GASOLINE","G",IF(M1300="PROPANE","CNG",IF(M1300="DIESEL","D", "OUTRO")))</f>
        <v>CNG</v>
      </c>
      <c r="C1300" s="0" t="n">
        <f aca="false">3.78541*F1300</f>
        <v>15478162.949</v>
      </c>
      <c r="D1300" s="16" t="s">
        <v>73</v>
      </c>
      <c r="E1300" s="0" t="s">
        <v>74</v>
      </c>
      <c r="F1300" s="0" t="n">
        <f aca="false">G1300*H1300*1000</f>
        <v>4088900</v>
      </c>
      <c r="G1300" s="0" t="n">
        <v>31</v>
      </c>
      <c r="H1300" s="0" t="n">
        <v>131.9</v>
      </c>
      <c r="I1300" s="17" t="n">
        <v>41774</v>
      </c>
      <c r="J1300" s="17" t="str">
        <f aca="false">TEXT(I1300,"aaaa")</f>
        <v>2014</v>
      </c>
      <c r="K1300" s="0" t="n">
        <v>5</v>
      </c>
      <c r="L1300" s="0" t="s">
        <v>80</v>
      </c>
      <c r="M1300" s="0" t="s">
        <v>89</v>
      </c>
    </row>
    <row r="1301" customFormat="false" ht="14.4" hidden="true" customHeight="false" outlineLevel="0" collapsed="false">
      <c r="A1301" s="0" t="str">
        <f aca="false">IF(M1301="GASOLINE","G",IF(M1301="PROPANE","CNG",IF(M1301="DIESEL","D", "OUTRO")))</f>
        <v>CNG</v>
      </c>
      <c r="C1301" s="0" t="n">
        <f aca="false">3.78541*F1301</f>
        <v>15069717.21</v>
      </c>
      <c r="D1301" s="16" t="s">
        <v>73</v>
      </c>
      <c r="E1301" s="0" t="s">
        <v>74</v>
      </c>
      <c r="F1301" s="0" t="n">
        <f aca="false">G1301*H1301*1000</f>
        <v>3981000</v>
      </c>
      <c r="G1301" s="0" t="n">
        <v>30</v>
      </c>
      <c r="H1301" s="0" t="n">
        <v>132.7</v>
      </c>
      <c r="I1301" s="17" t="n">
        <v>41805</v>
      </c>
      <c r="J1301" s="17" t="str">
        <f aca="false">TEXT(I1301,"aaaa")</f>
        <v>2014</v>
      </c>
      <c r="K1301" s="0" t="n">
        <v>6</v>
      </c>
      <c r="L1301" s="0" t="s">
        <v>81</v>
      </c>
      <c r="M1301" s="0" t="s">
        <v>89</v>
      </c>
    </row>
    <row r="1302" customFormat="false" ht="14.4" hidden="true" customHeight="false" outlineLevel="0" collapsed="false">
      <c r="A1302" s="0" t="str">
        <f aca="false">IF(M1302="GASOLINE","G",IF(M1302="PROPANE","CNG",IF(M1302="DIESEL","D", "OUTRO")))</f>
        <v>CNG</v>
      </c>
      <c r="C1302" s="0" t="n">
        <f aca="false">3.78541*F1302</f>
        <v>17449604.477</v>
      </c>
      <c r="D1302" s="16" t="s">
        <v>73</v>
      </c>
      <c r="E1302" s="0" t="s">
        <v>74</v>
      </c>
      <c r="F1302" s="0" t="n">
        <f aca="false">G1302*H1302*1000</f>
        <v>4609700</v>
      </c>
      <c r="G1302" s="0" t="n">
        <v>31</v>
      </c>
      <c r="H1302" s="0" t="n">
        <v>148.7</v>
      </c>
      <c r="I1302" s="17" t="n">
        <v>41835</v>
      </c>
      <c r="J1302" s="17" t="str">
        <f aca="false">TEXT(I1302,"aaaa")</f>
        <v>2014</v>
      </c>
      <c r="K1302" s="0" t="n">
        <v>7</v>
      </c>
      <c r="L1302" s="0" t="s">
        <v>82</v>
      </c>
      <c r="M1302" s="0" t="s">
        <v>89</v>
      </c>
    </row>
    <row r="1303" customFormat="false" ht="14.4" hidden="true" customHeight="false" outlineLevel="0" collapsed="false">
      <c r="A1303" s="0" t="str">
        <f aca="false">IF(M1303="GASOLINE","G",IF(M1303="PROPANE","CNG",IF(M1303="DIESEL","D", "OUTRO")))</f>
        <v>CNG</v>
      </c>
      <c r="C1303" s="0" t="n">
        <f aca="false">3.78541*F1303</f>
        <v>18024608.256</v>
      </c>
      <c r="D1303" s="16" t="s">
        <v>73</v>
      </c>
      <c r="E1303" s="0" t="s">
        <v>74</v>
      </c>
      <c r="F1303" s="0" t="n">
        <f aca="false">G1303*H1303*1000</f>
        <v>4761600</v>
      </c>
      <c r="G1303" s="0" t="n">
        <v>31</v>
      </c>
      <c r="H1303" s="0" t="n">
        <v>153.6</v>
      </c>
      <c r="I1303" s="17" t="n">
        <v>41866</v>
      </c>
      <c r="J1303" s="17" t="str">
        <f aca="false">TEXT(I1303,"aaaa")</f>
        <v>2014</v>
      </c>
      <c r="K1303" s="0" t="n">
        <v>8</v>
      </c>
      <c r="L1303" s="0" t="s">
        <v>83</v>
      </c>
      <c r="M1303" s="0" t="s">
        <v>89</v>
      </c>
    </row>
    <row r="1304" customFormat="false" ht="14.4" hidden="true" customHeight="false" outlineLevel="0" collapsed="false">
      <c r="A1304" s="0" t="str">
        <f aca="false">IF(M1304="GASOLINE","G",IF(M1304="PROPANE","CNG",IF(M1304="DIESEL","D", "OUTRO")))</f>
        <v>CNG</v>
      </c>
      <c r="C1304" s="0" t="n">
        <f aca="false">3.78541*F1304</f>
        <v>28140737.94</v>
      </c>
      <c r="D1304" s="16" t="s">
        <v>73</v>
      </c>
      <c r="E1304" s="0" t="s">
        <v>74</v>
      </c>
      <c r="F1304" s="0" t="n">
        <f aca="false">G1304*H1304*1000</f>
        <v>7434000</v>
      </c>
      <c r="G1304" s="0" t="n">
        <v>30</v>
      </c>
      <c r="H1304" s="0" t="n">
        <v>247.8</v>
      </c>
      <c r="I1304" s="17" t="n">
        <v>41897</v>
      </c>
      <c r="J1304" s="17" t="str">
        <f aca="false">TEXT(I1304,"aaaa")</f>
        <v>2014</v>
      </c>
      <c r="K1304" s="0" t="n">
        <v>9</v>
      </c>
      <c r="L1304" s="0" t="s">
        <v>84</v>
      </c>
      <c r="M1304" s="0" t="s">
        <v>89</v>
      </c>
    </row>
    <row r="1305" customFormat="false" ht="14.4" hidden="true" customHeight="false" outlineLevel="0" collapsed="false">
      <c r="A1305" s="0" t="str">
        <f aca="false">IF(M1305="GASOLINE","G",IF(M1305="PROPANE","CNG",IF(M1305="DIESEL","D", "OUTRO")))</f>
        <v>CNG</v>
      </c>
      <c r="C1305" s="0" t="n">
        <f aca="false">3.78541*F1305</f>
        <v>35368599.794</v>
      </c>
      <c r="D1305" s="16" t="s">
        <v>73</v>
      </c>
      <c r="E1305" s="0" t="s">
        <v>74</v>
      </c>
      <c r="F1305" s="0" t="n">
        <f aca="false">G1305*H1305*1000</f>
        <v>9343400</v>
      </c>
      <c r="G1305" s="0" t="n">
        <v>31</v>
      </c>
      <c r="H1305" s="0" t="n">
        <v>301.4</v>
      </c>
      <c r="I1305" s="17" t="n">
        <v>41927</v>
      </c>
      <c r="J1305" s="17" t="str">
        <f aca="false">TEXT(I1305,"aaaa")</f>
        <v>2014</v>
      </c>
      <c r="K1305" s="0" t="n">
        <v>10</v>
      </c>
      <c r="L1305" s="0" t="s">
        <v>85</v>
      </c>
      <c r="M1305" s="0" t="s">
        <v>89</v>
      </c>
    </row>
    <row r="1306" customFormat="false" ht="14.4" hidden="true" customHeight="false" outlineLevel="0" collapsed="false">
      <c r="A1306" s="0" t="str">
        <f aca="false">IF(M1306="GASOLINE","G",IF(M1306="PROPANE","CNG",IF(M1306="DIESEL","D", "OUTRO")))</f>
        <v>CNG</v>
      </c>
      <c r="C1306" s="0" t="n">
        <f aca="false">3.78541*F1306</f>
        <v>39451543.02</v>
      </c>
      <c r="D1306" s="16" t="s">
        <v>73</v>
      </c>
      <c r="E1306" s="0" t="s">
        <v>74</v>
      </c>
      <c r="F1306" s="0" t="n">
        <f aca="false">G1306*H1306*1000</f>
        <v>10422000</v>
      </c>
      <c r="G1306" s="0" t="n">
        <v>30</v>
      </c>
      <c r="H1306" s="0" t="n">
        <v>347.4</v>
      </c>
      <c r="I1306" s="17" t="n">
        <v>41958</v>
      </c>
      <c r="J1306" s="17" t="str">
        <f aca="false">TEXT(I1306,"aaaa")</f>
        <v>2014</v>
      </c>
      <c r="K1306" s="0" t="n">
        <v>11</v>
      </c>
      <c r="L1306" s="0" t="s">
        <v>86</v>
      </c>
      <c r="M1306" s="0" t="s">
        <v>89</v>
      </c>
    </row>
    <row r="1307" customFormat="false" ht="14.4" hidden="true" customHeight="false" outlineLevel="0" collapsed="false">
      <c r="A1307" s="0" t="str">
        <f aca="false">IF(M1307="GASOLINE","G",IF(M1307="PROPANE","CNG",IF(M1307="DIESEL","D", "OUTRO")))</f>
        <v>CNG</v>
      </c>
      <c r="C1307" s="0" t="n">
        <f aca="false">3.78541*F1307</f>
        <v>59084571.985</v>
      </c>
      <c r="D1307" s="16" t="s">
        <v>73</v>
      </c>
      <c r="E1307" s="0" t="s">
        <v>74</v>
      </c>
      <c r="F1307" s="0" t="n">
        <f aca="false">G1307*H1307*1000</f>
        <v>15608500</v>
      </c>
      <c r="G1307" s="0" t="n">
        <v>31</v>
      </c>
      <c r="H1307" s="0" t="n">
        <v>503.5</v>
      </c>
      <c r="I1307" s="17" t="n">
        <v>41988</v>
      </c>
      <c r="J1307" s="17" t="str">
        <f aca="false">TEXT(I1307,"aaaa")</f>
        <v>2014</v>
      </c>
      <c r="K1307" s="0" t="n">
        <v>12</v>
      </c>
      <c r="L1307" s="0" t="s">
        <v>87</v>
      </c>
      <c r="M1307" s="0" t="s">
        <v>89</v>
      </c>
    </row>
    <row r="1308" customFormat="false" ht="14.4" hidden="true" customHeight="false" outlineLevel="0" collapsed="false">
      <c r="A1308" s="0" t="str">
        <f aca="false">IF(M1308="GASOLINE","G",IF(M1308="PROPANE","CNG",IF(M1308="DIESEL","D", "OUTRO")))</f>
        <v>CNG</v>
      </c>
      <c r="C1308" s="0" t="n">
        <f aca="false">3.78541*F1308</f>
        <v>67897385.006</v>
      </c>
      <c r="D1308" s="16" t="s">
        <v>73</v>
      </c>
      <c r="E1308" s="0" t="s">
        <v>74</v>
      </c>
      <c r="F1308" s="0" t="n">
        <f aca="false">G1308*H1308*1000</f>
        <v>17936600</v>
      </c>
      <c r="G1308" s="0" t="n">
        <v>31</v>
      </c>
      <c r="H1308" s="0" t="n">
        <v>578.6</v>
      </c>
      <c r="I1308" s="17" t="n">
        <v>42019</v>
      </c>
      <c r="J1308" s="17" t="str">
        <f aca="false">TEXT(I1308,"aaaa")</f>
        <v>2015</v>
      </c>
      <c r="K1308" s="0" t="n">
        <v>1</v>
      </c>
      <c r="L1308" s="0" t="s">
        <v>75</v>
      </c>
      <c r="M1308" s="0" t="s">
        <v>89</v>
      </c>
    </row>
    <row r="1309" customFormat="false" ht="14.4" hidden="true" customHeight="false" outlineLevel="0" collapsed="false">
      <c r="A1309" s="0" t="str">
        <f aca="false">IF(M1309="GASOLINE","G",IF(M1309="PROPANE","CNG",IF(M1309="DIESEL","D", "OUTRO")))</f>
        <v>CNG</v>
      </c>
      <c r="C1309" s="0" t="n">
        <f aca="false">3.78541*F1309</f>
        <v>76727232.372</v>
      </c>
      <c r="D1309" s="16" t="s">
        <v>73</v>
      </c>
      <c r="E1309" s="0" t="s">
        <v>74</v>
      </c>
      <c r="F1309" s="0" t="n">
        <f aca="false">G1309*H1309*1000</f>
        <v>20269200</v>
      </c>
      <c r="G1309" s="0" t="n">
        <v>28</v>
      </c>
      <c r="H1309" s="0" t="n">
        <v>723.9</v>
      </c>
      <c r="I1309" s="17" t="n">
        <v>42050</v>
      </c>
      <c r="J1309" s="17" t="str">
        <f aca="false">TEXT(I1309,"aaaa")</f>
        <v>2015</v>
      </c>
      <c r="K1309" s="0" t="n">
        <v>2</v>
      </c>
      <c r="L1309" s="0" t="s">
        <v>77</v>
      </c>
      <c r="M1309" s="0" t="s">
        <v>89</v>
      </c>
    </row>
    <row r="1310" customFormat="false" ht="14.4" hidden="true" customHeight="false" outlineLevel="0" collapsed="false">
      <c r="A1310" s="0" t="str">
        <f aca="false">IF(M1310="GASOLINE","G",IF(M1310="PROPANE","CNG",IF(M1310="DIESEL","D", "OUTRO")))</f>
        <v>CNG</v>
      </c>
      <c r="C1310" s="0" t="n">
        <f aca="false">3.78541*F1310</f>
        <v>61267239.391</v>
      </c>
      <c r="D1310" s="16" t="s">
        <v>73</v>
      </c>
      <c r="E1310" s="0" t="s">
        <v>74</v>
      </c>
      <c r="F1310" s="0" t="n">
        <f aca="false">G1310*H1310*1000</f>
        <v>16185100</v>
      </c>
      <c r="G1310" s="0" t="n">
        <v>31</v>
      </c>
      <c r="H1310" s="0" t="n">
        <v>522.1</v>
      </c>
      <c r="I1310" s="17" t="n">
        <v>42078</v>
      </c>
      <c r="J1310" s="17" t="str">
        <f aca="false">TEXT(I1310,"aaaa")</f>
        <v>2015</v>
      </c>
      <c r="K1310" s="0" t="n">
        <v>3</v>
      </c>
      <c r="L1310" s="0" t="s">
        <v>78</v>
      </c>
      <c r="M1310" s="0" t="s">
        <v>89</v>
      </c>
    </row>
    <row r="1311" customFormat="false" ht="14.4" hidden="true" customHeight="false" outlineLevel="0" collapsed="false">
      <c r="A1311" s="0" t="str">
        <f aca="false">IF(M1311="GASOLINE","G",IF(M1311="PROPANE","CNG",IF(M1311="DIESEL","D", "OUTRO")))</f>
        <v>CNG</v>
      </c>
      <c r="C1311" s="0" t="n">
        <f aca="false">3.78541*F1311</f>
        <v>25983054.24</v>
      </c>
      <c r="D1311" s="16" t="s">
        <v>73</v>
      </c>
      <c r="E1311" s="0" t="s">
        <v>74</v>
      </c>
      <c r="F1311" s="0" t="n">
        <f aca="false">G1311*H1311*1000</f>
        <v>6864000</v>
      </c>
      <c r="G1311" s="0" t="n">
        <v>30</v>
      </c>
      <c r="H1311" s="0" t="n">
        <v>228.8</v>
      </c>
      <c r="I1311" s="17" t="n">
        <v>42109</v>
      </c>
      <c r="J1311" s="17" t="str">
        <f aca="false">TEXT(I1311,"aaaa")</f>
        <v>2015</v>
      </c>
      <c r="K1311" s="0" t="n">
        <v>4</v>
      </c>
      <c r="L1311" s="0" t="s">
        <v>79</v>
      </c>
      <c r="M1311" s="0" t="s">
        <v>89</v>
      </c>
    </row>
    <row r="1312" customFormat="false" ht="14.4" hidden="true" customHeight="false" outlineLevel="0" collapsed="false">
      <c r="A1312" s="0" t="str">
        <f aca="false">IF(M1312="GASOLINE","G",IF(M1312="PROPANE","CNG",IF(M1312="DIESEL","D", "OUTRO")))</f>
        <v>CNG</v>
      </c>
      <c r="C1312" s="0" t="n">
        <f aca="false">3.78541*F1312</f>
        <v>19902171.616</v>
      </c>
      <c r="D1312" s="16" t="s">
        <v>73</v>
      </c>
      <c r="E1312" s="0" t="s">
        <v>74</v>
      </c>
      <c r="F1312" s="0" t="n">
        <f aca="false">G1312*H1312*1000</f>
        <v>5257600</v>
      </c>
      <c r="G1312" s="0" t="n">
        <v>31</v>
      </c>
      <c r="H1312" s="0" t="n">
        <v>169.6</v>
      </c>
      <c r="I1312" s="17" t="n">
        <v>42139</v>
      </c>
      <c r="J1312" s="17" t="str">
        <f aca="false">TEXT(I1312,"aaaa")</f>
        <v>2015</v>
      </c>
      <c r="K1312" s="0" t="n">
        <v>5</v>
      </c>
      <c r="L1312" s="0" t="s">
        <v>80</v>
      </c>
      <c r="M1312" s="0" t="s">
        <v>89</v>
      </c>
    </row>
    <row r="1313" customFormat="false" ht="14.4" hidden="true" customHeight="false" outlineLevel="0" collapsed="false">
      <c r="A1313" s="0" t="str">
        <f aca="false">IF(M1313="GASOLINE","G",IF(M1313="PROPANE","CNG",IF(M1313="DIESEL","D", "OUTRO")))</f>
        <v>CNG</v>
      </c>
      <c r="C1313" s="0" t="n">
        <f aca="false">3.78541*F1313</f>
        <v>19544071.83</v>
      </c>
      <c r="D1313" s="16" t="s">
        <v>73</v>
      </c>
      <c r="E1313" s="0" t="s">
        <v>74</v>
      </c>
      <c r="F1313" s="0" t="n">
        <f aca="false">G1313*H1313*1000</f>
        <v>5163000</v>
      </c>
      <c r="G1313" s="0" t="n">
        <v>30</v>
      </c>
      <c r="H1313" s="0" t="n">
        <v>172.1</v>
      </c>
      <c r="I1313" s="17" t="n">
        <v>42170</v>
      </c>
      <c r="J1313" s="17" t="str">
        <f aca="false">TEXT(I1313,"aaaa")</f>
        <v>2015</v>
      </c>
      <c r="K1313" s="0" t="n">
        <v>6</v>
      </c>
      <c r="L1313" s="0" t="s">
        <v>81</v>
      </c>
      <c r="M1313" s="0" t="s">
        <v>89</v>
      </c>
    </row>
    <row r="1314" customFormat="false" ht="14.4" hidden="true" customHeight="false" outlineLevel="0" collapsed="false">
      <c r="A1314" s="0" t="str">
        <f aca="false">IF(M1314="GASOLINE","G",IF(M1314="PROPANE","CNG",IF(M1314="DIESEL","D", "OUTRO")))</f>
        <v>CNG</v>
      </c>
      <c r="C1314" s="0" t="n">
        <f aca="false">3.78541*F1314</f>
        <v>20641462.189</v>
      </c>
      <c r="D1314" s="16" t="s">
        <v>73</v>
      </c>
      <c r="E1314" s="0" t="s">
        <v>74</v>
      </c>
      <c r="F1314" s="0" t="n">
        <f aca="false">G1314*H1314*1000</f>
        <v>5452900</v>
      </c>
      <c r="G1314" s="0" t="n">
        <v>31</v>
      </c>
      <c r="H1314" s="0" t="n">
        <v>175.9</v>
      </c>
      <c r="I1314" s="17" t="n">
        <v>42200</v>
      </c>
      <c r="J1314" s="17" t="str">
        <f aca="false">TEXT(I1314,"aaaa")</f>
        <v>2015</v>
      </c>
      <c r="K1314" s="0" t="n">
        <v>7</v>
      </c>
      <c r="L1314" s="0" t="s">
        <v>82</v>
      </c>
      <c r="M1314" s="0" t="s">
        <v>89</v>
      </c>
    </row>
    <row r="1315" customFormat="false" ht="14.4" hidden="true" customHeight="false" outlineLevel="0" collapsed="false">
      <c r="A1315" s="0" t="str">
        <f aca="false">IF(M1315="GASOLINE","G",IF(M1315="PROPANE","CNG",IF(M1315="DIESEL","D", "OUTRO")))</f>
        <v>CNG</v>
      </c>
      <c r="C1315" s="0" t="n">
        <f aca="false">3.78541*F1315</f>
        <v>20418501.54</v>
      </c>
      <c r="D1315" s="16" t="s">
        <v>73</v>
      </c>
      <c r="E1315" s="0" t="s">
        <v>74</v>
      </c>
      <c r="F1315" s="0" t="n">
        <f aca="false">G1315*H1315*1000</f>
        <v>5394000</v>
      </c>
      <c r="G1315" s="0" t="n">
        <v>31</v>
      </c>
      <c r="H1315" s="0" t="n">
        <v>174</v>
      </c>
      <c r="I1315" s="17" t="n">
        <v>42231</v>
      </c>
      <c r="J1315" s="17" t="str">
        <f aca="false">TEXT(I1315,"aaaa")</f>
        <v>2015</v>
      </c>
      <c r="K1315" s="0" t="n">
        <v>8</v>
      </c>
      <c r="L1315" s="0" t="s">
        <v>83</v>
      </c>
      <c r="M1315" s="0" t="s">
        <v>89</v>
      </c>
    </row>
    <row r="1316" customFormat="false" ht="14.4" hidden="true" customHeight="false" outlineLevel="0" collapsed="false">
      <c r="A1316" s="0" t="str">
        <f aca="false">IF(M1316="GASOLINE","G",IF(M1316="PROPANE","CNG",IF(M1316="DIESEL","D", "OUTRO")))</f>
        <v>CNG</v>
      </c>
      <c r="C1316" s="0" t="n">
        <f aca="false">3.78541*F1316</f>
        <v>25767285.87</v>
      </c>
      <c r="D1316" s="16" t="s">
        <v>73</v>
      </c>
      <c r="E1316" s="0" t="s">
        <v>74</v>
      </c>
      <c r="F1316" s="0" t="n">
        <f aca="false">G1316*H1316*1000</f>
        <v>6807000</v>
      </c>
      <c r="G1316" s="0" t="n">
        <v>30</v>
      </c>
      <c r="H1316" s="0" t="n">
        <v>226.9</v>
      </c>
      <c r="I1316" s="17" t="n">
        <v>42262</v>
      </c>
      <c r="J1316" s="17" t="str">
        <f aca="false">TEXT(I1316,"aaaa")</f>
        <v>2015</v>
      </c>
      <c r="K1316" s="0" t="n">
        <v>9</v>
      </c>
      <c r="L1316" s="0" t="s">
        <v>84</v>
      </c>
      <c r="M1316" s="0" t="s">
        <v>89</v>
      </c>
    </row>
    <row r="1317" customFormat="false" ht="14.4" hidden="true" customHeight="false" outlineLevel="0" collapsed="false">
      <c r="A1317" s="0" t="str">
        <f aca="false">IF(M1317="GASOLINE","G",IF(M1317="PROPANE","CNG",IF(M1317="DIESEL","D", "OUTRO")))</f>
        <v>CNG</v>
      </c>
      <c r="C1317" s="0" t="n">
        <f aca="false">3.78541*F1317</f>
        <v>31918577.12</v>
      </c>
      <c r="D1317" s="16" t="s">
        <v>73</v>
      </c>
      <c r="E1317" s="0" t="s">
        <v>74</v>
      </c>
      <c r="F1317" s="0" t="n">
        <f aca="false">G1317*H1317*1000</f>
        <v>8432000</v>
      </c>
      <c r="G1317" s="0" t="n">
        <v>31</v>
      </c>
      <c r="H1317" s="0" t="n">
        <v>272</v>
      </c>
      <c r="I1317" s="17" t="n">
        <v>42292</v>
      </c>
      <c r="J1317" s="17" t="str">
        <f aca="false">TEXT(I1317,"aaaa")</f>
        <v>2015</v>
      </c>
      <c r="K1317" s="0" t="n">
        <v>10</v>
      </c>
      <c r="L1317" s="0" t="s">
        <v>85</v>
      </c>
      <c r="M1317" s="0" t="s">
        <v>89</v>
      </c>
    </row>
    <row r="1318" customFormat="false" ht="14.4" hidden="true" customHeight="false" outlineLevel="0" collapsed="false">
      <c r="A1318" s="0" t="str">
        <f aca="false">IF(M1318="GASOLINE","G",IF(M1318="PROPANE","CNG",IF(M1318="DIESEL","D", "OUTRO")))</f>
        <v>CNG</v>
      </c>
      <c r="C1318" s="0" t="n">
        <f aca="false">3.78541*F1318</f>
        <v>32228980.74</v>
      </c>
      <c r="D1318" s="16" t="s">
        <v>73</v>
      </c>
      <c r="E1318" s="0" t="s">
        <v>74</v>
      </c>
      <c r="F1318" s="0" t="n">
        <f aca="false">G1318*H1318*1000</f>
        <v>8514000</v>
      </c>
      <c r="G1318" s="0" t="n">
        <v>30</v>
      </c>
      <c r="H1318" s="0" t="n">
        <v>283.8</v>
      </c>
      <c r="I1318" s="17" t="n">
        <v>42323</v>
      </c>
      <c r="J1318" s="17" t="str">
        <f aca="false">TEXT(I1318,"aaaa")</f>
        <v>2015</v>
      </c>
      <c r="K1318" s="0" t="n">
        <v>11</v>
      </c>
      <c r="L1318" s="0" t="s">
        <v>86</v>
      </c>
      <c r="M1318" s="0" t="s">
        <v>89</v>
      </c>
    </row>
    <row r="1319" customFormat="false" ht="14.4" hidden="true" customHeight="false" outlineLevel="0" collapsed="false">
      <c r="A1319" s="0" t="str">
        <f aca="false">IF(M1319="GASOLINE","G",IF(M1319="PROPANE","CNG",IF(M1319="DIESEL","D", "OUTRO")))</f>
        <v>CNG</v>
      </c>
      <c r="C1319" s="0" t="n">
        <f aca="false">3.78541*F1319</f>
        <v>35509417.046</v>
      </c>
      <c r="D1319" s="16" t="s">
        <v>73</v>
      </c>
      <c r="E1319" s="0" t="s">
        <v>74</v>
      </c>
      <c r="F1319" s="0" t="n">
        <f aca="false">G1319*H1319*1000</f>
        <v>9380600</v>
      </c>
      <c r="G1319" s="0" t="n">
        <v>31</v>
      </c>
      <c r="H1319" s="0" t="n">
        <v>302.6</v>
      </c>
      <c r="I1319" s="17" t="n">
        <v>42353</v>
      </c>
      <c r="J1319" s="17" t="str">
        <f aca="false">TEXT(I1319,"aaaa")</f>
        <v>2015</v>
      </c>
      <c r="K1319" s="0" t="n">
        <v>12</v>
      </c>
      <c r="L1319" s="0" t="s">
        <v>87</v>
      </c>
      <c r="M1319" s="0" t="s">
        <v>89</v>
      </c>
    </row>
    <row r="1320" customFormat="false" ht="14.4" hidden="true" customHeight="false" outlineLevel="0" collapsed="false">
      <c r="A1320" s="0" t="str">
        <f aca="false">IF(M1320="GASOLINE","G",IF(M1320="PROPANE","CNG",IF(M1320="DIESEL","D", "OUTRO")))</f>
        <v>CNG</v>
      </c>
      <c r="C1320" s="0" t="n">
        <f aca="false">3.78541*F1320</f>
        <v>56021796.754</v>
      </c>
      <c r="D1320" s="16" t="s">
        <v>73</v>
      </c>
      <c r="E1320" s="0" t="s">
        <v>74</v>
      </c>
      <c r="F1320" s="0" t="n">
        <f aca="false">G1320*H1320*1000</f>
        <v>14799400</v>
      </c>
      <c r="G1320" s="0" t="n">
        <v>31</v>
      </c>
      <c r="H1320" s="0" t="n">
        <v>477.4</v>
      </c>
      <c r="I1320" s="17" t="n">
        <v>42384</v>
      </c>
      <c r="J1320" s="17" t="str">
        <f aca="false">TEXT(I1320,"aaaa")</f>
        <v>2016</v>
      </c>
      <c r="K1320" s="0" t="n">
        <v>1</v>
      </c>
      <c r="L1320" s="0" t="s">
        <v>75</v>
      </c>
      <c r="M1320" s="0" t="s">
        <v>89</v>
      </c>
    </row>
    <row r="1321" customFormat="false" ht="14.4" hidden="true" customHeight="false" outlineLevel="0" collapsed="false">
      <c r="A1321" s="0" t="str">
        <f aca="false">IF(M1321="GASOLINE","G",IF(M1321="PROPANE","CNG",IF(M1321="DIESEL","D", "OUTRO")))</f>
        <v>CNG</v>
      </c>
      <c r="C1321" s="0" t="n">
        <f aca="false">3.78541*F1321</f>
        <v>65679513.287</v>
      </c>
      <c r="D1321" s="16" t="s">
        <v>73</v>
      </c>
      <c r="E1321" s="0" t="s">
        <v>74</v>
      </c>
      <c r="F1321" s="0" t="n">
        <f aca="false">G1321*H1321*1000</f>
        <v>17350700</v>
      </c>
      <c r="G1321" s="0" t="n">
        <v>29</v>
      </c>
      <c r="H1321" s="0" t="n">
        <v>598.3</v>
      </c>
      <c r="I1321" s="17" t="n">
        <v>42415</v>
      </c>
      <c r="J1321" s="17" t="str">
        <f aca="false">TEXT(I1321,"aaaa")</f>
        <v>2016</v>
      </c>
      <c r="K1321" s="0" t="n">
        <v>2</v>
      </c>
      <c r="L1321" s="0" t="s">
        <v>77</v>
      </c>
      <c r="M1321" s="0" t="s">
        <v>89</v>
      </c>
    </row>
    <row r="1322" customFormat="false" ht="14.4" hidden="true" customHeight="false" outlineLevel="0" collapsed="false">
      <c r="A1322" s="0" t="str">
        <f aca="false">IF(M1322="GASOLINE","G",IF(M1322="PROPANE","CNG",IF(M1322="DIESEL","D", "OUTRO")))</f>
        <v>CNG</v>
      </c>
      <c r="C1322" s="0" t="n">
        <f aca="false">3.78541*F1322</f>
        <v>40531899.034</v>
      </c>
      <c r="D1322" s="16" t="s">
        <v>73</v>
      </c>
      <c r="E1322" s="0" t="s">
        <v>74</v>
      </c>
      <c r="F1322" s="0" t="n">
        <f aca="false">G1322*H1322*1000</f>
        <v>10707400</v>
      </c>
      <c r="G1322" s="0" t="n">
        <v>31</v>
      </c>
      <c r="H1322" s="0" t="n">
        <v>345.4</v>
      </c>
      <c r="I1322" s="17" t="n">
        <v>42444</v>
      </c>
      <c r="J1322" s="17" t="str">
        <f aca="false">TEXT(I1322,"aaaa")</f>
        <v>2016</v>
      </c>
      <c r="K1322" s="0" t="n">
        <v>3</v>
      </c>
      <c r="L1322" s="0" t="s">
        <v>78</v>
      </c>
      <c r="M1322" s="0" t="s">
        <v>89</v>
      </c>
    </row>
    <row r="1323" customFormat="false" ht="14.4" hidden="true" customHeight="false" outlineLevel="0" collapsed="false">
      <c r="A1323" s="0" t="str">
        <f aca="false">IF(M1323="GASOLINE","G",IF(M1323="PROPANE","CNG",IF(M1323="DIESEL","D", "OUTRO")))</f>
        <v>CNG</v>
      </c>
      <c r="C1323" s="0" t="n">
        <f aca="false">3.78541*F1323</f>
        <v>24461319.42</v>
      </c>
      <c r="D1323" s="16" t="s">
        <v>73</v>
      </c>
      <c r="E1323" s="0" t="s">
        <v>74</v>
      </c>
      <c r="F1323" s="0" t="n">
        <f aca="false">G1323*H1323*1000</f>
        <v>6462000</v>
      </c>
      <c r="G1323" s="0" t="n">
        <v>30</v>
      </c>
      <c r="H1323" s="0" t="n">
        <v>215.4</v>
      </c>
      <c r="I1323" s="17" t="n">
        <v>42475</v>
      </c>
      <c r="J1323" s="17" t="str">
        <f aca="false">TEXT(I1323,"aaaa")</f>
        <v>2016</v>
      </c>
      <c r="K1323" s="0" t="n">
        <v>4</v>
      </c>
      <c r="L1323" s="0" t="s">
        <v>79</v>
      </c>
      <c r="M1323" s="0" t="s">
        <v>89</v>
      </c>
    </row>
    <row r="1324" customFormat="false" ht="14.4" hidden="true" customHeight="false" outlineLevel="0" collapsed="false">
      <c r="A1324" s="0" t="str">
        <f aca="false">IF(M1324="GASOLINE","G",IF(M1324="PROPANE","CNG",IF(M1324="DIESEL","D", "OUTRO")))</f>
        <v>CNG</v>
      </c>
      <c r="C1324" s="0" t="n">
        <f aca="false">3.78541*F1324</f>
        <v>21157792.113</v>
      </c>
      <c r="D1324" s="16" t="s">
        <v>73</v>
      </c>
      <c r="E1324" s="0" t="s">
        <v>74</v>
      </c>
      <c r="F1324" s="0" t="n">
        <f aca="false">G1324*H1324*1000</f>
        <v>5589300</v>
      </c>
      <c r="G1324" s="0" t="n">
        <v>31</v>
      </c>
      <c r="H1324" s="0" t="n">
        <v>180.3</v>
      </c>
      <c r="I1324" s="17" t="n">
        <v>42505</v>
      </c>
      <c r="J1324" s="17" t="str">
        <f aca="false">TEXT(I1324,"aaaa")</f>
        <v>2016</v>
      </c>
      <c r="K1324" s="0" t="n">
        <v>5</v>
      </c>
      <c r="L1324" s="0" t="s">
        <v>80</v>
      </c>
      <c r="M1324" s="0" t="s">
        <v>89</v>
      </c>
    </row>
    <row r="1325" customFormat="false" ht="14.4" hidden="true" customHeight="false" outlineLevel="0" collapsed="false">
      <c r="A1325" s="0" t="str">
        <f aca="false">IF(M1325="GASOLINE","G",IF(M1325="PROPANE","CNG",IF(M1325="DIESEL","D", "OUTRO")))</f>
        <v>CNG</v>
      </c>
      <c r="C1325" s="0" t="n">
        <f aca="false">3.78541*F1325</f>
        <v>17465881.74</v>
      </c>
      <c r="D1325" s="16" t="s">
        <v>73</v>
      </c>
      <c r="E1325" s="0" t="s">
        <v>74</v>
      </c>
      <c r="F1325" s="0" t="n">
        <f aca="false">G1325*H1325*1000</f>
        <v>4614000</v>
      </c>
      <c r="G1325" s="0" t="n">
        <v>30</v>
      </c>
      <c r="H1325" s="0" t="n">
        <v>153.8</v>
      </c>
      <c r="I1325" s="17" t="n">
        <v>42536</v>
      </c>
      <c r="J1325" s="17" t="str">
        <f aca="false">TEXT(I1325,"aaaa")</f>
        <v>2016</v>
      </c>
      <c r="K1325" s="0" t="n">
        <v>6</v>
      </c>
      <c r="L1325" s="0" t="s">
        <v>81</v>
      </c>
      <c r="M1325" s="0" t="s">
        <v>89</v>
      </c>
    </row>
    <row r="1326" customFormat="false" ht="14.4" hidden="true" customHeight="false" outlineLevel="0" collapsed="false">
      <c r="A1326" s="0" t="str">
        <f aca="false">IF(M1326="GASOLINE","G",IF(M1326="PROPANE","CNG",IF(M1326="DIESEL","D", "OUTRO")))</f>
        <v>CNG</v>
      </c>
      <c r="C1326" s="0" t="n">
        <f aca="false">3.78541*F1326</f>
        <v>16346536.003</v>
      </c>
      <c r="D1326" s="16" t="s">
        <v>73</v>
      </c>
      <c r="E1326" s="0" t="s">
        <v>74</v>
      </c>
      <c r="F1326" s="0" t="n">
        <f aca="false">G1326*H1326*1000</f>
        <v>4318300</v>
      </c>
      <c r="G1326" s="0" t="n">
        <v>31</v>
      </c>
      <c r="H1326" s="0" t="n">
        <v>139.3</v>
      </c>
      <c r="I1326" s="17" t="n">
        <v>42566</v>
      </c>
      <c r="J1326" s="17" t="str">
        <f aca="false">TEXT(I1326,"aaaa")</f>
        <v>2016</v>
      </c>
      <c r="K1326" s="0" t="n">
        <v>7</v>
      </c>
      <c r="L1326" s="0" t="s">
        <v>82</v>
      </c>
      <c r="M1326" s="0" t="s">
        <v>89</v>
      </c>
    </row>
    <row r="1327" customFormat="false" ht="14.4" hidden="true" customHeight="false" outlineLevel="0" collapsed="false">
      <c r="A1327" s="0" t="str">
        <f aca="false">IF(M1327="GASOLINE","G",IF(M1327="PROPANE","CNG",IF(M1327="DIESEL","D", "OUTRO")))</f>
        <v>CNG</v>
      </c>
      <c r="C1327" s="0" t="n">
        <f aca="false">3.78541*F1327</f>
        <v>18540938.18</v>
      </c>
      <c r="D1327" s="16" t="s">
        <v>73</v>
      </c>
      <c r="E1327" s="0" t="s">
        <v>74</v>
      </c>
      <c r="F1327" s="0" t="n">
        <f aca="false">G1327*H1327*1000</f>
        <v>4898000</v>
      </c>
      <c r="G1327" s="0" t="n">
        <v>31</v>
      </c>
      <c r="H1327" s="0" t="n">
        <v>158</v>
      </c>
      <c r="I1327" s="17" t="n">
        <v>42597</v>
      </c>
      <c r="J1327" s="17" t="str">
        <f aca="false">TEXT(I1327,"aaaa")</f>
        <v>2016</v>
      </c>
      <c r="K1327" s="0" t="n">
        <v>8</v>
      </c>
      <c r="L1327" s="0" t="s">
        <v>83</v>
      </c>
      <c r="M1327" s="0" t="s">
        <v>89</v>
      </c>
    </row>
    <row r="1328" customFormat="false" ht="14.4" hidden="true" customHeight="false" outlineLevel="0" collapsed="false">
      <c r="A1328" s="0" t="str">
        <f aca="false">IF(M1328="GASOLINE","G",IF(M1328="PROPANE","CNG",IF(M1328="DIESEL","D", "OUTRO")))</f>
        <v>CNG</v>
      </c>
      <c r="C1328" s="0" t="n">
        <f aca="false">3.78541*F1328</f>
        <v>22791953.61</v>
      </c>
      <c r="D1328" s="16" t="s">
        <v>73</v>
      </c>
      <c r="E1328" s="0" t="s">
        <v>74</v>
      </c>
      <c r="F1328" s="0" t="n">
        <f aca="false">G1328*H1328*1000</f>
        <v>6021000</v>
      </c>
      <c r="G1328" s="0" t="n">
        <v>30</v>
      </c>
      <c r="H1328" s="0" t="n">
        <v>200.7</v>
      </c>
      <c r="I1328" s="17" t="n">
        <v>42628</v>
      </c>
      <c r="J1328" s="17" t="str">
        <f aca="false">TEXT(I1328,"aaaa")</f>
        <v>2016</v>
      </c>
      <c r="K1328" s="0" t="n">
        <v>9</v>
      </c>
      <c r="L1328" s="0" t="s">
        <v>84</v>
      </c>
      <c r="M1328" s="0" t="s">
        <v>89</v>
      </c>
    </row>
    <row r="1329" customFormat="false" ht="14.4" hidden="true" customHeight="false" outlineLevel="0" collapsed="false">
      <c r="A1329" s="0" t="str">
        <f aca="false">IF(M1329="GASOLINE","G",IF(M1329="PROPANE","CNG",IF(M1329="DIESEL","D", "OUTRO")))</f>
        <v>CNG</v>
      </c>
      <c r="C1329" s="0" t="n">
        <f aca="false">3.78541*F1329</f>
        <v>29653766.317</v>
      </c>
      <c r="D1329" s="16" t="s">
        <v>73</v>
      </c>
      <c r="E1329" s="0" t="s">
        <v>74</v>
      </c>
      <c r="F1329" s="0" t="n">
        <f aca="false">G1329*H1329*1000</f>
        <v>7833700</v>
      </c>
      <c r="G1329" s="0" t="n">
        <v>31</v>
      </c>
      <c r="H1329" s="0" t="n">
        <v>252.7</v>
      </c>
      <c r="I1329" s="17" t="n">
        <v>42658</v>
      </c>
      <c r="J1329" s="17" t="str">
        <f aca="false">TEXT(I1329,"aaaa")</f>
        <v>2016</v>
      </c>
      <c r="K1329" s="0" t="n">
        <v>10</v>
      </c>
      <c r="L1329" s="0" t="s">
        <v>85</v>
      </c>
      <c r="M1329" s="0" t="s">
        <v>89</v>
      </c>
    </row>
    <row r="1330" customFormat="false" ht="14.4" hidden="true" customHeight="false" outlineLevel="0" collapsed="false">
      <c r="A1330" s="0" t="str">
        <f aca="false">IF(M1330="GASOLINE","G",IF(M1330="PROPANE","CNG",IF(M1330="DIESEL","D", "OUTRO")))</f>
        <v>CNG</v>
      </c>
      <c r="C1330" s="0" t="n">
        <f aca="false">3.78541*F1330</f>
        <v>33989196.39</v>
      </c>
      <c r="D1330" s="16" t="s">
        <v>73</v>
      </c>
      <c r="E1330" s="0" t="s">
        <v>74</v>
      </c>
      <c r="F1330" s="0" t="n">
        <f aca="false">G1330*H1330*1000</f>
        <v>8979000</v>
      </c>
      <c r="G1330" s="0" t="n">
        <v>30</v>
      </c>
      <c r="H1330" s="0" t="n">
        <v>299.3</v>
      </c>
      <c r="I1330" s="17" t="n">
        <v>42689</v>
      </c>
      <c r="J1330" s="17" t="str">
        <f aca="false">TEXT(I1330,"aaaa")</f>
        <v>2016</v>
      </c>
      <c r="K1330" s="0" t="n">
        <v>11</v>
      </c>
      <c r="L1330" s="0" t="s">
        <v>86</v>
      </c>
      <c r="M1330" s="0" t="s">
        <v>89</v>
      </c>
    </row>
    <row r="1331" customFormat="false" ht="14.4" hidden="true" customHeight="false" outlineLevel="0" collapsed="false">
      <c r="A1331" s="0" t="str">
        <f aca="false">IF(M1331="GASOLINE","G",IF(M1331="PROPANE","CNG",IF(M1331="DIESEL","D", "OUTRO")))</f>
        <v>CNG</v>
      </c>
      <c r="C1331" s="0" t="n">
        <f aca="false">3.78541*F1331</f>
        <v>56479452.823</v>
      </c>
      <c r="D1331" s="16" t="s">
        <v>73</v>
      </c>
      <c r="E1331" s="0" t="s">
        <v>74</v>
      </c>
      <c r="F1331" s="0" t="n">
        <f aca="false">G1331*H1331*1000</f>
        <v>14920300</v>
      </c>
      <c r="G1331" s="0" t="n">
        <v>31</v>
      </c>
      <c r="H1331" s="0" t="n">
        <v>481.3</v>
      </c>
      <c r="I1331" s="17" t="n">
        <v>42719</v>
      </c>
      <c r="J1331" s="17" t="str">
        <f aca="false">TEXT(I1331,"aaaa")</f>
        <v>2016</v>
      </c>
      <c r="K1331" s="0" t="n">
        <v>12</v>
      </c>
      <c r="L1331" s="0" t="s">
        <v>87</v>
      </c>
      <c r="M1331" s="0" t="s">
        <v>89</v>
      </c>
    </row>
    <row r="1332" customFormat="false" ht="14.4" hidden="true" customHeight="false" outlineLevel="0" collapsed="false">
      <c r="A1332" s="0" t="str">
        <f aca="false">IF(M1332="GASOLINE","G",IF(M1332="PROPANE","CNG",IF(M1332="DIESEL","D", "OUTRO")))</f>
        <v>CNG</v>
      </c>
      <c r="C1332" s="0" t="n">
        <f aca="false">3.78541*F1332</f>
        <v>62628472.827</v>
      </c>
      <c r="D1332" s="16" t="s">
        <v>73</v>
      </c>
      <c r="E1332" s="0" t="s">
        <v>74</v>
      </c>
      <c r="F1332" s="0" t="n">
        <f aca="false">G1332*H1332*1000</f>
        <v>16544700</v>
      </c>
      <c r="G1332" s="0" t="n">
        <v>31</v>
      </c>
      <c r="H1332" s="0" t="n">
        <v>533.7</v>
      </c>
      <c r="I1332" s="17" t="n">
        <v>42750</v>
      </c>
      <c r="J1332" s="17" t="str">
        <f aca="false">TEXT(I1332,"aaaa")</f>
        <v>2017</v>
      </c>
      <c r="K1332" s="0" t="n">
        <v>1</v>
      </c>
      <c r="L1332" s="0" t="s">
        <v>75</v>
      </c>
      <c r="M1332" s="0" t="s">
        <v>89</v>
      </c>
    </row>
    <row r="1333" customFormat="false" ht="14.4" hidden="true" customHeight="false" outlineLevel="0" collapsed="false">
      <c r="A1333" s="0" t="str">
        <f aca="false">IF(M1333="GASOLINE","G",IF(M1333="PROPANE","CNG",IF(M1333="DIESEL","D", "OUTRO")))</f>
        <v>CNG</v>
      </c>
      <c r="C1333" s="0" t="n">
        <f aca="false">3.78541*F1333</f>
        <v>52645968.116</v>
      </c>
      <c r="D1333" s="16" t="s">
        <v>73</v>
      </c>
      <c r="E1333" s="0" t="s">
        <v>74</v>
      </c>
      <c r="F1333" s="0" t="n">
        <f aca="false">G1333*H1333*1000</f>
        <v>13907600</v>
      </c>
      <c r="G1333" s="0" t="n">
        <v>28</v>
      </c>
      <c r="H1333" s="0" t="n">
        <v>496.7</v>
      </c>
      <c r="I1333" s="17" t="n">
        <v>42781</v>
      </c>
      <c r="J1333" s="17" t="str">
        <f aca="false">TEXT(I1333,"aaaa")</f>
        <v>2017</v>
      </c>
      <c r="K1333" s="0" t="n">
        <v>2</v>
      </c>
      <c r="L1333" s="0" t="s">
        <v>77</v>
      </c>
      <c r="M1333" s="0" t="s">
        <v>89</v>
      </c>
    </row>
    <row r="1334" customFormat="false" ht="14.4" hidden="true" customHeight="false" outlineLevel="0" collapsed="false">
      <c r="A1334" s="0" t="str">
        <f aca="false">IF(M1334="GASOLINE","G",IF(M1334="PROPANE","CNG",IF(M1334="DIESEL","D", "OUTRO")))</f>
        <v>CNG</v>
      </c>
      <c r="C1334" s="0" t="n">
        <f aca="false">3.78541*F1334</f>
        <v>42327318.997</v>
      </c>
      <c r="D1334" s="16" t="s">
        <v>73</v>
      </c>
      <c r="E1334" s="0" t="s">
        <v>74</v>
      </c>
      <c r="F1334" s="0" t="n">
        <f aca="false">G1334*H1334*1000</f>
        <v>11181700</v>
      </c>
      <c r="G1334" s="0" t="n">
        <v>31</v>
      </c>
      <c r="H1334" s="0" t="n">
        <v>360.7</v>
      </c>
      <c r="I1334" s="17" t="n">
        <v>42809</v>
      </c>
      <c r="J1334" s="17" t="str">
        <f aca="false">TEXT(I1334,"aaaa")</f>
        <v>2017</v>
      </c>
      <c r="K1334" s="0" t="n">
        <v>3</v>
      </c>
      <c r="L1334" s="0" t="s">
        <v>78</v>
      </c>
      <c r="M1334" s="0" t="s">
        <v>89</v>
      </c>
    </row>
    <row r="1335" customFormat="false" ht="14.4" hidden="true" customHeight="false" outlineLevel="0" collapsed="false">
      <c r="A1335" s="0" t="str">
        <f aca="false">IF(M1335="GASOLINE","G",IF(M1335="PROPANE","CNG",IF(M1335="DIESEL","D", "OUTRO")))</f>
        <v>CNG</v>
      </c>
      <c r="C1335" s="0" t="n">
        <f aca="false">3.78541*F1335</f>
        <v>24972349.77</v>
      </c>
      <c r="D1335" s="16" t="s">
        <v>73</v>
      </c>
      <c r="E1335" s="0" t="s">
        <v>74</v>
      </c>
      <c r="F1335" s="0" t="n">
        <f aca="false">G1335*H1335*1000</f>
        <v>6597000</v>
      </c>
      <c r="G1335" s="0" t="n">
        <v>30</v>
      </c>
      <c r="H1335" s="0" t="n">
        <v>219.9</v>
      </c>
      <c r="I1335" s="17" t="n">
        <v>42840</v>
      </c>
      <c r="J1335" s="17" t="str">
        <f aca="false">TEXT(I1335,"aaaa")</f>
        <v>2017</v>
      </c>
      <c r="K1335" s="0" t="n">
        <v>4</v>
      </c>
      <c r="L1335" s="0" t="s">
        <v>79</v>
      </c>
      <c r="M1335" s="0" t="s">
        <v>89</v>
      </c>
    </row>
    <row r="1336" customFormat="false" ht="14.4" hidden="true" customHeight="false" outlineLevel="0" collapsed="false">
      <c r="A1336" s="0" t="str">
        <f aca="false">IF(M1336="GASOLINE","G",IF(M1336="PROPANE","CNG",IF(M1336="DIESEL","D", "OUTRO")))</f>
        <v>CNG</v>
      </c>
      <c r="C1336" s="0" t="n">
        <f aca="false">3.78541*F1336</f>
        <v>23704237.42</v>
      </c>
      <c r="D1336" s="16" t="s">
        <v>73</v>
      </c>
      <c r="E1336" s="0" t="s">
        <v>74</v>
      </c>
      <c r="F1336" s="0" t="n">
        <f aca="false">G1336*H1336*1000</f>
        <v>6262000</v>
      </c>
      <c r="G1336" s="0" t="n">
        <v>31</v>
      </c>
      <c r="H1336" s="0" t="n">
        <v>202</v>
      </c>
      <c r="I1336" s="17" t="n">
        <v>42870</v>
      </c>
      <c r="J1336" s="17" t="str">
        <f aca="false">TEXT(I1336,"aaaa")</f>
        <v>2017</v>
      </c>
      <c r="K1336" s="0" t="n">
        <v>5</v>
      </c>
      <c r="L1336" s="0" t="s">
        <v>80</v>
      </c>
      <c r="M1336" s="0" t="s">
        <v>89</v>
      </c>
    </row>
    <row r="1337" customFormat="false" ht="14.4" hidden="true" customHeight="false" outlineLevel="0" collapsed="false">
      <c r="A1337" s="0" t="str">
        <f aca="false">IF(M1337="GASOLINE","G",IF(M1337="PROPANE","CNG",IF(M1337="DIESEL","D", "OUTRO")))</f>
        <v>CNG</v>
      </c>
      <c r="C1337" s="0" t="n">
        <f aca="false">3.78541*F1337</f>
        <v>22928228.37</v>
      </c>
      <c r="D1337" s="16" t="s">
        <v>73</v>
      </c>
      <c r="E1337" s="0" t="s">
        <v>74</v>
      </c>
      <c r="F1337" s="0" t="n">
        <f aca="false">G1337*H1337*1000</f>
        <v>6057000</v>
      </c>
      <c r="G1337" s="0" t="n">
        <v>30</v>
      </c>
      <c r="H1337" s="0" t="n">
        <v>201.9</v>
      </c>
      <c r="I1337" s="17" t="n">
        <v>42901</v>
      </c>
      <c r="J1337" s="17" t="str">
        <f aca="false">TEXT(I1337,"aaaa")</f>
        <v>2017</v>
      </c>
      <c r="K1337" s="0" t="n">
        <v>6</v>
      </c>
      <c r="L1337" s="0" t="s">
        <v>81</v>
      </c>
      <c r="M1337" s="0" t="s">
        <v>89</v>
      </c>
    </row>
    <row r="1338" customFormat="false" ht="14.4" hidden="true" customHeight="false" outlineLevel="0" collapsed="false">
      <c r="A1338" s="0" t="str">
        <f aca="false">IF(M1338="GASOLINE","G",IF(M1338="PROPANE","CNG",IF(M1338="DIESEL","D", "OUTRO")))</f>
        <v>CNG</v>
      </c>
      <c r="C1338" s="0" t="n">
        <f aca="false">3.78541*F1338</f>
        <v>22202186.732</v>
      </c>
      <c r="D1338" s="16" t="s">
        <v>73</v>
      </c>
      <c r="E1338" s="0" t="s">
        <v>74</v>
      </c>
      <c r="F1338" s="0" t="n">
        <f aca="false">G1338*H1338*1000</f>
        <v>5865200</v>
      </c>
      <c r="G1338" s="0" t="n">
        <v>31</v>
      </c>
      <c r="H1338" s="0" t="n">
        <v>189.2</v>
      </c>
      <c r="I1338" s="17" t="n">
        <v>42931</v>
      </c>
      <c r="J1338" s="17" t="str">
        <f aca="false">TEXT(I1338,"aaaa")</f>
        <v>2017</v>
      </c>
      <c r="K1338" s="0" t="n">
        <v>7</v>
      </c>
      <c r="L1338" s="0" t="s">
        <v>82</v>
      </c>
      <c r="M1338" s="0" t="s">
        <v>89</v>
      </c>
    </row>
    <row r="1339" customFormat="false" ht="14.4" hidden="true" customHeight="false" outlineLevel="0" collapsed="false">
      <c r="A1339" s="0" t="str">
        <f aca="false">IF(M1339="GASOLINE","G",IF(M1339="PROPANE","CNG",IF(M1339="DIESEL","D", "OUTRO")))</f>
        <v>CNG</v>
      </c>
      <c r="C1339" s="0" t="n">
        <f aca="false">3.78541*F1339</f>
        <v>23762911.275</v>
      </c>
      <c r="D1339" s="16" t="s">
        <v>73</v>
      </c>
      <c r="E1339" s="0" t="s">
        <v>74</v>
      </c>
      <c r="F1339" s="0" t="n">
        <f aca="false">G1339*H1339*1000</f>
        <v>6277500</v>
      </c>
      <c r="G1339" s="0" t="n">
        <v>31</v>
      </c>
      <c r="H1339" s="0" t="n">
        <v>202.5</v>
      </c>
      <c r="I1339" s="17" t="n">
        <v>42962</v>
      </c>
      <c r="J1339" s="17" t="str">
        <f aca="false">TEXT(I1339,"aaaa")</f>
        <v>2017</v>
      </c>
      <c r="K1339" s="0" t="n">
        <v>8</v>
      </c>
      <c r="L1339" s="0" t="s">
        <v>83</v>
      </c>
      <c r="M1339" s="0" t="s">
        <v>89</v>
      </c>
    </row>
    <row r="1340" customFormat="false" ht="14.4" hidden="true" customHeight="false" outlineLevel="0" collapsed="false">
      <c r="A1340" s="0" t="str">
        <f aca="false">IF(M1340="GASOLINE","G",IF(M1340="PROPANE","CNG",IF(M1340="DIESEL","D", "OUTRO")))</f>
        <v>CNG</v>
      </c>
      <c r="C1340" s="0" t="n">
        <f aca="false">3.78541*F1340</f>
        <v>24858787.47</v>
      </c>
      <c r="D1340" s="16" t="s">
        <v>73</v>
      </c>
      <c r="E1340" s="0" t="s">
        <v>74</v>
      </c>
      <c r="F1340" s="0" t="n">
        <f aca="false">G1340*H1340*1000</f>
        <v>6567000</v>
      </c>
      <c r="G1340" s="0" t="n">
        <v>30</v>
      </c>
      <c r="H1340" s="0" t="n">
        <v>218.9</v>
      </c>
      <c r="I1340" s="17" t="n">
        <v>42993</v>
      </c>
      <c r="J1340" s="17" t="str">
        <f aca="false">TEXT(I1340,"aaaa")</f>
        <v>2017</v>
      </c>
      <c r="K1340" s="0" t="n">
        <v>9</v>
      </c>
      <c r="L1340" s="0" t="s">
        <v>84</v>
      </c>
      <c r="M1340" s="0" t="s">
        <v>89</v>
      </c>
    </row>
    <row r="1341" customFormat="false" ht="14.4" hidden="true" customHeight="false" outlineLevel="0" collapsed="false">
      <c r="A1341" s="0" t="str">
        <f aca="false">IF(M1341="GASOLINE","G",IF(M1341="PROPANE","CNG",IF(M1341="DIESEL","D", "OUTRO")))</f>
        <v>CNG</v>
      </c>
      <c r="C1341" s="0" t="n">
        <f aca="false">3.78541*F1341</f>
        <v>29606827.233</v>
      </c>
      <c r="D1341" s="16" t="s">
        <v>73</v>
      </c>
      <c r="E1341" s="0" t="s">
        <v>74</v>
      </c>
      <c r="F1341" s="0" t="n">
        <f aca="false">G1341*H1341*1000</f>
        <v>7821300</v>
      </c>
      <c r="G1341" s="0" t="n">
        <v>31</v>
      </c>
      <c r="H1341" s="0" t="n">
        <v>252.3</v>
      </c>
      <c r="I1341" s="17" t="n">
        <v>43023</v>
      </c>
      <c r="J1341" s="17" t="str">
        <f aca="false">TEXT(I1341,"aaaa")</f>
        <v>2017</v>
      </c>
      <c r="K1341" s="0" t="n">
        <v>10</v>
      </c>
      <c r="L1341" s="0" t="s">
        <v>85</v>
      </c>
      <c r="M1341" s="0" t="s">
        <v>89</v>
      </c>
    </row>
    <row r="1342" customFormat="false" ht="14.4" hidden="true" customHeight="false" outlineLevel="0" collapsed="false">
      <c r="A1342" s="0" t="str">
        <f aca="false">IF(M1342="GASOLINE","G",IF(M1342="PROPANE","CNG",IF(M1342="DIESEL","D", "OUTRO")))</f>
        <v>CNG</v>
      </c>
      <c r="C1342" s="0" t="n">
        <f aca="false">3.78541*F1342</f>
        <v>36748760.28</v>
      </c>
      <c r="D1342" s="16" t="s">
        <v>73</v>
      </c>
      <c r="E1342" s="0" t="s">
        <v>74</v>
      </c>
      <c r="F1342" s="0" t="n">
        <f aca="false">G1342*H1342*1000</f>
        <v>9708000</v>
      </c>
      <c r="G1342" s="0" t="n">
        <v>30</v>
      </c>
      <c r="H1342" s="0" t="n">
        <v>323.6</v>
      </c>
      <c r="I1342" s="17" t="n">
        <v>43054</v>
      </c>
      <c r="J1342" s="17" t="str">
        <f aca="false">TEXT(I1342,"aaaa")</f>
        <v>2017</v>
      </c>
      <c r="K1342" s="0" t="n">
        <v>11</v>
      </c>
      <c r="L1342" s="0" t="s">
        <v>86</v>
      </c>
      <c r="M1342" s="0" t="s">
        <v>89</v>
      </c>
    </row>
    <row r="1343" customFormat="false" ht="14.4" hidden="true" customHeight="false" outlineLevel="0" collapsed="false">
      <c r="A1343" s="0" t="str">
        <f aca="false">IF(M1343="GASOLINE","G",IF(M1343="PROPANE","CNG",IF(M1343="DIESEL","D", "OUTRO")))</f>
        <v>CNG</v>
      </c>
      <c r="C1343" s="0" t="n">
        <f aca="false">3.78541*F1343</f>
        <v>57676399.465</v>
      </c>
      <c r="D1343" s="16" t="s">
        <v>73</v>
      </c>
      <c r="E1343" s="0" t="s">
        <v>74</v>
      </c>
      <c r="F1343" s="0" t="n">
        <f aca="false">G1343*H1343*1000</f>
        <v>15236500</v>
      </c>
      <c r="G1343" s="0" t="n">
        <v>31</v>
      </c>
      <c r="H1343" s="0" t="n">
        <v>491.5</v>
      </c>
      <c r="I1343" s="17" t="n">
        <v>43084</v>
      </c>
      <c r="J1343" s="17" t="str">
        <f aca="false">TEXT(I1343,"aaaa")</f>
        <v>2017</v>
      </c>
      <c r="K1343" s="0" t="n">
        <v>12</v>
      </c>
      <c r="L1343" s="0" t="s">
        <v>87</v>
      </c>
      <c r="M1343" s="0" t="s">
        <v>89</v>
      </c>
    </row>
    <row r="1344" customFormat="false" ht="14.4" hidden="false" customHeight="false" outlineLevel="0" collapsed="false">
      <c r="A1344" s="0" t="str">
        <f aca="false">IF(M1344="GASOLINE","G",IF(M1344="PROPANE","CNG",IF(M1344="DIESEL","D", "OUTRO")))</f>
        <v>CNG</v>
      </c>
      <c r="C1344" s="0" t="n">
        <f aca="false">3.78541*F1344</f>
        <v>80582672.457</v>
      </c>
      <c r="D1344" s="16" t="s">
        <v>73</v>
      </c>
      <c r="E1344" s="0" t="s">
        <v>74</v>
      </c>
      <c r="F1344" s="0" t="n">
        <f aca="false">G1344*H1344*1000</f>
        <v>21287700</v>
      </c>
      <c r="G1344" s="0" t="n">
        <v>31</v>
      </c>
      <c r="H1344" s="0" t="n">
        <v>686.7</v>
      </c>
      <c r="I1344" s="17" t="n">
        <v>43115</v>
      </c>
      <c r="J1344" s="17" t="str">
        <f aca="false">TEXT(I1344,"aaaa")</f>
        <v>2018</v>
      </c>
      <c r="K1344" s="0" t="n">
        <v>1</v>
      </c>
      <c r="L1344" s="0" t="s">
        <v>75</v>
      </c>
      <c r="M1344" s="0" t="s">
        <v>89</v>
      </c>
    </row>
    <row r="1345" customFormat="false" ht="14.4" hidden="false" customHeight="false" outlineLevel="0" collapsed="false">
      <c r="A1345" s="0" t="str">
        <f aca="false">IF(M1345="GASOLINE","G",IF(M1345="PROPANE","CNG",IF(M1345="DIESEL","D", "OUTRO")))</f>
        <v>CNG</v>
      </c>
      <c r="C1345" s="0" t="n">
        <f aca="false">3.78541*F1345</f>
        <v>62015614.948</v>
      </c>
      <c r="D1345" s="16" t="s">
        <v>73</v>
      </c>
      <c r="E1345" s="0" t="s">
        <v>74</v>
      </c>
      <c r="F1345" s="0" t="n">
        <f aca="false">G1345*H1345*1000</f>
        <v>16382800</v>
      </c>
      <c r="G1345" s="0" t="n">
        <v>28</v>
      </c>
      <c r="H1345" s="0" t="n">
        <v>585.1</v>
      </c>
      <c r="I1345" s="17" t="n">
        <v>43146</v>
      </c>
      <c r="J1345" s="17" t="str">
        <f aca="false">TEXT(I1345,"aaaa")</f>
        <v>2018</v>
      </c>
      <c r="K1345" s="0" t="n">
        <v>2</v>
      </c>
      <c r="L1345" s="0" t="s">
        <v>77</v>
      </c>
      <c r="M1345" s="0" t="s">
        <v>89</v>
      </c>
    </row>
    <row r="1346" customFormat="false" ht="14.4" hidden="false" customHeight="false" outlineLevel="0" collapsed="false">
      <c r="A1346" s="0" t="str">
        <f aca="false">IF(M1346="GASOLINE","G",IF(M1346="PROPANE","CNG",IF(M1346="DIESEL","D", "OUTRO")))</f>
        <v>CNG</v>
      </c>
      <c r="C1346" s="0" t="n">
        <f aca="false">3.78541*F1346</f>
        <v>50295228.506</v>
      </c>
      <c r="D1346" s="16" t="s">
        <v>73</v>
      </c>
      <c r="E1346" s="0" t="s">
        <v>74</v>
      </c>
      <c r="F1346" s="0" t="n">
        <f aca="false">G1346*H1346*1000</f>
        <v>13286600</v>
      </c>
      <c r="G1346" s="0" t="n">
        <v>31</v>
      </c>
      <c r="H1346" s="0" t="n">
        <v>428.6</v>
      </c>
      <c r="I1346" s="17" t="n">
        <v>43174</v>
      </c>
      <c r="J1346" s="17" t="str">
        <f aca="false">TEXT(I1346,"aaaa")</f>
        <v>2018</v>
      </c>
      <c r="K1346" s="0" t="n">
        <v>3</v>
      </c>
      <c r="L1346" s="0" t="s">
        <v>78</v>
      </c>
      <c r="M1346" s="0" t="s">
        <v>89</v>
      </c>
    </row>
    <row r="1347" customFormat="false" ht="14.4" hidden="false" customHeight="false" outlineLevel="0" collapsed="false">
      <c r="A1347" s="0" t="str">
        <f aca="false">IF(M1347="GASOLINE","G",IF(M1347="PROPANE","CNG",IF(M1347="DIESEL","D", "OUTRO")))</f>
        <v>CNG</v>
      </c>
      <c r="C1347" s="0" t="n">
        <f aca="false">3.78541*F1347</f>
        <v>31604388.09</v>
      </c>
      <c r="D1347" s="16" t="s">
        <v>73</v>
      </c>
      <c r="E1347" s="0" t="s">
        <v>74</v>
      </c>
      <c r="F1347" s="0" t="n">
        <f aca="false">G1347*H1347*1000</f>
        <v>8349000</v>
      </c>
      <c r="G1347" s="0" t="n">
        <v>30</v>
      </c>
      <c r="H1347" s="0" t="n">
        <v>278.3</v>
      </c>
      <c r="I1347" s="17" t="n">
        <v>43205</v>
      </c>
      <c r="J1347" s="17" t="str">
        <f aca="false">TEXT(I1347,"aaaa")</f>
        <v>2018</v>
      </c>
      <c r="K1347" s="0" t="n">
        <v>4</v>
      </c>
      <c r="L1347" s="0" t="s">
        <v>79</v>
      </c>
      <c r="M1347" s="0" t="s">
        <v>89</v>
      </c>
    </row>
    <row r="1348" customFormat="false" ht="14.4" hidden="false" customHeight="false" outlineLevel="0" collapsed="false">
      <c r="A1348" s="0" t="str">
        <f aca="false">IF(M1348="GASOLINE","G",IF(M1348="PROPANE","CNG",IF(M1348="DIESEL","D", "OUTRO")))</f>
        <v>CNG</v>
      </c>
      <c r="C1348" s="0" t="n">
        <f aca="false">3.78541*F1348</f>
        <v>23094029.328</v>
      </c>
      <c r="D1348" s="16" t="s">
        <v>73</v>
      </c>
      <c r="E1348" s="0" t="s">
        <v>74</v>
      </c>
      <c r="F1348" s="0" t="n">
        <f aca="false">G1348*H1348*1000</f>
        <v>6100800</v>
      </c>
      <c r="G1348" s="0" t="n">
        <v>31</v>
      </c>
      <c r="H1348" s="0" t="n">
        <v>196.8</v>
      </c>
      <c r="I1348" s="17" t="n">
        <v>43235</v>
      </c>
      <c r="J1348" s="17" t="str">
        <f aca="false">TEXT(I1348,"aaaa")</f>
        <v>2018</v>
      </c>
      <c r="K1348" s="0" t="n">
        <v>5</v>
      </c>
      <c r="L1348" s="0" t="s">
        <v>80</v>
      </c>
      <c r="M1348" s="0" t="s">
        <v>89</v>
      </c>
    </row>
    <row r="1349" customFormat="false" ht="14.4" hidden="false" customHeight="false" outlineLevel="0" collapsed="false">
      <c r="A1349" s="0" t="str">
        <f aca="false">IF(M1349="GASOLINE","G",IF(M1349="PROPANE","CNG",IF(M1349="DIESEL","D", "OUTRO")))</f>
        <v>CNG</v>
      </c>
      <c r="C1349" s="0" t="n">
        <f aca="false">3.78541*F1349</f>
        <v>17624868.96</v>
      </c>
      <c r="D1349" s="16" t="s">
        <v>73</v>
      </c>
      <c r="E1349" s="0" t="s">
        <v>74</v>
      </c>
      <c r="F1349" s="0" t="n">
        <f aca="false">G1349*H1349*1000</f>
        <v>4656000</v>
      </c>
      <c r="G1349" s="0" t="n">
        <v>30</v>
      </c>
      <c r="H1349" s="0" t="n">
        <v>155.2</v>
      </c>
      <c r="I1349" s="17" t="n">
        <v>43266</v>
      </c>
      <c r="J1349" s="17" t="str">
        <f aca="false">TEXT(I1349,"aaaa")</f>
        <v>2018</v>
      </c>
      <c r="K1349" s="0" t="n">
        <v>6</v>
      </c>
      <c r="L1349" s="0" t="s">
        <v>81</v>
      </c>
      <c r="M1349" s="0" t="s">
        <v>89</v>
      </c>
    </row>
    <row r="1350" customFormat="false" ht="14.4" hidden="false" customHeight="false" outlineLevel="0" collapsed="false">
      <c r="A1350" s="0" t="str">
        <f aca="false">IF(M1350="GASOLINE","G",IF(M1350="PROPANE","CNG",IF(M1350="DIESEL","D", "OUTRO")))</f>
        <v>CNG</v>
      </c>
      <c r="C1350" s="0" t="n">
        <f aca="false">3.78541*F1350</f>
        <v>16757252.988</v>
      </c>
      <c r="D1350" s="16" t="s">
        <v>73</v>
      </c>
      <c r="E1350" s="0" t="s">
        <v>74</v>
      </c>
      <c r="F1350" s="0" t="n">
        <f aca="false">G1350*H1350*1000</f>
        <v>4426800</v>
      </c>
      <c r="G1350" s="0" t="n">
        <v>31</v>
      </c>
      <c r="H1350" s="0" t="n">
        <v>142.8</v>
      </c>
      <c r="I1350" s="17" t="n">
        <v>43296</v>
      </c>
      <c r="J1350" s="17" t="str">
        <f aca="false">TEXT(I1350,"aaaa")</f>
        <v>2018</v>
      </c>
      <c r="K1350" s="0" t="n">
        <v>7</v>
      </c>
      <c r="L1350" s="0" t="s">
        <v>82</v>
      </c>
      <c r="M1350" s="0" t="s">
        <v>89</v>
      </c>
    </row>
    <row r="1351" customFormat="false" ht="14.4" hidden="false" customHeight="false" outlineLevel="0" collapsed="false">
      <c r="A1351" s="0" t="str">
        <f aca="false">IF(M1351="GASOLINE","G",IF(M1351="PROPANE","CNG",IF(M1351="DIESEL","D", "OUTRO")))</f>
        <v>CNG</v>
      </c>
      <c r="C1351" s="0" t="n">
        <f aca="false">3.78541*F1351</f>
        <v>17179704.744</v>
      </c>
      <c r="D1351" s="16" t="s">
        <v>73</v>
      </c>
      <c r="E1351" s="0" t="s">
        <v>74</v>
      </c>
      <c r="F1351" s="0" t="n">
        <f aca="false">G1351*H1351*1000</f>
        <v>4538400</v>
      </c>
      <c r="G1351" s="0" t="n">
        <v>31</v>
      </c>
      <c r="H1351" s="0" t="n">
        <v>146.4</v>
      </c>
      <c r="I1351" s="17" t="n">
        <v>43327</v>
      </c>
      <c r="J1351" s="17" t="str">
        <f aca="false">TEXT(I1351,"aaaa")</f>
        <v>2018</v>
      </c>
      <c r="K1351" s="0" t="n">
        <v>8</v>
      </c>
      <c r="L1351" s="0" t="s">
        <v>83</v>
      </c>
      <c r="M1351" s="0" t="s">
        <v>89</v>
      </c>
    </row>
    <row r="1352" customFormat="false" ht="14.4" hidden="false" customHeight="false" outlineLevel="0" collapsed="false">
      <c r="A1352" s="0" t="str">
        <f aca="false">IF(M1352="GASOLINE","G",IF(M1352="PROPANE","CNG",IF(M1352="DIESEL","D", "OUTRO")))</f>
        <v>CNG</v>
      </c>
      <c r="C1352" s="0" t="n">
        <f aca="false">3.78541*F1352</f>
        <v>24870143.7</v>
      </c>
      <c r="D1352" s="16" t="s">
        <v>73</v>
      </c>
      <c r="E1352" s="0" t="s">
        <v>74</v>
      </c>
      <c r="F1352" s="0" t="n">
        <f aca="false">G1352*H1352*1000</f>
        <v>6570000</v>
      </c>
      <c r="G1352" s="0" t="n">
        <v>30</v>
      </c>
      <c r="H1352" s="0" t="n">
        <v>219</v>
      </c>
      <c r="I1352" s="17" t="n">
        <v>43358</v>
      </c>
      <c r="J1352" s="17" t="str">
        <f aca="false">TEXT(I1352,"aaaa")</f>
        <v>2018</v>
      </c>
      <c r="K1352" s="0" t="n">
        <v>9</v>
      </c>
      <c r="L1352" s="0" t="s">
        <v>84</v>
      </c>
      <c r="M1352" s="0" t="s">
        <v>89</v>
      </c>
    </row>
    <row r="1353" customFormat="false" ht="14.4" hidden="false" customHeight="false" outlineLevel="0" collapsed="false">
      <c r="A1353" s="0" t="str">
        <f aca="false">IF(M1353="GASOLINE","G",IF(M1353="PROPANE","CNG",IF(M1353="DIESEL","D", "OUTRO")))</f>
        <v>CNG</v>
      </c>
      <c r="C1353" s="0" t="n">
        <f aca="false">3.78541*F1353</f>
        <v>27330281.659</v>
      </c>
      <c r="D1353" s="16" t="s">
        <v>73</v>
      </c>
      <c r="E1353" s="0" t="s">
        <v>74</v>
      </c>
      <c r="F1353" s="0" t="n">
        <f aca="false">G1353*H1353*1000</f>
        <v>7219900</v>
      </c>
      <c r="G1353" s="0" t="n">
        <v>31</v>
      </c>
      <c r="H1353" s="0" t="n">
        <v>232.9</v>
      </c>
      <c r="I1353" s="17" t="n">
        <v>43388</v>
      </c>
      <c r="J1353" s="17" t="str">
        <f aca="false">TEXT(I1353,"aaaa")</f>
        <v>2018</v>
      </c>
      <c r="K1353" s="0" t="n">
        <v>10</v>
      </c>
      <c r="L1353" s="0" t="s">
        <v>85</v>
      </c>
      <c r="M1353" s="0" t="s">
        <v>89</v>
      </c>
    </row>
    <row r="1354" customFormat="false" ht="14.4" hidden="false" customHeight="false" outlineLevel="0" collapsed="false">
      <c r="A1354" s="0" t="str">
        <f aca="false">IF(M1354="GASOLINE","G",IF(M1354="PROPANE","CNG",IF(M1354="DIESEL","D", "OUTRO")))</f>
        <v>CNG</v>
      </c>
      <c r="C1354" s="0" t="n">
        <f aca="false">3.78541*F1354</f>
        <v>38736100.53</v>
      </c>
      <c r="D1354" s="16" t="s">
        <v>73</v>
      </c>
      <c r="E1354" s="0" t="s">
        <v>74</v>
      </c>
      <c r="F1354" s="0" t="n">
        <f aca="false">G1354*H1354*1000</f>
        <v>10233000</v>
      </c>
      <c r="G1354" s="0" t="n">
        <v>30</v>
      </c>
      <c r="H1354" s="0" t="n">
        <v>341.1</v>
      </c>
      <c r="I1354" s="17" t="n">
        <v>43419</v>
      </c>
      <c r="J1354" s="17" t="str">
        <f aca="false">TEXT(I1354,"aaaa")</f>
        <v>2018</v>
      </c>
      <c r="K1354" s="0" t="n">
        <v>11</v>
      </c>
      <c r="L1354" s="0" t="s">
        <v>86</v>
      </c>
      <c r="M1354" s="0" t="s">
        <v>89</v>
      </c>
    </row>
    <row r="1355" customFormat="false" ht="14.4" hidden="false" customHeight="false" outlineLevel="0" collapsed="false">
      <c r="A1355" s="0" t="str">
        <f aca="false">IF(M1355="GASOLINE","G",IF(M1355="PROPANE","CNG",IF(M1355="DIESEL","D", "OUTRO")))</f>
        <v>CNG</v>
      </c>
      <c r="C1355" s="0" t="n">
        <f aca="false">3.78541*F1355</f>
        <v>54390663.585</v>
      </c>
      <c r="D1355" s="16" t="s">
        <v>73</v>
      </c>
      <c r="E1355" s="0" t="s">
        <v>74</v>
      </c>
      <c r="F1355" s="0" t="n">
        <f aca="false">G1355*H1355*1000</f>
        <v>14368500</v>
      </c>
      <c r="G1355" s="0" t="n">
        <v>31</v>
      </c>
      <c r="H1355" s="0" t="n">
        <v>463.5</v>
      </c>
      <c r="I1355" s="17" t="n">
        <v>43449</v>
      </c>
      <c r="J1355" s="17" t="str">
        <f aca="false">TEXT(I1355,"aaaa")</f>
        <v>2018</v>
      </c>
      <c r="K1355" s="0" t="n">
        <v>12</v>
      </c>
      <c r="L1355" s="0" t="s">
        <v>87</v>
      </c>
      <c r="M1355" s="0" t="s">
        <v>89</v>
      </c>
    </row>
    <row r="1356" customFormat="false" ht="14.4" hidden="false" customHeight="false" outlineLevel="0" collapsed="false">
      <c r="A1356" s="0" t="str">
        <f aca="false">IF(M1356="GASOLINE","G",IF(M1356="PROPANE","CNG",IF(M1356="DIESEL","D", "OUTRO")))</f>
        <v>CNG</v>
      </c>
      <c r="C1356" s="0" t="n">
        <f aca="false">3.78541*F1356</f>
        <v>58967224.275</v>
      </c>
      <c r="D1356" s="16" t="s">
        <v>73</v>
      </c>
      <c r="E1356" s="0" t="s">
        <v>74</v>
      </c>
      <c r="F1356" s="0" t="n">
        <f aca="false">G1356*H1356*1000</f>
        <v>15577500</v>
      </c>
      <c r="G1356" s="0" t="n">
        <v>31</v>
      </c>
      <c r="H1356" s="0" t="n">
        <v>502.5</v>
      </c>
      <c r="I1356" s="17" t="n">
        <v>43480</v>
      </c>
      <c r="J1356" s="17" t="str">
        <f aca="false">TEXT(I1356,"aaaa")</f>
        <v>2019</v>
      </c>
      <c r="K1356" s="0" t="n">
        <v>1</v>
      </c>
      <c r="L1356" s="0" t="s">
        <v>75</v>
      </c>
      <c r="M1356" s="0" t="s">
        <v>89</v>
      </c>
    </row>
    <row r="1357" customFormat="false" ht="14.4" hidden="false" customHeight="false" outlineLevel="0" collapsed="false">
      <c r="A1357" s="0" t="str">
        <f aca="false">IF(M1357="GASOLINE","G",IF(M1357="PROPANE","CNG",IF(M1357="DIESEL","D", "OUTRO")))</f>
        <v>CNG</v>
      </c>
      <c r="C1357" s="0" t="n">
        <f aca="false">3.78541*F1357</f>
        <v>54341831.796</v>
      </c>
      <c r="D1357" s="16" t="s">
        <v>73</v>
      </c>
      <c r="E1357" s="0" t="s">
        <v>74</v>
      </c>
      <c r="F1357" s="0" t="n">
        <f aca="false">G1357*H1357*1000</f>
        <v>14355600</v>
      </c>
      <c r="G1357" s="0" t="n">
        <v>28</v>
      </c>
      <c r="H1357" s="0" t="n">
        <v>512.7</v>
      </c>
      <c r="I1357" s="17" t="n">
        <v>43511</v>
      </c>
      <c r="J1357" s="17" t="str">
        <f aca="false">TEXT(I1357,"aaaa")</f>
        <v>2019</v>
      </c>
      <c r="K1357" s="0" t="n">
        <v>2</v>
      </c>
      <c r="L1357" s="0" t="s">
        <v>77</v>
      </c>
      <c r="M1357" s="0" t="s">
        <v>89</v>
      </c>
    </row>
    <row r="1358" customFormat="false" ht="14.4" hidden="false" customHeight="false" outlineLevel="0" collapsed="false">
      <c r="A1358" s="0" t="str">
        <f aca="false">IF(M1358="GASOLINE","G",IF(M1358="PROPANE","CNG",IF(M1358="DIESEL","D", "OUTRO")))</f>
        <v>CNG</v>
      </c>
      <c r="C1358" s="0" t="n">
        <f aca="false">3.78541*F1358</f>
        <v>41341598.233</v>
      </c>
      <c r="D1358" s="16" t="s">
        <v>73</v>
      </c>
      <c r="E1358" s="0" t="s">
        <v>74</v>
      </c>
      <c r="F1358" s="0" t="n">
        <f aca="false">G1358*H1358*1000</f>
        <v>10921300</v>
      </c>
      <c r="G1358" s="0" t="n">
        <v>31</v>
      </c>
      <c r="H1358" s="0" t="n">
        <v>352.3</v>
      </c>
      <c r="I1358" s="17" t="n">
        <v>43539</v>
      </c>
      <c r="J1358" s="17" t="str">
        <f aca="false">TEXT(I1358,"aaaa")</f>
        <v>2019</v>
      </c>
      <c r="K1358" s="0" t="n">
        <v>3</v>
      </c>
      <c r="L1358" s="0" t="s">
        <v>78</v>
      </c>
      <c r="M1358" s="0" t="s">
        <v>89</v>
      </c>
    </row>
    <row r="1359" customFormat="false" ht="14.4" hidden="false" customHeight="false" outlineLevel="0" collapsed="false">
      <c r="A1359" s="0" t="str">
        <f aca="false">IF(M1359="GASOLINE","G",IF(M1359="PROPANE","CNG",IF(M1359="DIESEL","D", "OUTRO")))</f>
        <v>CNG</v>
      </c>
      <c r="C1359" s="0" t="n">
        <f aca="false">3.78541*F1359</f>
        <v>28311081.39</v>
      </c>
      <c r="D1359" s="16" t="s">
        <v>73</v>
      </c>
      <c r="E1359" s="0" t="s">
        <v>74</v>
      </c>
      <c r="F1359" s="0" t="n">
        <f aca="false">G1359*H1359*1000</f>
        <v>7479000</v>
      </c>
      <c r="G1359" s="0" t="n">
        <v>30</v>
      </c>
      <c r="H1359" s="0" t="n">
        <v>249.3</v>
      </c>
      <c r="I1359" s="17" t="n">
        <v>43570</v>
      </c>
      <c r="J1359" s="17" t="str">
        <f aca="false">TEXT(I1359,"aaaa")</f>
        <v>2019</v>
      </c>
      <c r="K1359" s="0" t="n">
        <v>4</v>
      </c>
      <c r="L1359" s="0" t="s">
        <v>79</v>
      </c>
      <c r="M1359" s="0" t="s">
        <v>89</v>
      </c>
    </row>
    <row r="1360" customFormat="false" ht="14.4" hidden="false" customHeight="false" outlineLevel="0" collapsed="false">
      <c r="A1360" s="0" t="str">
        <f aca="false">IF(M1360="GASOLINE","G",IF(M1360="PROPANE","CNG",IF(M1360="DIESEL","D", "OUTRO")))</f>
        <v>CNG</v>
      </c>
      <c r="C1360" s="0" t="n">
        <f aca="false">3.78541*F1360</f>
        <v>18341447.073</v>
      </c>
      <c r="D1360" s="16" t="s">
        <v>73</v>
      </c>
      <c r="E1360" s="0" t="s">
        <v>74</v>
      </c>
      <c r="F1360" s="0" t="n">
        <f aca="false">G1360*H1360*1000</f>
        <v>4845300</v>
      </c>
      <c r="G1360" s="0" t="n">
        <v>31</v>
      </c>
      <c r="H1360" s="0" t="n">
        <v>156.3</v>
      </c>
      <c r="I1360" s="17" t="n">
        <v>43600</v>
      </c>
      <c r="J1360" s="17" t="str">
        <f aca="false">TEXT(I1360,"aaaa")</f>
        <v>2019</v>
      </c>
      <c r="K1360" s="0" t="n">
        <v>5</v>
      </c>
      <c r="L1360" s="0" t="s">
        <v>80</v>
      </c>
      <c r="M1360" s="0" t="s">
        <v>89</v>
      </c>
    </row>
    <row r="1361" customFormat="false" ht="14.4" hidden="false" customHeight="false" outlineLevel="0" collapsed="false">
      <c r="A1361" s="0" t="str">
        <f aca="false">IF(M1361="GASOLINE","G",IF(M1361="PROPANE","CNG",IF(M1361="DIESEL","D", "OUTRO")))</f>
        <v>CNG</v>
      </c>
      <c r="C1361" s="0" t="n">
        <f aca="false">3.78541*F1361</f>
        <v>20225445.63</v>
      </c>
      <c r="D1361" s="16" t="s">
        <v>73</v>
      </c>
      <c r="E1361" s="0" t="s">
        <v>74</v>
      </c>
      <c r="F1361" s="0" t="n">
        <f aca="false">G1361*H1361*1000</f>
        <v>5343000</v>
      </c>
      <c r="G1361" s="0" t="n">
        <v>30</v>
      </c>
      <c r="H1361" s="0" t="n">
        <v>178.1</v>
      </c>
      <c r="I1361" s="17" t="n">
        <v>43631</v>
      </c>
      <c r="J1361" s="17" t="str">
        <f aca="false">TEXT(I1361,"aaaa")</f>
        <v>2019</v>
      </c>
      <c r="K1361" s="0" t="n">
        <v>6</v>
      </c>
      <c r="L1361" s="0" t="s">
        <v>81</v>
      </c>
      <c r="M1361" s="0" t="s">
        <v>89</v>
      </c>
    </row>
    <row r="1362" customFormat="false" ht="14.4" hidden="false" customHeight="false" outlineLevel="0" collapsed="false">
      <c r="A1362" s="0" t="str">
        <f aca="false">IF(M1362="GASOLINE","G",IF(M1362="PROPANE","CNG",IF(M1362="DIESEL","D", "OUTRO")))</f>
        <v>CNG</v>
      </c>
      <c r="C1362" s="0" t="n">
        <f aca="false">3.78541*F1362</f>
        <v>19796558.677</v>
      </c>
      <c r="D1362" s="16" t="s">
        <v>73</v>
      </c>
      <c r="E1362" s="0" t="s">
        <v>74</v>
      </c>
      <c r="F1362" s="0" t="n">
        <f aca="false">G1362*H1362*1000</f>
        <v>5229700</v>
      </c>
      <c r="G1362" s="0" t="n">
        <v>31</v>
      </c>
      <c r="H1362" s="0" t="n">
        <v>168.7</v>
      </c>
      <c r="I1362" s="17" t="n">
        <v>43661</v>
      </c>
      <c r="J1362" s="17" t="str">
        <f aca="false">TEXT(I1362,"aaaa")</f>
        <v>2019</v>
      </c>
      <c r="K1362" s="0" t="n">
        <v>7</v>
      </c>
      <c r="L1362" s="0" t="s">
        <v>82</v>
      </c>
      <c r="M1362" s="0" t="s">
        <v>89</v>
      </c>
    </row>
    <row r="1363" customFormat="false" ht="14.4" hidden="false" customHeight="false" outlineLevel="0" collapsed="false">
      <c r="A1363" s="0" t="str">
        <f aca="false">IF(M1363="GASOLINE","G",IF(M1363="PROPANE","CNG",IF(M1363="DIESEL","D", "OUTRO")))</f>
        <v>CNG</v>
      </c>
      <c r="C1363" s="0" t="n">
        <f aca="false">3.78541*F1363</f>
        <v>21333813.678</v>
      </c>
      <c r="D1363" s="16" t="s">
        <v>73</v>
      </c>
      <c r="E1363" s="0" t="s">
        <v>74</v>
      </c>
      <c r="F1363" s="0" t="n">
        <f aca="false">G1363*H1363*1000</f>
        <v>5635800</v>
      </c>
      <c r="G1363" s="0" t="n">
        <v>31</v>
      </c>
      <c r="H1363" s="0" t="n">
        <v>181.8</v>
      </c>
      <c r="I1363" s="17" t="n">
        <v>43692</v>
      </c>
      <c r="J1363" s="17" t="str">
        <f aca="false">TEXT(I1363,"aaaa")</f>
        <v>2019</v>
      </c>
      <c r="K1363" s="0" t="n">
        <v>8</v>
      </c>
      <c r="L1363" s="0" t="s">
        <v>83</v>
      </c>
      <c r="M1363" s="0" t="s">
        <v>89</v>
      </c>
    </row>
    <row r="1364" customFormat="false" ht="14.4" hidden="false" customHeight="false" outlineLevel="0" collapsed="false">
      <c r="A1364" s="0" t="str">
        <f aca="false">IF(M1364="GASOLINE","G",IF(M1364="PROPANE","CNG",IF(M1364="DIESEL","D", "OUTRO")))</f>
        <v>CNG</v>
      </c>
      <c r="C1364" s="0" t="n">
        <f aca="false">3.78541*F1364</f>
        <v>27879544.65</v>
      </c>
      <c r="D1364" s="16" t="s">
        <v>73</v>
      </c>
      <c r="E1364" s="0" t="s">
        <v>74</v>
      </c>
      <c r="F1364" s="0" t="n">
        <f aca="false">G1364*H1364*1000</f>
        <v>7365000</v>
      </c>
      <c r="G1364" s="0" t="n">
        <v>30</v>
      </c>
      <c r="H1364" s="0" t="n">
        <v>245.5</v>
      </c>
      <c r="I1364" s="17" t="n">
        <v>43723</v>
      </c>
      <c r="J1364" s="17" t="str">
        <f aca="false">TEXT(I1364,"aaaa")</f>
        <v>2019</v>
      </c>
      <c r="K1364" s="0" t="n">
        <v>9</v>
      </c>
      <c r="L1364" s="0" t="s">
        <v>84</v>
      </c>
      <c r="M1364" s="0" t="s">
        <v>89</v>
      </c>
    </row>
    <row r="1365" customFormat="false" ht="14.4" hidden="false" customHeight="false" outlineLevel="0" collapsed="false">
      <c r="A1365" s="0" t="str">
        <f aca="false">IF(M1365="GASOLINE","G",IF(M1365="PROPANE","CNG",IF(M1365="DIESEL","D", "OUTRO")))</f>
        <v>CNG</v>
      </c>
      <c r="C1365" s="0" t="n">
        <f aca="false">3.78541*F1365</f>
        <v>32575724.296</v>
      </c>
      <c r="D1365" s="16" t="s">
        <v>73</v>
      </c>
      <c r="E1365" s="0" t="s">
        <v>74</v>
      </c>
      <c r="F1365" s="0" t="n">
        <f aca="false">G1365*H1365*1000</f>
        <v>8605600</v>
      </c>
      <c r="G1365" s="0" t="n">
        <v>31</v>
      </c>
      <c r="H1365" s="0" t="n">
        <v>277.6</v>
      </c>
      <c r="I1365" s="17" t="n">
        <v>43753</v>
      </c>
      <c r="J1365" s="17" t="str">
        <f aca="false">TEXT(I1365,"aaaa")</f>
        <v>2019</v>
      </c>
      <c r="K1365" s="0" t="n">
        <v>10</v>
      </c>
      <c r="L1365" s="0" t="s">
        <v>85</v>
      </c>
      <c r="M1365" s="0" t="s">
        <v>89</v>
      </c>
    </row>
    <row r="1366" customFormat="false" ht="14.4" hidden="false" customHeight="false" outlineLevel="0" collapsed="false">
      <c r="A1366" s="0" t="str">
        <f aca="false">IF(M1366="GASOLINE","G",IF(M1366="PROPANE","CNG",IF(M1366="DIESEL","D", "OUTRO")))</f>
        <v>CNG</v>
      </c>
      <c r="C1366" s="0" t="n">
        <f aca="false">3.78541*F1366</f>
        <v>41915844.93</v>
      </c>
      <c r="D1366" s="16" t="s">
        <v>73</v>
      </c>
      <c r="E1366" s="0" t="s">
        <v>74</v>
      </c>
      <c r="F1366" s="0" t="n">
        <f aca="false">G1366*H1366*1000</f>
        <v>11073000</v>
      </c>
      <c r="G1366" s="0" t="n">
        <v>30</v>
      </c>
      <c r="H1366" s="0" t="n">
        <v>369.1</v>
      </c>
      <c r="I1366" s="17" t="n">
        <v>43784</v>
      </c>
      <c r="J1366" s="17" t="str">
        <f aca="false">TEXT(I1366,"aaaa")</f>
        <v>2019</v>
      </c>
      <c r="K1366" s="0" t="n">
        <v>11</v>
      </c>
      <c r="L1366" s="0" t="s">
        <v>86</v>
      </c>
      <c r="M1366" s="0" t="s">
        <v>89</v>
      </c>
    </row>
    <row r="1367" customFormat="false" ht="14.4" hidden="false" customHeight="false" outlineLevel="0" collapsed="false">
      <c r="A1367" s="0" t="str">
        <f aca="false">IF(M1367="GASOLINE","G",IF(M1367="PROPANE","CNG",IF(M1367="DIESEL","D", "OUTRO")))</f>
        <v>CNG</v>
      </c>
      <c r="C1367" s="0" t="n">
        <f aca="false">3.78541*F1367</f>
        <v>59612636.68</v>
      </c>
      <c r="D1367" s="16" t="s">
        <v>73</v>
      </c>
      <c r="E1367" s="0" t="s">
        <v>74</v>
      </c>
      <c r="F1367" s="0" t="n">
        <f aca="false">G1367*H1367*1000</f>
        <v>15748000</v>
      </c>
      <c r="G1367" s="0" t="n">
        <v>31</v>
      </c>
      <c r="H1367" s="0" t="n">
        <v>508</v>
      </c>
      <c r="I1367" s="17" t="n">
        <v>43814</v>
      </c>
      <c r="J1367" s="17" t="str">
        <f aca="false">TEXT(I1367,"aaaa")</f>
        <v>2019</v>
      </c>
      <c r="K1367" s="0" t="n">
        <v>12</v>
      </c>
      <c r="L1367" s="0" t="s">
        <v>87</v>
      </c>
      <c r="M1367" s="0" t="s">
        <v>89</v>
      </c>
    </row>
    <row r="1368" customFormat="false" ht="14.4" hidden="true" customHeight="false" outlineLevel="0" collapsed="false">
      <c r="A1368" s="0" t="str">
        <f aca="false">IF(M1368="GASOLINE","G",IF(M1368="PROPANE","CNG",IF(M1368="DIESEL","D", "OUTRO")))</f>
        <v>CNG</v>
      </c>
      <c r="C1368" s="0" t="n">
        <f aca="false">3.78541*F1368</f>
        <v>68085141.342</v>
      </c>
      <c r="D1368" s="16" t="s">
        <v>73</v>
      </c>
      <c r="E1368" s="0" t="s">
        <v>74</v>
      </c>
      <c r="F1368" s="0" t="n">
        <f aca="false">G1368*H1368*1000</f>
        <v>17986200</v>
      </c>
      <c r="G1368" s="0" t="n">
        <v>31</v>
      </c>
      <c r="H1368" s="0" t="n">
        <v>580.2</v>
      </c>
      <c r="I1368" s="17" t="n">
        <v>43845</v>
      </c>
      <c r="J1368" s="17" t="str">
        <f aca="false">TEXT(I1368,"aaaa")</f>
        <v>2020</v>
      </c>
      <c r="K1368" s="0" t="n">
        <v>1</v>
      </c>
      <c r="L1368" s="0" t="s">
        <v>75</v>
      </c>
      <c r="M1368" s="0" t="s">
        <v>89</v>
      </c>
    </row>
    <row r="1369" customFormat="false" ht="14.4" hidden="true" customHeight="false" outlineLevel="0" collapsed="false">
      <c r="A1369" s="0" t="str">
        <f aca="false">IF(M1369="GASOLINE","G",IF(M1369="PROPANE","CNG",IF(M1369="DIESEL","D", "OUTRO")))</f>
        <v>CNG</v>
      </c>
      <c r="C1369" s="0" t="n">
        <f aca="false">3.78541*F1369</f>
        <v>52769751.023</v>
      </c>
      <c r="D1369" s="16" t="s">
        <v>73</v>
      </c>
      <c r="E1369" s="0" t="s">
        <v>74</v>
      </c>
      <c r="F1369" s="0" t="n">
        <f aca="false">G1369*H1369*1000</f>
        <v>13940300</v>
      </c>
      <c r="G1369" s="0" t="n">
        <v>29</v>
      </c>
      <c r="H1369" s="0" t="n">
        <v>480.7</v>
      </c>
      <c r="I1369" s="17" t="n">
        <v>43876</v>
      </c>
      <c r="J1369" s="17" t="str">
        <f aca="false">TEXT(I1369,"aaaa")</f>
        <v>2020</v>
      </c>
      <c r="K1369" s="0" t="n">
        <v>2</v>
      </c>
      <c r="L1369" s="0" t="s">
        <v>77</v>
      </c>
      <c r="M1369" s="0" t="s">
        <v>89</v>
      </c>
    </row>
    <row r="1370" customFormat="false" ht="14.4" hidden="true" customHeight="false" outlineLevel="0" collapsed="false">
      <c r="A1370" s="0" t="str">
        <f aca="false">IF(M1370="GASOLINE","G",IF(M1370="PROPANE","CNG",IF(M1370="DIESEL","D", "OUTRO")))</f>
        <v>CNG</v>
      </c>
      <c r="C1370" s="0" t="n">
        <f aca="false">3.78541*F1370</f>
        <v>43653348.12</v>
      </c>
      <c r="D1370" s="16" t="s">
        <v>73</v>
      </c>
      <c r="E1370" s="0" t="s">
        <v>74</v>
      </c>
      <c r="F1370" s="0" t="n">
        <f aca="false">G1370*H1370*1000</f>
        <v>11532000</v>
      </c>
      <c r="G1370" s="0" t="n">
        <v>31</v>
      </c>
      <c r="H1370" s="0" t="n">
        <v>372</v>
      </c>
      <c r="I1370" s="17" t="n">
        <v>43905</v>
      </c>
      <c r="J1370" s="17" t="str">
        <f aca="false">TEXT(I1370,"aaaa")</f>
        <v>2020</v>
      </c>
      <c r="K1370" s="0" t="n">
        <v>3</v>
      </c>
      <c r="L1370" s="0" t="s">
        <v>78</v>
      </c>
      <c r="M1370" s="0" t="s">
        <v>89</v>
      </c>
    </row>
    <row r="1371" customFormat="false" ht="14.4" hidden="true" customHeight="false" outlineLevel="0" collapsed="false">
      <c r="A1371" s="0" t="str">
        <f aca="false">IF(M1371="GASOLINE","G",IF(M1371="PROPANE","CNG",IF(M1371="DIESEL","D", "OUTRO")))</f>
        <v>CNG</v>
      </c>
      <c r="C1371" s="0" t="n">
        <f aca="false">3.78541*F1371</f>
        <v>23484683.64</v>
      </c>
      <c r="D1371" s="16" t="s">
        <v>73</v>
      </c>
      <c r="E1371" s="0" t="s">
        <v>74</v>
      </c>
      <c r="F1371" s="0" t="n">
        <f aca="false">G1371*H1371*1000</f>
        <v>6204000</v>
      </c>
      <c r="G1371" s="0" t="n">
        <v>30</v>
      </c>
      <c r="H1371" s="0" t="n">
        <v>206.8</v>
      </c>
      <c r="I1371" s="17" t="n">
        <v>43936</v>
      </c>
      <c r="J1371" s="17" t="str">
        <f aca="false">TEXT(I1371,"aaaa")</f>
        <v>2020</v>
      </c>
      <c r="K1371" s="0" t="n">
        <v>4</v>
      </c>
      <c r="L1371" s="0" t="s">
        <v>79</v>
      </c>
      <c r="M1371" s="0" t="s">
        <v>89</v>
      </c>
    </row>
    <row r="1372" customFormat="false" ht="14.4" hidden="true" customHeight="false" outlineLevel="0" collapsed="false">
      <c r="A1372" s="0" t="str">
        <f aca="false">IF(M1372="GASOLINE","G",IF(M1372="PROPANE","CNG",IF(M1372="DIESEL","D", "OUTRO")))</f>
        <v>CNG</v>
      </c>
      <c r="C1372" s="0" t="n">
        <f aca="false">3.78541*F1372</f>
        <v>20840953.296</v>
      </c>
      <c r="D1372" s="16" t="s">
        <v>73</v>
      </c>
      <c r="E1372" s="0" t="s">
        <v>74</v>
      </c>
      <c r="F1372" s="0" t="n">
        <f aca="false">G1372*H1372*1000</f>
        <v>5505600</v>
      </c>
      <c r="G1372" s="0" t="n">
        <v>31</v>
      </c>
      <c r="H1372" s="0" t="n">
        <v>177.6</v>
      </c>
      <c r="I1372" s="17" t="n">
        <v>43966</v>
      </c>
      <c r="J1372" s="17" t="str">
        <f aca="false">TEXT(I1372,"aaaa")</f>
        <v>2020</v>
      </c>
      <c r="K1372" s="0" t="n">
        <v>5</v>
      </c>
      <c r="L1372" s="0" t="s">
        <v>80</v>
      </c>
      <c r="M1372" s="0" t="s">
        <v>89</v>
      </c>
    </row>
    <row r="1373" customFormat="false" ht="14.4" hidden="true" customHeight="false" outlineLevel="0" collapsed="false">
      <c r="A1373" s="0" t="str">
        <f aca="false">IF(M1373="GASOLINE","G",IF(M1373="PROPANE","CNG",IF(M1373="DIESEL","D", "OUTRO")))</f>
        <v>CNG</v>
      </c>
      <c r="C1373" s="0" t="n">
        <f aca="false">3.78541*F1373</f>
        <v>17886062.25</v>
      </c>
      <c r="D1373" s="16" t="s">
        <v>73</v>
      </c>
      <c r="E1373" s="0" t="s">
        <v>74</v>
      </c>
      <c r="F1373" s="0" t="n">
        <f aca="false">G1373*H1373*1000</f>
        <v>4725000</v>
      </c>
      <c r="G1373" s="0" t="n">
        <v>30</v>
      </c>
      <c r="H1373" s="0" t="n">
        <v>157.5</v>
      </c>
      <c r="I1373" s="17" t="n">
        <v>43997</v>
      </c>
      <c r="J1373" s="17" t="str">
        <f aca="false">TEXT(I1373,"aaaa")</f>
        <v>2020</v>
      </c>
      <c r="K1373" s="0" t="n">
        <v>6</v>
      </c>
      <c r="L1373" s="0" t="s">
        <v>81</v>
      </c>
      <c r="M1373" s="0" t="s">
        <v>89</v>
      </c>
    </row>
    <row r="1374" customFormat="false" ht="14.4" hidden="true" customHeight="false" outlineLevel="0" collapsed="false">
      <c r="A1374" s="0" t="str">
        <f aca="false">IF(M1374="GASOLINE","G",IF(M1374="PROPANE","CNG",IF(M1374="DIESEL","D", "OUTRO")))</f>
        <v>CNG</v>
      </c>
      <c r="C1374" s="0" t="n">
        <f aca="false">3.78541*F1374</f>
        <v>15830206.079</v>
      </c>
      <c r="D1374" s="16" t="s">
        <v>73</v>
      </c>
      <c r="E1374" s="0" t="s">
        <v>74</v>
      </c>
      <c r="F1374" s="0" t="n">
        <f aca="false">G1374*H1374*1000</f>
        <v>4181900</v>
      </c>
      <c r="G1374" s="0" t="n">
        <v>31</v>
      </c>
      <c r="H1374" s="0" t="n">
        <v>134.9</v>
      </c>
      <c r="I1374" s="17" t="n">
        <v>44027</v>
      </c>
      <c r="J1374" s="17" t="str">
        <f aca="false">TEXT(I1374,"aaaa")</f>
        <v>2020</v>
      </c>
      <c r="K1374" s="0" t="n">
        <v>7</v>
      </c>
      <c r="L1374" s="0" t="s">
        <v>82</v>
      </c>
      <c r="M1374" s="0" t="s">
        <v>89</v>
      </c>
    </row>
    <row r="1375" customFormat="false" ht="14.4" hidden="true" customHeight="false" outlineLevel="0" collapsed="false">
      <c r="A1375" s="0" t="str">
        <f aca="false">IF(M1375="GASOLINE","G",IF(M1375="PROPANE","CNG",IF(M1375="DIESEL","D", "OUTRO")))</f>
        <v>CNG</v>
      </c>
      <c r="C1375" s="0" t="n">
        <f aca="false">3.78541*F1375</f>
        <v>14844485.315</v>
      </c>
      <c r="D1375" s="16" t="s">
        <v>73</v>
      </c>
      <c r="E1375" s="0" t="s">
        <v>74</v>
      </c>
      <c r="F1375" s="0" t="n">
        <f aca="false">G1375*H1375*1000</f>
        <v>3921500</v>
      </c>
      <c r="G1375" s="0" t="n">
        <v>31</v>
      </c>
      <c r="H1375" s="0" t="n">
        <v>126.5</v>
      </c>
      <c r="I1375" s="17" t="n">
        <v>44058</v>
      </c>
      <c r="J1375" s="17" t="str">
        <f aca="false">TEXT(I1375,"aaaa")</f>
        <v>2020</v>
      </c>
      <c r="K1375" s="0" t="n">
        <v>8</v>
      </c>
      <c r="L1375" s="0" t="s">
        <v>83</v>
      </c>
      <c r="M1375" s="0" t="s">
        <v>89</v>
      </c>
    </row>
    <row r="1376" customFormat="false" ht="14.4" hidden="true" customHeight="false" outlineLevel="0" collapsed="false">
      <c r="A1376" s="0" t="str">
        <f aca="false">IF(M1376="GASOLINE","G",IF(M1376="PROPANE","CNG",IF(M1376="DIESEL","D", "OUTRO")))</f>
        <v>CNG</v>
      </c>
      <c r="C1376" s="0" t="n">
        <f aca="false">3.78541*F1376</f>
        <v>20009677.26</v>
      </c>
      <c r="D1376" s="16" t="s">
        <v>73</v>
      </c>
      <c r="E1376" s="0" t="s">
        <v>74</v>
      </c>
      <c r="F1376" s="0" t="n">
        <f aca="false">G1376*H1376*1000</f>
        <v>5286000</v>
      </c>
      <c r="G1376" s="0" t="n">
        <v>30</v>
      </c>
      <c r="H1376" s="0" t="n">
        <v>176.2</v>
      </c>
      <c r="I1376" s="17" t="n">
        <v>44089</v>
      </c>
      <c r="J1376" s="17" t="str">
        <f aca="false">TEXT(I1376,"aaaa")</f>
        <v>2020</v>
      </c>
      <c r="K1376" s="0" t="n">
        <v>9</v>
      </c>
      <c r="L1376" s="0" t="s">
        <v>84</v>
      </c>
      <c r="M1376" s="0" t="s">
        <v>89</v>
      </c>
    </row>
    <row r="1377" customFormat="false" ht="14.4" hidden="true" customHeight="false" outlineLevel="0" collapsed="false">
      <c r="A1377" s="0" t="str">
        <f aca="false">IF(M1377="GASOLINE","G",IF(M1377="PROPANE","CNG",IF(M1377="DIESEL","D", "OUTRO")))</f>
        <v>CNG</v>
      </c>
      <c r="C1377" s="0" t="n">
        <f aca="false">3.78541*F1377</f>
        <v>22659842.801</v>
      </c>
      <c r="D1377" s="16" t="s">
        <v>73</v>
      </c>
      <c r="E1377" s="0" t="s">
        <v>74</v>
      </c>
      <c r="F1377" s="0" t="n">
        <f aca="false">G1377*H1377*1000</f>
        <v>5986100</v>
      </c>
      <c r="G1377" s="0" t="n">
        <v>31</v>
      </c>
      <c r="H1377" s="0" t="n">
        <v>193.1</v>
      </c>
      <c r="I1377" s="17" t="n">
        <v>44119</v>
      </c>
      <c r="J1377" s="17" t="str">
        <f aca="false">TEXT(I1377,"aaaa")</f>
        <v>2020</v>
      </c>
      <c r="K1377" s="0" t="n">
        <v>10</v>
      </c>
      <c r="L1377" s="0" t="s">
        <v>85</v>
      </c>
      <c r="M1377" s="0" t="s">
        <v>89</v>
      </c>
    </row>
    <row r="1378" customFormat="false" ht="14.4" hidden="true" customHeight="false" outlineLevel="0" collapsed="false">
      <c r="A1378" s="0" t="str">
        <f aca="false">IF(M1378="GASOLINE","G",IF(M1378="PROPANE","CNG",IF(M1378="DIESEL","D", "OUTRO")))</f>
        <v>CNG</v>
      </c>
      <c r="C1378" s="0" t="n">
        <f aca="false">3.78541*F1378</f>
        <v>27039183.63</v>
      </c>
      <c r="D1378" s="16" t="s">
        <v>73</v>
      </c>
      <c r="E1378" s="0" t="s">
        <v>74</v>
      </c>
      <c r="F1378" s="0" t="n">
        <f aca="false">G1378*H1378*1000</f>
        <v>7143000</v>
      </c>
      <c r="G1378" s="0" t="n">
        <v>30</v>
      </c>
      <c r="H1378" s="0" t="n">
        <v>238.1</v>
      </c>
      <c r="I1378" s="17" t="n">
        <v>44150</v>
      </c>
      <c r="J1378" s="17" t="str">
        <f aca="false">TEXT(I1378,"aaaa")</f>
        <v>2020</v>
      </c>
      <c r="K1378" s="0" t="n">
        <v>11</v>
      </c>
      <c r="L1378" s="0" t="s">
        <v>86</v>
      </c>
      <c r="M1378" s="0" t="s">
        <v>89</v>
      </c>
    </row>
    <row r="1379" customFormat="false" ht="14.4" hidden="true" customHeight="false" outlineLevel="0" collapsed="false">
      <c r="A1379" s="0" t="str">
        <f aca="false">IF(M1379="GASOLINE","G",IF(M1379="PROPANE","CNG",IF(M1379="DIESEL","D", "OUTRO")))</f>
        <v>CNG</v>
      </c>
      <c r="C1379" s="0" t="n">
        <f aca="false">3.78541*F1379</f>
        <v>36190033.764</v>
      </c>
      <c r="D1379" s="16" t="s">
        <v>73</v>
      </c>
      <c r="E1379" s="0" t="s">
        <v>74</v>
      </c>
      <c r="F1379" s="0" t="n">
        <f aca="false">G1379*H1379*1000</f>
        <v>9560400</v>
      </c>
      <c r="G1379" s="0" t="n">
        <v>31</v>
      </c>
      <c r="H1379" s="0" t="n">
        <v>308.4</v>
      </c>
      <c r="I1379" s="17" t="n">
        <v>44180</v>
      </c>
      <c r="J1379" s="17" t="str">
        <f aca="false">TEXT(I1379,"aaaa")</f>
        <v>2020</v>
      </c>
      <c r="K1379" s="0" t="n">
        <v>12</v>
      </c>
      <c r="L1379" s="0" t="s">
        <v>87</v>
      </c>
      <c r="M1379" s="0" t="s">
        <v>89</v>
      </c>
    </row>
    <row r="1380" customFormat="false" ht="14.4" hidden="true" customHeight="false" outlineLevel="0" collapsed="false">
      <c r="A1380" s="0" t="str">
        <f aca="false">IF(M1380="GASOLINE","G",IF(M1380="PROPANE","CNG",IF(M1380="DIESEL","D", "OUTRO")))</f>
        <v>CNG</v>
      </c>
      <c r="C1380" s="0" t="n">
        <f aca="false">3.78541*F1380</f>
        <v>52161057.095</v>
      </c>
      <c r="D1380" s="16" t="s">
        <v>73</v>
      </c>
      <c r="E1380" s="0" t="s">
        <v>74</v>
      </c>
      <c r="F1380" s="0" t="n">
        <f aca="false">G1380*H1380*1000</f>
        <v>13779500</v>
      </c>
      <c r="G1380" s="0" t="n">
        <v>31</v>
      </c>
      <c r="H1380" s="0" t="n">
        <v>444.5</v>
      </c>
      <c r="I1380" s="17" t="n">
        <v>44211</v>
      </c>
      <c r="J1380" s="17" t="str">
        <f aca="false">TEXT(I1380,"aaaa")</f>
        <v>2021</v>
      </c>
      <c r="K1380" s="0" t="n">
        <v>1</v>
      </c>
      <c r="L1380" s="0" t="s">
        <v>75</v>
      </c>
      <c r="M1380" s="0" t="s">
        <v>89</v>
      </c>
    </row>
    <row r="1381" customFormat="false" ht="14.4" hidden="true" customHeight="false" outlineLevel="0" collapsed="false">
      <c r="A1381" s="0" t="str">
        <f aca="false">IF(M1381="GASOLINE","G",IF(M1381="PROPANE","CNG",IF(M1381="DIESEL","D", "OUTRO")))</f>
        <v>CNG</v>
      </c>
      <c r="C1381" s="0" t="n">
        <f aca="false">3.78541*F1381</f>
        <v>52063014.976</v>
      </c>
      <c r="D1381" s="16" t="s">
        <v>73</v>
      </c>
      <c r="E1381" s="0" t="s">
        <v>74</v>
      </c>
      <c r="F1381" s="0" t="n">
        <f aca="false">G1381*H1381*1000</f>
        <v>13753600</v>
      </c>
      <c r="G1381" s="0" t="n">
        <v>28</v>
      </c>
      <c r="H1381" s="0" t="n">
        <v>491.2</v>
      </c>
      <c r="I1381" s="17" t="n">
        <v>44242</v>
      </c>
      <c r="J1381" s="17" t="str">
        <f aca="false">TEXT(I1381,"aaaa")</f>
        <v>2021</v>
      </c>
      <c r="K1381" s="0" t="n">
        <v>2</v>
      </c>
      <c r="L1381" s="0" t="s">
        <v>77</v>
      </c>
      <c r="M1381" s="0" t="s">
        <v>89</v>
      </c>
    </row>
    <row r="1382" customFormat="false" ht="14.4" hidden="true" customHeight="false" outlineLevel="0" collapsed="false">
      <c r="A1382" s="0" t="str">
        <f aca="false">IF(M1382="GASOLINE","G",IF(M1382="PROPANE","CNG",IF(M1382="DIESEL","D", "OUTRO")))</f>
        <v>CNG</v>
      </c>
      <c r="C1382" s="0" t="n">
        <f aca="false">3.78541*F1382</f>
        <v>39921690.942</v>
      </c>
      <c r="D1382" s="16" t="s">
        <v>73</v>
      </c>
      <c r="E1382" s="0" t="s">
        <v>74</v>
      </c>
      <c r="F1382" s="0" t="n">
        <f aca="false">G1382*H1382*1000</f>
        <v>10546200</v>
      </c>
      <c r="G1382" s="0" t="n">
        <v>31</v>
      </c>
      <c r="H1382" s="0" t="n">
        <v>340.2</v>
      </c>
      <c r="I1382" s="17" t="n">
        <v>44270</v>
      </c>
      <c r="J1382" s="17" t="str">
        <f aca="false">TEXT(I1382,"aaaa")</f>
        <v>2021</v>
      </c>
      <c r="K1382" s="0" t="n">
        <v>3</v>
      </c>
      <c r="L1382" s="0" t="s">
        <v>78</v>
      </c>
      <c r="M1382" s="0" t="s">
        <v>89</v>
      </c>
    </row>
    <row r="1383" customFormat="false" ht="14.4" hidden="true" customHeight="false" outlineLevel="0" collapsed="false">
      <c r="A1383" s="0" t="str">
        <f aca="false">IF(M1383="GASOLINE","G",IF(M1383="PROPANE","CNG",IF(M1383="DIESEL","D", "OUTRO")))</f>
        <v>CNG</v>
      </c>
      <c r="C1383" s="0" t="n">
        <f aca="false">3.78541*F1383</f>
        <v>27436651.68</v>
      </c>
      <c r="D1383" s="16" t="s">
        <v>73</v>
      </c>
      <c r="E1383" s="0" t="s">
        <v>74</v>
      </c>
      <c r="F1383" s="0" t="n">
        <f aca="false">G1383*H1383*1000</f>
        <v>7248000</v>
      </c>
      <c r="G1383" s="0" t="n">
        <v>30</v>
      </c>
      <c r="H1383" s="0" t="n">
        <v>241.6</v>
      </c>
      <c r="I1383" s="17" t="n">
        <v>44301</v>
      </c>
      <c r="J1383" s="17" t="str">
        <f aca="false">TEXT(I1383,"aaaa")</f>
        <v>2021</v>
      </c>
      <c r="K1383" s="0" t="n">
        <v>4</v>
      </c>
      <c r="L1383" s="0" t="s">
        <v>79</v>
      </c>
      <c r="M1383" s="0" t="s">
        <v>89</v>
      </c>
    </row>
    <row r="1384" customFormat="false" ht="14.4" hidden="true" customHeight="false" outlineLevel="0" collapsed="false">
      <c r="A1384" s="0" t="str">
        <f aca="false">IF(M1384="GASOLINE","G",IF(M1384="PROPANE","CNG",IF(M1384="DIESEL","D", "OUTRO")))</f>
        <v>CNG</v>
      </c>
      <c r="C1384" s="0" t="n">
        <f aca="false">3.78541*F1384</f>
        <v>17660830.355</v>
      </c>
      <c r="D1384" s="16" t="s">
        <v>73</v>
      </c>
      <c r="E1384" s="0" t="s">
        <v>74</v>
      </c>
      <c r="F1384" s="0" t="n">
        <f aca="false">G1384*H1384*1000</f>
        <v>4665500</v>
      </c>
      <c r="G1384" s="0" t="n">
        <v>31</v>
      </c>
      <c r="H1384" s="0" t="n">
        <v>150.5</v>
      </c>
      <c r="I1384" s="17" t="n">
        <v>44331</v>
      </c>
      <c r="J1384" s="17" t="str">
        <f aca="false">TEXT(I1384,"aaaa")</f>
        <v>2021</v>
      </c>
      <c r="K1384" s="0" t="n">
        <v>5</v>
      </c>
      <c r="L1384" s="0" t="s">
        <v>80</v>
      </c>
      <c r="M1384" s="0" t="s">
        <v>89</v>
      </c>
    </row>
  </sheetData>
  <autoFilter ref="A1:K1384">
    <filterColumn colId="9">
      <filters>
        <filter val="2018"/>
        <filter val="2019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6" activeCellId="0" sqref="C26:E27"/>
    </sheetView>
  </sheetViews>
  <sheetFormatPr defaultColWidth="11.53515625" defaultRowHeight="13.2" zeroHeight="false" outlineLevelRow="0" outlineLevelCol="0"/>
  <cols>
    <col collapsed="false" customWidth="true" hidden="false" outlineLevel="0" max="1" min="1" style="0" width="5.68"/>
    <col collapsed="false" customWidth="true" hidden="false" outlineLevel="0" max="2" min="2" style="0" width="12.63"/>
    <col collapsed="false" customWidth="true" hidden="false" outlineLevel="0" max="3" min="3" style="0" width="18.28"/>
    <col collapsed="false" customWidth="true" hidden="false" outlineLevel="0" max="4" min="4" style="0" width="4.48"/>
    <col collapsed="false" customWidth="true" hidden="false" outlineLevel="0" max="5" min="5" style="0" width="13.22"/>
    <col collapsed="false" customWidth="true" hidden="false" outlineLevel="0" max="7" min="6" style="0" width="18.28"/>
    <col collapsed="false" customWidth="true" hidden="false" outlineLevel="0" max="8" min="8" style="0" width="10.05"/>
    <col collapsed="false" customWidth="true" hidden="false" outlineLevel="0" max="9" min="9" style="0" width="5.78"/>
    <col collapsed="false" customWidth="true" hidden="false" outlineLevel="0" max="10" min="10" style="0" width="7.16"/>
    <col collapsed="false" customWidth="true" hidden="false" outlineLevel="0" max="11" min="11" style="0" width="5.68"/>
    <col collapsed="false" customWidth="true" hidden="false" outlineLevel="0" max="12" min="12" style="0" width="11.23"/>
    <col collapsed="false" customWidth="true" hidden="false" outlineLevel="0" max="13" min="13" style="0" width="11.84"/>
    <col collapsed="false" customWidth="true" hidden="false" outlineLevel="0" max="14" min="14" style="0" width="25.22"/>
    <col collapsed="false" customWidth="true" hidden="false" outlineLevel="0" max="15" min="15" style="0" width="23.24"/>
    <col collapsed="false" customWidth="true" hidden="false" outlineLevel="0" max="16" min="16" style="0" width="21.16"/>
    <col collapsed="false" customWidth="true" hidden="false" outlineLevel="0" max="17" min="17" style="0" width="22.65"/>
    <col collapsed="false" customWidth="true" hidden="false" outlineLevel="0" max="18" min="18" style="0" width="11.63"/>
  </cols>
  <sheetData>
    <row r="1" customFormat="false" ht="13.8" hidden="false" customHeight="false" outlineLevel="0" collapsed="false">
      <c r="A1" s="16" t="s">
        <v>4</v>
      </c>
      <c r="B1" s="10" t="s">
        <v>63</v>
      </c>
      <c r="C1" s="10" t="s">
        <v>64</v>
      </c>
      <c r="D1" s="16" t="s">
        <v>65</v>
      </c>
      <c r="E1" s="16" t="s">
        <v>66</v>
      </c>
      <c r="F1" s="16" t="s">
        <v>90</v>
      </c>
      <c r="G1" s="16" t="s">
        <v>91</v>
      </c>
      <c r="H1" s="16" t="s">
        <v>69</v>
      </c>
      <c r="I1" s="16" t="s">
        <v>61</v>
      </c>
      <c r="J1" s="16" t="s">
        <v>70</v>
      </c>
      <c r="K1" s="1" t="s">
        <v>71</v>
      </c>
      <c r="L1" s="16" t="s">
        <v>72</v>
      </c>
      <c r="M1" s="16" t="s">
        <v>92</v>
      </c>
      <c r="N1" s="16" t="s">
        <v>93</v>
      </c>
      <c r="O1" s="16" t="s">
        <v>94</v>
      </c>
      <c r="P1" s="16" t="s">
        <v>95</v>
      </c>
      <c r="Q1" s="0" t="s">
        <v>96</v>
      </c>
      <c r="R1" s="0" t="s">
        <v>97</v>
      </c>
    </row>
    <row r="2" customFormat="false" ht="13.8" hidden="false" customHeight="false" outlineLevel="0" collapsed="false">
      <c r="A2" s="0" t="str">
        <f aca="false">IF(L2="GASOLINE","G",IF(L2="PROPANE","CNG",IF(L2="DIESEL","D", "OUTRO")))</f>
        <v>G</v>
      </c>
      <c r="B2" s="0" t="n">
        <v>0.75425</v>
      </c>
      <c r="C2" s="4" t="n">
        <f aca="false">3.78541*F2</f>
        <v>337532391.666667</v>
      </c>
      <c r="D2" s="16" t="s">
        <v>73</v>
      </c>
      <c r="E2" s="0" t="s">
        <v>98</v>
      </c>
      <c r="F2" s="0" t="n">
        <f aca="false">1070000000/12</f>
        <v>89166666.6666667</v>
      </c>
      <c r="G2" s="0" t="n">
        <f aca="false">1070000000/12</f>
        <v>89166666.6666667</v>
      </c>
      <c r="H2" s="17" t="n">
        <v>42736</v>
      </c>
      <c r="I2" s="17" t="str">
        <f aca="false">TEXT(H2,"aaaa")</f>
        <v>Sunday</v>
      </c>
      <c r="J2" s="0" t="str">
        <f aca="false">TEXT(H2,"m")</f>
        <v>1</v>
      </c>
      <c r="K2" s="0" t="s">
        <v>99</v>
      </c>
      <c r="L2" s="0" t="s">
        <v>76</v>
      </c>
      <c r="M2" s="20" t="n">
        <v>43175765</v>
      </c>
      <c r="N2" s="0" t="n">
        <f aca="false">fuelold!H434</f>
        <v>4506.3</v>
      </c>
      <c r="O2" s="0" t="n">
        <f aca="false">fuelold!F895</f>
        <v>20652200</v>
      </c>
      <c r="P2" s="0" t="n">
        <f aca="false">fuelold!H1356</f>
        <v>502.5</v>
      </c>
      <c r="Q2" s="1" t="n">
        <f aca="false">P2/(P2+O2)</f>
        <v>2.43309562029473E-005</v>
      </c>
    </row>
    <row r="3" customFormat="false" ht="13.8" hidden="false" customHeight="false" outlineLevel="0" collapsed="false">
      <c r="A3" s="0" t="str">
        <f aca="false">IF(L3="GASOLINE","G",IF(L3="PROPANE","CNG",IF(L3="DIESEL","D", "OUTRO")))</f>
        <v>G</v>
      </c>
      <c r="B3" s="0" t="n">
        <v>0.75425</v>
      </c>
      <c r="C3" s="4" t="n">
        <f aca="false">3.78541*F3</f>
        <v>337532391.666667</v>
      </c>
      <c r="D3" s="16" t="s">
        <v>73</v>
      </c>
      <c r="E3" s="0" t="s">
        <v>98</v>
      </c>
      <c r="F3" s="0" t="n">
        <f aca="false">1070000000/12</f>
        <v>89166666.6666667</v>
      </c>
      <c r="G3" s="0" t="n">
        <f aca="false">1070000000/12</f>
        <v>89166666.6666667</v>
      </c>
      <c r="H3" s="17" t="n">
        <v>42767</v>
      </c>
      <c r="I3" s="17" t="str">
        <f aca="false">TEXT(H3,"aaaa")</f>
        <v>Wednesday</v>
      </c>
      <c r="J3" s="0" t="str">
        <f aca="false">TEXT(H3,"m")</f>
        <v>2</v>
      </c>
      <c r="K3" s="0" t="s">
        <v>100</v>
      </c>
      <c r="L3" s="0" t="s">
        <v>76</v>
      </c>
      <c r="M3" s="20" t="n">
        <v>39162540</v>
      </c>
      <c r="N3" s="0" t="n">
        <f aca="false">fuelold!H435</f>
        <v>4655.4</v>
      </c>
      <c r="O3" s="0" t="n">
        <f aca="false">fuelold!F896</f>
        <v>18166400</v>
      </c>
      <c r="P3" s="0" t="n">
        <f aca="false">fuelold!H1357</f>
        <v>512.7</v>
      </c>
      <c r="Q3" s="1" t="n">
        <f aca="false">P3/(P3+O3)</f>
        <v>2.82216361396397E-005</v>
      </c>
    </row>
    <row r="4" customFormat="false" ht="13.8" hidden="false" customHeight="false" outlineLevel="0" collapsed="false">
      <c r="A4" s="0" t="str">
        <f aca="false">IF(L4="GASOLINE","G",IF(L4="PROPANE","CNG",IF(L4="DIESEL","D", "OUTRO")))</f>
        <v>G</v>
      </c>
      <c r="B4" s="0" t="n">
        <v>0.75425</v>
      </c>
      <c r="C4" s="4" t="n">
        <f aca="false">3.78541*F4</f>
        <v>337532391.666667</v>
      </c>
      <c r="D4" s="16" t="s">
        <v>73</v>
      </c>
      <c r="E4" s="0" t="s">
        <v>98</v>
      </c>
      <c r="F4" s="0" t="n">
        <f aca="false">1070000000/12</f>
        <v>89166666.6666667</v>
      </c>
      <c r="G4" s="0" t="n">
        <f aca="false">1070000000/12</f>
        <v>89166666.6666667</v>
      </c>
      <c r="H4" s="17" t="n">
        <v>42795</v>
      </c>
      <c r="I4" s="17" t="str">
        <f aca="false">TEXT(H4,"aaaa")</f>
        <v>Wednesday</v>
      </c>
      <c r="J4" s="0" t="str">
        <f aca="false">TEXT(H4,"m")</f>
        <v>3</v>
      </c>
      <c r="K4" s="0" t="s">
        <v>78</v>
      </c>
      <c r="L4" s="0" t="s">
        <v>76</v>
      </c>
      <c r="M4" s="20" t="n">
        <v>44087593</v>
      </c>
      <c r="N4" s="0" t="n">
        <f aca="false">fuelold!H436</f>
        <v>4822.6</v>
      </c>
      <c r="O4" s="0" t="n">
        <f aca="false">fuelold!F897</f>
        <v>10419100</v>
      </c>
      <c r="P4" s="0" t="n">
        <f aca="false">fuelold!H1358</f>
        <v>352.3</v>
      </c>
      <c r="Q4" s="1" t="n">
        <f aca="false">P4/(P4+O4)</f>
        <v>3.38117580326175E-005</v>
      </c>
    </row>
    <row r="5" customFormat="false" ht="13.8" hidden="false" customHeight="false" outlineLevel="0" collapsed="false">
      <c r="A5" s="0" t="str">
        <f aca="false">IF(L5="GASOLINE","G",IF(L5="PROPANE","CNG",IF(L5="DIESEL","D", "OUTRO")))</f>
        <v>G</v>
      </c>
      <c r="B5" s="0" t="n">
        <v>0.75425</v>
      </c>
      <c r="C5" s="4" t="n">
        <f aca="false">3.78541*F5</f>
        <v>337532391.666667</v>
      </c>
      <c r="D5" s="16" t="s">
        <v>73</v>
      </c>
      <c r="E5" s="0" t="s">
        <v>98</v>
      </c>
      <c r="F5" s="0" t="n">
        <f aca="false">1070000000/12</f>
        <v>89166666.6666667</v>
      </c>
      <c r="G5" s="0" t="n">
        <f aca="false">1070000000/12</f>
        <v>89166666.6666667</v>
      </c>
      <c r="H5" s="17" t="n">
        <v>42826</v>
      </c>
      <c r="I5" s="17" t="str">
        <f aca="false">TEXT(H5,"aaaa")</f>
        <v>Shabbat</v>
      </c>
      <c r="J5" s="0" t="str">
        <f aca="false">TEXT(H5,"m")</f>
        <v>4</v>
      </c>
      <c r="K5" s="0" t="s">
        <v>79</v>
      </c>
      <c r="L5" s="0" t="s">
        <v>76</v>
      </c>
      <c r="M5" s="20" t="n">
        <v>46277318</v>
      </c>
      <c r="N5" s="0" t="n">
        <f aca="false">fuelold!H437</f>
        <v>5163.3</v>
      </c>
      <c r="O5" s="0" t="n">
        <f aca="false">fuelold!F898</f>
        <v>3816000</v>
      </c>
      <c r="P5" s="0" t="n">
        <f aca="false">fuelold!H1359</f>
        <v>249.3</v>
      </c>
      <c r="Q5" s="1" t="n">
        <f aca="false">P5/(P5+O5)</f>
        <v>6.53259209245056E-005</v>
      </c>
    </row>
    <row r="6" customFormat="false" ht="13.8" hidden="false" customHeight="false" outlineLevel="0" collapsed="false">
      <c r="A6" s="0" t="str">
        <f aca="false">IF(L6="GASOLINE","G",IF(L6="PROPANE","CNG",IF(L6="DIESEL","D", "OUTRO")))</f>
        <v>G</v>
      </c>
      <c r="B6" s="0" t="n">
        <v>0.75425</v>
      </c>
      <c r="C6" s="4" t="n">
        <f aca="false">3.78541*F6</f>
        <v>337532391.666667</v>
      </c>
      <c r="D6" s="16" t="s">
        <v>73</v>
      </c>
      <c r="E6" s="0" t="s">
        <v>98</v>
      </c>
      <c r="F6" s="0" t="n">
        <f aca="false">1070000000/12</f>
        <v>89166666.6666667</v>
      </c>
      <c r="G6" s="0" t="n">
        <f aca="false">1070000000/12</f>
        <v>89166666.6666667</v>
      </c>
      <c r="H6" s="17" t="n">
        <v>42856</v>
      </c>
      <c r="I6" s="17" t="str">
        <f aca="false">TEXT(H6,"aaaa")</f>
        <v>Monday</v>
      </c>
      <c r="J6" s="0" t="str">
        <f aca="false">TEXT(H6,"m")</f>
        <v>5</v>
      </c>
      <c r="K6" s="0" t="s">
        <v>101</v>
      </c>
      <c r="L6" s="0" t="s">
        <v>76</v>
      </c>
      <c r="M6" s="20" t="n">
        <v>47170816</v>
      </c>
      <c r="N6" s="0" t="n">
        <f aca="false">fuelold!H438</f>
        <v>5223</v>
      </c>
      <c r="O6" s="0" t="n">
        <f aca="false">fuelold!F899</f>
        <v>3462700</v>
      </c>
      <c r="P6" s="0" t="n">
        <f aca="false">fuelold!H1360</f>
        <v>156.3</v>
      </c>
      <c r="Q6" s="1" t="n">
        <f aca="false">P6/(P6+O6)</f>
        <v>4.51361495999704E-005</v>
      </c>
    </row>
    <row r="7" customFormat="false" ht="13.8" hidden="false" customHeight="false" outlineLevel="0" collapsed="false">
      <c r="A7" s="0" t="str">
        <f aca="false">IF(L7="GASOLINE","G",IF(L7="PROPANE","CNG",IF(L7="DIESEL","D", "OUTRO")))</f>
        <v>G</v>
      </c>
      <c r="B7" s="0" t="n">
        <v>0.75425</v>
      </c>
      <c r="C7" s="4" t="n">
        <f aca="false">3.78541*F7</f>
        <v>337532391.666667</v>
      </c>
      <c r="D7" s="16" t="s">
        <v>73</v>
      </c>
      <c r="E7" s="0" t="s">
        <v>98</v>
      </c>
      <c r="F7" s="0" t="n">
        <f aca="false">1070000000/12</f>
        <v>89166666.6666667</v>
      </c>
      <c r="G7" s="0" t="n">
        <f aca="false">1070000000/12</f>
        <v>89166666.6666667</v>
      </c>
      <c r="H7" s="17" t="n">
        <v>42887</v>
      </c>
      <c r="I7" s="17" t="str">
        <f aca="false">TEXT(H7,"aaaa")</f>
        <v>Thursday</v>
      </c>
      <c r="J7" s="0" t="str">
        <f aca="false">TEXT(H7,"m")</f>
        <v>6</v>
      </c>
      <c r="K7" s="0" t="s">
        <v>81</v>
      </c>
      <c r="L7" s="0" t="s">
        <v>76</v>
      </c>
      <c r="M7" s="20" t="n">
        <v>44255425</v>
      </c>
      <c r="N7" s="0" t="n">
        <f aca="false">fuelold!H439</f>
        <v>5202.4</v>
      </c>
      <c r="O7" s="0" t="n">
        <f aca="false">fuelold!F900</f>
        <v>2886000</v>
      </c>
      <c r="P7" s="0" t="n">
        <f aca="false">fuelold!H1361</f>
        <v>178.1</v>
      </c>
      <c r="Q7" s="1" t="n">
        <f aca="false">P7/(P7+O7)</f>
        <v>6.17079036113537E-005</v>
      </c>
    </row>
    <row r="8" customFormat="false" ht="13.8" hidden="false" customHeight="false" outlineLevel="0" collapsed="false">
      <c r="A8" s="0" t="str">
        <f aca="false">IF(L8="GASOLINE","G",IF(L8="PROPANE","CNG",IF(L8="DIESEL","D", "OUTRO")))</f>
        <v>G</v>
      </c>
      <c r="B8" s="0" t="n">
        <v>1.75425</v>
      </c>
      <c r="C8" s="4" t="n">
        <f aca="false">3.78541*F8</f>
        <v>337532391.666667</v>
      </c>
      <c r="D8" s="16" t="s">
        <v>73</v>
      </c>
      <c r="E8" s="0" t="s">
        <v>98</v>
      </c>
      <c r="F8" s="0" t="n">
        <f aca="false">1070000000/12</f>
        <v>89166666.6666667</v>
      </c>
      <c r="G8" s="0" t="n">
        <f aca="false">1070000000/12</f>
        <v>89166666.6666667</v>
      </c>
      <c r="H8" s="17" t="n">
        <v>42917</v>
      </c>
      <c r="I8" s="17" t="str">
        <f aca="false">TEXT(H8,"aaaa")</f>
        <v>Shabbat</v>
      </c>
      <c r="J8" s="0" t="str">
        <f aca="false">TEXT(H8,"m")</f>
        <v>7</v>
      </c>
      <c r="K8" s="0" t="s">
        <v>82</v>
      </c>
      <c r="L8" s="0" t="s">
        <v>76</v>
      </c>
      <c r="M8" s="20" t="n">
        <v>44749127</v>
      </c>
      <c r="N8" s="0" t="n">
        <f aca="false">fuelold!H440</f>
        <v>5505.1</v>
      </c>
      <c r="O8" s="0" t="n">
        <f aca="false">fuelold!F901</f>
        <v>1379500</v>
      </c>
      <c r="P8" s="0" t="n">
        <f aca="false">fuelold!H1362</f>
        <v>168.7</v>
      </c>
      <c r="Q8" s="1" t="n">
        <f aca="false">P8/(P8+O8)</f>
        <v>0.000122275731847798</v>
      </c>
    </row>
    <row r="9" customFormat="false" ht="13.8" hidden="false" customHeight="false" outlineLevel="0" collapsed="false">
      <c r="A9" s="0" t="str">
        <f aca="false">IF(L9="GASOLINE","G",IF(L9="PROPANE","CNG",IF(L9="DIESEL","D", "OUTRO")))</f>
        <v>G</v>
      </c>
      <c r="B9" s="0" t="n">
        <v>2.75425</v>
      </c>
      <c r="C9" s="4" t="n">
        <f aca="false">3.78541*F9</f>
        <v>337532391.666667</v>
      </c>
      <c r="D9" s="16" t="s">
        <v>73</v>
      </c>
      <c r="E9" s="0" t="s">
        <v>98</v>
      </c>
      <c r="F9" s="0" t="n">
        <f aca="false">1070000000/12</f>
        <v>89166666.6666667</v>
      </c>
      <c r="G9" s="0" t="n">
        <f aca="false">1070000000/12</f>
        <v>89166666.6666667</v>
      </c>
      <c r="H9" s="17" t="n">
        <v>42948</v>
      </c>
      <c r="I9" s="17" t="str">
        <f aca="false">TEXT(H9,"aaaa")</f>
        <v>Tuesday</v>
      </c>
      <c r="J9" s="0" t="str">
        <f aca="false">TEXT(H9,"m")</f>
        <v>8</v>
      </c>
      <c r="K9" s="0" t="s">
        <v>83</v>
      </c>
      <c r="L9" s="0" t="s">
        <v>76</v>
      </c>
      <c r="M9" s="20" t="n">
        <v>47021499</v>
      </c>
      <c r="N9" s="0" t="n">
        <f aca="false">fuelold!H441</f>
        <v>5893.3</v>
      </c>
      <c r="O9" s="0" t="n">
        <f aca="false">fuelold!F902</f>
        <v>1878600</v>
      </c>
      <c r="P9" s="0" t="n">
        <f aca="false">fuelold!H1363</f>
        <v>181.8</v>
      </c>
      <c r="Q9" s="1" t="n">
        <f aca="false">P9/(P9+O9)</f>
        <v>9.67648292100764E-005</v>
      </c>
    </row>
    <row r="10" customFormat="false" ht="13.8" hidden="false" customHeight="false" outlineLevel="0" collapsed="false">
      <c r="A10" s="0" t="str">
        <f aca="false">IF(L10="GASOLINE","G",IF(L10="PROPANE","CNG",IF(L10="DIESEL","D", "OUTRO")))</f>
        <v>G</v>
      </c>
      <c r="B10" s="0" t="n">
        <v>3.75425</v>
      </c>
      <c r="C10" s="4" t="n">
        <f aca="false">3.78541*F10</f>
        <v>337532391.666667</v>
      </c>
      <c r="D10" s="16" t="s">
        <v>73</v>
      </c>
      <c r="E10" s="0" t="s">
        <v>98</v>
      </c>
      <c r="F10" s="0" t="n">
        <f aca="false">1070000000/12</f>
        <v>89166666.6666667</v>
      </c>
      <c r="G10" s="0" t="n">
        <f aca="false">1070000000/12</f>
        <v>89166666.6666667</v>
      </c>
      <c r="H10" s="17" t="n">
        <v>42979</v>
      </c>
      <c r="I10" s="17" t="str">
        <f aca="false">TEXT(H10,"aaaa")</f>
        <v>Friday</v>
      </c>
      <c r="J10" s="0" t="str">
        <f aca="false">TEXT(H10,"m")</f>
        <v>9</v>
      </c>
      <c r="K10" s="0" t="s">
        <v>102</v>
      </c>
      <c r="L10" s="0" t="s">
        <v>76</v>
      </c>
      <c r="M10" s="20" t="n">
        <v>43240674</v>
      </c>
      <c r="N10" s="0" t="n">
        <f aca="false">fuelold!H442</f>
        <v>5726.3</v>
      </c>
      <c r="O10" s="0" t="n">
        <f aca="false">fuelold!F903</f>
        <v>2334000</v>
      </c>
      <c r="P10" s="0" t="n">
        <f aca="false">fuelold!H1364</f>
        <v>245.5</v>
      </c>
      <c r="Q10" s="1" t="n">
        <f aca="false">P10/(P10+O10)</f>
        <v>0.000105173170516983</v>
      </c>
    </row>
    <row r="11" customFormat="false" ht="13.8" hidden="false" customHeight="false" outlineLevel="0" collapsed="false">
      <c r="A11" s="0" t="str">
        <f aca="false">IF(L11="GASOLINE","G",IF(L11="PROPANE","CNG",IF(L11="DIESEL","D", "OUTRO")))</f>
        <v>G</v>
      </c>
      <c r="B11" s="0" t="n">
        <v>4.75425</v>
      </c>
      <c r="C11" s="4" t="n">
        <f aca="false">3.78541*F11</f>
        <v>337532391.666667</v>
      </c>
      <c r="D11" s="16" t="s">
        <v>73</v>
      </c>
      <c r="E11" s="0" t="s">
        <v>98</v>
      </c>
      <c r="F11" s="0" t="n">
        <f aca="false">1070000000/12</f>
        <v>89166666.6666667</v>
      </c>
      <c r="G11" s="0" t="n">
        <f aca="false">1070000000/12</f>
        <v>89166666.6666667</v>
      </c>
      <c r="H11" s="17" t="n">
        <v>43009</v>
      </c>
      <c r="I11" s="17" t="str">
        <f aca="false">TEXT(H11,"aaaa")</f>
        <v>Sunday</v>
      </c>
      <c r="J11" s="0" t="str">
        <f aca="false">TEXT(H11,"m")</f>
        <v>10</v>
      </c>
      <c r="K11" s="0" t="s">
        <v>103</v>
      </c>
      <c r="L11" s="0" t="s">
        <v>76</v>
      </c>
      <c r="M11" s="20" t="n">
        <v>46491140</v>
      </c>
      <c r="N11" s="0" t="n">
        <f aca="false">fuelold!H443</f>
        <v>5968.6</v>
      </c>
      <c r="O11" s="0" t="n">
        <f aca="false">fuelold!F904</f>
        <v>5558300</v>
      </c>
      <c r="P11" s="0" t="n">
        <f aca="false">fuelold!H1365</f>
        <v>277.6</v>
      </c>
      <c r="Q11" s="1" t="n">
        <f aca="false">P11/(P11+O11)</f>
        <v>4.99408337845279E-005</v>
      </c>
    </row>
    <row r="12" customFormat="false" ht="13.8" hidden="false" customHeight="false" outlineLevel="0" collapsed="false">
      <c r="A12" s="0" t="str">
        <f aca="false">IF(L12="GASOLINE","G",IF(L12="PROPANE","CNG",IF(L12="DIESEL","D", "OUTRO")))</f>
        <v>G</v>
      </c>
      <c r="B12" s="0" t="n">
        <v>5.75425</v>
      </c>
      <c r="C12" s="4" t="n">
        <f aca="false">3.78541*F12</f>
        <v>337532391.666667</v>
      </c>
      <c r="D12" s="16" t="s">
        <v>73</v>
      </c>
      <c r="E12" s="0" t="s">
        <v>98</v>
      </c>
      <c r="F12" s="0" t="n">
        <f aca="false">1070000000/12</f>
        <v>89166666.6666667</v>
      </c>
      <c r="G12" s="0" t="n">
        <f aca="false">1070000000/12</f>
        <v>89166666.6666667</v>
      </c>
      <c r="H12" s="17" t="n">
        <v>43040</v>
      </c>
      <c r="I12" s="17" t="str">
        <f aca="false">TEXT(H12,"aaaa")</f>
        <v>Wednesday</v>
      </c>
      <c r="J12" s="0" t="str">
        <f aca="false">TEXT(H12,"m")</f>
        <v>11</v>
      </c>
      <c r="K12" s="0" t="s">
        <v>86</v>
      </c>
      <c r="L12" s="0" t="s">
        <v>76</v>
      </c>
      <c r="M12" s="20" t="n">
        <v>42885839</v>
      </c>
      <c r="N12" s="0" t="n">
        <f aca="false">fuelold!H444</f>
        <v>5856</v>
      </c>
      <c r="O12" s="0" t="n">
        <f aca="false">fuelold!F905</f>
        <v>12126000</v>
      </c>
      <c r="P12" s="0" t="n">
        <f aca="false">fuelold!H1366</f>
        <v>369.1</v>
      </c>
      <c r="Q12" s="1" t="n">
        <f aca="false">P12/(P12+O12)</f>
        <v>3.04378002150701E-005</v>
      </c>
    </row>
    <row r="13" customFormat="false" ht="13.8" hidden="false" customHeight="false" outlineLevel="0" collapsed="false">
      <c r="A13" s="0" t="str">
        <f aca="false">IF(L13="GASOLINE","G",IF(L13="PROPANE","CNG",IF(L13="DIESEL","D", "OUTRO")))</f>
        <v>G</v>
      </c>
      <c r="B13" s="0" t="n">
        <v>6.75425</v>
      </c>
      <c r="C13" s="4" t="n">
        <f aca="false">3.78541*F13</f>
        <v>337532391.666667</v>
      </c>
      <c r="D13" s="16" t="s">
        <v>73</v>
      </c>
      <c r="E13" s="0" t="s">
        <v>98</v>
      </c>
      <c r="F13" s="0" t="n">
        <f aca="false">1070000000/12</f>
        <v>89166666.6666667</v>
      </c>
      <c r="G13" s="0" t="n">
        <f aca="false">1070000000/12</f>
        <v>89166666.6666667</v>
      </c>
      <c r="H13" s="17" t="n">
        <v>43070</v>
      </c>
      <c r="I13" s="17" t="str">
        <f aca="false">TEXT(H13,"aaaa")</f>
        <v>Friday</v>
      </c>
      <c r="J13" s="0" t="str">
        <f aca="false">TEXT(H13,"m")</f>
        <v>12</v>
      </c>
      <c r="K13" s="0" t="s">
        <v>104</v>
      </c>
      <c r="L13" s="0" t="s">
        <v>76</v>
      </c>
      <c r="M13" s="20" t="n">
        <v>41383907</v>
      </c>
      <c r="N13" s="0" t="n">
        <f aca="false">fuelold!H445</f>
        <v>5493</v>
      </c>
      <c r="O13" s="0" t="n">
        <f aca="false">fuelold!F906</f>
        <v>16027000</v>
      </c>
      <c r="P13" s="0" t="n">
        <f aca="false">fuelold!H1367</f>
        <v>508</v>
      </c>
      <c r="Q13" s="1" t="n">
        <f aca="false">P13/(P13+O13)</f>
        <v>3.16955074987328E-005</v>
      </c>
    </row>
    <row r="14" customFormat="false" ht="13.8" hidden="false" customHeight="false" outlineLevel="0" collapsed="false">
      <c r="A14" s="0" t="str">
        <f aca="false">IF(L14="GASOLINE","G",IF(L14="PROPANE","CNG",IF(L14="DIESEL","D", "OUTRO")))</f>
        <v>D</v>
      </c>
      <c r="B14" s="0" t="n">
        <v>0.85</v>
      </c>
      <c r="C14" s="4" t="n">
        <f aca="false">3.78541*F14</f>
        <v>37223198.3333333</v>
      </c>
      <c r="D14" s="16" t="s">
        <v>73</v>
      </c>
      <c r="E14" s="0" t="s">
        <v>98</v>
      </c>
      <c r="F14" s="0" t="n">
        <f aca="false">118000000/12</f>
        <v>9833333.33333333</v>
      </c>
      <c r="G14" s="0" t="n">
        <f aca="false">118000000/12</f>
        <v>9833333.33333333</v>
      </c>
      <c r="H14" s="17" t="n">
        <v>42736</v>
      </c>
      <c r="I14" s="17" t="str">
        <f aca="false">TEXT(H14,"aaaa")</f>
        <v>Sunday</v>
      </c>
      <c r="J14" s="0" t="str">
        <f aca="false">TEXT(H14,"m")</f>
        <v>1</v>
      </c>
      <c r="K14" s="0" t="s">
        <v>99</v>
      </c>
      <c r="L14" s="0" t="s">
        <v>88</v>
      </c>
    </row>
    <row r="15" customFormat="false" ht="13.8" hidden="false" customHeight="false" outlineLevel="0" collapsed="false">
      <c r="A15" s="0" t="str">
        <f aca="false">IF(L15="GASOLINE","G",IF(L15="PROPANE","CNG",IF(L15="DIESEL","D", "OUTRO")))</f>
        <v>D</v>
      </c>
      <c r="B15" s="0" t="n">
        <v>0.85</v>
      </c>
      <c r="C15" s="4" t="n">
        <f aca="false">3.78541*F15</f>
        <v>37223198.3333333</v>
      </c>
      <c r="D15" s="16" t="s">
        <v>73</v>
      </c>
      <c r="E15" s="0" t="s">
        <v>98</v>
      </c>
      <c r="F15" s="0" t="n">
        <f aca="false">118000000/12</f>
        <v>9833333.33333333</v>
      </c>
      <c r="G15" s="0" t="n">
        <f aca="false">118000000/12</f>
        <v>9833333.33333333</v>
      </c>
      <c r="H15" s="17" t="n">
        <v>42767</v>
      </c>
      <c r="I15" s="17" t="str">
        <f aca="false">TEXT(H15,"aaaa")</f>
        <v>Wednesday</v>
      </c>
      <c r="J15" s="0" t="str">
        <f aca="false">TEXT(H15,"m")</f>
        <v>2</v>
      </c>
      <c r="K15" s="0" t="s">
        <v>100</v>
      </c>
      <c r="L15" s="0" t="s">
        <v>88</v>
      </c>
    </row>
    <row r="16" customFormat="false" ht="13.8" hidden="false" customHeight="false" outlineLevel="0" collapsed="false">
      <c r="A16" s="0" t="str">
        <f aca="false">IF(L16="GASOLINE","G",IF(L16="PROPANE","CNG",IF(L16="DIESEL","D", "OUTRO")))</f>
        <v>D</v>
      </c>
      <c r="B16" s="0" t="n">
        <v>0.85</v>
      </c>
      <c r="C16" s="4" t="n">
        <f aca="false">3.78541*F16</f>
        <v>37223198.3333333</v>
      </c>
      <c r="D16" s="16" t="s">
        <v>73</v>
      </c>
      <c r="E16" s="0" t="s">
        <v>98</v>
      </c>
      <c r="F16" s="0" t="n">
        <f aca="false">118000000/12</f>
        <v>9833333.33333333</v>
      </c>
      <c r="G16" s="0" t="n">
        <f aca="false">118000000/12</f>
        <v>9833333.33333333</v>
      </c>
      <c r="H16" s="17" t="n">
        <v>42795</v>
      </c>
      <c r="I16" s="17" t="str">
        <f aca="false">TEXT(H16,"aaaa")</f>
        <v>Wednesday</v>
      </c>
      <c r="J16" s="0" t="str">
        <f aca="false">TEXT(H16,"m")</f>
        <v>3</v>
      </c>
      <c r="K16" s="0" t="s">
        <v>78</v>
      </c>
      <c r="L16" s="0" t="s">
        <v>88</v>
      </c>
    </row>
    <row r="17" customFormat="false" ht="13.8" hidden="false" customHeight="false" outlineLevel="0" collapsed="false">
      <c r="A17" s="0" t="str">
        <f aca="false">IF(L17="GASOLINE","G",IF(L17="PROPANE","CNG",IF(L17="DIESEL","D", "OUTRO")))</f>
        <v>D</v>
      </c>
      <c r="B17" s="0" t="n">
        <v>0.85</v>
      </c>
      <c r="C17" s="4" t="n">
        <f aca="false">3.78541*F17</f>
        <v>37223198.3333333</v>
      </c>
      <c r="D17" s="16" t="s">
        <v>73</v>
      </c>
      <c r="E17" s="0" t="s">
        <v>98</v>
      </c>
      <c r="F17" s="0" t="n">
        <f aca="false">118000000/12</f>
        <v>9833333.33333333</v>
      </c>
      <c r="G17" s="0" t="n">
        <f aca="false">118000000/12</f>
        <v>9833333.33333333</v>
      </c>
      <c r="H17" s="17" t="n">
        <v>42826</v>
      </c>
      <c r="I17" s="17" t="str">
        <f aca="false">TEXT(H17,"aaaa")</f>
        <v>Shabbat</v>
      </c>
      <c r="J17" s="0" t="str">
        <f aca="false">TEXT(H17,"m")</f>
        <v>4</v>
      </c>
      <c r="K17" s="0" t="s">
        <v>79</v>
      </c>
      <c r="L17" s="0" t="s">
        <v>88</v>
      </c>
    </row>
    <row r="18" customFormat="false" ht="13.8" hidden="false" customHeight="false" outlineLevel="0" collapsed="false">
      <c r="A18" s="0" t="str">
        <f aca="false">IF(L18="GASOLINE","G",IF(L18="PROPANE","CNG",IF(L18="DIESEL","D", "OUTRO")))</f>
        <v>D</v>
      </c>
      <c r="B18" s="0" t="n">
        <v>0.85</v>
      </c>
      <c r="C18" s="4" t="n">
        <f aca="false">3.78541*F18</f>
        <v>37223198.3333333</v>
      </c>
      <c r="D18" s="16" t="s">
        <v>73</v>
      </c>
      <c r="E18" s="0" t="s">
        <v>98</v>
      </c>
      <c r="F18" s="0" t="n">
        <f aca="false">118000000/12</f>
        <v>9833333.33333333</v>
      </c>
      <c r="G18" s="0" t="n">
        <f aca="false">118000000/12</f>
        <v>9833333.33333333</v>
      </c>
      <c r="H18" s="17" t="n">
        <v>42856</v>
      </c>
      <c r="I18" s="17" t="str">
        <f aca="false">TEXT(H18,"aaaa")</f>
        <v>Monday</v>
      </c>
      <c r="J18" s="0" t="str">
        <f aca="false">TEXT(H18,"m")</f>
        <v>5</v>
      </c>
      <c r="K18" s="0" t="s">
        <v>101</v>
      </c>
      <c r="L18" s="0" t="s">
        <v>88</v>
      </c>
    </row>
    <row r="19" customFormat="false" ht="13.8" hidden="false" customHeight="false" outlineLevel="0" collapsed="false">
      <c r="A19" s="0" t="str">
        <f aca="false">IF(L19="GASOLINE","G",IF(L19="PROPANE","CNG",IF(L19="DIESEL","D", "OUTRO")))</f>
        <v>D</v>
      </c>
      <c r="B19" s="0" t="n">
        <v>0.85</v>
      </c>
      <c r="C19" s="4" t="n">
        <f aca="false">3.78541*F19</f>
        <v>37223198.3333333</v>
      </c>
      <c r="D19" s="16" t="s">
        <v>73</v>
      </c>
      <c r="E19" s="0" t="s">
        <v>98</v>
      </c>
      <c r="F19" s="0" t="n">
        <f aca="false">118000000/12</f>
        <v>9833333.33333333</v>
      </c>
      <c r="G19" s="0" t="n">
        <f aca="false">118000000/12</f>
        <v>9833333.33333333</v>
      </c>
      <c r="H19" s="17" t="n">
        <v>42887</v>
      </c>
      <c r="I19" s="17" t="str">
        <f aca="false">TEXT(H19,"aaaa")</f>
        <v>Thursday</v>
      </c>
      <c r="J19" s="0" t="str">
        <f aca="false">TEXT(H19,"m")</f>
        <v>6</v>
      </c>
      <c r="K19" s="0" t="s">
        <v>81</v>
      </c>
      <c r="L19" s="0" t="s">
        <v>88</v>
      </c>
    </row>
    <row r="20" customFormat="false" ht="13.8" hidden="false" customHeight="false" outlineLevel="0" collapsed="false">
      <c r="A20" s="0" t="str">
        <f aca="false">IF(L20="GASOLINE","G",IF(L20="PROPANE","CNG",IF(L20="DIESEL","D", "OUTRO")))</f>
        <v>D</v>
      </c>
      <c r="B20" s="0" t="n">
        <v>0.85</v>
      </c>
      <c r="C20" s="4" t="n">
        <f aca="false">3.78541*F20</f>
        <v>37223198.3333333</v>
      </c>
      <c r="D20" s="16" t="s">
        <v>73</v>
      </c>
      <c r="E20" s="0" t="s">
        <v>98</v>
      </c>
      <c r="F20" s="0" t="n">
        <f aca="false">118000000/12</f>
        <v>9833333.33333333</v>
      </c>
      <c r="G20" s="0" t="n">
        <f aca="false">118000000/12</f>
        <v>9833333.33333333</v>
      </c>
      <c r="H20" s="17" t="n">
        <v>42917</v>
      </c>
      <c r="I20" s="17" t="str">
        <f aca="false">TEXT(H20,"aaaa")</f>
        <v>Shabbat</v>
      </c>
      <c r="J20" s="0" t="str">
        <f aca="false">TEXT(H20,"m")</f>
        <v>7</v>
      </c>
      <c r="K20" s="0" t="s">
        <v>82</v>
      </c>
      <c r="L20" s="0" t="s">
        <v>88</v>
      </c>
    </row>
    <row r="21" customFormat="false" ht="13.8" hidden="false" customHeight="false" outlineLevel="0" collapsed="false">
      <c r="A21" s="0" t="str">
        <f aca="false">IF(L21="GASOLINE","G",IF(L21="PROPANE","CNG",IF(L21="DIESEL","D", "OUTRO")))</f>
        <v>D</v>
      </c>
      <c r="B21" s="0" t="n">
        <v>0.85</v>
      </c>
      <c r="C21" s="4" t="n">
        <f aca="false">3.78541*F21</f>
        <v>37223198.3333333</v>
      </c>
      <c r="D21" s="16" t="s">
        <v>73</v>
      </c>
      <c r="E21" s="0" t="s">
        <v>98</v>
      </c>
      <c r="F21" s="0" t="n">
        <f aca="false">118000000/12</f>
        <v>9833333.33333333</v>
      </c>
      <c r="G21" s="0" t="n">
        <f aca="false">118000000/12</f>
        <v>9833333.33333333</v>
      </c>
      <c r="H21" s="17" t="n">
        <v>42948</v>
      </c>
      <c r="I21" s="17" t="str">
        <f aca="false">TEXT(H21,"aaaa")</f>
        <v>Tuesday</v>
      </c>
      <c r="J21" s="0" t="str">
        <f aca="false">TEXT(H21,"m")</f>
        <v>8</v>
      </c>
      <c r="K21" s="0" t="s">
        <v>83</v>
      </c>
      <c r="L21" s="0" t="s">
        <v>88</v>
      </c>
    </row>
    <row r="22" customFormat="false" ht="13.8" hidden="false" customHeight="false" outlineLevel="0" collapsed="false">
      <c r="A22" s="0" t="str">
        <f aca="false">IF(L22="GASOLINE","G",IF(L22="PROPANE","CNG",IF(L22="DIESEL","D", "OUTRO")))</f>
        <v>D</v>
      </c>
      <c r="B22" s="0" t="n">
        <v>0.85</v>
      </c>
      <c r="C22" s="4" t="n">
        <f aca="false">3.78541*F22</f>
        <v>37223198.3333333</v>
      </c>
      <c r="D22" s="16" t="s">
        <v>73</v>
      </c>
      <c r="E22" s="0" t="s">
        <v>98</v>
      </c>
      <c r="F22" s="0" t="n">
        <f aca="false">118000000/12</f>
        <v>9833333.33333333</v>
      </c>
      <c r="G22" s="0" t="n">
        <f aca="false">118000000/12</f>
        <v>9833333.33333333</v>
      </c>
      <c r="H22" s="17" t="n">
        <v>42979</v>
      </c>
      <c r="I22" s="17" t="str">
        <f aca="false">TEXT(H22,"aaaa")</f>
        <v>Friday</v>
      </c>
      <c r="J22" s="0" t="str">
        <f aca="false">TEXT(H22,"m")</f>
        <v>9</v>
      </c>
      <c r="K22" s="0" t="s">
        <v>102</v>
      </c>
      <c r="L22" s="0" t="s">
        <v>88</v>
      </c>
    </row>
    <row r="23" customFormat="false" ht="13.8" hidden="false" customHeight="false" outlineLevel="0" collapsed="false">
      <c r="A23" s="0" t="str">
        <f aca="false">IF(L23="GASOLINE","G",IF(L23="PROPANE","CNG",IF(L23="DIESEL","D", "OUTRO")))</f>
        <v>D</v>
      </c>
      <c r="B23" s="0" t="n">
        <v>0.85</v>
      </c>
      <c r="C23" s="4" t="n">
        <f aca="false">3.78541*F23</f>
        <v>37223198.3333333</v>
      </c>
      <c r="D23" s="16" t="s">
        <v>73</v>
      </c>
      <c r="E23" s="0" t="s">
        <v>98</v>
      </c>
      <c r="F23" s="0" t="n">
        <f aca="false">118000000/12</f>
        <v>9833333.33333333</v>
      </c>
      <c r="G23" s="0" t="n">
        <f aca="false">118000000/12</f>
        <v>9833333.33333333</v>
      </c>
      <c r="H23" s="17" t="n">
        <v>43009</v>
      </c>
      <c r="I23" s="17" t="str">
        <f aca="false">TEXT(H23,"aaaa")</f>
        <v>Sunday</v>
      </c>
      <c r="J23" s="0" t="str">
        <f aca="false">TEXT(H23,"m")</f>
        <v>10</v>
      </c>
      <c r="K23" s="0" t="s">
        <v>103</v>
      </c>
      <c r="L23" s="0" t="s">
        <v>88</v>
      </c>
    </row>
    <row r="24" customFormat="false" ht="13.8" hidden="false" customHeight="false" outlineLevel="0" collapsed="false">
      <c r="A24" s="0" t="str">
        <f aca="false">IF(L24="GASOLINE","G",IF(L24="PROPANE","CNG",IF(L24="DIESEL","D", "OUTRO")))</f>
        <v>D</v>
      </c>
      <c r="B24" s="0" t="n">
        <v>0.85</v>
      </c>
      <c r="C24" s="4" t="n">
        <f aca="false">3.78541*F24</f>
        <v>37223198.3333333</v>
      </c>
      <c r="D24" s="16" t="s">
        <v>73</v>
      </c>
      <c r="E24" s="0" t="s">
        <v>98</v>
      </c>
      <c r="F24" s="0" t="n">
        <f aca="false">118000000/12</f>
        <v>9833333.33333333</v>
      </c>
      <c r="G24" s="0" t="n">
        <f aca="false">118000000/12</f>
        <v>9833333.33333333</v>
      </c>
      <c r="H24" s="17" t="n">
        <v>43040</v>
      </c>
      <c r="I24" s="17" t="str">
        <f aca="false">TEXT(H24,"aaaa")</f>
        <v>Wednesday</v>
      </c>
      <c r="J24" s="0" t="str">
        <f aca="false">TEXT(H24,"m")</f>
        <v>11</v>
      </c>
      <c r="K24" s="0" t="s">
        <v>86</v>
      </c>
      <c r="L24" s="0" t="s">
        <v>88</v>
      </c>
    </row>
    <row r="25" customFormat="false" ht="13.8" hidden="false" customHeight="false" outlineLevel="0" collapsed="false">
      <c r="A25" s="0" t="str">
        <f aca="false">IF(L25="GASOLINE","G",IF(L25="PROPANE","CNG",IF(L25="DIESEL","D", "OUTRO")))</f>
        <v>D</v>
      </c>
      <c r="B25" s="0" t="n">
        <v>0.85</v>
      </c>
      <c r="C25" s="4" t="n">
        <f aca="false">3.78541*F25</f>
        <v>37223198.3333333</v>
      </c>
      <c r="D25" s="16" t="s">
        <v>73</v>
      </c>
      <c r="E25" s="0" t="s">
        <v>98</v>
      </c>
      <c r="F25" s="0" t="n">
        <f aca="false">118000000/12</f>
        <v>9833333.33333333</v>
      </c>
      <c r="G25" s="0" t="n">
        <f aca="false">118000000/12</f>
        <v>9833333.33333333</v>
      </c>
      <c r="H25" s="17" t="n">
        <v>43070</v>
      </c>
      <c r="I25" s="17" t="str">
        <f aca="false">TEXT(H25,"aaaa")</f>
        <v>Friday</v>
      </c>
      <c r="J25" s="0" t="str">
        <f aca="false">TEXT(H25,"m")</f>
        <v>12</v>
      </c>
      <c r="K25" s="0" t="s">
        <v>104</v>
      </c>
      <c r="L25" s="0" t="s">
        <v>88</v>
      </c>
    </row>
    <row r="26" customFormat="false" ht="13.8" hidden="false" customHeight="false" outlineLevel="0" collapsed="false">
      <c r="A26" s="0" t="str">
        <f aca="false">IF(L26="GASOLINE","G",IF(L26="PROPANE","CNG",IF(L26="DIESEL","D", "OUTRO")))</f>
        <v>CNG</v>
      </c>
      <c r="B26" s="0" t="n">
        <v>0.76</v>
      </c>
      <c r="C26" s="4" t="n">
        <f aca="false">3.78541*F26</f>
        <v>278.362150706706</v>
      </c>
      <c r="D26" s="16" t="s">
        <v>73</v>
      </c>
      <c r="E26" s="0" t="s">
        <v>98</v>
      </c>
      <c r="F26" s="0" t="n">
        <f aca="false">IF(A26="G", G26*6/100,G26*7/100)</f>
        <v>73.5355353070621</v>
      </c>
      <c r="G26" s="0" t="n">
        <f aca="false">M2*(Q2)</f>
        <v>1050.50764724374</v>
      </c>
      <c r="H26" s="17" t="n">
        <v>42736</v>
      </c>
      <c r="I26" s="17" t="str">
        <f aca="false">TEXT(H26,"aaaa")</f>
        <v>Sunday</v>
      </c>
      <c r="J26" s="0" t="str">
        <f aca="false">TEXT(H26,"m")</f>
        <v>1</v>
      </c>
      <c r="K26" s="0" t="s">
        <v>81</v>
      </c>
      <c r="L26" s="0" t="s">
        <v>89</v>
      </c>
    </row>
    <row r="27" customFormat="false" ht="13.8" hidden="false" customHeight="false" outlineLevel="0" collapsed="false">
      <c r="A27" s="0" t="str">
        <f aca="false">IF(L27="GASOLINE","G",IF(L27="PROPANE","CNG",IF(L27="DIESEL","D", "OUTRO")))</f>
        <v>CNG</v>
      </c>
      <c r="B27" s="0" t="n">
        <v>0.76</v>
      </c>
      <c r="C27" s="4" t="n">
        <f aca="false">3.78541*F27</f>
        <v>292.862661439459</v>
      </c>
      <c r="D27" s="16" t="s">
        <v>73</v>
      </c>
      <c r="E27" s="0" t="s">
        <v>98</v>
      </c>
      <c r="F27" s="0" t="n">
        <f aca="false">IF(A27="G", G27*6/100,G27*7/100)</f>
        <v>77.3661667928861</v>
      </c>
      <c r="G27" s="0" t="n">
        <f aca="false">M3*(Q3)</f>
        <v>1105.23095418409</v>
      </c>
      <c r="H27" s="17" t="n">
        <v>42767</v>
      </c>
      <c r="I27" s="17" t="str">
        <f aca="false">TEXT(H27,"aaaa")</f>
        <v>Wednesday</v>
      </c>
      <c r="J27" s="0" t="str">
        <f aca="false">TEXT(H27,"m")</f>
        <v>2</v>
      </c>
      <c r="K27" s="0" t="s">
        <v>81</v>
      </c>
      <c r="L27" s="0" t="s">
        <v>89</v>
      </c>
    </row>
    <row r="28" customFormat="false" ht="13.8" hidden="false" customHeight="false" outlineLevel="0" collapsed="false">
      <c r="A28" s="0" t="str">
        <f aca="false">IF(L28="GASOLINE","G",IF(L28="PROPANE","CNG",IF(L28="DIESEL","D", "OUTRO")))</f>
        <v>CNG</v>
      </c>
      <c r="B28" s="0" t="n">
        <v>0.76</v>
      </c>
      <c r="C28" s="4" t="n">
        <f aca="false">3.78541*F28</f>
        <v>394.998190627208</v>
      </c>
      <c r="D28" s="16" t="s">
        <v>73</v>
      </c>
      <c r="E28" s="0" t="s">
        <v>98</v>
      </c>
      <c r="F28" s="0" t="n">
        <f aca="false">IF(A28="G", G28*6/100,G28*7/100)</f>
        <v>104.347531872957</v>
      </c>
      <c r="G28" s="0" t="n">
        <f aca="false">M4*(Q4)</f>
        <v>1490.67902675652</v>
      </c>
      <c r="H28" s="17" t="n">
        <v>42795</v>
      </c>
      <c r="I28" s="17" t="str">
        <f aca="false">TEXT(H28,"aaaa")</f>
        <v>Wednesday</v>
      </c>
      <c r="J28" s="0" t="str">
        <f aca="false">TEXT(H28,"m")</f>
        <v>3</v>
      </c>
      <c r="K28" s="0" t="s">
        <v>81</v>
      </c>
      <c r="L28" s="0" t="s">
        <v>89</v>
      </c>
    </row>
    <row r="29" customFormat="false" ht="13.8" hidden="false" customHeight="false" outlineLevel="0" collapsed="false">
      <c r="A29" s="0" t="str">
        <f aca="false">IF(L29="GASOLINE","G",IF(L29="PROPANE","CNG",IF(L29="DIESEL","D", "OUTRO")))</f>
        <v>CNG</v>
      </c>
      <c r="B29" s="0" t="n">
        <v>0.76</v>
      </c>
      <c r="C29" s="4" t="n">
        <f aca="false">3.78541*F29</f>
        <v>801.059338101277</v>
      </c>
      <c r="D29" s="16" t="s">
        <v>73</v>
      </c>
      <c r="E29" s="0" t="s">
        <v>98</v>
      </c>
      <c r="F29" s="0" t="n">
        <f aca="false">IF(A29="G", G29*6/100,G29*7/100)</f>
        <v>211.617589138634</v>
      </c>
      <c r="G29" s="0" t="n">
        <f aca="false">M5*(Q5)</f>
        <v>3023.1084162662</v>
      </c>
      <c r="H29" s="17" t="n">
        <v>42826</v>
      </c>
      <c r="I29" s="17" t="str">
        <f aca="false">TEXT(H29,"aaaa")</f>
        <v>Shabbat</v>
      </c>
      <c r="J29" s="0" t="str">
        <f aca="false">TEXT(H29,"m")</f>
        <v>4</v>
      </c>
      <c r="K29" s="0" t="s">
        <v>81</v>
      </c>
      <c r="L29" s="0" t="s">
        <v>89</v>
      </c>
    </row>
    <row r="30" customFormat="false" ht="13.8" hidden="false" customHeight="false" outlineLevel="0" collapsed="false">
      <c r="A30" s="0" t="str">
        <f aca="false">IF(L30="GASOLINE","G",IF(L30="PROPANE","CNG",IF(L30="DIESEL","D", "OUTRO")))</f>
        <v>CNG</v>
      </c>
      <c r="B30" s="0" t="n">
        <v>0.76</v>
      </c>
      <c r="C30" s="4" t="n">
        <f aca="false">3.78541*F30</f>
        <v>564.168537026235</v>
      </c>
      <c r="D30" s="16" t="s">
        <v>73</v>
      </c>
      <c r="E30" s="0" t="s">
        <v>98</v>
      </c>
      <c r="F30" s="0" t="n">
        <f aca="false">IF(A30="G", G30*6/100,G30*7/100)</f>
        <v>149.037630541007</v>
      </c>
      <c r="G30" s="0" t="n">
        <f aca="false">M6*(Q6)</f>
        <v>2129.10900772868</v>
      </c>
      <c r="H30" s="17" t="n">
        <v>42856</v>
      </c>
      <c r="I30" s="17" t="str">
        <f aca="false">TEXT(H30,"aaaa")</f>
        <v>Monday</v>
      </c>
      <c r="J30" s="0" t="str">
        <f aca="false">TEXT(H30,"m")</f>
        <v>5</v>
      </c>
      <c r="K30" s="0" t="s">
        <v>81</v>
      </c>
      <c r="L30" s="0" t="s">
        <v>89</v>
      </c>
    </row>
    <row r="31" customFormat="false" ht="13.8" hidden="false" customHeight="false" outlineLevel="0" collapsed="false">
      <c r="A31" s="0" t="str">
        <f aca="false">IF(L31="GASOLINE","G",IF(L31="PROPANE","CNG",IF(L31="DIESEL","D", "OUTRO")))</f>
        <v>CNG</v>
      </c>
      <c r="B31" s="0" t="n">
        <v>0.76</v>
      </c>
      <c r="C31" s="4" t="n">
        <f aca="false">3.78541*F31</f>
        <v>723.632849175212</v>
      </c>
      <c r="D31" s="16" t="s">
        <v>73</v>
      </c>
      <c r="E31" s="0" t="s">
        <v>98</v>
      </c>
      <c r="F31" s="0" t="n">
        <f aca="false">IF(A31="G", G31*6/100,G31*7/100)</f>
        <v>191.163665012565</v>
      </c>
      <c r="G31" s="0" t="n">
        <f aca="false">M7*(Q7)</f>
        <v>2730.90950017949</v>
      </c>
      <c r="H31" s="17" t="n">
        <v>42887</v>
      </c>
      <c r="I31" s="17" t="str">
        <f aca="false">TEXT(H31,"aaaa")</f>
        <v>Thursday</v>
      </c>
      <c r="J31" s="0" t="str">
        <f aca="false">TEXT(H31,"m")</f>
        <v>6</v>
      </c>
      <c r="K31" s="0" t="s">
        <v>81</v>
      </c>
      <c r="L31" s="0" t="s">
        <v>89</v>
      </c>
    </row>
    <row r="32" customFormat="false" ht="13.8" hidden="false" customHeight="false" outlineLevel="0" collapsed="false">
      <c r="A32" s="0" t="str">
        <f aca="false">IF(L32="GASOLINE","G",IF(L32="PROPANE","CNG",IF(L32="DIESEL","D", "OUTRO")))</f>
        <v>CNG</v>
      </c>
      <c r="B32" s="0" t="n">
        <v>1.76</v>
      </c>
      <c r="C32" s="4" t="n">
        <f aca="false">3.78541*F32</f>
        <v>1449.89249927389</v>
      </c>
      <c r="D32" s="16" t="s">
        <v>73</v>
      </c>
      <c r="E32" s="0" t="s">
        <v>98</v>
      </c>
      <c r="F32" s="0" t="n">
        <f aca="false">IF(A32="G", G32*6/100,G32*7/100)</f>
        <v>383.021257743254</v>
      </c>
      <c r="G32" s="0" t="n">
        <f aca="false">M8*(Q8)</f>
        <v>5471.73225347505</v>
      </c>
      <c r="H32" s="17" t="n">
        <v>42917</v>
      </c>
      <c r="I32" s="17" t="str">
        <f aca="false">TEXT(H32,"aaaa")</f>
        <v>Shabbat</v>
      </c>
      <c r="J32" s="0" t="str">
        <f aca="false">TEXT(H32,"m")</f>
        <v>7</v>
      </c>
      <c r="K32" s="0" t="s">
        <v>82</v>
      </c>
      <c r="L32" s="0" t="s">
        <v>89</v>
      </c>
    </row>
    <row r="33" customFormat="false" ht="13.8" hidden="false" customHeight="false" outlineLevel="0" collapsed="false">
      <c r="A33" s="0" t="str">
        <f aca="false">IF(L33="GASOLINE","G",IF(L33="PROPANE","CNG",IF(L33="DIESEL","D", "OUTRO")))</f>
        <v>CNG</v>
      </c>
      <c r="B33" s="0" t="n">
        <v>2.76</v>
      </c>
      <c r="C33" s="4" t="n">
        <f aca="false">3.78541*F33</f>
        <v>1205.66032420133</v>
      </c>
      <c r="D33" s="16" t="s">
        <v>73</v>
      </c>
      <c r="E33" s="0" t="s">
        <v>98</v>
      </c>
      <c r="F33" s="0" t="n">
        <f aca="false">IF(A33="G", G33*6/100,G33*7/100)</f>
        <v>318.501912395575</v>
      </c>
      <c r="G33" s="0" t="n">
        <f aca="false">M9*(Q9)</f>
        <v>4550.02731993678</v>
      </c>
      <c r="H33" s="17" t="n">
        <v>42948</v>
      </c>
      <c r="I33" s="17" t="str">
        <f aca="false">TEXT(H33,"aaaa")</f>
        <v>Tuesday</v>
      </c>
      <c r="J33" s="0" t="str">
        <f aca="false">TEXT(H33,"m")</f>
        <v>8</v>
      </c>
      <c r="K33" s="0" t="s">
        <v>83</v>
      </c>
      <c r="L33" s="0" t="s">
        <v>89</v>
      </c>
    </row>
    <row r="34" customFormat="false" ht="13.8" hidden="false" customHeight="false" outlineLevel="0" collapsed="false">
      <c r="A34" s="0" t="str">
        <f aca="false">IF(L34="GASOLINE","G",IF(L34="PROPANE","CNG",IF(L34="DIESEL","D", "OUTRO")))</f>
        <v>CNG</v>
      </c>
      <c r="B34" s="0" t="n">
        <v>3.76</v>
      </c>
      <c r="C34" s="4" t="n">
        <f aca="false">3.78541*F34</f>
        <v>1205.05920940388</v>
      </c>
      <c r="D34" s="16" t="s">
        <v>73</v>
      </c>
      <c r="E34" s="0" t="s">
        <v>98</v>
      </c>
      <c r="F34" s="0" t="n">
        <f aca="false">IF(A34="G", G34*6/100,G34*7/100)</f>
        <v>318.343114590989</v>
      </c>
      <c r="G34" s="0" t="n">
        <f aca="false">M10*(Q10)</f>
        <v>4547.75877987127</v>
      </c>
      <c r="H34" s="17" t="n">
        <v>42979</v>
      </c>
      <c r="I34" s="17" t="str">
        <f aca="false">TEXT(H34,"aaaa")</f>
        <v>Friday</v>
      </c>
      <c r="J34" s="0" t="str">
        <f aca="false">TEXT(H34,"m")</f>
        <v>9</v>
      </c>
      <c r="K34" s="0" t="s">
        <v>102</v>
      </c>
      <c r="L34" s="0" t="s">
        <v>89</v>
      </c>
    </row>
    <row r="35" customFormat="false" ht="13.8" hidden="false" customHeight="false" outlineLevel="0" collapsed="false">
      <c r="A35" s="0" t="str">
        <f aca="false">IF(L35="GASOLINE","G",IF(L35="PROPANE","CNG",IF(L35="DIESEL","D", "OUTRO")))</f>
        <v>CNG</v>
      </c>
      <c r="B35" s="0" t="n">
        <v>4.76</v>
      </c>
      <c r="C35" s="4" t="n">
        <f aca="false">3.78541*F35</f>
        <v>615.229213752115</v>
      </c>
      <c r="D35" s="16" t="s">
        <v>73</v>
      </c>
      <c r="E35" s="0" t="s">
        <v>98</v>
      </c>
      <c r="F35" s="0" t="n">
        <f aca="false">IF(A35="G", G35*6/100,G35*7/100)</f>
        <v>162.526440663525</v>
      </c>
      <c r="G35" s="0" t="n">
        <f aca="false">M11*(Q11)</f>
        <v>2321.80629519322</v>
      </c>
      <c r="H35" s="17" t="n">
        <v>43009</v>
      </c>
      <c r="I35" s="17" t="str">
        <f aca="false">TEXT(H35,"aaaa")</f>
        <v>Sunday</v>
      </c>
      <c r="J35" s="0" t="str">
        <f aca="false">TEXT(H35,"m")</f>
        <v>10</v>
      </c>
      <c r="K35" s="0" t="s">
        <v>103</v>
      </c>
      <c r="L35" s="0" t="s">
        <v>89</v>
      </c>
    </row>
    <row r="36" customFormat="false" ht="13.8" hidden="false" customHeight="false" outlineLevel="0" collapsed="false">
      <c r="A36" s="0" t="str">
        <f aca="false">IF(L36="GASOLINE","G",IF(L36="PROPANE","CNG",IF(L36="DIESEL","D", "OUTRO")))</f>
        <v>CNG</v>
      </c>
      <c r="B36" s="0" t="n">
        <v>5.76</v>
      </c>
      <c r="C36" s="4" t="n">
        <f aca="false">3.78541*F36</f>
        <v>345.890104909711</v>
      </c>
      <c r="D36" s="16" t="s">
        <v>73</v>
      </c>
      <c r="E36" s="0" t="s">
        <v>98</v>
      </c>
      <c r="F36" s="0" t="n">
        <f aca="false">IF(A36="G", G36*6/100,G36*7/100)</f>
        <v>91.3745419676365</v>
      </c>
      <c r="G36" s="0" t="n">
        <f aca="false">M12*(Q12)</f>
        <v>1305.35059953766</v>
      </c>
      <c r="H36" s="17" t="n">
        <v>43040</v>
      </c>
      <c r="I36" s="17" t="str">
        <f aca="false">TEXT(H36,"aaaa")</f>
        <v>Wednesday</v>
      </c>
      <c r="J36" s="0" t="str">
        <f aca="false">TEXT(H36,"m")</f>
        <v>11</v>
      </c>
      <c r="K36" s="0" t="s">
        <v>86</v>
      </c>
      <c r="L36" s="0" t="s">
        <v>89</v>
      </c>
    </row>
    <row r="37" customFormat="false" ht="13.8" hidden="false" customHeight="false" outlineLevel="0" collapsed="false">
      <c r="A37" s="0" t="str">
        <f aca="false">IF(L37="GASOLINE","G",IF(L37="PROPANE","CNG",IF(L37="DIESEL","D", "OUTRO")))</f>
        <v>CNG</v>
      </c>
      <c r="B37" s="0" t="n">
        <v>6.76</v>
      </c>
      <c r="C37" s="4" t="n">
        <f aca="false">3.78541*F37</f>
        <v>347.568303813213</v>
      </c>
      <c r="D37" s="16" t="s">
        <v>73</v>
      </c>
      <c r="E37" s="0" t="s">
        <v>98</v>
      </c>
      <c r="F37" s="0" t="n">
        <f aca="false">IF(A37="G", G37*6/100,G37*7/100)</f>
        <v>91.8178754251753</v>
      </c>
      <c r="G37" s="0" t="n">
        <f aca="false">M13*(Q13)</f>
        <v>1311.68393464536</v>
      </c>
      <c r="H37" s="17" t="n">
        <v>43070</v>
      </c>
      <c r="I37" s="17" t="str">
        <f aca="false">TEXT(H37,"aaaa")</f>
        <v>Friday</v>
      </c>
      <c r="J37" s="0" t="str">
        <f aca="false">TEXT(H37,"m")</f>
        <v>12</v>
      </c>
      <c r="K37" s="0" t="s">
        <v>104</v>
      </c>
      <c r="L37" s="0" t="s">
        <v>89</v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" activeCellId="1" sqref="C26:E27 G2"/>
    </sheetView>
  </sheetViews>
  <sheetFormatPr defaultColWidth="11.90234375" defaultRowHeight="13.2" zeroHeight="false" outlineLevelRow="0" outlineLevelCol="0"/>
  <cols>
    <col collapsed="false" customWidth="true" hidden="false" outlineLevel="0" max="5" min="5" style="0" width="14.11"/>
    <col collapsed="false" customWidth="true" hidden="false" outlineLevel="0" max="1024" min="1018" style="0" width="11.56"/>
  </cols>
  <sheetData>
    <row r="1" customFormat="false" ht="14.4" hidden="false" customHeight="false" outlineLevel="0" collapsed="false">
      <c r="A1" s="16" t="s">
        <v>105</v>
      </c>
      <c r="B1" s="16" t="s">
        <v>106</v>
      </c>
      <c r="C1" s="16" t="s">
        <v>107</v>
      </c>
      <c r="D1" s="16" t="s">
        <v>108</v>
      </c>
      <c r="E1" s="16" t="s">
        <v>69</v>
      </c>
      <c r="F1" s="16" t="s">
        <v>61</v>
      </c>
      <c r="G1" s="16" t="s">
        <v>70</v>
      </c>
    </row>
    <row r="2" customFormat="false" ht="13.2" hidden="false" customHeight="false" outlineLevel="0" collapsed="false">
      <c r="A2" s="0" t="n">
        <f aca="false">(D2-32)/1.8</f>
        <v>22.6111111111111</v>
      </c>
      <c r="B2" s="0" t="s">
        <v>109</v>
      </c>
      <c r="C2" s="0" t="s">
        <v>110</v>
      </c>
      <c r="D2" s="0" t="n">
        <v>72.7</v>
      </c>
      <c r="E2" s="11" t="n">
        <v>43678</v>
      </c>
      <c r="F2" s="0" t="n">
        <v>2019</v>
      </c>
      <c r="G2" s="0" t="n">
        <v>8</v>
      </c>
    </row>
    <row r="3" customFormat="false" ht="13.2" hidden="false" customHeight="false" outlineLevel="0" collapsed="false">
      <c r="A3" s="0" t="n">
        <f aca="false">(D3-32)/1.8</f>
        <v>22.2222222222222</v>
      </c>
      <c r="B3" s="0" t="s">
        <v>109</v>
      </c>
      <c r="C3" s="0" t="s">
        <v>110</v>
      </c>
      <c r="D3" s="0" t="n">
        <v>72</v>
      </c>
      <c r="E3" s="11" t="n">
        <f aca="false">E2+1/24</f>
        <v>43678.0416666667</v>
      </c>
      <c r="F3" s="0" t="n">
        <v>2019</v>
      </c>
      <c r="G3" s="0" t="n">
        <v>8</v>
      </c>
    </row>
    <row r="4" customFormat="false" ht="13.2" hidden="false" customHeight="false" outlineLevel="0" collapsed="false">
      <c r="A4" s="0" t="n">
        <f aca="false">(D4-32)/1.8</f>
        <v>21.7222222222222</v>
      </c>
      <c r="B4" s="0" t="s">
        <v>109</v>
      </c>
      <c r="C4" s="0" t="s">
        <v>110</v>
      </c>
      <c r="D4" s="0" t="n">
        <v>71.1</v>
      </c>
      <c r="E4" s="11" t="n">
        <f aca="false">E3+1/24</f>
        <v>43678.0833333333</v>
      </c>
      <c r="F4" s="0" t="n">
        <v>2019</v>
      </c>
      <c r="G4" s="0" t="n">
        <v>8</v>
      </c>
    </row>
    <row r="5" customFormat="false" ht="13.2" hidden="false" customHeight="false" outlineLevel="0" collapsed="false">
      <c r="A5" s="0" t="n">
        <f aca="false">(D5-32)/1.8</f>
        <v>21.3333333333333</v>
      </c>
      <c r="B5" s="0" t="s">
        <v>109</v>
      </c>
      <c r="C5" s="0" t="s">
        <v>110</v>
      </c>
      <c r="D5" s="0" t="n">
        <v>70.4</v>
      </c>
      <c r="E5" s="11" t="n">
        <f aca="false">E4+1/24</f>
        <v>43678.125</v>
      </c>
      <c r="F5" s="0" t="n">
        <v>2019</v>
      </c>
      <c r="G5" s="0" t="n">
        <v>8</v>
      </c>
    </row>
    <row r="6" customFormat="false" ht="13.2" hidden="false" customHeight="false" outlineLevel="0" collapsed="false">
      <c r="A6" s="0" t="n">
        <f aca="false">(D6-32)/1.8</f>
        <v>20.9444444444444</v>
      </c>
      <c r="B6" s="0" t="s">
        <v>109</v>
      </c>
      <c r="C6" s="0" t="s">
        <v>110</v>
      </c>
      <c r="D6" s="0" t="n">
        <v>69.7</v>
      </c>
      <c r="E6" s="11" t="n">
        <f aca="false">E5+1/24</f>
        <v>43678.1666666667</v>
      </c>
      <c r="F6" s="0" t="n">
        <v>2019</v>
      </c>
      <c r="G6" s="0" t="n">
        <v>8</v>
      </c>
    </row>
    <row r="7" customFormat="false" ht="13.2" hidden="false" customHeight="false" outlineLevel="0" collapsed="false">
      <c r="A7" s="0" t="n">
        <f aca="false">(D7-32)/1.8</f>
        <v>20.6666666666667</v>
      </c>
      <c r="B7" s="0" t="s">
        <v>109</v>
      </c>
      <c r="C7" s="0" t="s">
        <v>110</v>
      </c>
      <c r="D7" s="0" t="n">
        <v>69.2</v>
      </c>
      <c r="E7" s="11" t="n">
        <f aca="false">E6+1/24</f>
        <v>43678.2083333333</v>
      </c>
      <c r="F7" s="0" t="n">
        <v>2019</v>
      </c>
      <c r="G7" s="0" t="n">
        <v>8</v>
      </c>
    </row>
    <row r="8" customFormat="false" ht="13.2" hidden="false" customHeight="false" outlineLevel="0" collapsed="false">
      <c r="A8" s="0" t="n">
        <f aca="false">(D8-32)/1.8</f>
        <v>20.6666666666667</v>
      </c>
      <c r="B8" s="0" t="s">
        <v>109</v>
      </c>
      <c r="C8" s="0" t="s">
        <v>110</v>
      </c>
      <c r="D8" s="0" t="n">
        <v>69.2</v>
      </c>
      <c r="E8" s="11" t="n">
        <f aca="false">E7+1/24</f>
        <v>43678.25</v>
      </c>
      <c r="F8" s="0" t="n">
        <v>2019</v>
      </c>
      <c r="G8" s="0" t="n">
        <v>8</v>
      </c>
    </row>
    <row r="9" customFormat="false" ht="13.2" hidden="false" customHeight="false" outlineLevel="0" collapsed="false">
      <c r="A9" s="0" t="n">
        <f aca="false">(D9-32)/1.8</f>
        <v>21.8888888888889</v>
      </c>
      <c r="B9" s="0" t="s">
        <v>109</v>
      </c>
      <c r="C9" s="0" t="s">
        <v>110</v>
      </c>
      <c r="D9" s="0" t="n">
        <v>71.4</v>
      </c>
      <c r="E9" s="11" t="n">
        <f aca="false">E8+1/24</f>
        <v>43678.2916666667</v>
      </c>
      <c r="F9" s="0" t="n">
        <v>2019</v>
      </c>
      <c r="G9" s="0" t="n">
        <v>8</v>
      </c>
    </row>
    <row r="10" customFormat="false" ht="13.2" hidden="false" customHeight="false" outlineLevel="0" collapsed="false">
      <c r="A10" s="0" t="n">
        <f aca="false">(D10-32)/1.8</f>
        <v>23.6666666666667</v>
      </c>
      <c r="B10" s="0" t="s">
        <v>109</v>
      </c>
      <c r="C10" s="0" t="s">
        <v>110</v>
      </c>
      <c r="D10" s="0" t="n">
        <v>74.6</v>
      </c>
      <c r="E10" s="11" t="n">
        <f aca="false">E9+1/24</f>
        <v>43678.3333333333</v>
      </c>
      <c r="F10" s="0" t="n">
        <v>2019</v>
      </c>
      <c r="G10" s="0" t="n">
        <v>8</v>
      </c>
    </row>
    <row r="11" customFormat="false" ht="13.2" hidden="false" customHeight="false" outlineLevel="0" collapsed="false">
      <c r="A11" s="0" t="n">
        <f aca="false">(D11-32)/1.8</f>
        <v>25.3888888888889</v>
      </c>
      <c r="B11" s="0" t="s">
        <v>109</v>
      </c>
      <c r="C11" s="0" t="s">
        <v>110</v>
      </c>
      <c r="D11" s="0" t="n">
        <v>77.7</v>
      </c>
      <c r="E11" s="11" t="n">
        <f aca="false">E10+1/24</f>
        <v>43678.375</v>
      </c>
      <c r="F11" s="0" t="n">
        <v>2019</v>
      </c>
      <c r="G11" s="0" t="n">
        <v>8</v>
      </c>
    </row>
    <row r="12" customFormat="false" ht="13.2" hidden="false" customHeight="false" outlineLevel="0" collapsed="false">
      <c r="A12" s="0" t="n">
        <f aca="false">(D12-32)/1.8</f>
        <v>26.9444444444444</v>
      </c>
      <c r="B12" s="0" t="s">
        <v>109</v>
      </c>
      <c r="C12" s="0" t="s">
        <v>110</v>
      </c>
      <c r="D12" s="0" t="n">
        <v>80.5</v>
      </c>
      <c r="E12" s="11" t="n">
        <f aca="false">E11+1/24</f>
        <v>43678.4166666666</v>
      </c>
      <c r="F12" s="0" t="n">
        <v>2019</v>
      </c>
      <c r="G12" s="0" t="n">
        <v>8</v>
      </c>
    </row>
    <row r="13" customFormat="false" ht="13.2" hidden="false" customHeight="false" outlineLevel="0" collapsed="false">
      <c r="A13" s="0" t="n">
        <f aca="false">(D13-32)/1.8</f>
        <v>28.1666666666667</v>
      </c>
      <c r="B13" s="0" t="s">
        <v>109</v>
      </c>
      <c r="C13" s="0" t="s">
        <v>110</v>
      </c>
      <c r="D13" s="0" t="n">
        <v>82.7</v>
      </c>
      <c r="E13" s="11" t="n">
        <f aca="false">E12+1/24</f>
        <v>43678.4583333333</v>
      </c>
      <c r="F13" s="0" t="n">
        <v>2019</v>
      </c>
      <c r="G13" s="0" t="n">
        <v>8</v>
      </c>
    </row>
    <row r="14" customFormat="false" ht="13.2" hidden="false" customHeight="false" outlineLevel="0" collapsed="false">
      <c r="A14" s="0" t="n">
        <f aca="false">(D14-32)/1.8</f>
        <v>29</v>
      </c>
      <c r="B14" s="0" t="s">
        <v>109</v>
      </c>
      <c r="C14" s="0" t="s">
        <v>110</v>
      </c>
      <c r="D14" s="0" t="n">
        <v>84.2</v>
      </c>
      <c r="E14" s="11" t="n">
        <f aca="false">E13+1/24</f>
        <v>43678.5</v>
      </c>
      <c r="F14" s="0" t="n">
        <v>2019</v>
      </c>
      <c r="G14" s="0" t="n">
        <v>8</v>
      </c>
    </row>
    <row r="15" customFormat="false" ht="13.2" hidden="false" customHeight="false" outlineLevel="0" collapsed="false">
      <c r="A15" s="0" t="n">
        <f aca="false">(D15-32)/1.8</f>
        <v>29.6111111111111</v>
      </c>
      <c r="B15" s="0" t="s">
        <v>109</v>
      </c>
      <c r="C15" s="0" t="s">
        <v>110</v>
      </c>
      <c r="D15" s="0" t="n">
        <v>85.3</v>
      </c>
      <c r="E15" s="11" t="n">
        <f aca="false">E14+1/24</f>
        <v>43678.5416666666</v>
      </c>
      <c r="F15" s="0" t="n">
        <v>2019</v>
      </c>
      <c r="G15" s="0" t="n">
        <v>8</v>
      </c>
    </row>
    <row r="16" customFormat="false" ht="13.2" hidden="false" customHeight="false" outlineLevel="0" collapsed="false">
      <c r="A16" s="0" t="n">
        <f aca="false">(D16-32)/1.8</f>
        <v>30</v>
      </c>
      <c r="B16" s="0" t="s">
        <v>109</v>
      </c>
      <c r="C16" s="0" t="s">
        <v>110</v>
      </c>
      <c r="D16" s="0" t="n">
        <v>86</v>
      </c>
      <c r="E16" s="11" t="n">
        <f aca="false">E15+1/24</f>
        <v>43678.5833333333</v>
      </c>
      <c r="F16" s="0" t="n">
        <v>2019</v>
      </c>
      <c r="G16" s="0" t="n">
        <v>8</v>
      </c>
    </row>
    <row r="17" customFormat="false" ht="13.2" hidden="false" customHeight="false" outlineLevel="0" collapsed="false">
      <c r="A17" s="0" t="n">
        <f aca="false">(D17-32)/1.8</f>
        <v>30</v>
      </c>
      <c r="B17" s="0" t="s">
        <v>109</v>
      </c>
      <c r="C17" s="0" t="s">
        <v>110</v>
      </c>
      <c r="D17" s="0" t="n">
        <v>86</v>
      </c>
      <c r="E17" s="11" t="n">
        <f aca="false">E16+1/24</f>
        <v>43678.625</v>
      </c>
      <c r="F17" s="0" t="n">
        <v>2019</v>
      </c>
      <c r="G17" s="0" t="n">
        <v>8</v>
      </c>
    </row>
    <row r="18" customFormat="false" ht="13.2" hidden="false" customHeight="false" outlineLevel="0" collapsed="false">
      <c r="A18" s="0" t="n">
        <f aca="false">(D18-32)/1.8</f>
        <v>29.6666666666667</v>
      </c>
      <c r="B18" s="0" t="s">
        <v>109</v>
      </c>
      <c r="C18" s="0" t="s">
        <v>110</v>
      </c>
      <c r="D18" s="0" t="n">
        <v>85.4</v>
      </c>
      <c r="E18" s="11" t="n">
        <f aca="false">E17+1/24</f>
        <v>43678.6666666666</v>
      </c>
      <c r="F18" s="0" t="n">
        <v>2019</v>
      </c>
      <c r="G18" s="0" t="n">
        <v>8</v>
      </c>
    </row>
    <row r="19" customFormat="false" ht="13.2" hidden="false" customHeight="false" outlineLevel="0" collapsed="false">
      <c r="A19" s="0" t="n">
        <f aca="false">(D19-32)/1.8</f>
        <v>28.8333333333333</v>
      </c>
      <c r="B19" s="0" t="s">
        <v>109</v>
      </c>
      <c r="C19" s="0" t="s">
        <v>110</v>
      </c>
      <c r="D19" s="0" t="n">
        <v>83.9</v>
      </c>
      <c r="E19" s="11" t="n">
        <f aca="false">E18+1/24</f>
        <v>43678.7083333333</v>
      </c>
      <c r="F19" s="0" t="n">
        <v>2019</v>
      </c>
      <c r="G19" s="0" t="n">
        <v>8</v>
      </c>
    </row>
    <row r="20" customFormat="false" ht="13.2" hidden="false" customHeight="false" outlineLevel="0" collapsed="false">
      <c r="A20" s="0" t="n">
        <f aca="false">(D20-32)/1.8</f>
        <v>27.8333333333333</v>
      </c>
      <c r="B20" s="0" t="s">
        <v>109</v>
      </c>
      <c r="C20" s="0" t="s">
        <v>110</v>
      </c>
      <c r="D20" s="0" t="n">
        <v>82.1</v>
      </c>
      <c r="E20" s="11" t="n">
        <f aca="false">E19+1/24</f>
        <v>43678.75</v>
      </c>
      <c r="F20" s="0" t="n">
        <v>2019</v>
      </c>
      <c r="G20" s="0" t="n">
        <v>8</v>
      </c>
    </row>
    <row r="21" customFormat="false" ht="13.2" hidden="false" customHeight="false" outlineLevel="0" collapsed="false">
      <c r="A21" s="0" t="n">
        <f aca="false">(D21-32)/1.8</f>
        <v>26.3888888888889</v>
      </c>
      <c r="B21" s="0" t="s">
        <v>109</v>
      </c>
      <c r="C21" s="0" t="s">
        <v>110</v>
      </c>
      <c r="D21" s="0" t="n">
        <v>79.5</v>
      </c>
      <c r="E21" s="11" t="n">
        <f aca="false">E20+1/24</f>
        <v>43678.7916666666</v>
      </c>
      <c r="F21" s="0" t="n">
        <v>2019</v>
      </c>
      <c r="G21" s="0" t="n">
        <v>8</v>
      </c>
    </row>
    <row r="22" customFormat="false" ht="13.2" hidden="false" customHeight="false" outlineLevel="0" collapsed="false">
      <c r="A22" s="0" t="n">
        <f aca="false">(D22-32)/1.8</f>
        <v>25.2222222222222</v>
      </c>
      <c r="B22" s="0" t="s">
        <v>109</v>
      </c>
      <c r="C22" s="0" t="s">
        <v>110</v>
      </c>
      <c r="D22" s="0" t="n">
        <v>77.4</v>
      </c>
      <c r="E22" s="11" t="n">
        <f aca="false">E21+1/24</f>
        <v>43678.8333333333</v>
      </c>
      <c r="F22" s="0" t="n">
        <v>2019</v>
      </c>
      <c r="G22" s="0" t="n">
        <v>8</v>
      </c>
    </row>
    <row r="23" customFormat="false" ht="13.2" hidden="false" customHeight="false" outlineLevel="0" collapsed="false">
      <c r="A23" s="0" t="n">
        <f aca="false">(D23-32)/1.8</f>
        <v>24.3333333333333</v>
      </c>
      <c r="B23" s="0" t="s">
        <v>109</v>
      </c>
      <c r="C23" s="0" t="s">
        <v>110</v>
      </c>
      <c r="D23" s="0" t="n">
        <v>75.8</v>
      </c>
      <c r="E23" s="11" t="n">
        <f aca="false">E22+1/24</f>
        <v>43678.875</v>
      </c>
      <c r="F23" s="0" t="n">
        <v>2019</v>
      </c>
      <c r="G23" s="0" t="n">
        <v>8</v>
      </c>
    </row>
    <row r="24" customFormat="false" ht="13.2" hidden="false" customHeight="false" outlineLevel="0" collapsed="false">
      <c r="A24" s="0" t="n">
        <f aca="false">(D24-32)/1.8</f>
        <v>23.6666666666667</v>
      </c>
      <c r="B24" s="0" t="s">
        <v>109</v>
      </c>
      <c r="C24" s="0" t="s">
        <v>110</v>
      </c>
      <c r="D24" s="0" t="n">
        <v>74.6</v>
      </c>
      <c r="E24" s="11" t="n">
        <f aca="false">E23+1/24</f>
        <v>43678.9166666666</v>
      </c>
      <c r="F24" s="0" t="n">
        <v>2019</v>
      </c>
      <c r="G24" s="0" t="n">
        <v>8</v>
      </c>
    </row>
    <row r="25" customFormat="false" ht="13.2" hidden="false" customHeight="false" outlineLevel="0" collapsed="false">
      <c r="A25" s="0" t="n">
        <f aca="false">(D25-32)/1.8</f>
        <v>23.1111111111111</v>
      </c>
      <c r="B25" s="0" t="s">
        <v>109</v>
      </c>
      <c r="C25" s="0" t="s">
        <v>110</v>
      </c>
      <c r="D25" s="0" t="n">
        <v>73.6</v>
      </c>
      <c r="E25" s="11" t="n">
        <f aca="false">E24+1/24</f>
        <v>43678.9583333333</v>
      </c>
      <c r="F25" s="0" t="n">
        <v>2019</v>
      </c>
      <c r="G25" s="0" t="n">
        <v>8</v>
      </c>
    </row>
  </sheetData>
  <autoFilter ref="A1:G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1" sqref="C26:E27 B2"/>
    </sheetView>
  </sheetViews>
  <sheetFormatPr defaultColWidth="11.6796875" defaultRowHeight="13.2" zeroHeight="false" outlineLevelRow="0" outlineLevelCol="0"/>
  <cols>
    <col collapsed="false" customWidth="true" hidden="false" outlineLevel="0" max="3" min="1" style="0" width="6.56"/>
    <col collapsed="false" customWidth="true" hidden="false" outlineLevel="0" max="4" min="4" style="0" width="9.44"/>
    <col collapsed="false" customWidth="true" hidden="false" outlineLevel="0" max="5" min="5" style="0" width="7.78"/>
    <col collapsed="false" customWidth="true" hidden="false" outlineLevel="0" max="6" min="6" style="0" width="5.89"/>
    <col collapsed="false" customWidth="true" hidden="false" outlineLevel="0" max="7" min="7" style="0" width="6.56"/>
    <col collapsed="false" customWidth="true" hidden="false" outlineLevel="0" max="8" min="8" style="0" width="9.21"/>
    <col collapsed="false" customWidth="true" hidden="false" outlineLevel="0" max="9" min="9" style="0" width="7.56"/>
    <col collapsed="false" customWidth="true" hidden="false" outlineLevel="0" max="10" min="10" style="0" width="5.66"/>
    <col collapsed="false" customWidth="true" hidden="false" outlineLevel="0" max="11" min="11" style="0" width="7"/>
    <col collapsed="false" customWidth="true" hidden="false" outlineLevel="0" max="12" min="12" style="0" width="10.45"/>
    <col collapsed="false" customWidth="true" hidden="false" outlineLevel="0" max="13" min="13" style="0" width="8.89"/>
    <col collapsed="false" customWidth="true" hidden="false" outlineLevel="0" max="14" min="14" style="0" width="6.88"/>
    <col collapsed="false" customWidth="true" hidden="false" outlineLevel="0" max="16" min="15" style="0" width="18"/>
    <col collapsed="false" customWidth="true" hidden="false" outlineLevel="0" max="17" min="17" style="0" width="20.78"/>
    <col collapsed="false" customWidth="true" hidden="false" outlineLevel="0" max="19" min="18" style="0" width="16.33"/>
    <col collapsed="false" customWidth="true" hidden="false" outlineLevel="0" max="20" min="20" style="0" width="19.11"/>
    <col collapsed="false" customWidth="true" hidden="false" outlineLevel="0" max="21" min="21" style="0" width="16.33"/>
    <col collapsed="false" customWidth="true" hidden="false" outlineLevel="0" max="22" min="22" style="0" width="16.22"/>
    <col collapsed="false" customWidth="true" hidden="false" outlineLevel="0" max="23" min="23" style="0" width="19.11"/>
    <col collapsed="false" customWidth="true" hidden="false" outlineLevel="0" max="24" min="24" style="0" width="19.77"/>
    <col collapsed="false" customWidth="true" hidden="false" outlineLevel="0" max="25" min="25" style="0" width="19.66"/>
    <col collapsed="false" customWidth="true" hidden="false" outlineLevel="0" max="26" min="26" style="0" width="22.55"/>
    <col collapsed="false" customWidth="true" hidden="false" outlineLevel="0" max="27" min="27" style="0" width="18.44"/>
    <col collapsed="false" customWidth="true" hidden="false" outlineLevel="0" max="28" min="28" style="0" width="18.33"/>
    <col collapsed="false" customWidth="true" hidden="false" outlineLevel="0" max="29" min="29" style="0" width="21.1"/>
    <col collapsed="false" customWidth="true" hidden="false" outlineLevel="0" max="31" min="30" style="0" width="18.33"/>
    <col collapsed="false" customWidth="true" hidden="false" outlineLevel="0" max="32" min="32" style="0" width="21.1"/>
    <col collapsed="false" customWidth="true" hidden="false" outlineLevel="0" max="33" min="33" style="0" width="15.11"/>
    <col collapsed="false" customWidth="true" hidden="false" outlineLevel="0" max="34" min="34" style="0" width="15"/>
    <col collapsed="false" customWidth="true" hidden="false" outlineLevel="0" max="35" min="35" style="0" width="17.89"/>
    <col collapsed="false" customWidth="true" hidden="false" outlineLevel="0" max="37" min="36" style="0" width="18.56"/>
    <col collapsed="false" customWidth="true" hidden="false" outlineLevel="0" max="38" min="38" style="0" width="21.33"/>
    <col collapsed="false" customWidth="true" hidden="false" outlineLevel="0" max="39" min="39" style="0" width="18.44"/>
  </cols>
  <sheetData>
    <row r="1" customFormat="false" ht="13.2" hidden="false" customHeight="false" outlineLevel="0" collapsed="false">
      <c r="A1" s="10" t="s">
        <v>70</v>
      </c>
      <c r="B1" s="14" t="str">
        <f aca="false">vmt_age!B1</f>
        <v>MC_G</v>
      </c>
      <c r="C1" s="14" t="str">
        <f aca="false">vmt_age!C1</f>
        <v>PC_G</v>
      </c>
      <c r="D1" s="14" t="str">
        <f aca="false">vmt_age!D1</f>
        <v>PC_ELEC</v>
      </c>
      <c r="E1" s="14" t="str">
        <f aca="false">vmt_age!E1</f>
        <v>PC_E85</v>
      </c>
      <c r="F1" s="14" t="str">
        <f aca="false">vmt_age!F1</f>
        <v>PC_D</v>
      </c>
      <c r="G1" s="14" t="str">
        <f aca="false">vmt_age!G1</f>
        <v>PT_G</v>
      </c>
      <c r="H1" s="14" t="str">
        <f aca="false">vmt_age!H1</f>
        <v>PT_ELEC</v>
      </c>
      <c r="I1" s="14" t="str">
        <f aca="false">vmt_age!I1</f>
        <v>PT_E85</v>
      </c>
      <c r="J1" s="14" t="str">
        <f aca="false">vmt_age!J1</f>
        <v>PT_D</v>
      </c>
      <c r="K1" s="14" t="str">
        <f aca="false">vmt_age!K1</f>
        <v>LCT_G</v>
      </c>
      <c r="L1" s="14" t="str">
        <f aca="false">vmt_age!L1</f>
        <v>LCT_ELEC</v>
      </c>
      <c r="M1" s="14" t="str">
        <f aca="false">vmt_age!M1</f>
        <v>LCT_E85</v>
      </c>
      <c r="N1" s="14" t="str">
        <f aca="false">vmt_age!N1</f>
        <v>LCT_D</v>
      </c>
      <c r="O1" s="14" t="str">
        <f aca="false">vmt_age!O1</f>
        <v>BUS_INTERCITY_G</v>
      </c>
      <c r="P1" s="14" t="str">
        <f aca="false">vmt_age!P1</f>
        <v>BUS_INTERCITY_D</v>
      </c>
      <c r="Q1" s="14" t="str">
        <f aca="false">vmt_age!Q1</f>
        <v>BUS_INTERCITY_CNG</v>
      </c>
      <c r="R1" s="14" t="str">
        <f aca="false">vmt_age!R1</f>
        <v>BUS_TRANSIT_G</v>
      </c>
      <c r="S1" s="14" t="str">
        <f aca="false">vmt_age!S1</f>
        <v>BUS_TRANSIT_D</v>
      </c>
      <c r="T1" s="14" t="str">
        <f aca="false">vmt_age!T1</f>
        <v>BUS_TRANSIT_CNG</v>
      </c>
      <c r="U1" s="14" t="str">
        <f aca="false">vmt_age!U1</f>
        <v>BUS_SCHOOL_G</v>
      </c>
      <c r="V1" s="14" t="str">
        <f aca="false">vmt_age!V1</f>
        <v>BUS_SCHOOL_D</v>
      </c>
      <c r="W1" s="14" t="str">
        <f aca="false">vmt_age!W1</f>
        <v>BUS_SCHOOL_CNG</v>
      </c>
      <c r="X1" s="14" t="str">
        <f aca="false">vmt_age!X1</f>
        <v>TRUCKS_REFUSE_G</v>
      </c>
      <c r="Y1" s="14" t="str">
        <f aca="false">vmt_age!Y1</f>
        <v>TRUCKS_REFUSE_D</v>
      </c>
      <c r="Z1" s="14" t="str">
        <f aca="false">vmt_age!Z1</f>
        <v>TRUCKS_REFUSE_CNG</v>
      </c>
      <c r="AA1" s="14" t="str">
        <f aca="false">vmt_age!AA1</f>
        <v>TRUCKS_SU_SH_G</v>
      </c>
      <c r="AB1" s="14" t="str">
        <f aca="false">vmt_age!AB1</f>
        <v>TRUCKS_SU_SH_D</v>
      </c>
      <c r="AC1" s="14" t="str">
        <f aca="false">vmt_age!AC1</f>
        <v>TRUCKS_SU_SH_CNG</v>
      </c>
      <c r="AD1" s="14" t="str">
        <f aca="false">vmt_age!AD1</f>
        <v>TRUCKS_SU_LH_G</v>
      </c>
      <c r="AE1" s="14" t="str">
        <f aca="false">vmt_age!AE1</f>
        <v>TRUCKS_SU_LH_D</v>
      </c>
      <c r="AF1" s="14" t="str">
        <f aca="false">vmt_age!AF1</f>
        <v>TRUCKS_SU_LH_CNG</v>
      </c>
      <c r="AG1" s="14" t="str">
        <f aca="false">vmt_age!AG1</f>
        <v>TRUCKS_MH_G</v>
      </c>
      <c r="AH1" s="14" t="str">
        <f aca="false">vmt_age!AH1</f>
        <v>TRUCKS_MH_D</v>
      </c>
      <c r="AI1" s="14" t="str">
        <f aca="false">vmt_age!AI1</f>
        <v>TRUCKS_MH_CNG</v>
      </c>
      <c r="AJ1" s="14" t="str">
        <f aca="false">vmt_age!AJ1</f>
        <v>TRUCKS_CU_SH_G</v>
      </c>
      <c r="AK1" s="14" t="str">
        <f aca="false">vmt_age!AK1</f>
        <v>TRUCKS_CU_SH_D</v>
      </c>
      <c r="AL1" s="14" t="str">
        <f aca="false">vmt_age!AL1</f>
        <v>TRUCKS_CU_SH_CNG</v>
      </c>
      <c r="AM1" s="14" t="str">
        <f aca="false">vmt_age!AM1</f>
        <v>TRUCKS_CU_LH_D</v>
      </c>
    </row>
    <row r="2" customFormat="false" ht="13.2" hidden="false" customHeight="false" outlineLevel="0" collapsed="false">
      <c r="A2" s="10" t="n">
        <v>1</v>
      </c>
      <c r="B2" s="21" t="n">
        <f aca="false">$C2</f>
        <v>4829</v>
      </c>
      <c r="C2" s="21" t="n">
        <f aca="false">fuelold!H422</f>
        <v>4829</v>
      </c>
      <c r="D2" s="21" t="n">
        <f aca="false">$C2</f>
        <v>4829</v>
      </c>
      <c r="E2" s="22" t="n">
        <f aca="false">fuelold!H1344</f>
        <v>686.7</v>
      </c>
      <c r="F2" s="23" t="n">
        <f aca="false">fuelold!H895</f>
        <v>666.2</v>
      </c>
      <c r="G2" s="21" t="n">
        <f aca="false">$C2</f>
        <v>4829</v>
      </c>
      <c r="H2" s="21" t="n">
        <f aca="false">$C2</f>
        <v>4829</v>
      </c>
      <c r="I2" s="22" t="n">
        <f aca="false">$E2</f>
        <v>686.7</v>
      </c>
      <c r="J2" s="23" t="n">
        <f aca="false">$F2</f>
        <v>666.2</v>
      </c>
      <c r="K2" s="21" t="n">
        <f aca="false">$C2</f>
        <v>4829</v>
      </c>
      <c r="L2" s="21" t="n">
        <f aca="false">$C2</f>
        <v>4829</v>
      </c>
      <c r="M2" s="22" t="n">
        <f aca="false">$E2</f>
        <v>686.7</v>
      </c>
      <c r="N2" s="23" t="n">
        <f aca="false">$F2</f>
        <v>666.2</v>
      </c>
      <c r="O2" s="21" t="n">
        <f aca="false">$C2</f>
        <v>4829</v>
      </c>
      <c r="P2" s="23" t="n">
        <f aca="false">$F2</f>
        <v>666.2</v>
      </c>
      <c r="Q2" s="22" t="n">
        <f aca="false">$E2</f>
        <v>686.7</v>
      </c>
      <c r="R2" s="21" t="n">
        <f aca="false">$C2</f>
        <v>4829</v>
      </c>
      <c r="S2" s="23" t="n">
        <f aca="false">$F2</f>
        <v>666.2</v>
      </c>
      <c r="T2" s="22" t="n">
        <f aca="false">$E2</f>
        <v>686.7</v>
      </c>
      <c r="U2" s="21" t="n">
        <f aca="false">$C2</f>
        <v>4829</v>
      </c>
      <c r="V2" s="23" t="n">
        <f aca="false">$F2</f>
        <v>666.2</v>
      </c>
      <c r="W2" s="22" t="n">
        <f aca="false">$E2</f>
        <v>686.7</v>
      </c>
      <c r="X2" s="21" t="n">
        <f aca="false">$C2</f>
        <v>4829</v>
      </c>
      <c r="Y2" s="23" t="n">
        <f aca="false">$F2</f>
        <v>666.2</v>
      </c>
      <c r="Z2" s="22" t="n">
        <f aca="false">$E2</f>
        <v>686.7</v>
      </c>
      <c r="AA2" s="21" t="n">
        <f aca="false">$C2</f>
        <v>4829</v>
      </c>
      <c r="AB2" s="23" t="n">
        <f aca="false">$F2</f>
        <v>666.2</v>
      </c>
      <c r="AC2" s="22" t="n">
        <f aca="false">$E2</f>
        <v>686.7</v>
      </c>
      <c r="AD2" s="21" t="n">
        <f aca="false">$C2</f>
        <v>4829</v>
      </c>
      <c r="AE2" s="23" t="n">
        <f aca="false">$F2</f>
        <v>666.2</v>
      </c>
      <c r="AF2" s="22" t="n">
        <f aca="false">$E2</f>
        <v>686.7</v>
      </c>
      <c r="AG2" s="21" t="n">
        <f aca="false">$C2</f>
        <v>4829</v>
      </c>
      <c r="AH2" s="23" t="n">
        <f aca="false">$F2</f>
        <v>666.2</v>
      </c>
      <c r="AI2" s="22" t="n">
        <f aca="false">$E2</f>
        <v>686.7</v>
      </c>
      <c r="AJ2" s="21" t="n">
        <f aca="false">$C2</f>
        <v>4829</v>
      </c>
      <c r="AK2" s="23" t="n">
        <f aca="false">$F2</f>
        <v>666.2</v>
      </c>
      <c r="AL2" s="22" t="n">
        <f aca="false">$E2</f>
        <v>686.7</v>
      </c>
      <c r="AM2" s="23" t="n">
        <f aca="false">$F2</f>
        <v>666.2</v>
      </c>
    </row>
    <row r="3" customFormat="false" ht="13.2" hidden="false" customHeight="false" outlineLevel="0" collapsed="false">
      <c r="A3" s="10" t="n">
        <f aca="false">A2+1</f>
        <v>2</v>
      </c>
      <c r="B3" s="21" t="n">
        <f aca="false">$C3</f>
        <v>4973</v>
      </c>
      <c r="C3" s="21" t="n">
        <f aca="false">fuelold!H423</f>
        <v>4973</v>
      </c>
      <c r="D3" s="21" t="n">
        <f aca="false">$C3</f>
        <v>4973</v>
      </c>
      <c r="E3" s="22" t="n">
        <f aca="false">fuelold!H1345</f>
        <v>585.1</v>
      </c>
      <c r="F3" s="23" t="n">
        <f aca="false">fuelold!H896</f>
        <v>648.8</v>
      </c>
      <c r="G3" s="21" t="n">
        <f aca="false">$C3</f>
        <v>4973</v>
      </c>
      <c r="H3" s="21" t="n">
        <f aca="false">$C3</f>
        <v>4973</v>
      </c>
      <c r="I3" s="22" t="n">
        <f aca="false">$E3</f>
        <v>585.1</v>
      </c>
      <c r="J3" s="23" t="n">
        <f aca="false">$F3</f>
        <v>648.8</v>
      </c>
      <c r="K3" s="21" t="n">
        <f aca="false">$C3</f>
        <v>4973</v>
      </c>
      <c r="L3" s="21" t="n">
        <f aca="false">$C3</f>
        <v>4973</v>
      </c>
      <c r="M3" s="22" t="n">
        <f aca="false">$E3</f>
        <v>585.1</v>
      </c>
      <c r="N3" s="23" t="n">
        <f aca="false">$F3</f>
        <v>648.8</v>
      </c>
      <c r="O3" s="21" t="n">
        <f aca="false">$C3</f>
        <v>4973</v>
      </c>
      <c r="P3" s="23" t="n">
        <f aca="false">$F3</f>
        <v>648.8</v>
      </c>
      <c r="Q3" s="22" t="n">
        <f aca="false">$E3</f>
        <v>585.1</v>
      </c>
      <c r="R3" s="21" t="n">
        <f aca="false">$C3</f>
        <v>4973</v>
      </c>
      <c r="S3" s="23" t="n">
        <f aca="false">$F3</f>
        <v>648.8</v>
      </c>
      <c r="T3" s="22" t="n">
        <f aca="false">$E3</f>
        <v>585.1</v>
      </c>
      <c r="U3" s="21" t="n">
        <f aca="false">$C3</f>
        <v>4973</v>
      </c>
      <c r="V3" s="23" t="n">
        <f aca="false">$F3</f>
        <v>648.8</v>
      </c>
      <c r="W3" s="22" t="n">
        <f aca="false">$E3</f>
        <v>585.1</v>
      </c>
      <c r="X3" s="21" t="n">
        <f aca="false">$C3</f>
        <v>4973</v>
      </c>
      <c r="Y3" s="23" t="n">
        <f aca="false">$F3</f>
        <v>648.8</v>
      </c>
      <c r="Z3" s="22" t="n">
        <f aca="false">$E3</f>
        <v>585.1</v>
      </c>
      <c r="AA3" s="21" t="n">
        <f aca="false">$C3</f>
        <v>4973</v>
      </c>
      <c r="AB3" s="23" t="n">
        <f aca="false">$F3</f>
        <v>648.8</v>
      </c>
      <c r="AC3" s="22" t="n">
        <f aca="false">$E3</f>
        <v>585.1</v>
      </c>
      <c r="AD3" s="21" t="n">
        <f aca="false">$C3</f>
        <v>4973</v>
      </c>
      <c r="AE3" s="23" t="n">
        <f aca="false">$F3</f>
        <v>648.8</v>
      </c>
      <c r="AF3" s="22" t="n">
        <f aca="false">$E3</f>
        <v>585.1</v>
      </c>
      <c r="AG3" s="21" t="n">
        <f aca="false">$C3</f>
        <v>4973</v>
      </c>
      <c r="AH3" s="23" t="n">
        <f aca="false">$F3</f>
        <v>648.8</v>
      </c>
      <c r="AI3" s="22" t="n">
        <f aca="false">$E3</f>
        <v>585.1</v>
      </c>
      <c r="AJ3" s="21" t="n">
        <f aca="false">$C3</f>
        <v>4973</v>
      </c>
      <c r="AK3" s="23" t="n">
        <f aca="false">$F3</f>
        <v>648.8</v>
      </c>
      <c r="AL3" s="22" t="n">
        <f aca="false">$E3</f>
        <v>585.1</v>
      </c>
      <c r="AM3" s="23" t="n">
        <f aca="false">$F3</f>
        <v>648.8</v>
      </c>
    </row>
    <row r="4" customFormat="false" ht="13.2" hidden="false" customHeight="false" outlineLevel="0" collapsed="false">
      <c r="A4" s="10" t="n">
        <f aca="false">A3+1</f>
        <v>3</v>
      </c>
      <c r="B4" s="21" t="n">
        <f aca="false">$C4</f>
        <v>5464.8</v>
      </c>
      <c r="C4" s="21" t="n">
        <f aca="false">fuelold!H424</f>
        <v>5464.8</v>
      </c>
      <c r="D4" s="21" t="n">
        <f aca="false">$C4</f>
        <v>5464.8</v>
      </c>
      <c r="E4" s="22" t="n">
        <f aca="false">fuelold!H1346</f>
        <v>428.6</v>
      </c>
      <c r="F4" s="23" t="n">
        <f aca="false">fuelold!H897</f>
        <v>336.1</v>
      </c>
      <c r="G4" s="21" t="n">
        <f aca="false">$C4</f>
        <v>5464.8</v>
      </c>
      <c r="H4" s="21" t="n">
        <f aca="false">$C4</f>
        <v>5464.8</v>
      </c>
      <c r="I4" s="22" t="n">
        <f aca="false">$E4</f>
        <v>428.6</v>
      </c>
      <c r="J4" s="23" t="n">
        <f aca="false">$F4</f>
        <v>336.1</v>
      </c>
      <c r="K4" s="21" t="n">
        <f aca="false">$C4</f>
        <v>5464.8</v>
      </c>
      <c r="L4" s="21" t="n">
        <f aca="false">$C4</f>
        <v>5464.8</v>
      </c>
      <c r="M4" s="22" t="n">
        <f aca="false">$E4</f>
        <v>428.6</v>
      </c>
      <c r="N4" s="23" t="n">
        <f aca="false">$F4</f>
        <v>336.1</v>
      </c>
      <c r="O4" s="21" t="n">
        <f aca="false">$C4</f>
        <v>5464.8</v>
      </c>
      <c r="P4" s="23" t="n">
        <f aca="false">$F4</f>
        <v>336.1</v>
      </c>
      <c r="Q4" s="22" t="n">
        <f aca="false">$E4</f>
        <v>428.6</v>
      </c>
      <c r="R4" s="21" t="n">
        <f aca="false">$C4</f>
        <v>5464.8</v>
      </c>
      <c r="S4" s="23" t="n">
        <f aca="false">$F4</f>
        <v>336.1</v>
      </c>
      <c r="T4" s="22" t="n">
        <f aca="false">$E4</f>
        <v>428.6</v>
      </c>
      <c r="U4" s="21" t="n">
        <f aca="false">$C4</f>
        <v>5464.8</v>
      </c>
      <c r="V4" s="23" t="n">
        <f aca="false">$F4</f>
        <v>336.1</v>
      </c>
      <c r="W4" s="22" t="n">
        <f aca="false">$E4</f>
        <v>428.6</v>
      </c>
      <c r="X4" s="21" t="n">
        <f aca="false">$C4</f>
        <v>5464.8</v>
      </c>
      <c r="Y4" s="23" t="n">
        <f aca="false">$F4</f>
        <v>336.1</v>
      </c>
      <c r="Z4" s="22" t="n">
        <f aca="false">$E4</f>
        <v>428.6</v>
      </c>
      <c r="AA4" s="21" t="n">
        <f aca="false">$C4</f>
        <v>5464.8</v>
      </c>
      <c r="AB4" s="23" t="n">
        <f aca="false">$F4</f>
        <v>336.1</v>
      </c>
      <c r="AC4" s="22" t="n">
        <f aca="false">$E4</f>
        <v>428.6</v>
      </c>
      <c r="AD4" s="21" t="n">
        <f aca="false">$C4</f>
        <v>5464.8</v>
      </c>
      <c r="AE4" s="23" t="n">
        <f aca="false">$F4</f>
        <v>336.1</v>
      </c>
      <c r="AF4" s="22" t="n">
        <f aca="false">$E4</f>
        <v>428.6</v>
      </c>
      <c r="AG4" s="21" t="n">
        <f aca="false">$C4</f>
        <v>5464.8</v>
      </c>
      <c r="AH4" s="23" t="n">
        <f aca="false">$F4</f>
        <v>336.1</v>
      </c>
      <c r="AI4" s="22" t="n">
        <f aca="false">$E4</f>
        <v>428.6</v>
      </c>
      <c r="AJ4" s="21" t="n">
        <f aca="false">$C4</f>
        <v>5464.8</v>
      </c>
      <c r="AK4" s="23" t="n">
        <f aca="false">$F4</f>
        <v>336.1</v>
      </c>
      <c r="AL4" s="22" t="n">
        <f aca="false">$E4</f>
        <v>428.6</v>
      </c>
      <c r="AM4" s="23" t="n">
        <f aca="false">$F4</f>
        <v>336.1</v>
      </c>
    </row>
    <row r="5" customFormat="false" ht="13.2" hidden="false" customHeight="false" outlineLevel="0" collapsed="false">
      <c r="A5" s="10" t="n">
        <f aca="false">A4+1</f>
        <v>4</v>
      </c>
      <c r="B5" s="21" t="n">
        <f aca="false">$C5</f>
        <v>5581.8</v>
      </c>
      <c r="C5" s="21" t="n">
        <f aca="false">fuelold!H425</f>
        <v>5581.8</v>
      </c>
      <c r="D5" s="21" t="n">
        <f aca="false">$C5</f>
        <v>5581.8</v>
      </c>
      <c r="E5" s="22" t="n">
        <f aca="false">fuelold!H1347</f>
        <v>278.3</v>
      </c>
      <c r="F5" s="23" t="n">
        <f aca="false">fuelold!H898</f>
        <v>127.2</v>
      </c>
      <c r="G5" s="21" t="n">
        <f aca="false">$C5</f>
        <v>5581.8</v>
      </c>
      <c r="H5" s="21" t="n">
        <f aca="false">$C5</f>
        <v>5581.8</v>
      </c>
      <c r="I5" s="22" t="n">
        <f aca="false">$E5</f>
        <v>278.3</v>
      </c>
      <c r="J5" s="23" t="n">
        <f aca="false">$F5</f>
        <v>127.2</v>
      </c>
      <c r="K5" s="21" t="n">
        <f aca="false">$C5</f>
        <v>5581.8</v>
      </c>
      <c r="L5" s="21" t="n">
        <f aca="false">$C5</f>
        <v>5581.8</v>
      </c>
      <c r="M5" s="22" t="n">
        <f aca="false">$E5</f>
        <v>278.3</v>
      </c>
      <c r="N5" s="23" t="n">
        <f aca="false">$F5</f>
        <v>127.2</v>
      </c>
      <c r="O5" s="21" t="n">
        <f aca="false">$C5</f>
        <v>5581.8</v>
      </c>
      <c r="P5" s="23" t="n">
        <f aca="false">$F5</f>
        <v>127.2</v>
      </c>
      <c r="Q5" s="22" t="n">
        <f aca="false">$E5</f>
        <v>278.3</v>
      </c>
      <c r="R5" s="21" t="n">
        <f aca="false">$C5</f>
        <v>5581.8</v>
      </c>
      <c r="S5" s="23" t="n">
        <f aca="false">$F5</f>
        <v>127.2</v>
      </c>
      <c r="T5" s="22" t="n">
        <f aca="false">$E5</f>
        <v>278.3</v>
      </c>
      <c r="U5" s="21" t="n">
        <f aca="false">$C5</f>
        <v>5581.8</v>
      </c>
      <c r="V5" s="23" t="n">
        <f aca="false">$F5</f>
        <v>127.2</v>
      </c>
      <c r="W5" s="22" t="n">
        <f aca="false">$E5</f>
        <v>278.3</v>
      </c>
      <c r="X5" s="21" t="n">
        <f aca="false">$C5</f>
        <v>5581.8</v>
      </c>
      <c r="Y5" s="23" t="n">
        <f aca="false">$F5</f>
        <v>127.2</v>
      </c>
      <c r="Z5" s="22" t="n">
        <f aca="false">$E5</f>
        <v>278.3</v>
      </c>
      <c r="AA5" s="21" t="n">
        <f aca="false">$C5</f>
        <v>5581.8</v>
      </c>
      <c r="AB5" s="23" t="n">
        <f aca="false">$F5</f>
        <v>127.2</v>
      </c>
      <c r="AC5" s="22" t="n">
        <f aca="false">$E5</f>
        <v>278.3</v>
      </c>
      <c r="AD5" s="21" t="n">
        <f aca="false">$C5</f>
        <v>5581.8</v>
      </c>
      <c r="AE5" s="23" t="n">
        <f aca="false">$F5</f>
        <v>127.2</v>
      </c>
      <c r="AF5" s="22" t="n">
        <f aca="false">$E5</f>
        <v>278.3</v>
      </c>
      <c r="AG5" s="21" t="n">
        <f aca="false">$C5</f>
        <v>5581.8</v>
      </c>
      <c r="AH5" s="23" t="n">
        <f aca="false">$F5</f>
        <v>127.2</v>
      </c>
      <c r="AI5" s="22" t="n">
        <f aca="false">$E5</f>
        <v>278.3</v>
      </c>
      <c r="AJ5" s="21" t="n">
        <f aca="false">$C5</f>
        <v>5581.8</v>
      </c>
      <c r="AK5" s="23" t="n">
        <f aca="false">$F5</f>
        <v>127.2</v>
      </c>
      <c r="AL5" s="22" t="n">
        <f aca="false">$E5</f>
        <v>278.3</v>
      </c>
      <c r="AM5" s="23" t="n">
        <f aca="false">$F5</f>
        <v>127.2</v>
      </c>
    </row>
    <row r="6" customFormat="false" ht="13.2" hidden="false" customHeight="false" outlineLevel="0" collapsed="false">
      <c r="A6" s="10" t="n">
        <f aca="false">A5+1</f>
        <v>5</v>
      </c>
      <c r="B6" s="21" t="n">
        <f aca="false">$C6</f>
        <v>5147.2</v>
      </c>
      <c r="C6" s="21" t="n">
        <f aca="false">fuelold!H426</f>
        <v>5147.2</v>
      </c>
      <c r="D6" s="21" t="n">
        <f aca="false">$C6</f>
        <v>5147.2</v>
      </c>
      <c r="E6" s="22" t="n">
        <f aca="false">fuelold!H1348</f>
        <v>196.8</v>
      </c>
      <c r="F6" s="23" t="n">
        <f aca="false">fuelold!H899</f>
        <v>111.7</v>
      </c>
      <c r="G6" s="21" t="n">
        <f aca="false">$C6</f>
        <v>5147.2</v>
      </c>
      <c r="H6" s="21" t="n">
        <f aca="false">$C6</f>
        <v>5147.2</v>
      </c>
      <c r="I6" s="22" t="n">
        <f aca="false">$E6</f>
        <v>196.8</v>
      </c>
      <c r="J6" s="23" t="n">
        <f aca="false">$F6</f>
        <v>111.7</v>
      </c>
      <c r="K6" s="21" t="n">
        <f aca="false">$C6</f>
        <v>5147.2</v>
      </c>
      <c r="L6" s="21" t="n">
        <f aca="false">$C6</f>
        <v>5147.2</v>
      </c>
      <c r="M6" s="22" t="n">
        <f aca="false">$E6</f>
        <v>196.8</v>
      </c>
      <c r="N6" s="23" t="n">
        <f aca="false">$F6</f>
        <v>111.7</v>
      </c>
      <c r="O6" s="21" t="n">
        <f aca="false">$C6</f>
        <v>5147.2</v>
      </c>
      <c r="P6" s="23" t="n">
        <f aca="false">$F6</f>
        <v>111.7</v>
      </c>
      <c r="Q6" s="22" t="n">
        <f aca="false">$E6</f>
        <v>196.8</v>
      </c>
      <c r="R6" s="21" t="n">
        <f aca="false">$C6</f>
        <v>5147.2</v>
      </c>
      <c r="S6" s="23" t="n">
        <f aca="false">$F6</f>
        <v>111.7</v>
      </c>
      <c r="T6" s="22" t="n">
        <f aca="false">$E6</f>
        <v>196.8</v>
      </c>
      <c r="U6" s="21" t="n">
        <f aca="false">$C6</f>
        <v>5147.2</v>
      </c>
      <c r="V6" s="23" t="n">
        <f aca="false">$F6</f>
        <v>111.7</v>
      </c>
      <c r="W6" s="22" t="n">
        <f aca="false">$E6</f>
        <v>196.8</v>
      </c>
      <c r="X6" s="21" t="n">
        <f aca="false">$C6</f>
        <v>5147.2</v>
      </c>
      <c r="Y6" s="23" t="n">
        <f aca="false">$F6</f>
        <v>111.7</v>
      </c>
      <c r="Z6" s="22" t="n">
        <f aca="false">$E6</f>
        <v>196.8</v>
      </c>
      <c r="AA6" s="21" t="n">
        <f aca="false">$C6</f>
        <v>5147.2</v>
      </c>
      <c r="AB6" s="23" t="n">
        <f aca="false">$F6</f>
        <v>111.7</v>
      </c>
      <c r="AC6" s="22" t="n">
        <f aca="false">$E6</f>
        <v>196.8</v>
      </c>
      <c r="AD6" s="21" t="n">
        <f aca="false">$C6</f>
        <v>5147.2</v>
      </c>
      <c r="AE6" s="23" t="n">
        <f aca="false">$F6</f>
        <v>111.7</v>
      </c>
      <c r="AF6" s="22" t="n">
        <f aca="false">$E6</f>
        <v>196.8</v>
      </c>
      <c r="AG6" s="21" t="n">
        <f aca="false">$C6</f>
        <v>5147.2</v>
      </c>
      <c r="AH6" s="23" t="n">
        <f aca="false">$F6</f>
        <v>111.7</v>
      </c>
      <c r="AI6" s="22" t="n">
        <f aca="false">$E6</f>
        <v>196.8</v>
      </c>
      <c r="AJ6" s="21" t="n">
        <f aca="false">$C6</f>
        <v>5147.2</v>
      </c>
      <c r="AK6" s="23" t="n">
        <f aca="false">$F6</f>
        <v>111.7</v>
      </c>
      <c r="AL6" s="22" t="n">
        <f aca="false">$E6</f>
        <v>196.8</v>
      </c>
      <c r="AM6" s="23" t="n">
        <f aca="false">$F6</f>
        <v>111.7</v>
      </c>
    </row>
    <row r="7" customFormat="false" ht="13.2" hidden="false" customHeight="false" outlineLevel="0" collapsed="false">
      <c r="A7" s="10" t="n">
        <f aca="false">A6+1</f>
        <v>6</v>
      </c>
      <c r="B7" s="21" t="n">
        <f aca="false">$C7</f>
        <v>5402.1</v>
      </c>
      <c r="C7" s="21" t="n">
        <f aca="false">fuelold!H427</f>
        <v>5402.1</v>
      </c>
      <c r="D7" s="21" t="n">
        <f aca="false">$C7</f>
        <v>5402.1</v>
      </c>
      <c r="E7" s="22" t="n">
        <f aca="false">fuelold!H1349</f>
        <v>155.2</v>
      </c>
      <c r="F7" s="23" t="n">
        <f aca="false">fuelold!H900</f>
        <v>96.2</v>
      </c>
      <c r="G7" s="21" t="n">
        <f aca="false">$C7</f>
        <v>5402.1</v>
      </c>
      <c r="H7" s="21" t="n">
        <f aca="false">$C7</f>
        <v>5402.1</v>
      </c>
      <c r="I7" s="22" t="n">
        <f aca="false">$E7</f>
        <v>155.2</v>
      </c>
      <c r="J7" s="23" t="n">
        <f aca="false">$F7</f>
        <v>96.2</v>
      </c>
      <c r="K7" s="21" t="n">
        <f aca="false">$C7</f>
        <v>5402.1</v>
      </c>
      <c r="L7" s="21" t="n">
        <f aca="false">$C7</f>
        <v>5402.1</v>
      </c>
      <c r="M7" s="22" t="n">
        <f aca="false">$E7</f>
        <v>155.2</v>
      </c>
      <c r="N7" s="23" t="n">
        <f aca="false">$F7</f>
        <v>96.2</v>
      </c>
      <c r="O7" s="21" t="n">
        <f aca="false">$C7</f>
        <v>5402.1</v>
      </c>
      <c r="P7" s="23" t="n">
        <f aca="false">$F7</f>
        <v>96.2</v>
      </c>
      <c r="Q7" s="22" t="n">
        <f aca="false">$E7</f>
        <v>155.2</v>
      </c>
      <c r="R7" s="21" t="n">
        <f aca="false">$C7</f>
        <v>5402.1</v>
      </c>
      <c r="S7" s="23" t="n">
        <f aca="false">$F7</f>
        <v>96.2</v>
      </c>
      <c r="T7" s="22" t="n">
        <f aca="false">$E7</f>
        <v>155.2</v>
      </c>
      <c r="U7" s="21" t="n">
        <f aca="false">$C7</f>
        <v>5402.1</v>
      </c>
      <c r="V7" s="23" t="n">
        <f aca="false">$F7</f>
        <v>96.2</v>
      </c>
      <c r="W7" s="22" t="n">
        <f aca="false">$E7</f>
        <v>155.2</v>
      </c>
      <c r="X7" s="21" t="n">
        <f aca="false">$C7</f>
        <v>5402.1</v>
      </c>
      <c r="Y7" s="23" t="n">
        <f aca="false">$F7</f>
        <v>96.2</v>
      </c>
      <c r="Z7" s="22" t="n">
        <f aca="false">$E7</f>
        <v>155.2</v>
      </c>
      <c r="AA7" s="21" t="n">
        <f aca="false">$C7</f>
        <v>5402.1</v>
      </c>
      <c r="AB7" s="23" t="n">
        <f aca="false">$F7</f>
        <v>96.2</v>
      </c>
      <c r="AC7" s="22" t="n">
        <f aca="false">$E7</f>
        <v>155.2</v>
      </c>
      <c r="AD7" s="21" t="n">
        <f aca="false">$C7</f>
        <v>5402.1</v>
      </c>
      <c r="AE7" s="23" t="n">
        <f aca="false">$F7</f>
        <v>96.2</v>
      </c>
      <c r="AF7" s="22" t="n">
        <f aca="false">$E7</f>
        <v>155.2</v>
      </c>
      <c r="AG7" s="21" t="n">
        <f aca="false">$C7</f>
        <v>5402.1</v>
      </c>
      <c r="AH7" s="23" t="n">
        <f aca="false">$F7</f>
        <v>96.2</v>
      </c>
      <c r="AI7" s="22" t="n">
        <f aca="false">$E7</f>
        <v>155.2</v>
      </c>
      <c r="AJ7" s="21" t="n">
        <f aca="false">$C7</f>
        <v>5402.1</v>
      </c>
      <c r="AK7" s="23" t="n">
        <f aca="false">$F7</f>
        <v>96.2</v>
      </c>
      <c r="AL7" s="22" t="n">
        <f aca="false">$E7</f>
        <v>155.2</v>
      </c>
      <c r="AM7" s="23" t="n">
        <f aca="false">$F7</f>
        <v>96.2</v>
      </c>
    </row>
    <row r="8" customFormat="false" ht="13.2" hidden="false" customHeight="false" outlineLevel="0" collapsed="false">
      <c r="A8" s="10" t="n">
        <f aca="false">A7+1</f>
        <v>7</v>
      </c>
      <c r="B8" s="21" t="n">
        <f aca="false">$C8</f>
        <v>5423.5</v>
      </c>
      <c r="C8" s="21" t="n">
        <f aca="false">fuelold!H428</f>
        <v>5423.5</v>
      </c>
      <c r="D8" s="21" t="n">
        <f aca="false">$C8</f>
        <v>5423.5</v>
      </c>
      <c r="E8" s="22" t="n">
        <f aca="false">fuelold!H1350</f>
        <v>142.8</v>
      </c>
      <c r="F8" s="23" t="n">
        <f aca="false">fuelold!H901</f>
        <v>44.5</v>
      </c>
      <c r="G8" s="21" t="n">
        <f aca="false">$C8</f>
        <v>5423.5</v>
      </c>
      <c r="H8" s="21" t="n">
        <f aca="false">$C8</f>
        <v>5423.5</v>
      </c>
      <c r="I8" s="22" t="n">
        <f aca="false">$E8</f>
        <v>142.8</v>
      </c>
      <c r="J8" s="23" t="n">
        <f aca="false">$F8</f>
        <v>44.5</v>
      </c>
      <c r="K8" s="21" t="n">
        <f aca="false">$C8</f>
        <v>5423.5</v>
      </c>
      <c r="L8" s="21" t="n">
        <f aca="false">$C8</f>
        <v>5423.5</v>
      </c>
      <c r="M8" s="22" t="n">
        <f aca="false">$E8</f>
        <v>142.8</v>
      </c>
      <c r="N8" s="23" t="n">
        <f aca="false">$F8</f>
        <v>44.5</v>
      </c>
      <c r="O8" s="21" t="n">
        <f aca="false">$C8</f>
        <v>5423.5</v>
      </c>
      <c r="P8" s="23" t="n">
        <f aca="false">$F8</f>
        <v>44.5</v>
      </c>
      <c r="Q8" s="22" t="n">
        <f aca="false">$E8</f>
        <v>142.8</v>
      </c>
      <c r="R8" s="21" t="n">
        <f aca="false">$C8</f>
        <v>5423.5</v>
      </c>
      <c r="S8" s="23" t="n">
        <f aca="false">$F8</f>
        <v>44.5</v>
      </c>
      <c r="T8" s="22" t="n">
        <f aca="false">$E8</f>
        <v>142.8</v>
      </c>
      <c r="U8" s="21" t="n">
        <f aca="false">$C8</f>
        <v>5423.5</v>
      </c>
      <c r="V8" s="23" t="n">
        <f aca="false">$F8</f>
        <v>44.5</v>
      </c>
      <c r="W8" s="22" t="n">
        <f aca="false">$E8</f>
        <v>142.8</v>
      </c>
      <c r="X8" s="21" t="n">
        <f aca="false">$C8</f>
        <v>5423.5</v>
      </c>
      <c r="Y8" s="23" t="n">
        <f aca="false">$F8</f>
        <v>44.5</v>
      </c>
      <c r="Z8" s="22" t="n">
        <f aca="false">$E8</f>
        <v>142.8</v>
      </c>
      <c r="AA8" s="21" t="n">
        <f aca="false">$C8</f>
        <v>5423.5</v>
      </c>
      <c r="AB8" s="23" t="n">
        <f aca="false">$F8</f>
        <v>44.5</v>
      </c>
      <c r="AC8" s="22" t="n">
        <f aca="false">$E8</f>
        <v>142.8</v>
      </c>
      <c r="AD8" s="21" t="n">
        <f aca="false">$C8</f>
        <v>5423.5</v>
      </c>
      <c r="AE8" s="23" t="n">
        <f aca="false">$F8</f>
        <v>44.5</v>
      </c>
      <c r="AF8" s="22" t="n">
        <f aca="false">$E8</f>
        <v>142.8</v>
      </c>
      <c r="AG8" s="21" t="n">
        <f aca="false">$C8</f>
        <v>5423.5</v>
      </c>
      <c r="AH8" s="23" t="n">
        <f aca="false">$F8</f>
        <v>44.5</v>
      </c>
      <c r="AI8" s="22" t="n">
        <f aca="false">$E8</f>
        <v>142.8</v>
      </c>
      <c r="AJ8" s="21" t="n">
        <f aca="false">$C8</f>
        <v>5423.5</v>
      </c>
      <c r="AK8" s="23" t="n">
        <f aca="false">$F8</f>
        <v>44.5</v>
      </c>
      <c r="AL8" s="22" t="n">
        <f aca="false">$E8</f>
        <v>142.8</v>
      </c>
      <c r="AM8" s="23" t="n">
        <f aca="false">$F8</f>
        <v>44.5</v>
      </c>
    </row>
    <row r="9" customFormat="false" ht="13.2" hidden="false" customHeight="false" outlineLevel="0" collapsed="false">
      <c r="A9" s="10" t="n">
        <f aca="false">A8+1</f>
        <v>8</v>
      </c>
      <c r="B9" s="21" t="n">
        <f aca="false">$C9</f>
        <v>5589.5</v>
      </c>
      <c r="C9" s="21" t="n">
        <f aca="false">fuelold!H429</f>
        <v>5589.5</v>
      </c>
      <c r="D9" s="21" t="n">
        <f aca="false">$C9</f>
        <v>5589.5</v>
      </c>
      <c r="E9" s="22" t="n">
        <f aca="false">fuelold!H1351</f>
        <v>146.4</v>
      </c>
      <c r="F9" s="23" t="n">
        <f aca="false">fuelold!H902</f>
        <v>60.6</v>
      </c>
      <c r="G9" s="21" t="n">
        <f aca="false">$C9</f>
        <v>5589.5</v>
      </c>
      <c r="H9" s="21" t="n">
        <f aca="false">$C9</f>
        <v>5589.5</v>
      </c>
      <c r="I9" s="22" t="n">
        <f aca="false">$E9</f>
        <v>146.4</v>
      </c>
      <c r="J9" s="23" t="n">
        <f aca="false">$F9</f>
        <v>60.6</v>
      </c>
      <c r="K9" s="21" t="n">
        <f aca="false">$C9</f>
        <v>5589.5</v>
      </c>
      <c r="L9" s="21" t="n">
        <f aca="false">$C9</f>
        <v>5589.5</v>
      </c>
      <c r="M9" s="22" t="n">
        <f aca="false">$E9</f>
        <v>146.4</v>
      </c>
      <c r="N9" s="23" t="n">
        <f aca="false">$F9</f>
        <v>60.6</v>
      </c>
      <c r="O9" s="21" t="n">
        <f aca="false">$C9</f>
        <v>5589.5</v>
      </c>
      <c r="P9" s="23" t="n">
        <f aca="false">$F9</f>
        <v>60.6</v>
      </c>
      <c r="Q9" s="22" t="n">
        <f aca="false">$E9</f>
        <v>146.4</v>
      </c>
      <c r="R9" s="21" t="n">
        <f aca="false">$C9</f>
        <v>5589.5</v>
      </c>
      <c r="S9" s="23" t="n">
        <f aca="false">$F9</f>
        <v>60.6</v>
      </c>
      <c r="T9" s="22" t="n">
        <f aca="false">$E9</f>
        <v>146.4</v>
      </c>
      <c r="U9" s="21" t="n">
        <f aca="false">$C9</f>
        <v>5589.5</v>
      </c>
      <c r="V9" s="23" t="n">
        <f aca="false">$F9</f>
        <v>60.6</v>
      </c>
      <c r="W9" s="22" t="n">
        <f aca="false">$E9</f>
        <v>146.4</v>
      </c>
      <c r="X9" s="21" t="n">
        <f aca="false">$C9</f>
        <v>5589.5</v>
      </c>
      <c r="Y9" s="23" t="n">
        <f aca="false">$F9</f>
        <v>60.6</v>
      </c>
      <c r="Z9" s="22" t="n">
        <f aca="false">$E9</f>
        <v>146.4</v>
      </c>
      <c r="AA9" s="21" t="n">
        <f aca="false">$C9</f>
        <v>5589.5</v>
      </c>
      <c r="AB9" s="23" t="n">
        <f aca="false">$F9</f>
        <v>60.6</v>
      </c>
      <c r="AC9" s="22" t="n">
        <f aca="false">$E9</f>
        <v>146.4</v>
      </c>
      <c r="AD9" s="21" t="n">
        <f aca="false">$C9</f>
        <v>5589.5</v>
      </c>
      <c r="AE9" s="23" t="n">
        <f aca="false">$F9</f>
        <v>60.6</v>
      </c>
      <c r="AF9" s="22" t="n">
        <f aca="false">$E9</f>
        <v>146.4</v>
      </c>
      <c r="AG9" s="21" t="n">
        <f aca="false">$C9</f>
        <v>5589.5</v>
      </c>
      <c r="AH9" s="23" t="n">
        <f aca="false">$F9</f>
        <v>60.6</v>
      </c>
      <c r="AI9" s="22" t="n">
        <f aca="false">$E9</f>
        <v>146.4</v>
      </c>
      <c r="AJ9" s="21" t="n">
        <f aca="false">$C9</f>
        <v>5589.5</v>
      </c>
      <c r="AK9" s="23" t="n">
        <f aca="false">$F9</f>
        <v>60.6</v>
      </c>
      <c r="AL9" s="22" t="n">
        <f aca="false">$E9</f>
        <v>146.4</v>
      </c>
      <c r="AM9" s="23" t="n">
        <f aca="false">$F9</f>
        <v>60.6</v>
      </c>
    </row>
    <row r="10" customFormat="false" ht="13.2" hidden="false" customHeight="false" outlineLevel="0" collapsed="false">
      <c r="A10" s="10" t="n">
        <f aca="false">A9+1</f>
        <v>9</v>
      </c>
      <c r="B10" s="21" t="n">
        <f aca="false">$C10</f>
        <v>5591.7</v>
      </c>
      <c r="C10" s="21" t="n">
        <f aca="false">fuelold!H430</f>
        <v>5591.7</v>
      </c>
      <c r="D10" s="21" t="n">
        <f aca="false">$C10</f>
        <v>5591.7</v>
      </c>
      <c r="E10" s="22" t="n">
        <f aca="false">fuelold!H1352</f>
        <v>219</v>
      </c>
      <c r="F10" s="23" t="n">
        <f aca="false">fuelold!H903</f>
        <v>77.8</v>
      </c>
      <c r="G10" s="21" t="n">
        <f aca="false">$C10</f>
        <v>5591.7</v>
      </c>
      <c r="H10" s="21" t="n">
        <f aca="false">$C10</f>
        <v>5591.7</v>
      </c>
      <c r="I10" s="22" t="n">
        <f aca="false">$E10</f>
        <v>219</v>
      </c>
      <c r="J10" s="23" t="n">
        <f aca="false">$F10</f>
        <v>77.8</v>
      </c>
      <c r="K10" s="21" t="n">
        <f aca="false">$C10</f>
        <v>5591.7</v>
      </c>
      <c r="L10" s="21" t="n">
        <f aca="false">$C10</f>
        <v>5591.7</v>
      </c>
      <c r="M10" s="22" t="n">
        <f aca="false">$E10</f>
        <v>219</v>
      </c>
      <c r="N10" s="23" t="n">
        <f aca="false">$F10</f>
        <v>77.8</v>
      </c>
      <c r="O10" s="21" t="n">
        <f aca="false">$C10</f>
        <v>5591.7</v>
      </c>
      <c r="P10" s="23" t="n">
        <f aca="false">$F10</f>
        <v>77.8</v>
      </c>
      <c r="Q10" s="22" t="n">
        <f aca="false">$E10</f>
        <v>219</v>
      </c>
      <c r="R10" s="21" t="n">
        <f aca="false">$C10</f>
        <v>5591.7</v>
      </c>
      <c r="S10" s="23" t="n">
        <f aca="false">$F10</f>
        <v>77.8</v>
      </c>
      <c r="T10" s="22" t="n">
        <f aca="false">$E10</f>
        <v>219</v>
      </c>
      <c r="U10" s="21" t="n">
        <f aca="false">$C10</f>
        <v>5591.7</v>
      </c>
      <c r="V10" s="23" t="n">
        <f aca="false">$F10</f>
        <v>77.8</v>
      </c>
      <c r="W10" s="22" t="n">
        <f aca="false">$E10</f>
        <v>219</v>
      </c>
      <c r="X10" s="21" t="n">
        <f aca="false">$C10</f>
        <v>5591.7</v>
      </c>
      <c r="Y10" s="23" t="n">
        <f aca="false">$F10</f>
        <v>77.8</v>
      </c>
      <c r="Z10" s="22" t="n">
        <f aca="false">$E10</f>
        <v>219</v>
      </c>
      <c r="AA10" s="21" t="n">
        <f aca="false">$C10</f>
        <v>5591.7</v>
      </c>
      <c r="AB10" s="23" t="n">
        <f aca="false">$F10</f>
        <v>77.8</v>
      </c>
      <c r="AC10" s="22" t="n">
        <f aca="false">$E10</f>
        <v>219</v>
      </c>
      <c r="AD10" s="21" t="n">
        <f aca="false">$C10</f>
        <v>5591.7</v>
      </c>
      <c r="AE10" s="23" t="n">
        <f aca="false">$F10</f>
        <v>77.8</v>
      </c>
      <c r="AF10" s="22" t="n">
        <f aca="false">$E10</f>
        <v>219</v>
      </c>
      <c r="AG10" s="21" t="n">
        <f aca="false">$C10</f>
        <v>5591.7</v>
      </c>
      <c r="AH10" s="23" t="n">
        <f aca="false">$F10</f>
        <v>77.8</v>
      </c>
      <c r="AI10" s="22" t="n">
        <f aca="false">$E10</f>
        <v>219</v>
      </c>
      <c r="AJ10" s="21" t="n">
        <f aca="false">$C10</f>
        <v>5591.7</v>
      </c>
      <c r="AK10" s="23" t="n">
        <f aca="false">$F10</f>
        <v>77.8</v>
      </c>
      <c r="AL10" s="22" t="n">
        <f aca="false">$E10</f>
        <v>219</v>
      </c>
      <c r="AM10" s="23" t="n">
        <f aca="false">$F10</f>
        <v>77.8</v>
      </c>
    </row>
    <row r="11" customFormat="false" ht="13.2" hidden="false" customHeight="false" outlineLevel="0" collapsed="false">
      <c r="A11" s="10" t="n">
        <f aca="false">A10+1</f>
        <v>10</v>
      </c>
      <c r="B11" s="21" t="n">
        <f aca="false">$C11</f>
        <v>5592.9</v>
      </c>
      <c r="C11" s="21" t="n">
        <f aca="false">fuelold!H431</f>
        <v>5592.9</v>
      </c>
      <c r="D11" s="21" t="n">
        <f aca="false">$C11</f>
        <v>5592.9</v>
      </c>
      <c r="E11" s="22" t="n">
        <f aca="false">fuelold!H1353</f>
        <v>232.9</v>
      </c>
      <c r="F11" s="23" t="n">
        <f aca="false">fuelold!H904</f>
        <v>179.3</v>
      </c>
      <c r="G11" s="21" t="n">
        <f aca="false">$C11</f>
        <v>5592.9</v>
      </c>
      <c r="H11" s="21" t="n">
        <f aca="false">$C11</f>
        <v>5592.9</v>
      </c>
      <c r="I11" s="22" t="n">
        <f aca="false">$E11</f>
        <v>232.9</v>
      </c>
      <c r="J11" s="23" t="n">
        <f aca="false">$F11</f>
        <v>179.3</v>
      </c>
      <c r="K11" s="21" t="n">
        <f aca="false">$C11</f>
        <v>5592.9</v>
      </c>
      <c r="L11" s="21" t="n">
        <f aca="false">$C11</f>
        <v>5592.9</v>
      </c>
      <c r="M11" s="22" t="n">
        <f aca="false">$E11</f>
        <v>232.9</v>
      </c>
      <c r="N11" s="23" t="n">
        <f aca="false">$F11</f>
        <v>179.3</v>
      </c>
      <c r="O11" s="21" t="n">
        <f aca="false">$C11</f>
        <v>5592.9</v>
      </c>
      <c r="P11" s="23" t="n">
        <f aca="false">$F11</f>
        <v>179.3</v>
      </c>
      <c r="Q11" s="22" t="n">
        <f aca="false">$E11</f>
        <v>232.9</v>
      </c>
      <c r="R11" s="21" t="n">
        <f aca="false">$C11</f>
        <v>5592.9</v>
      </c>
      <c r="S11" s="23" t="n">
        <f aca="false">$F11</f>
        <v>179.3</v>
      </c>
      <c r="T11" s="22" t="n">
        <f aca="false">$E11</f>
        <v>232.9</v>
      </c>
      <c r="U11" s="21" t="n">
        <f aca="false">$C11</f>
        <v>5592.9</v>
      </c>
      <c r="V11" s="23" t="n">
        <f aca="false">$F11</f>
        <v>179.3</v>
      </c>
      <c r="W11" s="22" t="n">
        <f aca="false">$E11</f>
        <v>232.9</v>
      </c>
      <c r="X11" s="21" t="n">
        <f aca="false">$C11</f>
        <v>5592.9</v>
      </c>
      <c r="Y11" s="23" t="n">
        <f aca="false">$F11</f>
        <v>179.3</v>
      </c>
      <c r="Z11" s="22" t="n">
        <f aca="false">$E11</f>
        <v>232.9</v>
      </c>
      <c r="AA11" s="21" t="n">
        <f aca="false">$C11</f>
        <v>5592.9</v>
      </c>
      <c r="AB11" s="23" t="n">
        <f aca="false">$F11</f>
        <v>179.3</v>
      </c>
      <c r="AC11" s="22" t="n">
        <f aca="false">$E11</f>
        <v>232.9</v>
      </c>
      <c r="AD11" s="21" t="n">
        <f aca="false">$C11</f>
        <v>5592.9</v>
      </c>
      <c r="AE11" s="23" t="n">
        <f aca="false">$F11</f>
        <v>179.3</v>
      </c>
      <c r="AF11" s="22" t="n">
        <f aca="false">$E11</f>
        <v>232.9</v>
      </c>
      <c r="AG11" s="21" t="n">
        <f aca="false">$C11</f>
        <v>5592.9</v>
      </c>
      <c r="AH11" s="23" t="n">
        <f aca="false">$F11</f>
        <v>179.3</v>
      </c>
      <c r="AI11" s="22" t="n">
        <f aca="false">$E11</f>
        <v>232.9</v>
      </c>
      <c r="AJ11" s="21" t="n">
        <f aca="false">$C11</f>
        <v>5592.9</v>
      </c>
      <c r="AK11" s="23" t="n">
        <f aca="false">$F11</f>
        <v>179.3</v>
      </c>
      <c r="AL11" s="22" t="n">
        <f aca="false">$E11</f>
        <v>232.9</v>
      </c>
      <c r="AM11" s="23" t="n">
        <f aca="false">$F11</f>
        <v>179.3</v>
      </c>
    </row>
    <row r="12" customFormat="false" ht="13.2" hidden="false" customHeight="false" outlineLevel="0" collapsed="false">
      <c r="A12" s="10" t="n">
        <f aca="false">A11+1</f>
        <v>11</v>
      </c>
      <c r="B12" s="21" t="n">
        <f aca="false">$C12</f>
        <v>5597.9</v>
      </c>
      <c r="C12" s="21" t="n">
        <f aca="false">fuelold!H432</f>
        <v>5597.9</v>
      </c>
      <c r="D12" s="21" t="n">
        <f aca="false">$C12</f>
        <v>5597.9</v>
      </c>
      <c r="E12" s="22" t="n">
        <f aca="false">fuelold!H1354</f>
        <v>341.1</v>
      </c>
      <c r="F12" s="23" t="n">
        <f aca="false">fuelold!H905</f>
        <v>404.2</v>
      </c>
      <c r="G12" s="21" t="n">
        <f aca="false">$C12</f>
        <v>5597.9</v>
      </c>
      <c r="H12" s="21" t="n">
        <f aca="false">$C12</f>
        <v>5597.9</v>
      </c>
      <c r="I12" s="22" t="n">
        <f aca="false">$E12</f>
        <v>341.1</v>
      </c>
      <c r="J12" s="23" t="n">
        <f aca="false">$F12</f>
        <v>404.2</v>
      </c>
      <c r="K12" s="21" t="n">
        <f aca="false">$C12</f>
        <v>5597.9</v>
      </c>
      <c r="L12" s="21" t="n">
        <f aca="false">$C12</f>
        <v>5597.9</v>
      </c>
      <c r="M12" s="22" t="n">
        <f aca="false">$E12</f>
        <v>341.1</v>
      </c>
      <c r="N12" s="23" t="n">
        <f aca="false">$F12</f>
        <v>404.2</v>
      </c>
      <c r="O12" s="21" t="n">
        <f aca="false">$C12</f>
        <v>5597.9</v>
      </c>
      <c r="P12" s="23" t="n">
        <f aca="false">$F12</f>
        <v>404.2</v>
      </c>
      <c r="Q12" s="22" t="n">
        <f aca="false">$E12</f>
        <v>341.1</v>
      </c>
      <c r="R12" s="21" t="n">
        <f aca="false">$C12</f>
        <v>5597.9</v>
      </c>
      <c r="S12" s="23" t="n">
        <f aca="false">$F12</f>
        <v>404.2</v>
      </c>
      <c r="T12" s="22" t="n">
        <f aca="false">$E12</f>
        <v>341.1</v>
      </c>
      <c r="U12" s="21" t="n">
        <f aca="false">$C12</f>
        <v>5597.9</v>
      </c>
      <c r="V12" s="23" t="n">
        <f aca="false">$F12</f>
        <v>404.2</v>
      </c>
      <c r="W12" s="22" t="n">
        <f aca="false">$E12</f>
        <v>341.1</v>
      </c>
      <c r="X12" s="21" t="n">
        <f aca="false">$C12</f>
        <v>5597.9</v>
      </c>
      <c r="Y12" s="23" t="n">
        <f aca="false">$F12</f>
        <v>404.2</v>
      </c>
      <c r="Z12" s="22" t="n">
        <f aca="false">$E12</f>
        <v>341.1</v>
      </c>
      <c r="AA12" s="21" t="n">
        <f aca="false">$C12</f>
        <v>5597.9</v>
      </c>
      <c r="AB12" s="23" t="n">
        <f aca="false">$F12</f>
        <v>404.2</v>
      </c>
      <c r="AC12" s="22" t="n">
        <f aca="false">$E12</f>
        <v>341.1</v>
      </c>
      <c r="AD12" s="21" t="n">
        <f aca="false">$C12</f>
        <v>5597.9</v>
      </c>
      <c r="AE12" s="23" t="n">
        <f aca="false">$F12</f>
        <v>404.2</v>
      </c>
      <c r="AF12" s="22" t="n">
        <f aca="false">$E12</f>
        <v>341.1</v>
      </c>
      <c r="AG12" s="21" t="n">
        <f aca="false">$C12</f>
        <v>5597.9</v>
      </c>
      <c r="AH12" s="23" t="n">
        <f aca="false">$F12</f>
        <v>404.2</v>
      </c>
      <c r="AI12" s="22" t="n">
        <f aca="false">$E12</f>
        <v>341.1</v>
      </c>
      <c r="AJ12" s="21" t="n">
        <f aca="false">$C12</f>
        <v>5597.9</v>
      </c>
      <c r="AK12" s="23" t="n">
        <f aca="false">$F12</f>
        <v>404.2</v>
      </c>
      <c r="AL12" s="22" t="n">
        <f aca="false">$E12</f>
        <v>341.1</v>
      </c>
      <c r="AM12" s="23" t="n">
        <f aca="false">$F12</f>
        <v>404.2</v>
      </c>
    </row>
    <row r="13" customFormat="false" ht="13.2" hidden="false" customHeight="false" outlineLevel="0" collapsed="false">
      <c r="A13" s="10" t="n">
        <f aca="false">A12+1</f>
        <v>12</v>
      </c>
      <c r="B13" s="21" t="n">
        <f aca="false">$C13</f>
        <v>5510.4</v>
      </c>
      <c r="C13" s="21" t="n">
        <f aca="false">fuelold!H433</f>
        <v>5510.4</v>
      </c>
      <c r="D13" s="21" t="n">
        <f aca="false">$C13</f>
        <v>5510.4</v>
      </c>
      <c r="E13" s="22" t="n">
        <f aca="false">fuelold!H1355</f>
        <v>463.5</v>
      </c>
      <c r="F13" s="23" t="n">
        <f aca="false">fuelold!H906</f>
        <v>517</v>
      </c>
      <c r="G13" s="21" t="n">
        <f aca="false">$C13</f>
        <v>5510.4</v>
      </c>
      <c r="H13" s="21" t="n">
        <f aca="false">$C13</f>
        <v>5510.4</v>
      </c>
      <c r="I13" s="22" t="n">
        <f aca="false">$E13</f>
        <v>463.5</v>
      </c>
      <c r="J13" s="23" t="n">
        <f aca="false">$F13</f>
        <v>517</v>
      </c>
      <c r="K13" s="21" t="n">
        <f aca="false">$C13</f>
        <v>5510.4</v>
      </c>
      <c r="L13" s="21" t="n">
        <f aca="false">$C13</f>
        <v>5510.4</v>
      </c>
      <c r="M13" s="22" t="n">
        <f aca="false">$E13</f>
        <v>463.5</v>
      </c>
      <c r="N13" s="23" t="n">
        <f aca="false">$F13</f>
        <v>517</v>
      </c>
      <c r="O13" s="21" t="n">
        <f aca="false">$C13</f>
        <v>5510.4</v>
      </c>
      <c r="P13" s="23" t="n">
        <f aca="false">$F13</f>
        <v>517</v>
      </c>
      <c r="Q13" s="22" t="n">
        <f aca="false">$E13</f>
        <v>463.5</v>
      </c>
      <c r="R13" s="21" t="n">
        <f aca="false">$C13</f>
        <v>5510.4</v>
      </c>
      <c r="S13" s="23" t="n">
        <f aca="false">$F13</f>
        <v>517</v>
      </c>
      <c r="T13" s="22" t="n">
        <f aca="false">$E13</f>
        <v>463.5</v>
      </c>
      <c r="U13" s="21" t="n">
        <f aca="false">$C13</f>
        <v>5510.4</v>
      </c>
      <c r="V13" s="23" t="n">
        <f aca="false">$F13</f>
        <v>517</v>
      </c>
      <c r="W13" s="22" t="n">
        <f aca="false">$E13</f>
        <v>463.5</v>
      </c>
      <c r="X13" s="21" t="n">
        <f aca="false">$C13</f>
        <v>5510.4</v>
      </c>
      <c r="Y13" s="23" t="n">
        <f aca="false">$F13</f>
        <v>517</v>
      </c>
      <c r="Z13" s="22" t="n">
        <f aca="false">$E13</f>
        <v>463.5</v>
      </c>
      <c r="AA13" s="21" t="n">
        <f aca="false">$C13</f>
        <v>5510.4</v>
      </c>
      <c r="AB13" s="23" t="n">
        <f aca="false">$F13</f>
        <v>517</v>
      </c>
      <c r="AC13" s="22" t="n">
        <f aca="false">$E13</f>
        <v>463.5</v>
      </c>
      <c r="AD13" s="21" t="n">
        <f aca="false">$C13</f>
        <v>5510.4</v>
      </c>
      <c r="AE13" s="23" t="n">
        <f aca="false">$F13</f>
        <v>517</v>
      </c>
      <c r="AF13" s="22" t="n">
        <f aca="false">$E13</f>
        <v>463.5</v>
      </c>
      <c r="AG13" s="21" t="n">
        <f aca="false">$C13</f>
        <v>5510.4</v>
      </c>
      <c r="AH13" s="23" t="n">
        <f aca="false">$F13</f>
        <v>517</v>
      </c>
      <c r="AI13" s="22" t="n">
        <f aca="false">$E13</f>
        <v>463.5</v>
      </c>
      <c r="AJ13" s="21" t="n">
        <f aca="false">$C13</f>
        <v>5510.4</v>
      </c>
      <c r="AK13" s="23" t="n">
        <f aca="false">$F13</f>
        <v>517</v>
      </c>
      <c r="AL13" s="22" t="n">
        <f aca="false">$E13</f>
        <v>463.5</v>
      </c>
      <c r="AM13" s="23" t="n">
        <f aca="false">$F13</f>
        <v>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2732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>Sergio</dc:creator>
  <dc:description/>
  <dc:language>en-US</dc:language>
  <cp:lastModifiedBy/>
  <dcterms:modified xsi:type="dcterms:W3CDTF">2021-11-20T17:46:12Z</dcterms:modified>
  <cp:revision>260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