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ev\bachelor\code\jsoncpp\test\benchmark_data\"/>
    </mc:Choice>
  </mc:AlternateContent>
  <xr:revisionPtr revIDLastSave="0" documentId="13_ncr:1_{A0F39BF3-5180-4204-BD31-03D23A4A920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  <sheet name="result" sheetId="1" r:id="rId2"/>
  </sheets>
  <definedNames>
    <definedName name="_xlchart.v1.0" hidden="1">result!$A$2:$A$16</definedName>
    <definedName name="_xlchart.v1.1" hidden="1">result!$B$2:$B$16</definedName>
    <definedName name="_xlchart.v1.2" hidden="1">result!$C$2:$C$16</definedName>
  </definedNames>
  <calcPr calcId="191029"/>
  <pivotCaches>
    <pivotCache cacheId="6" r:id="rId3"/>
    <pivotCache cacheId="1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H6" i="2"/>
  <c r="H5" i="2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3" i="1" a="1"/>
  <c r="C3" i="1" s="1"/>
  <c r="C2" i="1" a="1"/>
  <c r="C2" i="1" s="1"/>
  <c r="D4" i="1"/>
  <c r="D3" i="1"/>
  <c r="D2" i="1"/>
  <c r="Z5" i="2"/>
  <c r="Z3" i="2" l="1"/>
  <c r="S4" i="2" l="1"/>
  <c r="S5" i="2"/>
  <c r="Q6" i="2"/>
  <c r="Q4" i="2"/>
  <c r="S6" i="2"/>
  <c r="Q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<sst xmlns="http://schemas.openxmlformats.org/spreadsheetml/2006/main" count="38" uniqueCount="18">
  <si>
    <t>name</t>
  </si>
  <si>
    <t>real_time</t>
  </si>
  <si>
    <t>BM_Depth/json.test/3</t>
  </si>
  <si>
    <t>BM_Depth/json.test/6</t>
  </si>
  <si>
    <t>BM_Depth/json.test/9</t>
  </si>
  <si>
    <t>Row Labels</t>
  </si>
  <si>
    <t>Grand Total</t>
  </si>
  <si>
    <t>Average of real_time</t>
  </si>
  <si>
    <t>StdDev of real_time</t>
  </si>
  <si>
    <t>Count of real_time</t>
  </si>
  <si>
    <t>critical value z</t>
  </si>
  <si>
    <t>confidence level r</t>
  </si>
  <si>
    <t>sample size n</t>
  </si>
  <si>
    <t>CI</t>
  </si>
  <si>
    <t>Sample size</t>
  </si>
  <si>
    <t>median</t>
  </si>
  <si>
    <t>Average of median</t>
  </si>
  <si>
    <t>Sum of Average of real_time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</si>
</sst>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[result.xlsx]Sheet1!PivotTable2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</a:t>
            </a:r>
            <a:r>
              <a:rPr lang="en-US" baseline="0"/>
              <a:t> 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Sheet1!$Q$4:$Q$6</c:f>
                <c:numCache>
                  <c:formatCode>General</c:formatCode>
                  <c:ptCount val="3"/>
                  <c:pt idx="0">
                    <c:v>-203.62443533053693</c:v>
                  </c:pt>
                  <c:pt idx="1">
                    <c:v>-109.27425023620424</c:v>
                  </c:pt>
                  <c:pt idx="2">
                    <c:v>-89.222051701529224</c:v>
                  </c:pt>
                </c:numCache>
              </c:numRef>
            </c:plus>
            <c:minus>
              <c:numRef>
                <c:f>Sheet1!$Q$4:$Q$6</c:f>
                <c:numCache>
                  <c:formatCode>General</c:formatCode>
                  <c:ptCount val="3"/>
                  <c:pt idx="0">
                    <c:v>-203.62443533053693</c:v>
                  </c:pt>
                  <c:pt idx="1">
                    <c:v>-109.27425023620424</c:v>
                  </c:pt>
                  <c:pt idx="2">
                    <c:v>-89.222051701529224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Sheet1!$A$28:$A$31</c:f>
              <c:strCache>
                <c:ptCount val="3"/>
                <c:pt idx="0">
                  <c:v>BM_Depth/json.test/3</c:v>
                </c:pt>
                <c:pt idx="1">
                  <c:v>BM_Depth/json.test/6</c:v>
                </c:pt>
                <c:pt idx="2">
                  <c:v>BM_Depth/json.test/9</c:v>
                </c:pt>
              </c:strCache>
            </c:strRef>
          </c:cat>
          <c:val>
            <c:numRef>
              <c:f>Sheet1!$B$28:$B$31</c:f>
              <c:numCache>
                <c:formatCode>General</c:formatCode>
                <c:ptCount val="3"/>
                <c:pt idx="0">
                  <c:v>8370.5360000000001</c:v>
                </c:pt>
                <c:pt idx="1">
                  <c:v>9333.1059999999998</c:v>
                </c:pt>
                <c:pt idx="2">
                  <c:v>10002.748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9-4023-839B-75B518243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422640"/>
        <c:axId val="495428544"/>
      </c:lineChart>
      <c:catAx>
        <c:axId val="49542264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28544"/>
        <c:crosses val="autoZero"/>
        <c:auto val="1"/>
        <c:lblAlgn val="ctr"/>
        <c:lblOffset val="100"/>
        <c:noMultiLvlLbl val="0"/>
      </c:catAx>
      <c:valAx>
        <c:axId val="495428544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 time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2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result!$A$2:$A$16</c:f>
              <c:strCache>
                <c:ptCount val="15"/>
                <c:pt idx="0">
                  <c:v>BM_Depth/json.test/3</c:v>
                </c:pt>
                <c:pt idx="1">
                  <c:v>BM_Depth/json.test/3</c:v>
                </c:pt>
                <c:pt idx="2">
                  <c:v>BM_Depth/json.test/3</c:v>
                </c:pt>
                <c:pt idx="3">
                  <c:v>BM_Depth/json.test/3</c:v>
                </c:pt>
                <c:pt idx="4">
                  <c:v>BM_Depth/json.test/3</c:v>
                </c:pt>
                <c:pt idx="5">
                  <c:v>BM_Depth/json.test/6</c:v>
                </c:pt>
                <c:pt idx="6">
                  <c:v>BM_Depth/json.test/6</c:v>
                </c:pt>
                <c:pt idx="7">
                  <c:v>BM_Depth/json.test/6</c:v>
                </c:pt>
                <c:pt idx="8">
                  <c:v>BM_Depth/json.test/6</c:v>
                </c:pt>
                <c:pt idx="9">
                  <c:v>BM_Depth/json.test/6</c:v>
                </c:pt>
                <c:pt idx="10">
                  <c:v>BM_Depth/json.test/9</c:v>
                </c:pt>
                <c:pt idx="11">
                  <c:v>BM_Depth/json.test/9</c:v>
                </c:pt>
                <c:pt idx="12">
                  <c:v>BM_Depth/json.test/9</c:v>
                </c:pt>
                <c:pt idx="13">
                  <c:v>BM_Depth/json.test/9</c:v>
                </c:pt>
                <c:pt idx="14">
                  <c:v>BM_Depth/json.test/9</c:v>
                </c:pt>
              </c:strCache>
            </c:strRef>
          </c:cat>
          <c:val>
            <c:numRef>
              <c:f>result!$B$2:$B$16</c:f>
              <c:numCache>
                <c:formatCode>General</c:formatCode>
                <c:ptCount val="15"/>
                <c:pt idx="0">
                  <c:v>8544.92</c:v>
                </c:pt>
                <c:pt idx="1">
                  <c:v>8370.5400000000009</c:v>
                </c:pt>
                <c:pt idx="2">
                  <c:v>8544.92</c:v>
                </c:pt>
                <c:pt idx="3">
                  <c:v>8021.76</c:v>
                </c:pt>
                <c:pt idx="4">
                  <c:v>8370.5400000000009</c:v>
                </c:pt>
                <c:pt idx="5">
                  <c:v>9416.81</c:v>
                </c:pt>
                <c:pt idx="6">
                  <c:v>9416.81</c:v>
                </c:pt>
                <c:pt idx="7">
                  <c:v>9207.5499999999993</c:v>
                </c:pt>
                <c:pt idx="8">
                  <c:v>9416.81</c:v>
                </c:pt>
                <c:pt idx="9">
                  <c:v>9207.5499999999993</c:v>
                </c:pt>
                <c:pt idx="10">
                  <c:v>10044.6</c:v>
                </c:pt>
                <c:pt idx="11">
                  <c:v>10044.6</c:v>
                </c:pt>
                <c:pt idx="12">
                  <c:v>9835.34</c:v>
                </c:pt>
                <c:pt idx="13">
                  <c:v>10044.6</c:v>
                </c:pt>
                <c:pt idx="14">
                  <c:v>10044.6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9-4E3C-A0CA-51B4BDEBE4A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result!$A$2:$A$16</c:f>
              <c:strCache>
                <c:ptCount val="15"/>
                <c:pt idx="0">
                  <c:v>BM_Depth/json.test/3</c:v>
                </c:pt>
                <c:pt idx="1">
                  <c:v>BM_Depth/json.test/3</c:v>
                </c:pt>
                <c:pt idx="2">
                  <c:v>BM_Depth/json.test/3</c:v>
                </c:pt>
                <c:pt idx="3">
                  <c:v>BM_Depth/json.test/3</c:v>
                </c:pt>
                <c:pt idx="4">
                  <c:v>BM_Depth/json.test/3</c:v>
                </c:pt>
                <c:pt idx="5">
                  <c:v>BM_Depth/json.test/6</c:v>
                </c:pt>
                <c:pt idx="6">
                  <c:v>BM_Depth/json.test/6</c:v>
                </c:pt>
                <c:pt idx="7">
                  <c:v>BM_Depth/json.test/6</c:v>
                </c:pt>
                <c:pt idx="8">
                  <c:v>BM_Depth/json.test/6</c:v>
                </c:pt>
                <c:pt idx="9">
                  <c:v>BM_Depth/json.test/6</c:v>
                </c:pt>
                <c:pt idx="10">
                  <c:v>BM_Depth/json.test/9</c:v>
                </c:pt>
                <c:pt idx="11">
                  <c:v>BM_Depth/json.test/9</c:v>
                </c:pt>
                <c:pt idx="12">
                  <c:v>BM_Depth/json.test/9</c:v>
                </c:pt>
                <c:pt idx="13">
                  <c:v>BM_Depth/json.test/9</c:v>
                </c:pt>
                <c:pt idx="14">
                  <c:v>BM_Depth/json.test/9</c:v>
                </c:pt>
              </c:strCache>
            </c:strRef>
          </c:cat>
          <c:val>
            <c:numRef>
              <c:f>result!$C$2:$C$16</c:f>
              <c:numCache>
                <c:formatCode>General</c:formatCode>
                <c:ptCount val="15"/>
                <c:pt idx="0">
                  <c:v>8370.5400000000009</c:v>
                </c:pt>
                <c:pt idx="1">
                  <c:v>8370.5400000000009</c:v>
                </c:pt>
                <c:pt idx="2">
                  <c:v>8370.5400000000009</c:v>
                </c:pt>
                <c:pt idx="3">
                  <c:v>8370.5400000000009</c:v>
                </c:pt>
                <c:pt idx="4">
                  <c:v>8370.5400000000009</c:v>
                </c:pt>
                <c:pt idx="5">
                  <c:v>9416.81</c:v>
                </c:pt>
                <c:pt idx="6">
                  <c:v>9416.81</c:v>
                </c:pt>
                <c:pt idx="7">
                  <c:v>9416.81</c:v>
                </c:pt>
                <c:pt idx="8">
                  <c:v>9416.81</c:v>
                </c:pt>
                <c:pt idx="9">
                  <c:v>9416.81</c:v>
                </c:pt>
                <c:pt idx="10">
                  <c:v>10044.6</c:v>
                </c:pt>
                <c:pt idx="11">
                  <c:v>10044.6</c:v>
                </c:pt>
                <c:pt idx="12">
                  <c:v>10044.6</c:v>
                </c:pt>
                <c:pt idx="13">
                  <c:v>10044.6</c:v>
                </c:pt>
                <c:pt idx="14">
                  <c:v>10044.6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9-4E3C-A0CA-51B4BDEBE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407424"/>
        <c:axId val="625403816"/>
      </c:lineChart>
      <c:catAx>
        <c:axId val="62540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03816"/>
        <c:crosses val="autoZero"/>
        <c:auto val="1"/>
        <c:lblAlgn val="ctr"/>
        <c:lblOffset val="100"/>
        <c:noMultiLvlLbl val="0"/>
      </c:catAx>
      <c:valAx>
        <c:axId val="62540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0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plotSurface>
          <cx:spPr>
            <a:noFill/>
          </cx:spPr>
        </cx:plotSurface>
        <cx:series layoutId="boxWhisker" uniqueId="{2302992E-3E8C-48A7-882B-A8FDAAA3080C}">
          <cx:spPr>
            <a:noFill/>
            <a:ln cap="rnd">
              <a:solidFill>
                <a:schemeClr val="accent1"/>
              </a:solidFill>
              <a:round/>
            </a:ln>
            <a:effectLst>
              <a:glow>
                <a:schemeClr val="accent1"/>
              </a:glow>
            </a:effectLst>
          </cx:spPr>
          <cx:dataLabels>
            <cx:visibility seriesName="0" categoryName="0" value="0"/>
            <cx:separator>, </cx:separator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EA0E0DF9-315B-478A-B005-21C890E54F2E}"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"/>
        <cx:tickLabels/>
      </cx:axis>
      <cx:axis id="1">
        <cx:valScaling max="10500" min="8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14286</xdr:colOff>
      <xdr:row>16</xdr:row>
      <xdr:rowOff>152401</xdr:rowOff>
    </xdr:from>
    <xdr:to>
      <xdr:col>17</xdr:col>
      <xdr:colOff>571500</xdr:colOff>
      <xdr:row>45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F7A22E-0333-4648-9B06-A9EBDDBDF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109538</xdr:colOff>
      <xdr:row>9</xdr:row>
      <xdr:rowOff>104775</xdr:rowOff>
    </xdr:from>
    <xdr:to>
      <xdr:col>28</xdr:col>
      <xdr:colOff>520303</xdr:colOff>
      <xdr:row>37</xdr:row>
      <xdr:rowOff>116681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F1679FD-4BB6-4DEA-9DD5-D2167E6621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77588" y="1819275"/>
              <a:ext cx="9554765" cy="53459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390525</xdr:colOff>
      <xdr:row>17</xdr:row>
      <xdr:rowOff>171450</xdr:rowOff>
    </xdr:from>
    <xdr:to>
      <xdr:col>11</xdr:col>
      <xdr:colOff>466725</xdr:colOff>
      <xdr:row>32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77EA8A-2C29-4C00-BFDF-0895DCB98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man Schuh" refreshedDate="44331.577895486109" createdVersion="7" refreshedVersion="7" minRefreshableVersion="3" recordCount="15" xr:uid="{39EDFFA3-D515-4DE6-82A5-7D4AF1F83034}">
  <cacheSource type="worksheet">
    <worksheetSource ref="A1:C16" sheet="result"/>
  </cacheSource>
  <cacheFields count="3">
    <cacheField name="name" numFmtId="0">
      <sharedItems count="3">
        <s v="BM_Depth/json.test/3"/>
        <s v="BM_Depth/json.test/6"/>
        <s v="BM_Depth/json.test/9"/>
      </sharedItems>
    </cacheField>
    <cacheField name="real_time" numFmtId="0">
      <sharedItems containsSemiMixedTypes="0" containsString="0" containsNumber="1" minValue="8021.76" maxValue="10044.6"/>
    </cacheField>
    <cacheField name="median" numFmtId="0">
      <sharedItems containsSemiMixedTypes="0" containsString="0" containsNumber="1" minValue="8370.5400000000009" maxValue="10044.6"/>
    </cacheField>
  </cacheFields>
  <extLst>
    <ext xmlns:x14="http://schemas.microsoft.com/office/spreadsheetml/2009/9/main" uri="{725AE2AE-9491-48be-B2B4-4EB974FC3084}">
      <x14:pivotCacheDefinition pivotCacheId="72775368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man Schuh" refreshedDate="44331.595061574073" createdVersion="7" refreshedVersion="7" minRefreshableVersion="3" recordCount="3" xr:uid="{48BA2413-B5BF-4A6C-BEF4-ECB9EDFF9CA1}">
  <cacheSource type="worksheet">
    <worksheetSource ref="A3:B6" sheet="Sheet1"/>
  </cacheSource>
  <cacheFields count="2">
    <cacheField name="Row Labels" numFmtId="0">
      <sharedItems count="3">
        <s v="BM_Depth/json.test/3"/>
        <s v="BM_Depth/json.test/6"/>
        <s v="BM_Depth/json.test/9"/>
      </sharedItems>
    </cacheField>
    <cacheField name="Average of real_time" numFmtId="0">
      <sharedItems containsSemiMixedTypes="0" containsString="0" containsNumber="1" minValue="8370.5360000000001" maxValue="10002.7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8544.92"/>
    <n v="8370.5400000000009"/>
  </r>
  <r>
    <x v="0"/>
    <n v="8370.5400000000009"/>
    <n v="8370.5400000000009"/>
  </r>
  <r>
    <x v="0"/>
    <n v="8544.92"/>
    <n v="8370.5400000000009"/>
  </r>
  <r>
    <x v="0"/>
    <n v="8021.76"/>
    <n v="8370.5400000000009"/>
  </r>
  <r>
    <x v="0"/>
    <n v="8370.5400000000009"/>
    <n v="8370.5400000000009"/>
  </r>
  <r>
    <x v="1"/>
    <n v="9416.81"/>
    <n v="9416.81"/>
  </r>
  <r>
    <x v="1"/>
    <n v="9416.81"/>
    <n v="9416.81"/>
  </r>
  <r>
    <x v="1"/>
    <n v="9207.5499999999993"/>
    <n v="9416.81"/>
  </r>
  <r>
    <x v="1"/>
    <n v="9416.81"/>
    <n v="9416.81"/>
  </r>
  <r>
    <x v="1"/>
    <n v="9207.5499999999993"/>
    <n v="9416.81"/>
  </r>
  <r>
    <x v="2"/>
    <n v="10044.6"/>
    <n v="10044.6"/>
  </r>
  <r>
    <x v="2"/>
    <n v="10044.6"/>
    <n v="10044.6"/>
  </r>
  <r>
    <x v="2"/>
    <n v="9835.34"/>
    <n v="10044.6"/>
  </r>
  <r>
    <x v="2"/>
    <n v="10044.6"/>
    <n v="10044.6"/>
  </r>
  <r>
    <x v="2"/>
    <n v="10044.6"/>
    <n v="10044.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8370.5360000000001"/>
  </r>
  <r>
    <x v="1"/>
    <n v="9333.1059999999998"/>
  </r>
  <r>
    <x v="2"/>
    <n v="10002.7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E2250D-469E-4603-B637-D312DFE23C31}" name="PivotTable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7:B31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verage of real_time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3C841F-4831-438C-A25C-34D734E4A383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E7" firstHeaderRow="0" firstDataRow="1" firstDataCol="1"/>
  <pivotFields count="3"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real_time" fld="1" subtotal="average" baseField="0" baseItem="0"/>
    <dataField name="Count of real_time" fld="1" subtotal="count" baseField="0" baseItem="0"/>
    <dataField name="StdDev of real_time" fld="1" subtotal="stdDev" baseField="0" baseItem="0"/>
    <dataField name="Average of median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7EF2-FC31-4E40-A44E-A6B04DE556F6}">
  <dimension ref="A3:Z31"/>
  <sheetViews>
    <sheetView tabSelected="1" workbookViewId="0">
      <selection activeCell="H11" sqref="H11"/>
    </sheetView>
  </sheetViews>
  <sheetFormatPr defaultRowHeight="15" x14ac:dyDescent="0.25"/>
  <cols>
    <col min="1" max="1" width="21" bestFit="1" customWidth="1"/>
    <col min="2" max="2" width="25.42578125" customWidth="1"/>
    <col min="3" max="3" width="17.85546875" bestFit="1" customWidth="1"/>
    <col min="4" max="4" width="18.85546875" bestFit="1" customWidth="1"/>
    <col min="5" max="6" width="18" bestFit="1" customWidth="1"/>
    <col min="7" max="7" width="8" bestFit="1" customWidth="1"/>
    <col min="8" max="8" width="12" bestFit="1" customWidth="1"/>
    <col min="9" max="9" width="11.28515625" bestFit="1" customWidth="1"/>
    <col min="19" max="19" width="13.42578125" customWidth="1"/>
    <col min="25" max="25" width="21.42578125" customWidth="1"/>
  </cols>
  <sheetData>
    <row r="3" spans="1:26" x14ac:dyDescent="0.25">
      <c r="A3" s="2" t="s">
        <v>5</v>
      </c>
      <c r="B3" t="s">
        <v>7</v>
      </c>
      <c r="C3" t="s">
        <v>9</v>
      </c>
      <c r="D3" t="s">
        <v>8</v>
      </c>
      <c r="E3" t="s">
        <v>16</v>
      </c>
      <c r="Q3" s="4" t="s">
        <v>13</v>
      </c>
      <c r="S3" t="s">
        <v>14</v>
      </c>
      <c r="Y3" s="5" t="s">
        <v>10</v>
      </c>
      <c r="Z3" s="6">
        <f>_xlfn.T.INV((1 - Z4), (Z5 - 1))</f>
        <v>-2.131846786326649</v>
      </c>
    </row>
    <row r="4" spans="1:26" x14ac:dyDescent="0.25">
      <c r="A4" s="3" t="s">
        <v>2</v>
      </c>
      <c r="B4" s="1">
        <v>8370.5360000000001</v>
      </c>
      <c r="C4" s="1">
        <v>5</v>
      </c>
      <c r="D4" s="1">
        <v>213.57917567033124</v>
      </c>
      <c r="E4" s="1">
        <v>8370.5400000000009</v>
      </c>
      <c r="H4">
        <f>(ABS(B4-E4)/MAX(B4,E4))</f>
        <v>4.7786642209641275E-7</v>
      </c>
      <c r="Q4">
        <f>($Z$3*D4)/SQRT(C4)</f>
        <v>-203.62443533053693</v>
      </c>
      <c r="S4">
        <f>POWER((($Z$3*D4)/((0.05/2)*B4)),2)</f>
        <v>4.7341633159074838</v>
      </c>
      <c r="Y4" s="7" t="s">
        <v>11</v>
      </c>
      <c r="Z4" s="8">
        <v>0.95</v>
      </c>
    </row>
    <row r="5" spans="1:26" x14ac:dyDescent="0.25">
      <c r="A5" s="3" t="s">
        <v>3</v>
      </c>
      <c r="B5" s="1">
        <v>9333.1059999999998</v>
      </c>
      <c r="C5" s="1">
        <v>5</v>
      </c>
      <c r="D5" s="1">
        <v>114.6164223834779</v>
      </c>
      <c r="E5" s="1">
        <v>9416.81</v>
      </c>
      <c r="H5">
        <f>(ABS(B5-E5)/MAX(B5,E5))</f>
        <v>8.888785055661071E-3</v>
      </c>
      <c r="Q5">
        <f t="shared" ref="Q5:Q6" si="0">($Z$3*D5)/SQRT(C5)</f>
        <v>-109.27425023620424</v>
      </c>
      <c r="S5">
        <f>POWER((($Z$3*D5)/((0.05/2)*B5)),2)</f>
        <v>1.0966631764122947</v>
      </c>
      <c r="Y5" s="9" t="s">
        <v>12</v>
      </c>
      <c r="Z5" s="10">
        <f>GETPIVOTDATA("Count of real_time",$A$3,"name","BM_Depth/json.test/3")</f>
        <v>5</v>
      </c>
    </row>
    <row r="6" spans="1:26" x14ac:dyDescent="0.25">
      <c r="A6" s="3" t="s">
        <v>4</v>
      </c>
      <c r="B6" s="1">
        <v>10002.748</v>
      </c>
      <c r="C6" s="1">
        <v>5</v>
      </c>
      <c r="D6" s="1">
        <v>93.583916994516628</v>
      </c>
      <c r="E6" s="1">
        <v>10044.6</v>
      </c>
      <c r="H6">
        <f>(ABS(B6-E6)/MAX(B6,E6))</f>
        <v>4.1666168886765791E-3</v>
      </c>
      <c r="Q6">
        <f t="shared" si="0"/>
        <v>-89.222051701529224</v>
      </c>
      <c r="S6">
        <f>POWER((($Z$3*D6)/((0.05/2)*B6)),2)</f>
        <v>0.63649609446788091</v>
      </c>
    </row>
    <row r="7" spans="1:26" x14ac:dyDescent="0.25">
      <c r="A7" s="3" t="s">
        <v>6</v>
      </c>
      <c r="B7" s="1">
        <v>9235.463333333335</v>
      </c>
      <c r="C7" s="1">
        <v>15</v>
      </c>
      <c r="D7" s="1">
        <v>707.19968196166087</v>
      </c>
      <c r="E7" s="1">
        <v>9277.3166666666693</v>
      </c>
    </row>
    <row r="27" spans="1:2" x14ac:dyDescent="0.25">
      <c r="A27" s="2" t="s">
        <v>5</v>
      </c>
      <c r="B27" t="s">
        <v>17</v>
      </c>
    </row>
    <row r="28" spans="1:2" x14ac:dyDescent="0.25">
      <c r="A28" s="3" t="s">
        <v>2</v>
      </c>
      <c r="B28" s="1">
        <v>8370.5360000000001</v>
      </c>
    </row>
    <row r="29" spans="1:2" x14ac:dyDescent="0.25">
      <c r="A29" s="3" t="s">
        <v>3</v>
      </c>
      <c r="B29" s="1">
        <v>9333.1059999999998</v>
      </c>
    </row>
    <row r="30" spans="1:2" x14ac:dyDescent="0.25">
      <c r="A30" s="3" t="s">
        <v>4</v>
      </c>
      <c r="B30" s="1">
        <v>10002.748</v>
      </c>
    </row>
    <row r="31" spans="1:2" x14ac:dyDescent="0.25">
      <c r="A31" s="3" t="s">
        <v>6</v>
      </c>
      <c r="B31" s="1">
        <v>27706.39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zoomScaleNormal="100" workbookViewId="0">
      <selection activeCell="C4" sqref="C4"/>
    </sheetView>
  </sheetViews>
  <sheetFormatPr defaultRowHeight="15" x14ac:dyDescent="0.25"/>
  <cols>
    <col min="1" max="1" width="29.7109375" customWidth="1"/>
    <col min="2" max="2" width="18.7109375" customWidth="1"/>
    <col min="3" max="3" width="19.5703125" customWidth="1"/>
    <col min="4" max="4" width="12.28515625" customWidth="1"/>
    <col min="5" max="5" width="12.5703125" customWidth="1"/>
  </cols>
  <sheetData>
    <row r="1" spans="1:4" x14ac:dyDescent="0.25">
      <c r="A1" t="s">
        <v>0</v>
      </c>
      <c r="B1" t="s">
        <v>1</v>
      </c>
      <c r="C1" t="s">
        <v>15</v>
      </c>
    </row>
    <row r="2" spans="1:4" x14ac:dyDescent="0.25">
      <c r="A2" t="s">
        <v>2</v>
      </c>
      <c r="B2">
        <v>8544.92</v>
      </c>
      <c r="C2" cm="1">
        <f t="array" ref="C2">MEDIAN(IF($A$2:$A$16=A2,$B$2:$B$16))</f>
        <v>8370.5400000000009</v>
      </c>
      <c r="D2">
        <f ca="1">AVERAGE(OFFSET($B$2,(ROW()-ROW($D$2))*5,,5,))</f>
        <v>8370.5360000000001</v>
      </c>
    </row>
    <row r="3" spans="1:4" x14ac:dyDescent="0.25">
      <c r="A3" t="s">
        <v>2</v>
      </c>
      <c r="B3">
        <v>8370.5400000000009</v>
      </c>
      <c r="C3" cm="1">
        <f t="array" ref="C3">MEDIAN(IF($A$2:$A$16=A3,$B$2:$B$16))</f>
        <v>8370.5400000000009</v>
      </c>
      <c r="D3">
        <f ca="1">AVERAGE(OFFSET($B$2,(ROW()-ROW($D$2))*5,,5,))</f>
        <v>9333.1059999999998</v>
      </c>
    </row>
    <row r="4" spans="1:4" x14ac:dyDescent="0.25">
      <c r="A4" t="s">
        <v>2</v>
      </c>
      <c r="B4">
        <v>8544.92</v>
      </c>
      <c r="C4" cm="1">
        <f t="array" ref="C4">MEDIAN(IF($A$2:$A$16=A4,$B$2:$B$16))</f>
        <v>8370.5400000000009</v>
      </c>
      <c r="D4">
        <f ca="1">AVERAGE(OFFSET($B$2,(ROW()-ROW($D$2))*5,,5,))</f>
        <v>10002.748</v>
      </c>
    </row>
    <row r="5" spans="1:4" x14ac:dyDescent="0.25">
      <c r="A5" t="s">
        <v>2</v>
      </c>
      <c r="B5">
        <v>8021.76</v>
      </c>
      <c r="C5" cm="1">
        <f t="array" ref="C5">MEDIAN(IF($A$2:$A$16=A5,$B$2:$B$16))</f>
        <v>8370.5400000000009</v>
      </c>
    </row>
    <row r="6" spans="1:4" x14ac:dyDescent="0.25">
      <c r="A6" t="s">
        <v>2</v>
      </c>
      <c r="B6">
        <v>8370.5400000000009</v>
      </c>
      <c r="C6" cm="1">
        <f t="array" ref="C6">MEDIAN(IF($A$2:$A$16=A6,$B$2:$B$16))</f>
        <v>8370.5400000000009</v>
      </c>
    </row>
    <row r="7" spans="1:4" x14ac:dyDescent="0.25">
      <c r="A7" t="s">
        <v>3</v>
      </c>
      <c r="B7">
        <v>9416.81</v>
      </c>
      <c r="C7" cm="1">
        <f t="array" ref="C7">MEDIAN(IF($A$2:$A$16=A7,$B$2:$B$16))</f>
        <v>9416.81</v>
      </c>
    </row>
    <row r="8" spans="1:4" x14ac:dyDescent="0.25">
      <c r="A8" t="s">
        <v>3</v>
      </c>
      <c r="B8">
        <v>9416.81</v>
      </c>
      <c r="C8" cm="1">
        <f t="array" ref="C8">MEDIAN(IF($A$2:$A$16=A8,$B$2:$B$16))</f>
        <v>9416.81</v>
      </c>
    </row>
    <row r="9" spans="1:4" x14ac:dyDescent="0.25">
      <c r="A9" t="s">
        <v>3</v>
      </c>
      <c r="B9">
        <v>9207.5499999999993</v>
      </c>
      <c r="C9" cm="1">
        <f t="array" ref="C9">MEDIAN(IF($A$2:$A$16=A9,$B$2:$B$16))</f>
        <v>9416.81</v>
      </c>
    </row>
    <row r="10" spans="1:4" x14ac:dyDescent="0.25">
      <c r="A10" t="s">
        <v>3</v>
      </c>
      <c r="B10" s="1">
        <v>9416.81</v>
      </c>
      <c r="C10" cm="1">
        <f t="array" ref="C10">MEDIAN(IF($A$2:$A$16=A10,$B$2:$B$16))</f>
        <v>9416.81</v>
      </c>
    </row>
    <row r="11" spans="1:4" x14ac:dyDescent="0.25">
      <c r="A11" t="s">
        <v>3</v>
      </c>
      <c r="B11">
        <v>9207.5499999999993</v>
      </c>
      <c r="C11" cm="1">
        <f t="array" ref="C11">MEDIAN(IF($A$2:$A$16=A11,$B$2:$B$16))</f>
        <v>9416.81</v>
      </c>
    </row>
    <row r="12" spans="1:4" x14ac:dyDescent="0.25">
      <c r="A12" t="s">
        <v>4</v>
      </c>
      <c r="B12">
        <v>10044.6</v>
      </c>
      <c r="C12" cm="1">
        <f t="array" ref="C12">MEDIAN(IF($A$2:$A$16=A12,$B$2:$B$16))</f>
        <v>10044.6</v>
      </c>
    </row>
    <row r="13" spans="1:4" x14ac:dyDescent="0.25">
      <c r="A13" t="s">
        <v>4</v>
      </c>
      <c r="B13">
        <v>10044.6</v>
      </c>
      <c r="C13" cm="1">
        <f t="array" ref="C13">MEDIAN(IF($A$2:$A$16=A13,$B$2:$B$16))</f>
        <v>10044.6</v>
      </c>
    </row>
    <row r="14" spans="1:4" x14ac:dyDescent="0.25">
      <c r="A14" t="s">
        <v>4</v>
      </c>
      <c r="B14">
        <v>9835.34</v>
      </c>
      <c r="C14" cm="1">
        <f t="array" ref="C14">MEDIAN(IF($A$2:$A$16=A14,$B$2:$B$16))</f>
        <v>10044.6</v>
      </c>
    </row>
    <row r="15" spans="1:4" x14ac:dyDescent="0.25">
      <c r="A15" t="s">
        <v>4</v>
      </c>
      <c r="B15">
        <v>10044.6</v>
      </c>
      <c r="C15" cm="1">
        <f t="array" ref="C15">MEDIAN(IF($A$2:$A$16=A15,$B$2:$B$16))</f>
        <v>10044.6</v>
      </c>
    </row>
    <row r="16" spans="1:4" x14ac:dyDescent="0.25">
      <c r="A16" t="s">
        <v>4</v>
      </c>
      <c r="B16">
        <v>10044.6</v>
      </c>
      <c r="C16" cm="1">
        <f t="array" ref="C16">MEDIAN(IF($A$2:$A$16=A16,$B$2:$B$16))</f>
        <v>10044.6</v>
      </c>
    </row>
    <row r="42" spans="1:1" x14ac:dyDescent="0.25">
      <c r="A4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Schuh</dc:creator>
  <cp:lastModifiedBy>Roman Schuh</cp:lastModifiedBy>
  <dcterms:created xsi:type="dcterms:W3CDTF">2021-05-11T21:52:26Z</dcterms:created>
  <dcterms:modified xsi:type="dcterms:W3CDTF">2021-05-15T18:23:16Z</dcterms:modified>
</cp:coreProperties>
</file>