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c-my.sharepoint.com/personal/zxoxc34_s-cloud_uni-tuebingen_de/Documents/CML/Niche_enrichment/Geoff/"/>
    </mc:Choice>
  </mc:AlternateContent>
  <xr:revisionPtr revIDLastSave="5" documentId="13_ncr:1_{456E94B5-C390-FA46-B0E2-6FEF2234AAF6}" xr6:coauthVersionLast="47" xr6:coauthVersionMax="47" xr10:uidLastSave="{8175956C-5D53-A543-87B5-3E922254BEAB}"/>
  <bookViews>
    <workbookView xWindow="-5520" yWindow="-21100" windowWidth="38400" windowHeight="21100" activeTab="1" xr2:uid="{201EDE09-6F54-034E-A255-BBE524330323}"/>
  </bookViews>
  <sheets>
    <sheet name="T_subsets" sheetId="1" r:id="rId1"/>
    <sheet name="All_cell_type_frequency_mouse" sheetId="2" r:id="rId2"/>
    <sheet name="T_subsets_D7_14_21_all" sheetId="5" state="hidden" r:id="rId3"/>
    <sheet name="T_subsets_D_0_21_all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9" i="2" l="1"/>
  <c r="H478" i="2"/>
  <c r="H477" i="2"/>
  <c r="I477" i="2" s="1"/>
  <c r="H476" i="2"/>
  <c r="H475" i="2"/>
  <c r="H474" i="2"/>
  <c r="H473" i="2"/>
  <c r="H472" i="2"/>
  <c r="H471" i="2"/>
  <c r="H470" i="2"/>
  <c r="H469" i="2"/>
  <c r="H468" i="2"/>
  <c r="H467" i="2"/>
  <c r="H466" i="2"/>
  <c r="H465" i="2"/>
  <c r="I465" i="2" s="1"/>
  <c r="H464" i="2"/>
  <c r="H463" i="2"/>
  <c r="H462" i="2"/>
  <c r="H461" i="2"/>
  <c r="H460" i="2"/>
  <c r="H459" i="2"/>
  <c r="H458" i="2"/>
  <c r="H457" i="2"/>
  <c r="I457" i="2" s="1"/>
  <c r="H456" i="2"/>
  <c r="H455" i="2"/>
  <c r="H454" i="2"/>
  <c r="H453" i="2"/>
  <c r="I453" i="2" s="1"/>
  <c r="H452" i="2"/>
  <c r="H451" i="2"/>
  <c r="H450" i="2"/>
  <c r="H449" i="2"/>
  <c r="I448" i="2"/>
  <c r="H448" i="2"/>
  <c r="H447" i="2"/>
  <c r="H446" i="2"/>
  <c r="H445" i="2"/>
  <c r="I445" i="2" s="1"/>
  <c r="H444" i="2"/>
  <c r="H443" i="2"/>
  <c r="H442" i="2"/>
  <c r="I442" i="2" s="1"/>
  <c r="H441" i="2"/>
  <c r="H440" i="2"/>
  <c r="H439" i="2"/>
  <c r="I439" i="2" s="1"/>
  <c r="H438" i="2"/>
  <c r="H437" i="2"/>
  <c r="H436" i="2"/>
  <c r="H435" i="2"/>
  <c r="H434" i="2"/>
  <c r="H433" i="2"/>
  <c r="I430" i="2" s="1"/>
  <c r="H432" i="2"/>
  <c r="H431" i="2"/>
  <c r="H430" i="2"/>
  <c r="H429" i="2"/>
  <c r="H428" i="2"/>
  <c r="H427" i="2"/>
  <c r="H426" i="2"/>
  <c r="H425" i="2"/>
  <c r="I424" i="2" s="1"/>
  <c r="H424" i="2"/>
  <c r="H423" i="2"/>
  <c r="H422" i="2"/>
  <c r="H421" i="2"/>
  <c r="H420" i="2"/>
  <c r="H419" i="2"/>
  <c r="H418" i="2"/>
  <c r="H417" i="2"/>
  <c r="H416" i="2"/>
  <c r="I416" i="2" s="1"/>
  <c r="H415" i="2"/>
  <c r="H414" i="2"/>
  <c r="H413" i="2"/>
  <c r="H412" i="2"/>
  <c r="I412" i="2" s="1"/>
  <c r="H411" i="2"/>
  <c r="H410" i="2"/>
  <c r="H409" i="2"/>
  <c r="H408" i="2"/>
  <c r="I407" i="2"/>
  <c r="H407" i="2"/>
  <c r="H406" i="2"/>
  <c r="H405" i="2"/>
  <c r="H404" i="2"/>
  <c r="I404" i="2" s="1"/>
  <c r="H403" i="2"/>
  <c r="H402" i="2"/>
  <c r="H401" i="2"/>
  <c r="I401" i="2" s="1"/>
  <c r="H400" i="2"/>
  <c r="H399" i="2"/>
  <c r="H398" i="2"/>
  <c r="I398" i="2" s="1"/>
  <c r="H397" i="2"/>
  <c r="H396" i="2"/>
  <c r="H395" i="2"/>
  <c r="I395" i="2" s="1"/>
  <c r="H394" i="2"/>
  <c r="H393" i="2"/>
  <c r="H392" i="2"/>
  <c r="I389" i="2" s="1"/>
  <c r="H391" i="2"/>
  <c r="H390" i="2"/>
  <c r="H389" i="2"/>
  <c r="H388" i="2"/>
  <c r="H387" i="2"/>
  <c r="H386" i="2"/>
  <c r="H385" i="2"/>
  <c r="H384" i="2"/>
  <c r="I383" i="2"/>
  <c r="H383" i="2"/>
  <c r="H382" i="2"/>
  <c r="H381" i="2"/>
  <c r="H380" i="2"/>
  <c r="H379" i="2"/>
  <c r="H378" i="2"/>
  <c r="H377" i="2"/>
  <c r="H376" i="2"/>
  <c r="H375" i="2"/>
  <c r="I375" i="2" s="1"/>
  <c r="H374" i="2"/>
  <c r="H373" i="2"/>
  <c r="I372" i="2"/>
  <c r="H372" i="2"/>
  <c r="H371" i="2"/>
  <c r="H370" i="2"/>
  <c r="H369" i="2"/>
  <c r="H368" i="2"/>
  <c r="H367" i="2"/>
  <c r="I367" i="2" s="1"/>
  <c r="H366" i="2"/>
  <c r="H365" i="2"/>
  <c r="I364" i="2"/>
  <c r="H364" i="2"/>
  <c r="H363" i="2"/>
  <c r="H362" i="2"/>
  <c r="H361" i="2"/>
  <c r="I361" i="2" s="1"/>
  <c r="H360" i="2"/>
  <c r="H359" i="2"/>
  <c r="H358" i="2"/>
  <c r="I358" i="2" s="1"/>
  <c r="H357" i="2"/>
  <c r="H356" i="2"/>
  <c r="H355" i="2"/>
  <c r="I355" i="2" s="1"/>
  <c r="H354" i="2"/>
  <c r="H353" i="2"/>
  <c r="H352" i="2"/>
  <c r="H351" i="2"/>
  <c r="H350" i="2"/>
  <c r="H349" i="2"/>
  <c r="I349" i="2" s="1"/>
  <c r="H348" i="2"/>
  <c r="H347" i="2"/>
  <c r="H346" i="2"/>
  <c r="H345" i="2"/>
  <c r="H344" i="2"/>
  <c r="H343" i="2"/>
  <c r="I343" i="2" s="1"/>
  <c r="H342" i="2"/>
  <c r="H341" i="2"/>
  <c r="H340" i="2"/>
  <c r="H339" i="2"/>
  <c r="H338" i="2"/>
  <c r="H337" i="2"/>
  <c r="H336" i="2"/>
  <c r="H335" i="2"/>
  <c r="I335" i="2" s="1"/>
  <c r="H334" i="2"/>
  <c r="H333" i="2"/>
  <c r="H332" i="2"/>
  <c r="I331" i="2"/>
  <c r="H331" i="2"/>
  <c r="H330" i="2"/>
  <c r="H329" i="2"/>
  <c r="H328" i="2"/>
  <c r="H327" i="2"/>
  <c r="H326" i="2"/>
  <c r="I326" i="2" s="1"/>
  <c r="H325" i="2"/>
  <c r="H324" i="2"/>
  <c r="I323" i="2"/>
  <c r="H323" i="2"/>
  <c r="H322" i="2"/>
  <c r="H321" i="2"/>
  <c r="H320" i="2"/>
  <c r="I320" i="2" s="1"/>
  <c r="H319" i="2"/>
  <c r="H318" i="2"/>
  <c r="H317" i="2"/>
  <c r="I317" i="2" s="1"/>
  <c r="H316" i="2"/>
  <c r="H315" i="2"/>
  <c r="H314" i="2"/>
  <c r="I314" i="2" s="1"/>
  <c r="H313" i="2"/>
  <c r="H312" i="2"/>
  <c r="H311" i="2"/>
  <c r="H310" i="2"/>
  <c r="H309" i="2"/>
  <c r="H308" i="2"/>
  <c r="I308" i="2" s="1"/>
  <c r="H307" i="2"/>
  <c r="H306" i="2"/>
  <c r="H305" i="2"/>
  <c r="H304" i="2"/>
  <c r="H303" i="2"/>
  <c r="H302" i="2"/>
  <c r="I302" i="2" s="1"/>
  <c r="H301" i="2"/>
  <c r="H300" i="2"/>
  <c r="H299" i="2"/>
  <c r="H298" i="2"/>
  <c r="H297" i="2"/>
  <c r="H296" i="2"/>
  <c r="H295" i="2"/>
  <c r="H294" i="2"/>
  <c r="I294" i="2" s="1"/>
  <c r="H293" i="2"/>
  <c r="H292" i="2"/>
  <c r="H291" i="2"/>
  <c r="I290" i="2"/>
  <c r="H290" i="2"/>
  <c r="H289" i="2"/>
  <c r="H288" i="2"/>
  <c r="H287" i="2"/>
  <c r="H286" i="2"/>
  <c r="H285" i="2"/>
  <c r="I285" i="2" s="1"/>
  <c r="H284" i="2"/>
  <c r="H283" i="2"/>
  <c r="I282" i="2"/>
  <c r="H282" i="2"/>
  <c r="H281" i="2"/>
  <c r="H280" i="2"/>
  <c r="H279" i="2"/>
  <c r="I279" i="2" s="1"/>
  <c r="H278" i="2"/>
  <c r="H277" i="2"/>
  <c r="H276" i="2"/>
  <c r="I276" i="2" s="1"/>
  <c r="H275" i="2"/>
  <c r="H274" i="2"/>
  <c r="H273" i="2"/>
  <c r="I273" i="2" s="1"/>
  <c r="H272" i="2"/>
  <c r="H271" i="2"/>
  <c r="H270" i="2"/>
  <c r="H269" i="2"/>
  <c r="H268" i="2"/>
  <c r="H267" i="2"/>
  <c r="I267" i="2" s="1"/>
  <c r="H266" i="2"/>
  <c r="H265" i="2"/>
  <c r="H264" i="2"/>
  <c r="H263" i="2"/>
  <c r="H262" i="2"/>
  <c r="H261" i="2"/>
  <c r="I261" i="2" s="1"/>
  <c r="H260" i="2"/>
  <c r="H259" i="2"/>
  <c r="H258" i="2"/>
  <c r="H257" i="2"/>
  <c r="H256" i="2"/>
  <c r="H255" i="2"/>
  <c r="H254" i="2"/>
  <c r="I254" i="2" s="1"/>
  <c r="H253" i="2"/>
  <c r="H252" i="2"/>
  <c r="H251" i="2"/>
  <c r="I251" i="2" s="1"/>
  <c r="H250" i="2"/>
  <c r="H249" i="2"/>
  <c r="H248" i="2"/>
  <c r="H247" i="2"/>
  <c r="H246" i="2"/>
  <c r="I246" i="2" s="1"/>
  <c r="H245" i="2"/>
  <c r="H244" i="2"/>
  <c r="H243" i="2"/>
  <c r="I243" i="2" s="1"/>
  <c r="H242" i="2"/>
  <c r="I240" i="2" s="1"/>
  <c r="H241" i="2"/>
  <c r="H240" i="2"/>
  <c r="H239" i="2"/>
  <c r="H238" i="2"/>
  <c r="H237" i="2"/>
  <c r="I237" i="2" s="1"/>
  <c r="H236" i="2"/>
  <c r="H235" i="2"/>
  <c r="I234" i="2"/>
  <c r="H234" i="2"/>
  <c r="H233" i="2"/>
  <c r="H232" i="2"/>
  <c r="H231" i="2"/>
  <c r="H230" i="2"/>
  <c r="H229" i="2"/>
  <c r="I228" i="2"/>
  <c r="H228" i="2"/>
  <c r="H227" i="2"/>
  <c r="H226" i="2"/>
  <c r="H225" i="2"/>
  <c r="H224" i="2"/>
  <c r="H223" i="2"/>
  <c r="H222" i="2"/>
  <c r="I222" i="2" s="1"/>
  <c r="H221" i="2"/>
  <c r="H220" i="2"/>
  <c r="H219" i="2"/>
  <c r="H218" i="2"/>
  <c r="H217" i="2"/>
  <c r="H216" i="2"/>
  <c r="H215" i="2"/>
  <c r="H214" i="2"/>
  <c r="I214" i="2" s="1"/>
  <c r="H213" i="2"/>
  <c r="H212" i="2"/>
  <c r="H211" i="2"/>
  <c r="I208" i="2" s="1"/>
  <c r="H210" i="2"/>
  <c r="H209" i="2"/>
  <c r="H208" i="2"/>
  <c r="H207" i="2"/>
  <c r="H206" i="2"/>
  <c r="H205" i="2"/>
  <c r="I205" i="2" s="1"/>
  <c r="H204" i="2"/>
  <c r="H203" i="2"/>
  <c r="H202" i="2"/>
  <c r="I202" i="2" s="1"/>
  <c r="H201" i="2"/>
  <c r="H200" i="2"/>
  <c r="H199" i="2"/>
  <c r="I199" i="2" s="1"/>
  <c r="H198" i="2"/>
  <c r="H197" i="2"/>
  <c r="H196" i="2"/>
  <c r="I196" i="2" s="1"/>
  <c r="H195" i="2"/>
  <c r="H194" i="2"/>
  <c r="H193" i="2"/>
  <c r="H192" i="2"/>
  <c r="H191" i="2"/>
  <c r="H190" i="2"/>
  <c r="I190" i="2" s="1"/>
  <c r="H189" i="2"/>
  <c r="H188" i="2"/>
  <c r="H187" i="2"/>
  <c r="I184" i="2" s="1"/>
  <c r="H186" i="2"/>
  <c r="H185" i="2"/>
  <c r="H184" i="2"/>
  <c r="H183" i="2"/>
  <c r="H182" i="2"/>
  <c r="H181" i="2"/>
  <c r="H180" i="2"/>
  <c r="H179" i="2"/>
  <c r="H178" i="2"/>
  <c r="H177" i="2"/>
  <c r="H176" i="2"/>
  <c r="I176" i="2" s="1"/>
  <c r="H175" i="2"/>
  <c r="H174" i="2"/>
  <c r="H173" i="2"/>
  <c r="H172" i="2"/>
  <c r="H171" i="2"/>
  <c r="H170" i="2"/>
  <c r="I170" i="2" s="1"/>
  <c r="H169" i="2"/>
  <c r="H168" i="2"/>
  <c r="I167" i="2"/>
  <c r="H167" i="2"/>
  <c r="H166" i="2"/>
  <c r="H165" i="2"/>
  <c r="H164" i="2"/>
  <c r="I164" i="2" s="1"/>
  <c r="H163" i="2"/>
  <c r="H162" i="2"/>
  <c r="H161" i="2"/>
  <c r="I161" i="2" s="1"/>
  <c r="H160" i="2"/>
  <c r="H159" i="2"/>
  <c r="H158" i="2"/>
  <c r="I158" i="2" s="1"/>
  <c r="H157" i="2"/>
  <c r="H156" i="2"/>
  <c r="H155" i="2"/>
  <c r="H154" i="2"/>
  <c r="H153" i="2"/>
  <c r="H152" i="2"/>
  <c r="I152" i="2" s="1"/>
  <c r="H151" i="2"/>
  <c r="H150" i="2"/>
  <c r="H149" i="2"/>
  <c r="H148" i="2"/>
  <c r="H147" i="2"/>
  <c r="H146" i="2"/>
  <c r="I146" i="2" s="1"/>
  <c r="H145" i="2"/>
  <c r="H144" i="2"/>
  <c r="H143" i="2"/>
  <c r="H142" i="2"/>
  <c r="H141" i="2"/>
  <c r="H140" i="2"/>
  <c r="H139" i="2"/>
  <c r="H138" i="2"/>
  <c r="I138" i="2" s="1"/>
  <c r="H137" i="2"/>
  <c r="H136" i="2"/>
  <c r="H135" i="2"/>
  <c r="I134" i="2"/>
  <c r="H134" i="2"/>
  <c r="H133" i="2"/>
  <c r="H132" i="2"/>
  <c r="H131" i="2"/>
  <c r="H130" i="2"/>
  <c r="H129" i="2"/>
  <c r="I129" i="2" s="1"/>
  <c r="H128" i="2"/>
  <c r="H127" i="2"/>
  <c r="I126" i="2"/>
  <c r="H126" i="2"/>
  <c r="H125" i="2"/>
  <c r="H124" i="2"/>
  <c r="H123" i="2"/>
  <c r="I123" i="2" s="1"/>
  <c r="H122" i="2"/>
  <c r="H121" i="2"/>
  <c r="H120" i="2"/>
  <c r="I120" i="2" s="1"/>
  <c r="H119" i="2"/>
  <c r="H118" i="2"/>
  <c r="H117" i="2"/>
  <c r="I117" i="2" s="1"/>
  <c r="H116" i="2"/>
  <c r="H115" i="2"/>
  <c r="H114" i="2"/>
  <c r="H113" i="2"/>
  <c r="H112" i="2"/>
  <c r="H111" i="2"/>
  <c r="I111" i="2" s="1"/>
  <c r="H110" i="2"/>
  <c r="H109" i="2"/>
  <c r="H108" i="2"/>
  <c r="H107" i="2"/>
  <c r="H106" i="2"/>
  <c r="H105" i="2"/>
  <c r="I105" i="2" s="1"/>
  <c r="H104" i="2"/>
  <c r="H103" i="2"/>
  <c r="H102" i="2"/>
  <c r="H101" i="2"/>
  <c r="H100" i="2"/>
  <c r="H99" i="2"/>
  <c r="H98" i="2"/>
  <c r="H97" i="2"/>
  <c r="I97" i="2" s="1"/>
  <c r="H96" i="2"/>
  <c r="H95" i="2"/>
  <c r="H94" i="2"/>
  <c r="I93" i="2"/>
  <c r="H93" i="2"/>
  <c r="H92" i="2"/>
  <c r="H91" i="2"/>
  <c r="H90" i="2"/>
  <c r="H89" i="2"/>
  <c r="I89" i="2" s="1"/>
  <c r="H88" i="2"/>
  <c r="H87" i="2"/>
  <c r="H86" i="2"/>
  <c r="I86" i="2" s="1"/>
  <c r="H85" i="2"/>
  <c r="H84" i="2"/>
  <c r="H83" i="2"/>
  <c r="I83" i="2" s="1"/>
  <c r="H82" i="2"/>
  <c r="H81" i="2"/>
  <c r="I80" i="2"/>
  <c r="H80" i="2"/>
  <c r="H79" i="2"/>
  <c r="H78" i="2"/>
  <c r="H77" i="2"/>
  <c r="I77" i="2" s="1"/>
  <c r="H76" i="2"/>
  <c r="H75" i="2"/>
  <c r="H74" i="2"/>
  <c r="H73" i="2"/>
  <c r="H72" i="2"/>
  <c r="H71" i="2"/>
  <c r="I71" i="2" s="1"/>
  <c r="H70" i="2"/>
  <c r="H69" i="2"/>
  <c r="H68" i="2"/>
  <c r="H67" i="2"/>
  <c r="H66" i="2"/>
  <c r="I65" i="2"/>
  <c r="H65" i="2"/>
  <c r="H64" i="2"/>
  <c r="H63" i="2"/>
  <c r="H62" i="2"/>
  <c r="H61" i="2"/>
  <c r="H60" i="2"/>
  <c r="H59" i="2"/>
  <c r="H58" i="2"/>
  <c r="H57" i="2"/>
  <c r="I57" i="2" s="1"/>
  <c r="H56" i="2"/>
  <c r="H55" i="2"/>
  <c r="H54" i="2"/>
  <c r="H53" i="2"/>
  <c r="I53" i="2" s="1"/>
  <c r="H52" i="2"/>
  <c r="H51" i="2"/>
  <c r="H50" i="2"/>
  <c r="H49" i="2"/>
  <c r="H48" i="2"/>
  <c r="I48" i="2" s="1"/>
  <c r="H47" i="2"/>
  <c r="H46" i="2"/>
  <c r="H45" i="2"/>
  <c r="I45" i="2" s="1"/>
  <c r="H44" i="2"/>
  <c r="H43" i="2"/>
  <c r="H42" i="2"/>
  <c r="I42" i="2" s="1"/>
  <c r="H41" i="2"/>
  <c r="H40" i="2"/>
  <c r="I39" i="2"/>
  <c r="H39" i="2"/>
  <c r="H38" i="2"/>
  <c r="H37" i="2"/>
  <c r="H36" i="2"/>
  <c r="I36" i="2" s="1"/>
  <c r="H35" i="2"/>
  <c r="H34" i="2"/>
  <c r="H33" i="2"/>
  <c r="H32" i="2"/>
  <c r="H31" i="2"/>
  <c r="H30" i="2"/>
  <c r="I30" i="2" s="1"/>
  <c r="H29" i="2"/>
  <c r="H28" i="2"/>
  <c r="H27" i="2"/>
  <c r="H26" i="2"/>
  <c r="H25" i="2"/>
  <c r="H24" i="2"/>
  <c r="I24" i="2" s="1"/>
  <c r="H23" i="2"/>
  <c r="H22" i="2"/>
  <c r="H21" i="2"/>
  <c r="H20" i="2"/>
  <c r="H19" i="2"/>
  <c r="H18" i="2"/>
  <c r="H17" i="2"/>
  <c r="H16" i="2"/>
  <c r="I16" i="2" s="1"/>
  <c r="H15" i="2"/>
  <c r="H14" i="2"/>
  <c r="H13" i="2"/>
  <c r="H12" i="2"/>
  <c r="H11" i="2"/>
  <c r="H10" i="2"/>
  <c r="I10" i="2" s="1"/>
  <c r="H9" i="2"/>
  <c r="H8" i="2"/>
  <c r="H7" i="2"/>
  <c r="I7" i="2" s="1"/>
  <c r="H6" i="2"/>
  <c r="H5" i="2"/>
  <c r="H4" i="2"/>
  <c r="I4" i="2" s="1"/>
  <c r="H3" i="2"/>
  <c r="H2" i="2"/>
  <c r="H1" i="2"/>
  <c r="I1" i="2" s="1"/>
  <c r="I471" i="2" l="1"/>
  <c r="I436" i="2"/>
</calcChain>
</file>

<file path=xl/sharedStrings.xml><?xml version="1.0" encoding="utf-8"?>
<sst xmlns="http://schemas.openxmlformats.org/spreadsheetml/2006/main" count="2683" uniqueCount="119">
  <si>
    <t xml:space="preserve">Day0  </t>
  </si>
  <si>
    <t xml:space="preserve"> </t>
  </si>
  <si>
    <t>CD4+ T cells</t>
  </si>
  <si>
    <t>CD8+ T cells</t>
  </si>
  <si>
    <t>DN T cells</t>
  </si>
  <si>
    <t>PD-1+CD4+ T cell</t>
  </si>
  <si>
    <t>PD-1+CD8+ T cells</t>
  </si>
  <si>
    <t>APC</t>
  </si>
  <si>
    <t>B cell</t>
  </si>
  <si>
    <t>B cell/granulocyte</t>
  </si>
  <si>
    <t>Bone cell</t>
  </si>
  <si>
    <t>CoMP</t>
  </si>
  <si>
    <t>EryB/granulocyte</t>
  </si>
  <si>
    <t>Erythroid_EryB</t>
  </si>
  <si>
    <t>Erythroid_EryC</t>
  </si>
  <si>
    <t>Erythroid_ProE</t>
  </si>
  <si>
    <t>Granulocyte</t>
  </si>
  <si>
    <t>Leukemia</t>
  </si>
  <si>
    <t>Monocyte</t>
  </si>
  <si>
    <t>Unidentified</t>
  </si>
  <si>
    <t>Vasculature</t>
  </si>
  <si>
    <t xml:space="preserve">       </t>
  </si>
  <si>
    <t>Day21</t>
  </si>
  <si>
    <t>The frequencies of each cell type within each neighborhood in each mouse(I have 12 mice in this project, mice1,2,3 in Day0 group, mice10, 11, 12 in Day21 group)</t>
  </si>
  <si>
    <t>mouse1</t>
  </si>
  <si>
    <t>mouse2</t>
  </si>
  <si>
    <t>mouse3</t>
  </si>
  <si>
    <t>mouse10</t>
  </si>
  <si>
    <t>mouse11</t>
  </si>
  <si>
    <t>mouse12</t>
  </si>
  <si>
    <t>Mouse1</t>
  </si>
  <si>
    <t>Mouse2</t>
  </si>
  <si>
    <t>Mouse3</t>
  </si>
  <si>
    <t>Mouse10</t>
  </si>
  <si>
    <t>Mouse11</t>
  </si>
  <si>
    <t>Mouse12</t>
  </si>
  <si>
    <t>Day0</t>
  </si>
  <si>
    <t>CD4+ T cells</t>
  </si>
  <si>
    <t>CD8+ T cells</t>
  </si>
  <si>
    <t>DN T cells</t>
  </si>
  <si>
    <t>PD-1+CD4+ T cells</t>
  </si>
  <si>
    <t>PD-1+CD8+ T cells</t>
  </si>
  <si>
    <t>The frequencies of each cell type in each mouse</t>
  </si>
  <si>
    <t> Stem/Progenitor cells</t>
  </si>
  <si>
    <t>CD34+CD117- HSPCs</t>
  </si>
  <si>
    <t>Mice1_Day0</t>
  </si>
  <si>
    <t>Mice1</t>
  </si>
  <si>
    <t>CD34+CD117+ HSPCs</t>
  </si>
  <si>
    <t>CD34-CD117+ HSPCs</t>
  </si>
  <si>
    <t>APCs</t>
  </si>
  <si>
    <t>PD-L1+ APCs</t>
  </si>
  <si>
    <t>PD-L1+ DCs</t>
  </si>
  <si>
    <t>B cells/plasma cells</t>
  </si>
  <si>
    <t>B cells</t>
  </si>
  <si>
    <t>Plasma cells</t>
  </si>
  <si>
    <t>Bone cells</t>
  </si>
  <si>
    <t>Obl/Ocl</t>
  </si>
  <si>
    <t>Erythrocytes</t>
  </si>
  <si>
    <t>EryA</t>
  </si>
  <si>
    <t>EryB</t>
  </si>
  <si>
    <t>EryC</t>
  </si>
  <si>
    <t>ProE</t>
  </si>
  <si>
    <t>Fat cells</t>
  </si>
  <si>
    <t>Megakaryocytes</t>
  </si>
  <si>
    <t>Mixed cell types</t>
  </si>
  <si>
    <t>B220+CD4+CD3- cells</t>
  </si>
  <si>
    <t>CD90+ leukocytes</t>
  </si>
  <si>
    <t>EBIs</t>
  </si>
  <si>
    <t>Ki67+ unidentified</t>
  </si>
  <si>
    <t>Leukocytes</t>
  </si>
  <si>
    <t>NK cells</t>
  </si>
  <si>
    <t>PD-L1+ leukocytes</t>
  </si>
  <si>
    <t>Podo+ stromal cells</t>
  </si>
  <si>
    <t>Myeloid cells</t>
  </si>
  <si>
    <t>CoMMP</t>
  </si>
  <si>
    <t>eNeP</t>
  </si>
  <si>
    <t>Granulocytes</t>
  </si>
  <si>
    <t>MHCII- macs</t>
  </si>
  <si>
    <t>MHCII+ macs</t>
  </si>
  <si>
    <t>Monocytes</t>
  </si>
  <si>
    <t>T cells</t>
  </si>
  <si>
    <t>PD-1+CD4+ T cells</t>
  </si>
  <si>
    <t>Vessels</t>
  </si>
  <si>
    <t>LepR+ Vessels</t>
  </si>
  <si>
    <t>Arterioles</t>
  </si>
  <si>
    <t>Sinuses</t>
  </si>
  <si>
    <t>Mice10_Day21</t>
  </si>
  <si>
    <t>Mice10</t>
  </si>
  <si>
    <t>Leukemic cells</t>
  </si>
  <si>
    <t>LSCs</t>
  </si>
  <si>
    <t>PD-L1+ leukemic cells</t>
  </si>
  <si>
    <t>Mice11_Day21</t>
  </si>
  <si>
    <t>Mice11</t>
  </si>
  <si>
    <t>Mice12_Day21</t>
  </si>
  <si>
    <t>Mice12</t>
  </si>
  <si>
    <t>Mice2_Day0</t>
  </si>
  <si>
    <t>Mice2</t>
  </si>
  <si>
    <t>Mice3_Day0</t>
  </si>
  <si>
    <t>Mice3</t>
  </si>
  <si>
    <t>Mice4_Day7</t>
  </si>
  <si>
    <t>Mice4</t>
  </si>
  <si>
    <t>Day7</t>
  </si>
  <si>
    <t>Mice5_Day7</t>
  </si>
  <si>
    <t>Mice5</t>
  </si>
  <si>
    <t>Mice6_Day7</t>
  </si>
  <si>
    <t>Mice6</t>
  </si>
  <si>
    <t>Mice7_Day14</t>
  </si>
  <si>
    <t>Mice7</t>
  </si>
  <si>
    <t>Day14</t>
  </si>
  <si>
    <t>Mice8_Day14</t>
  </si>
  <si>
    <t>Mice8</t>
  </si>
  <si>
    <t>Mice9_Day14</t>
  </si>
  <si>
    <t>Mice9</t>
  </si>
  <si>
    <t>mouse4</t>
  </si>
  <si>
    <t>mouse5</t>
  </si>
  <si>
    <t>mouse6</t>
  </si>
  <si>
    <t>mouse7</t>
  </si>
  <si>
    <t>mouse8</t>
  </si>
  <si>
    <t>mouse9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</si>
</sst>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8BEDC"/>
        <bgColor indexed="64"/>
      </patternFill>
    </fill>
    <fill>
      <patternFill patternType="solid">
        <fgColor rgb="FFF573D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C5FC-836A-6242-B767-6118F6B9340F}">
  <dimension ref="A1:Q49"/>
  <sheetViews>
    <sheetView workbookViewId="0">
      <selection activeCell="O5" sqref="O5:Q18"/>
    </sheetView>
  </sheetViews>
  <sheetFormatPr baseColWidth="10" defaultRowHeight="16" x14ac:dyDescent="0.2"/>
  <cols>
    <col min="2" max="2" width="16.5" customWidth="1"/>
    <col min="6" max="6" width="17.1640625" customWidth="1"/>
    <col min="7" max="7" width="14" customWidth="1"/>
  </cols>
  <sheetData>
    <row r="1" spans="1:17" s="9" customFormat="1" x14ac:dyDescent="0.2">
      <c r="A1" s="9" t="s">
        <v>23</v>
      </c>
    </row>
    <row r="2" spans="1:17" s="9" customFormat="1" x14ac:dyDescent="0.2"/>
    <row r="3" spans="1:17" x14ac:dyDescent="0.2">
      <c r="A3" t="s">
        <v>0</v>
      </c>
      <c r="C3" t="s">
        <v>24</v>
      </c>
      <c r="D3" t="s">
        <v>25</v>
      </c>
      <c r="E3" t="s">
        <v>26</v>
      </c>
      <c r="F3" t="s">
        <v>24</v>
      </c>
      <c r="G3" t="s">
        <v>25</v>
      </c>
      <c r="H3" t="s">
        <v>26</v>
      </c>
      <c r="I3" t="s">
        <v>24</v>
      </c>
      <c r="J3" t="s">
        <v>25</v>
      </c>
      <c r="K3" t="s">
        <v>26</v>
      </c>
      <c r="L3" t="s">
        <v>24</v>
      </c>
      <c r="M3" t="s">
        <v>25</v>
      </c>
      <c r="N3" t="s">
        <v>26</v>
      </c>
      <c r="O3" t="s">
        <v>24</v>
      </c>
      <c r="P3" t="s">
        <v>25</v>
      </c>
      <c r="Q3" t="s">
        <v>26</v>
      </c>
    </row>
    <row r="4" spans="1:17" x14ac:dyDescent="0.2">
      <c r="B4" t="s">
        <v>1</v>
      </c>
      <c r="C4" s="2"/>
      <c r="D4" s="2" t="s">
        <v>2</v>
      </c>
      <c r="E4" s="2"/>
      <c r="F4" s="3"/>
      <c r="G4" s="4" t="s">
        <v>3</v>
      </c>
      <c r="H4" s="3"/>
      <c r="I4" s="5"/>
      <c r="J4" s="5" t="s">
        <v>4</v>
      </c>
      <c r="K4" s="6"/>
      <c r="L4" s="7"/>
      <c r="M4" s="7" t="s">
        <v>5</v>
      </c>
      <c r="N4" s="7"/>
      <c r="O4" s="8"/>
      <c r="P4" s="8" t="s">
        <v>6</v>
      </c>
      <c r="Q4" s="8"/>
    </row>
    <row r="5" spans="1:17" x14ac:dyDescent="0.2">
      <c r="A5">
        <v>1</v>
      </c>
      <c r="B5" t="s">
        <v>7</v>
      </c>
      <c r="C5">
        <v>0.12978585334198572</v>
      </c>
      <c r="D5">
        <v>6.4892926670992862E-2</v>
      </c>
      <c r="E5">
        <v>1.1031797534068788</v>
      </c>
      <c r="F5">
        <v>6.4892926670992862E-2</v>
      </c>
      <c r="G5" s="1">
        <v>6.4892926670992862E-2</v>
      </c>
      <c r="H5">
        <v>0.77871512005191434</v>
      </c>
      <c r="I5">
        <v>0.32446463335496434</v>
      </c>
      <c r="J5">
        <v>0</v>
      </c>
      <c r="K5" s="1">
        <v>0</v>
      </c>
      <c r="L5">
        <v>0.45425048669695006</v>
      </c>
      <c r="M5">
        <v>0</v>
      </c>
      <c r="N5">
        <v>0</v>
      </c>
      <c r="O5">
        <v>0.32446463335496434</v>
      </c>
      <c r="P5">
        <v>0</v>
      </c>
      <c r="Q5">
        <v>0</v>
      </c>
    </row>
    <row r="6" spans="1:17" x14ac:dyDescent="0.2">
      <c r="A6">
        <v>2</v>
      </c>
      <c r="B6" t="s">
        <v>8</v>
      </c>
      <c r="C6">
        <v>6.8472046287103294E-2</v>
      </c>
      <c r="D6">
        <v>0.10727287251646182</v>
      </c>
      <c r="E6">
        <v>0.45990391089504373</v>
      </c>
      <c r="F6">
        <v>6.3907243201296399E-2</v>
      </c>
      <c r="G6" s="1">
        <v>7.8742853230168788E-2</v>
      </c>
      <c r="H6">
        <v>0.44050349778036446</v>
      </c>
      <c r="I6">
        <v>2.5106416971937873E-2</v>
      </c>
      <c r="J6">
        <v>7.6460451687265341E-2</v>
      </c>
      <c r="K6" s="1">
        <v>0.15406210414598243</v>
      </c>
      <c r="L6">
        <v>1.2553208485968937E-2</v>
      </c>
      <c r="M6">
        <v>3.0812420829196479E-2</v>
      </c>
      <c r="N6">
        <v>0</v>
      </c>
      <c r="O6">
        <v>1.2553208485968937E-2</v>
      </c>
      <c r="P6">
        <v>1.1412007714517215E-3</v>
      </c>
      <c r="Q6">
        <v>2.5106416971937873E-2</v>
      </c>
    </row>
    <row r="7" spans="1:17" x14ac:dyDescent="0.2">
      <c r="A7">
        <v>3</v>
      </c>
      <c r="B7" t="s">
        <v>9</v>
      </c>
      <c r="C7">
        <v>4.7032784617512792E-2</v>
      </c>
      <c r="D7">
        <v>5.8099322174574627E-2</v>
      </c>
      <c r="E7">
        <v>0.47447779775902615</v>
      </c>
      <c r="F7">
        <v>5.2566053396043713E-2</v>
      </c>
      <c r="G7" s="1">
        <v>5.533268778530917E-2</v>
      </c>
      <c r="H7">
        <v>0.52427721676580441</v>
      </c>
      <c r="I7">
        <v>2.9049661087287314E-2</v>
      </c>
      <c r="J7">
        <v>3.1816295476552771E-2</v>
      </c>
      <c r="K7" s="1">
        <v>0.15631484299349843</v>
      </c>
      <c r="L7">
        <v>9.6832203624291052E-3</v>
      </c>
      <c r="M7">
        <v>5.5332687785309169E-3</v>
      </c>
      <c r="N7">
        <v>3.8732881449716421E-2</v>
      </c>
      <c r="O7">
        <v>1.659980633559275E-2</v>
      </c>
      <c r="P7">
        <v>1.3833171946327292E-3</v>
      </c>
      <c r="Q7">
        <v>2.0749757919490939E-2</v>
      </c>
    </row>
    <row r="8" spans="1:17" x14ac:dyDescent="0.2">
      <c r="A8">
        <v>4</v>
      </c>
      <c r="B8" t="s">
        <v>10</v>
      </c>
      <c r="C8">
        <v>4.6047582501918649E-2</v>
      </c>
      <c r="D8">
        <v>3.0698388334612432E-2</v>
      </c>
      <c r="E8">
        <v>0.16884113584036839</v>
      </c>
      <c r="F8">
        <v>0.10744435917114351</v>
      </c>
      <c r="G8" s="1">
        <v>1.5349194167306216E-2</v>
      </c>
      <c r="H8">
        <v>0.10744435917114351</v>
      </c>
      <c r="I8">
        <v>1.5349194167306216E-2</v>
      </c>
      <c r="J8">
        <v>9.2095165003837298E-2</v>
      </c>
      <c r="K8" s="1">
        <v>9.2095165003837298E-2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</v>
      </c>
      <c r="B9" t="s">
        <v>11</v>
      </c>
      <c r="C9">
        <v>3.9435286694534267E-3</v>
      </c>
      <c r="D9">
        <v>2.7604700686173989E-2</v>
      </c>
      <c r="E9">
        <v>0.48899755501222492</v>
      </c>
      <c r="F9">
        <v>1.5774114677813707E-2</v>
      </c>
      <c r="G9" s="1">
        <v>2.7604700686173989E-2</v>
      </c>
      <c r="H9">
        <v>0.40618345295370301</v>
      </c>
      <c r="I9">
        <v>3.9435286694534267E-3</v>
      </c>
      <c r="J9">
        <v>2.7604700686173989E-2</v>
      </c>
      <c r="K9" s="1">
        <v>0.2326681914977522</v>
      </c>
      <c r="L9">
        <v>7.8870573389068534E-3</v>
      </c>
      <c r="M9">
        <v>3.9435286694534267E-3</v>
      </c>
      <c r="N9">
        <v>6.3096458711254827E-2</v>
      </c>
      <c r="O9">
        <v>3.1548229355627413E-2</v>
      </c>
      <c r="P9">
        <v>0</v>
      </c>
      <c r="Q9">
        <v>0</v>
      </c>
    </row>
    <row r="10" spans="1:17" x14ac:dyDescent="0.2">
      <c r="A10">
        <v>6</v>
      </c>
      <c r="B10" t="s">
        <v>12</v>
      </c>
      <c r="C10">
        <v>4.8534854092094883E-2</v>
      </c>
      <c r="D10">
        <v>5.4601710853606752E-2</v>
      </c>
      <c r="E10">
        <v>0.49141539768246073</v>
      </c>
      <c r="F10">
        <v>6.6735424376630464E-2</v>
      </c>
      <c r="G10" s="1">
        <v>0.11223685008796942</v>
      </c>
      <c r="H10">
        <v>0.58848510586665048</v>
      </c>
      <c r="I10">
        <v>9.1002851422677909E-3</v>
      </c>
      <c r="J10">
        <v>3.6401140569071164E-2</v>
      </c>
      <c r="K10" s="1">
        <v>0.17897227446459987</v>
      </c>
      <c r="L10">
        <v>2.1233998665291513E-2</v>
      </c>
      <c r="M10">
        <v>9.1002851422677909E-3</v>
      </c>
      <c r="N10">
        <v>3.9434568949827095E-2</v>
      </c>
      <c r="O10">
        <v>1.8200570284535582E-2</v>
      </c>
      <c r="P10">
        <v>2.7300855426803376E-2</v>
      </c>
      <c r="Q10">
        <v>0</v>
      </c>
    </row>
    <row r="11" spans="1:17" x14ac:dyDescent="0.2">
      <c r="A11">
        <v>7</v>
      </c>
      <c r="B11" t="s">
        <v>13</v>
      </c>
      <c r="C11">
        <v>1.2133713523023721E-2</v>
      </c>
      <c r="D11">
        <v>3.6401140569071164E-2</v>
      </c>
      <c r="E11">
        <v>0.2396408420797185</v>
      </c>
      <c r="F11">
        <v>9.1002851422677909E-3</v>
      </c>
      <c r="G11" s="1">
        <v>4.2467997330583027E-2</v>
      </c>
      <c r="H11">
        <v>0.20930655827215919</v>
      </c>
      <c r="I11">
        <v>3.0334283807559302E-3</v>
      </c>
      <c r="J11">
        <v>2.7300855426803376E-2</v>
      </c>
      <c r="K11" s="1">
        <v>0.1092034217072135</v>
      </c>
      <c r="L11">
        <v>3.0334283807559302E-3</v>
      </c>
      <c r="M11">
        <v>1.8200570284535582E-2</v>
      </c>
      <c r="N11">
        <v>0</v>
      </c>
      <c r="O11">
        <v>1.5167141903779652E-2</v>
      </c>
      <c r="P11">
        <v>3.0334283807559302E-3</v>
      </c>
      <c r="Q11">
        <v>3.0334283807559302E-3</v>
      </c>
    </row>
    <row r="12" spans="1:17" x14ac:dyDescent="0.2">
      <c r="A12">
        <v>8</v>
      </c>
      <c r="B12" t="s">
        <v>14</v>
      </c>
      <c r="C12">
        <v>0.47044064607182057</v>
      </c>
      <c r="D12">
        <v>0.53577962469290674</v>
      </c>
      <c r="E12">
        <v>2.4436778004286235</v>
      </c>
      <c r="F12">
        <v>0.87554231352255507</v>
      </c>
      <c r="G12" s="1">
        <v>0.73179656055616538</v>
      </c>
      <c r="H12">
        <v>2.8095760807067065</v>
      </c>
      <c r="I12">
        <v>0.36589828027808269</v>
      </c>
      <c r="J12">
        <v>0.28749150593277922</v>
      </c>
      <c r="K12" s="1">
        <v>0.74486435628038261</v>
      </c>
      <c r="L12">
        <v>6.5338978621086188E-2</v>
      </c>
      <c r="M12">
        <v>2.6135591448434477E-2</v>
      </c>
      <c r="N12">
        <v>0.19601693586325858</v>
      </c>
      <c r="O12">
        <v>0.31362709738121375</v>
      </c>
      <c r="P12">
        <v>2.6135591448434477E-2</v>
      </c>
      <c r="Q12">
        <v>0.11761016151795514</v>
      </c>
    </row>
    <row r="13" spans="1:17" x14ac:dyDescent="0.2">
      <c r="A13">
        <v>9</v>
      </c>
      <c r="B13" t="s">
        <v>15</v>
      </c>
      <c r="C13">
        <v>0.15854141894569956</v>
      </c>
      <c r="D13">
        <v>0.23781212841854932</v>
      </c>
      <c r="E13">
        <v>0</v>
      </c>
      <c r="F13">
        <v>0.11890606420927466</v>
      </c>
      <c r="G13" s="1">
        <v>0.23781212841854932</v>
      </c>
      <c r="H13">
        <v>0</v>
      </c>
      <c r="I13">
        <v>3.9635354736424891E-2</v>
      </c>
      <c r="J13">
        <v>0</v>
      </c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10</v>
      </c>
      <c r="B14" t="s">
        <v>16</v>
      </c>
      <c r="C14">
        <v>2.4538371879025828E-2</v>
      </c>
      <c r="D14">
        <v>2.1471075394147599E-2</v>
      </c>
      <c r="E14">
        <v>0.34967179927611802</v>
      </c>
      <c r="F14">
        <v>3.6807557818538741E-2</v>
      </c>
      <c r="G14" s="1">
        <v>3.0672964848782285E-2</v>
      </c>
      <c r="H14">
        <v>0.40795043248880436</v>
      </c>
      <c r="I14">
        <v>9.2018894546346854E-3</v>
      </c>
      <c r="J14">
        <v>1.5336482424391142E-2</v>
      </c>
      <c r="K14" s="1">
        <v>0.10428808048585977</v>
      </c>
      <c r="L14">
        <v>9.2018894546346854E-3</v>
      </c>
      <c r="M14">
        <v>3.0672964848782285E-3</v>
      </c>
      <c r="N14">
        <v>3.374026133366051E-2</v>
      </c>
      <c r="O14">
        <v>2.1471075394147599E-2</v>
      </c>
      <c r="P14">
        <v>2.7605668363904056E-2</v>
      </c>
      <c r="Q14">
        <v>0</v>
      </c>
    </row>
    <row r="15" spans="1:17" x14ac:dyDescent="0.2">
      <c r="A15">
        <v>11</v>
      </c>
      <c r="B15" t="s">
        <v>17</v>
      </c>
      <c r="C15">
        <v>0</v>
      </c>
      <c r="D15">
        <v>0</v>
      </c>
      <c r="E15">
        <v>0</v>
      </c>
      <c r="F15">
        <v>0</v>
      </c>
      <c r="G15" s="15">
        <v>0</v>
      </c>
      <c r="H15">
        <v>0</v>
      </c>
      <c r="I15">
        <v>0</v>
      </c>
      <c r="J15">
        <v>0</v>
      </c>
      <c r="K15" s="1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12</v>
      </c>
      <c r="B16" t="s">
        <v>18</v>
      </c>
      <c r="C16">
        <v>8.1833060556464818E-2</v>
      </c>
      <c r="D16">
        <v>2.0458265139116204E-2</v>
      </c>
      <c r="E16">
        <v>6.137479541734861E-2</v>
      </c>
      <c r="F16">
        <v>0.10229132569558103</v>
      </c>
      <c r="G16" s="1">
        <v>6.137479541734861E-2</v>
      </c>
      <c r="H16">
        <v>0.10229132569558103</v>
      </c>
      <c r="I16">
        <v>0.12274959083469722</v>
      </c>
      <c r="J16">
        <v>8.1833060556464818E-2</v>
      </c>
      <c r="K16" s="1">
        <v>4.0916530278232409E-2</v>
      </c>
      <c r="L16">
        <v>0</v>
      </c>
      <c r="M16">
        <v>0</v>
      </c>
      <c r="N16">
        <v>0</v>
      </c>
      <c r="O16">
        <v>4.0916530278232409E-2</v>
      </c>
      <c r="P16">
        <v>0</v>
      </c>
      <c r="Q16">
        <v>0</v>
      </c>
    </row>
    <row r="17" spans="1:17" x14ac:dyDescent="0.2">
      <c r="A17">
        <v>13</v>
      </c>
      <c r="B17" t="s">
        <v>19</v>
      </c>
      <c r="C17">
        <v>1.4756102702474809E-2</v>
      </c>
      <c r="D17">
        <v>6.7456469497027702E-2</v>
      </c>
      <c r="E17">
        <v>0.33939036215692059</v>
      </c>
      <c r="F17">
        <v>8.4320586871284627E-3</v>
      </c>
      <c r="G17" s="1">
        <v>6.7456469497027702E-2</v>
      </c>
      <c r="H17">
        <v>0.40263080231038412</v>
      </c>
      <c r="I17">
        <v>6.3240440153463466E-3</v>
      </c>
      <c r="J17">
        <v>4.0052278763860194E-2</v>
      </c>
      <c r="K17" s="1">
        <v>0.11594080694801637</v>
      </c>
      <c r="L17">
        <v>2.1080146717821157E-3</v>
      </c>
      <c r="M17">
        <v>4.2160293435642314E-3</v>
      </c>
      <c r="N17">
        <v>4.0052278763860194E-2</v>
      </c>
      <c r="O17">
        <v>2.1080146717821157E-3</v>
      </c>
      <c r="P17">
        <v>1.6864117374256925E-2</v>
      </c>
      <c r="Q17">
        <v>0</v>
      </c>
    </row>
    <row r="18" spans="1:17" x14ac:dyDescent="0.2">
      <c r="A18">
        <v>14</v>
      </c>
      <c r="B18" t="s">
        <v>20</v>
      </c>
      <c r="C18">
        <v>2.3940627244433802E-2</v>
      </c>
      <c r="D18">
        <v>0.13167344984438592</v>
      </c>
      <c r="E18">
        <v>0.19152501795547</v>
      </c>
      <c r="F18">
        <v>5.985156811108451E-2</v>
      </c>
      <c r="G18" s="1">
        <v>0.16758439071103662</v>
      </c>
      <c r="H18">
        <v>0.21546564519990424</v>
      </c>
      <c r="I18">
        <v>9.5762508977735208E-2</v>
      </c>
      <c r="J18">
        <v>7.182188173330141E-2</v>
      </c>
      <c r="K18" s="1">
        <v>0</v>
      </c>
      <c r="L18">
        <v>1.1970313622216901E-2</v>
      </c>
      <c r="M18">
        <v>3.5910940866650705E-2</v>
      </c>
      <c r="N18">
        <v>0</v>
      </c>
      <c r="O18">
        <v>2.3940627244433802E-2</v>
      </c>
      <c r="P18">
        <v>1.1970313622216901E-2</v>
      </c>
      <c r="Q18">
        <v>0</v>
      </c>
    </row>
    <row r="19" spans="1:17" x14ac:dyDescent="0.2">
      <c r="G19" s="1"/>
      <c r="K19" s="1"/>
    </row>
    <row r="20" spans="1:17" x14ac:dyDescent="0.2">
      <c r="F20" t="s">
        <v>21</v>
      </c>
      <c r="G20" s="1"/>
      <c r="K20" s="1"/>
    </row>
    <row r="21" spans="1:17" x14ac:dyDescent="0.2">
      <c r="G21" s="1"/>
      <c r="K21" s="1"/>
    </row>
    <row r="22" spans="1:17" x14ac:dyDescent="0.2">
      <c r="G22" s="1"/>
      <c r="K22" s="1"/>
      <c r="O22" t="s">
        <v>1</v>
      </c>
    </row>
    <row r="23" spans="1:17" x14ac:dyDescent="0.2">
      <c r="A23" t="s">
        <v>22</v>
      </c>
      <c r="C23" t="s">
        <v>27</v>
      </c>
      <c r="D23" t="s">
        <v>28</v>
      </c>
      <c r="E23" t="s">
        <v>29</v>
      </c>
      <c r="F23" t="s">
        <v>27</v>
      </c>
      <c r="G23" t="s">
        <v>28</v>
      </c>
      <c r="H23" t="s">
        <v>29</v>
      </c>
      <c r="I23" t="s">
        <v>27</v>
      </c>
      <c r="J23" t="s">
        <v>28</v>
      </c>
      <c r="K23" t="s">
        <v>29</v>
      </c>
      <c r="L23" t="s">
        <v>27</v>
      </c>
      <c r="M23" t="s">
        <v>28</v>
      </c>
      <c r="N23" t="s">
        <v>29</v>
      </c>
      <c r="O23" t="s">
        <v>27</v>
      </c>
      <c r="P23" t="s">
        <v>28</v>
      </c>
      <c r="Q23" t="s">
        <v>29</v>
      </c>
    </row>
    <row r="24" spans="1:17" x14ac:dyDescent="0.2">
      <c r="B24" t="s">
        <v>1</v>
      </c>
      <c r="C24" s="2"/>
      <c r="D24" s="2" t="s">
        <v>2</v>
      </c>
      <c r="E24" s="2" t="s">
        <v>1</v>
      </c>
      <c r="F24" s="3"/>
      <c r="G24" s="4" t="s">
        <v>3</v>
      </c>
      <c r="H24" s="3"/>
      <c r="I24" s="5"/>
      <c r="J24" s="5" t="s">
        <v>4</v>
      </c>
      <c r="K24" s="6"/>
      <c r="L24" s="7"/>
      <c r="M24" s="7" t="s">
        <v>5</v>
      </c>
      <c r="N24" s="7"/>
      <c r="O24" s="8"/>
      <c r="P24" s="8" t="s">
        <v>6</v>
      </c>
      <c r="Q24" s="8"/>
    </row>
    <row r="25" spans="1:17" x14ac:dyDescent="0.2">
      <c r="A25">
        <v>1</v>
      </c>
      <c r="B25" t="s">
        <v>7</v>
      </c>
      <c r="C25">
        <v>0.22805789509336827</v>
      </c>
      <c r="D25">
        <v>0.4312778016122113</v>
      </c>
      <c r="E25">
        <v>0.24612188678393207</v>
      </c>
      <c r="F25">
        <v>4.9675977149050511E-2</v>
      </c>
      <c r="G25" s="1">
        <v>0.12644794183394675</v>
      </c>
      <c r="H25">
        <v>5.1933976110370983E-2</v>
      </c>
      <c r="I25">
        <v>5.1933976110370983E-2</v>
      </c>
      <c r="J25">
        <v>0.10612595118206244</v>
      </c>
      <c r="K25" s="1">
        <v>8.8061959491498629E-2</v>
      </c>
      <c r="L25">
        <v>8.5803960530178164E-2</v>
      </c>
      <c r="M25">
        <v>7.6771964684896249E-2</v>
      </c>
      <c r="N25">
        <v>6.5481969878293855E-2</v>
      </c>
      <c r="O25">
        <v>0.15805992729243346</v>
      </c>
      <c r="P25">
        <v>0.4312778016122113</v>
      </c>
      <c r="Q25">
        <v>0.10838395014338294</v>
      </c>
    </row>
    <row r="26" spans="1:17" x14ac:dyDescent="0.2">
      <c r="A26">
        <v>2</v>
      </c>
      <c r="B26" t="s">
        <v>8</v>
      </c>
      <c r="C26">
        <v>4.0436716538617065E-2</v>
      </c>
      <c r="D26">
        <v>0.64698746461787304</v>
      </c>
      <c r="E26">
        <v>0</v>
      </c>
      <c r="F26">
        <v>1.3478905512872353E-2</v>
      </c>
      <c r="G26" s="1">
        <v>0.2560992047445747</v>
      </c>
      <c r="H26">
        <v>0</v>
      </c>
      <c r="I26">
        <v>0.39088825987329834</v>
      </c>
      <c r="J26">
        <v>0</v>
      </c>
      <c r="K26" s="1">
        <v>0</v>
      </c>
      <c r="L26">
        <v>1.3478905512872353E-2</v>
      </c>
      <c r="M26">
        <v>0.3504515433346812</v>
      </c>
      <c r="N26">
        <v>0</v>
      </c>
      <c r="O26">
        <v>9.4352338590106485E-2</v>
      </c>
      <c r="P26">
        <v>0.21566248820595765</v>
      </c>
      <c r="Q26">
        <v>0</v>
      </c>
    </row>
    <row r="27" spans="1:17" x14ac:dyDescent="0.2">
      <c r="A27">
        <v>3</v>
      </c>
      <c r="B27" t="s">
        <v>9</v>
      </c>
      <c r="C27">
        <v>2.8845460445662365E-2</v>
      </c>
      <c r="D27">
        <v>7.2113651114155911E-3</v>
      </c>
      <c r="E27">
        <v>0.49037282757626016</v>
      </c>
      <c r="F27">
        <v>0.2596091440109613</v>
      </c>
      <c r="G27" s="1">
        <v>0</v>
      </c>
      <c r="H27">
        <v>0</v>
      </c>
      <c r="I27">
        <v>2.8845460445662365E-2</v>
      </c>
      <c r="J27">
        <v>0.33172279512511721</v>
      </c>
      <c r="K27" s="1">
        <v>0</v>
      </c>
      <c r="L27">
        <v>1.4422730222831182E-2</v>
      </c>
      <c r="M27">
        <v>7.2113651114155911E-3</v>
      </c>
      <c r="N27">
        <v>0.14422730222831182</v>
      </c>
      <c r="O27">
        <v>2.8845460445662365E-2</v>
      </c>
      <c r="P27">
        <v>1.4422730222831182E-2</v>
      </c>
      <c r="Q27">
        <v>0.12259320689406504</v>
      </c>
    </row>
    <row r="28" spans="1:17" x14ac:dyDescent="0.2">
      <c r="A28">
        <v>4</v>
      </c>
      <c r="B28" t="s">
        <v>10</v>
      </c>
      <c r="C28">
        <v>0.23310023310023309</v>
      </c>
      <c r="D28">
        <v>0</v>
      </c>
      <c r="E28">
        <v>0</v>
      </c>
      <c r="F28">
        <v>0.23310023310023309</v>
      </c>
      <c r="G28" s="1">
        <v>0</v>
      </c>
      <c r="H28">
        <v>0</v>
      </c>
      <c r="I28">
        <v>0.23310023310023309</v>
      </c>
      <c r="J28">
        <v>0</v>
      </c>
      <c r="K28" s="1">
        <v>0</v>
      </c>
      <c r="L28">
        <v>0.23310023310023309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5</v>
      </c>
      <c r="B29" t="s">
        <v>11</v>
      </c>
      <c r="C29">
        <v>0.10620741491152105</v>
      </c>
      <c r="D29">
        <v>0.12744889789382527</v>
      </c>
      <c r="E29">
        <v>0.39541837551673992</v>
      </c>
      <c r="F29">
        <v>6.6992369405728669E-2</v>
      </c>
      <c r="G29" s="1">
        <v>3.5947125046976357E-2</v>
      </c>
      <c r="H29">
        <v>0.15686018202316954</v>
      </c>
      <c r="I29">
        <v>6.8626329635136679E-2</v>
      </c>
      <c r="J29">
        <v>2.6143363670528261E-2</v>
      </c>
      <c r="K29" s="1">
        <v>0.2712373980817307</v>
      </c>
      <c r="L29">
        <v>3.7581085276384374E-2</v>
      </c>
      <c r="M29">
        <v>2.6143363670528261E-2</v>
      </c>
      <c r="N29">
        <v>0.10457345468211304</v>
      </c>
      <c r="O29">
        <v>0.11110929559974511</v>
      </c>
      <c r="P29">
        <v>0.19607522752896192</v>
      </c>
      <c r="Q29">
        <v>0.14869038087612949</v>
      </c>
    </row>
    <row r="30" spans="1:17" x14ac:dyDescent="0.2">
      <c r="A30">
        <v>6</v>
      </c>
      <c r="B30" t="s">
        <v>12</v>
      </c>
      <c r="C30">
        <v>0.13482044368182375</v>
      </c>
      <c r="D30">
        <v>5.5153817869836988E-2</v>
      </c>
      <c r="E30">
        <v>0.22674347346488538</v>
      </c>
      <c r="F30">
        <v>4.2897413898762102E-2</v>
      </c>
      <c r="G30" s="1">
        <v>3.0641009927687216E-2</v>
      </c>
      <c r="H30">
        <v>0.12869224169628632</v>
      </c>
      <c r="I30">
        <v>6.1282019855374431E-2</v>
      </c>
      <c r="J30">
        <v>1.8384605956612329E-2</v>
      </c>
      <c r="K30" s="1">
        <v>0.18384605956612329</v>
      </c>
      <c r="L30">
        <v>2.4512807942149776E-2</v>
      </c>
      <c r="M30">
        <v>1.2256403971074888E-2</v>
      </c>
      <c r="N30">
        <v>7.3538423826449317E-2</v>
      </c>
      <c r="O30">
        <v>7.966662581198676E-2</v>
      </c>
      <c r="P30">
        <v>4.9025615884299552E-2</v>
      </c>
      <c r="Q30">
        <v>0.11643583772521142</v>
      </c>
    </row>
    <row r="31" spans="1:17" x14ac:dyDescent="0.2">
      <c r="A31">
        <v>7</v>
      </c>
      <c r="B31" t="s">
        <v>13</v>
      </c>
      <c r="C31">
        <v>0.13735320376347779</v>
      </c>
      <c r="D31">
        <v>6.6803603648600565E-2</v>
      </c>
      <c r="E31">
        <v>0.10676089928888499</v>
      </c>
      <c r="F31">
        <v>3.3713968196490002E-2</v>
      </c>
      <c r="G31" s="1">
        <v>2.6846308008316111E-2</v>
      </c>
      <c r="H31">
        <v>2.0602980564521669E-2</v>
      </c>
      <c r="I31">
        <v>5.3068283272252777E-2</v>
      </c>
      <c r="J31">
        <v>2.559764251955722E-2</v>
      </c>
      <c r="K31" s="1">
        <v>4.4951957595320002E-2</v>
      </c>
      <c r="L31">
        <v>3.3713968196490002E-2</v>
      </c>
      <c r="M31">
        <v>2.2475978797660001E-2</v>
      </c>
      <c r="N31">
        <v>2.3724644286418892E-2</v>
      </c>
      <c r="O31">
        <v>9.1152580679398881E-2</v>
      </c>
      <c r="P31">
        <v>0.10613656654450555</v>
      </c>
      <c r="Q31">
        <v>6.5554938159841661E-2</v>
      </c>
    </row>
    <row r="32" spans="1:17" x14ac:dyDescent="0.2">
      <c r="A32">
        <v>8</v>
      </c>
      <c r="B32" t="s">
        <v>14</v>
      </c>
      <c r="C32">
        <v>0.23094688221709006</v>
      </c>
      <c r="D32">
        <v>7.6982294072363358E-2</v>
      </c>
      <c r="E32">
        <v>7.6982294072363358E-2</v>
      </c>
      <c r="F32">
        <v>0.15396458814472672</v>
      </c>
      <c r="G32" s="1">
        <v>0</v>
      </c>
      <c r="H32">
        <v>0</v>
      </c>
      <c r="I32">
        <v>0</v>
      </c>
      <c r="J32">
        <v>0</v>
      </c>
      <c r="K32" s="1">
        <v>0</v>
      </c>
      <c r="L32">
        <v>7.6982294072363358E-2</v>
      </c>
      <c r="M32">
        <v>7.6982294072363358E-2</v>
      </c>
      <c r="N32">
        <v>7.6982294072363358E-2</v>
      </c>
      <c r="O32">
        <v>0.15396458814472672</v>
      </c>
      <c r="P32">
        <v>0.30792917628945343</v>
      </c>
      <c r="Q32">
        <v>0</v>
      </c>
    </row>
    <row r="33" spans="1:17" x14ac:dyDescent="0.2">
      <c r="A33">
        <v>9</v>
      </c>
      <c r="B33" t="s">
        <v>15</v>
      </c>
      <c r="C33">
        <v>0.12839089525137104</v>
      </c>
      <c r="D33">
        <v>6.419544762568552E-2</v>
      </c>
      <c r="E33">
        <v>5.5024669393444726E-2</v>
      </c>
      <c r="F33">
        <v>2.0175712110929733E-2</v>
      </c>
      <c r="G33" s="1">
        <v>2.9346490343170523E-2</v>
      </c>
      <c r="H33">
        <v>2.5678179050274207E-2</v>
      </c>
      <c r="I33">
        <v>5.1356358100548415E-2</v>
      </c>
      <c r="J33">
        <v>4.0351424221859465E-2</v>
      </c>
      <c r="K33" s="1">
        <v>2.9346490343170523E-2</v>
      </c>
      <c r="L33">
        <v>3.4848957282514997E-2</v>
      </c>
      <c r="M33">
        <v>3.8517268575411309E-2</v>
      </c>
      <c r="N33">
        <v>2.5678179050274207E-2</v>
      </c>
      <c r="O33">
        <v>0.15223491865519709</v>
      </c>
      <c r="P33">
        <v>0.14306414042295629</v>
      </c>
      <c r="Q33">
        <v>4.2185579868307621E-2</v>
      </c>
    </row>
    <row r="34" spans="1:17" x14ac:dyDescent="0.2">
      <c r="A34">
        <v>10</v>
      </c>
      <c r="B34" t="s">
        <v>16</v>
      </c>
      <c r="C34">
        <v>8.7565674255691769E-2</v>
      </c>
      <c r="D34">
        <v>7.9605158414265242E-2</v>
      </c>
      <c r="E34">
        <v>0.13930902722496416</v>
      </c>
      <c r="F34">
        <v>2.3881547524279574E-2</v>
      </c>
      <c r="G34" s="1">
        <v>1.1940773762139787E-2</v>
      </c>
      <c r="H34">
        <v>0.10348670593854482</v>
      </c>
      <c r="I34">
        <v>3.9802579207132621E-2</v>
      </c>
      <c r="J34">
        <v>2.7861805444992834E-2</v>
      </c>
      <c r="K34" s="1">
        <v>0.17911160643209681</v>
      </c>
      <c r="L34">
        <v>1.9901289603566311E-2</v>
      </c>
      <c r="M34">
        <v>1.5921031682853051E-2</v>
      </c>
      <c r="N34">
        <v>5.9703868810698932E-2</v>
      </c>
      <c r="O34">
        <v>5.1743352969272412E-2</v>
      </c>
      <c r="P34">
        <v>5.5723610889985668E-2</v>
      </c>
      <c r="Q34">
        <v>9.9506448017831567E-2</v>
      </c>
    </row>
    <row r="35" spans="1:17" x14ac:dyDescent="0.2">
      <c r="A35">
        <v>11</v>
      </c>
      <c r="B35" t="s">
        <v>17</v>
      </c>
      <c r="C35">
        <v>3.4332362702338415E-2</v>
      </c>
      <c r="D35">
        <v>0.21870986610378543</v>
      </c>
      <c r="E35">
        <v>6.9936294393652329E-2</v>
      </c>
      <c r="F35">
        <v>1.271568988975497E-2</v>
      </c>
      <c r="G35" s="1">
        <v>6.4850018437750331E-2</v>
      </c>
      <c r="H35">
        <v>1.144412090077947E-2</v>
      </c>
      <c r="I35">
        <v>8.9009829228284786E-3</v>
      </c>
      <c r="J35">
        <v>6.866472540467683E-2</v>
      </c>
      <c r="K35" s="1">
        <v>2.6702948768485436E-2</v>
      </c>
      <c r="L35">
        <v>8.9009829228284786E-3</v>
      </c>
      <c r="M35">
        <v>3.9418638658240406E-2</v>
      </c>
      <c r="N35">
        <v>2.415981079053444E-2</v>
      </c>
      <c r="O35">
        <v>3.6875500680289407E-2</v>
      </c>
      <c r="P35">
        <v>0.27974517757460932</v>
      </c>
      <c r="Q35">
        <v>3.9418638658240406E-2</v>
      </c>
    </row>
    <row r="36" spans="1:17" x14ac:dyDescent="0.2">
      <c r="A36">
        <v>12</v>
      </c>
      <c r="B36" t="s">
        <v>18</v>
      </c>
      <c r="C36">
        <v>8.8761147977513846E-2</v>
      </c>
      <c r="D36">
        <v>0.1986559026163405</v>
      </c>
      <c r="E36">
        <v>7.185426264846359E-2</v>
      </c>
      <c r="F36">
        <v>2.9587049325837944E-2</v>
      </c>
      <c r="G36" s="1">
        <v>7.3967623314594874E-2</v>
      </c>
      <c r="H36">
        <v>2.113360666131282E-2</v>
      </c>
      <c r="I36">
        <v>4.8607295321019484E-2</v>
      </c>
      <c r="J36">
        <v>9.7214590642038967E-2</v>
      </c>
      <c r="K36" s="1">
        <v>8.4534426645251279E-2</v>
      </c>
      <c r="L36">
        <v>3.1700409991969228E-2</v>
      </c>
      <c r="M36">
        <v>3.3813770658100512E-2</v>
      </c>
      <c r="N36">
        <v>2.5360327993575387E-2</v>
      </c>
      <c r="O36">
        <v>8.0307705312988711E-2</v>
      </c>
      <c r="P36">
        <v>0.27262352593093536</v>
      </c>
      <c r="Q36">
        <v>2.9587049325837944E-2</v>
      </c>
    </row>
    <row r="37" spans="1:17" x14ac:dyDescent="0.2">
      <c r="A37">
        <v>13</v>
      </c>
      <c r="B37" t="s">
        <v>19</v>
      </c>
      <c r="C37">
        <v>0.12310656746775143</v>
      </c>
      <c r="D37">
        <v>0.12310656746775143</v>
      </c>
      <c r="E37">
        <v>0.25156559439062248</v>
      </c>
      <c r="F37">
        <v>4.8172135096076645E-2</v>
      </c>
      <c r="G37" s="1">
        <v>5.3524594551196271E-2</v>
      </c>
      <c r="H37">
        <v>5.8877054006315897E-2</v>
      </c>
      <c r="I37">
        <v>0.10704918910239254</v>
      </c>
      <c r="J37">
        <v>3.2114756730717765E-2</v>
      </c>
      <c r="K37" s="1">
        <v>0.18733608092918697</v>
      </c>
      <c r="L37">
        <v>2.6762297275598135E-2</v>
      </c>
      <c r="M37">
        <v>3.2114756730717765E-2</v>
      </c>
      <c r="N37">
        <v>0.12310656746775143</v>
      </c>
      <c r="O37">
        <v>8.028689182679441E-2</v>
      </c>
      <c r="P37">
        <v>0.12845902692287106</v>
      </c>
      <c r="Q37">
        <v>0.13381148637799067</v>
      </c>
    </row>
    <row r="38" spans="1:17" x14ac:dyDescent="0.2">
      <c r="A38">
        <v>14</v>
      </c>
      <c r="B38" t="s">
        <v>20</v>
      </c>
      <c r="C38">
        <v>8.7281260284164899E-2</v>
      </c>
      <c r="D38">
        <v>0.11303638626965616</v>
      </c>
      <c r="E38">
        <v>0.12162142826481993</v>
      </c>
      <c r="F38">
        <v>2.7185966318018572E-2</v>
      </c>
      <c r="G38" s="1">
        <v>4.4356050308346093E-2</v>
      </c>
      <c r="H38">
        <v>3.863268897823692E-2</v>
      </c>
      <c r="I38">
        <v>5.8664453633619031E-2</v>
      </c>
      <c r="J38">
        <v>3.4340167980655034E-2</v>
      </c>
      <c r="K38" s="1">
        <v>4.4356050308346093E-2</v>
      </c>
      <c r="L38">
        <v>3.0047646983073158E-2</v>
      </c>
      <c r="M38">
        <v>4.0063529310764207E-2</v>
      </c>
      <c r="N38">
        <v>3.5771008313182334E-2</v>
      </c>
      <c r="O38">
        <v>7.1542016626364668E-2</v>
      </c>
      <c r="P38">
        <v>9.8727982944383244E-2</v>
      </c>
      <c r="Q38">
        <v>6.4387814963728196E-2</v>
      </c>
    </row>
    <row r="41" spans="1:17" x14ac:dyDescent="0.2">
      <c r="A41" s="9" t="s">
        <v>42</v>
      </c>
    </row>
    <row r="42" spans="1:17" x14ac:dyDescent="0.2">
      <c r="C42" t="s">
        <v>37</v>
      </c>
      <c r="D42" t="s">
        <v>38</v>
      </c>
      <c r="E42" t="s">
        <v>39</v>
      </c>
      <c r="F42" t="s">
        <v>40</v>
      </c>
      <c r="G42" t="s">
        <v>41</v>
      </c>
    </row>
    <row r="43" spans="1:17" x14ac:dyDescent="0.2">
      <c r="B43" t="s">
        <v>30</v>
      </c>
      <c r="C43">
        <v>0.32569693624068452</v>
      </c>
      <c r="D43">
        <v>0.41218143343453861</v>
      </c>
      <c r="E43">
        <v>0.16376851596283007</v>
      </c>
      <c r="F43">
        <v>6.8083540344097901E-2</v>
      </c>
      <c r="G43">
        <v>0.1288066979482933</v>
      </c>
    </row>
    <row r="44" spans="1:17" x14ac:dyDescent="0.2">
      <c r="A44" t="s">
        <v>36</v>
      </c>
      <c r="B44" t="s">
        <v>31</v>
      </c>
      <c r="C44">
        <v>0.17921737354303521</v>
      </c>
      <c r="D44">
        <v>0.18910068458401144</v>
      </c>
      <c r="E44">
        <v>0.11991750729717798</v>
      </c>
      <c r="F44">
        <v>9.2244236382444597E-3</v>
      </c>
      <c r="G44">
        <v>3.2944370136587355E-3</v>
      </c>
    </row>
    <row r="45" spans="1:17" x14ac:dyDescent="0.2">
      <c r="B45" t="s">
        <v>32</v>
      </c>
      <c r="C45">
        <v>0.67577396067544149</v>
      </c>
      <c r="D45">
        <v>0.7140096337271884</v>
      </c>
      <c r="E45">
        <v>0.23606372058035102</v>
      </c>
      <c r="F45">
        <v>6.0262745570688198E-2</v>
      </c>
      <c r="G45">
        <v>3.6157647342412925E-2</v>
      </c>
    </row>
    <row r="47" spans="1:17" x14ac:dyDescent="0.2">
      <c r="B47" t="s">
        <v>33</v>
      </c>
      <c r="C47">
        <v>0.44500526891607989</v>
      </c>
      <c r="D47">
        <v>0.13021270312174887</v>
      </c>
      <c r="E47">
        <v>0.19666145368387847</v>
      </c>
      <c r="F47">
        <v>0.13088390262237645</v>
      </c>
      <c r="G47">
        <v>0.36110533133763345</v>
      </c>
    </row>
    <row r="48" spans="1:17" x14ac:dyDescent="0.2">
      <c r="A48" t="s">
        <v>22</v>
      </c>
      <c r="B48" t="s">
        <v>34</v>
      </c>
      <c r="C48">
        <v>0.34349688308383869</v>
      </c>
      <c r="D48">
        <v>0.11619524193206396</v>
      </c>
      <c r="E48">
        <v>0.11280268012382851</v>
      </c>
      <c r="F48">
        <v>8.3117764301768371E-2</v>
      </c>
      <c r="G48">
        <v>0.43636826258428391</v>
      </c>
    </row>
    <row r="49" spans="2:7" x14ac:dyDescent="0.2">
      <c r="B49" t="s">
        <v>35</v>
      </c>
      <c r="C49">
        <v>0.44878748236740051</v>
      </c>
      <c r="D49">
        <v>0.1522339281474481</v>
      </c>
      <c r="E49">
        <v>0.26629298746281443</v>
      </c>
      <c r="F49">
        <v>0.13966415426371384</v>
      </c>
      <c r="G49">
        <v>0.2136861560234822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AAC-745F-6145-99DE-D0B92B61428E}">
  <dimension ref="A1:I479"/>
  <sheetViews>
    <sheetView tabSelected="1" workbookViewId="0">
      <selection activeCell="F336" sqref="F336"/>
    </sheetView>
  </sheetViews>
  <sheetFormatPr baseColWidth="10" defaultRowHeight="16" x14ac:dyDescent="0.2"/>
  <cols>
    <col min="2" max="2" width="20.5" customWidth="1"/>
    <col min="3" max="3" width="19.1640625" customWidth="1"/>
    <col min="4" max="5" width="20" customWidth="1"/>
    <col min="6" max="6" width="10.33203125" customWidth="1"/>
    <col min="7" max="9" width="8.83203125"/>
  </cols>
  <sheetData>
    <row r="1" spans="1:9" x14ac:dyDescent="0.2">
      <c r="A1" s="2">
        <v>49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36</v>
      </c>
      <c r="G1" s="2">
        <v>85</v>
      </c>
      <c r="H1" s="2">
        <f t="shared" ref="H1:H38" si="0">G1/54345*100</f>
        <v>0.1564081332229276</v>
      </c>
      <c r="I1" s="2">
        <f>H1+H2+H3</f>
        <v>0.57963014076731989</v>
      </c>
    </row>
    <row r="2" spans="1:9" x14ac:dyDescent="0.2">
      <c r="A2" s="2">
        <v>61</v>
      </c>
      <c r="B2" s="2" t="s">
        <v>43</v>
      </c>
      <c r="C2" s="2" t="s">
        <v>47</v>
      </c>
      <c r="D2" s="2" t="s">
        <v>45</v>
      </c>
      <c r="E2" s="2" t="s">
        <v>46</v>
      </c>
      <c r="F2" s="2" t="s">
        <v>36</v>
      </c>
      <c r="G2" s="2">
        <v>123</v>
      </c>
      <c r="H2" s="2">
        <f t="shared" si="0"/>
        <v>0.2263317692520011</v>
      </c>
      <c r="I2" s="2"/>
    </row>
    <row r="3" spans="1:9" x14ac:dyDescent="0.2">
      <c r="A3" s="2">
        <v>73</v>
      </c>
      <c r="B3" s="2" t="s">
        <v>43</v>
      </c>
      <c r="C3" s="2" t="s">
        <v>48</v>
      </c>
      <c r="D3" s="2" t="s">
        <v>45</v>
      </c>
      <c r="E3" s="2" t="s">
        <v>46</v>
      </c>
      <c r="F3" s="2" t="s">
        <v>36</v>
      </c>
      <c r="G3" s="2">
        <v>107</v>
      </c>
      <c r="H3" s="2">
        <f t="shared" si="0"/>
        <v>0.19689023829239119</v>
      </c>
      <c r="I3" s="2"/>
    </row>
    <row r="4" spans="1:9" x14ac:dyDescent="0.2">
      <c r="A4" s="2">
        <v>1</v>
      </c>
      <c r="B4" s="2" t="s">
        <v>49</v>
      </c>
      <c r="C4" s="2" t="s">
        <v>49</v>
      </c>
      <c r="D4" s="2" t="s">
        <v>45</v>
      </c>
      <c r="E4" s="2" t="s">
        <v>46</v>
      </c>
      <c r="F4" s="2" t="s">
        <v>36</v>
      </c>
      <c r="G4" s="2">
        <v>459</v>
      </c>
      <c r="H4" s="2">
        <f t="shared" si="0"/>
        <v>0.84460391940380897</v>
      </c>
      <c r="I4" s="2">
        <f>H4+H5+H6</f>
        <v>0.85380439782868711</v>
      </c>
    </row>
    <row r="5" spans="1:9" x14ac:dyDescent="0.2">
      <c r="A5" s="2">
        <v>375</v>
      </c>
      <c r="B5" s="2" t="s">
        <v>49</v>
      </c>
      <c r="C5" s="2" t="s">
        <v>50</v>
      </c>
      <c r="D5" s="2" t="s">
        <v>45</v>
      </c>
      <c r="E5" s="2" t="s">
        <v>46</v>
      </c>
      <c r="F5" s="2" t="s">
        <v>36</v>
      </c>
      <c r="G5" s="2">
        <v>2</v>
      </c>
      <c r="H5" s="2">
        <f t="shared" si="0"/>
        <v>3.6801913699512374E-3</v>
      </c>
      <c r="I5" s="2"/>
    </row>
    <row r="6" spans="1:9" x14ac:dyDescent="0.2">
      <c r="A6" s="2">
        <v>387</v>
      </c>
      <c r="B6" s="2" t="s">
        <v>49</v>
      </c>
      <c r="C6" s="2" t="s">
        <v>51</v>
      </c>
      <c r="D6" s="2" t="s">
        <v>45</v>
      </c>
      <c r="E6" s="2" t="s">
        <v>46</v>
      </c>
      <c r="F6" s="2" t="s">
        <v>36</v>
      </c>
      <c r="G6" s="2">
        <v>3</v>
      </c>
      <c r="H6" s="2">
        <f t="shared" si="0"/>
        <v>5.5202870549268561E-3</v>
      </c>
      <c r="I6" s="2"/>
    </row>
    <row r="7" spans="1:9" x14ac:dyDescent="0.2">
      <c r="A7" s="2">
        <v>25</v>
      </c>
      <c r="B7" s="2" t="s">
        <v>52</v>
      </c>
      <c r="C7" s="2" t="s">
        <v>53</v>
      </c>
      <c r="D7" s="2" t="s">
        <v>45</v>
      </c>
      <c r="E7" s="2" t="s">
        <v>46</v>
      </c>
      <c r="F7" s="2" t="s">
        <v>36</v>
      </c>
      <c r="G7" s="2">
        <v>11051</v>
      </c>
      <c r="H7" s="2">
        <f t="shared" si="0"/>
        <v>20.334897414665562</v>
      </c>
      <c r="I7" s="2">
        <f>H7+H8</f>
        <v>22.252277118410156</v>
      </c>
    </row>
    <row r="8" spans="1:9" x14ac:dyDescent="0.2">
      <c r="A8" s="2">
        <v>420</v>
      </c>
      <c r="B8" s="2" t="s">
        <v>52</v>
      </c>
      <c r="C8" s="2" t="s">
        <v>54</v>
      </c>
      <c r="D8" s="2" t="s">
        <v>45</v>
      </c>
      <c r="E8" s="2" t="s">
        <v>46</v>
      </c>
      <c r="F8" s="2" t="s">
        <v>36</v>
      </c>
      <c r="G8" s="2">
        <v>1042</v>
      </c>
      <c r="H8" s="2">
        <f t="shared" si="0"/>
        <v>1.9173797037445948</v>
      </c>
      <c r="I8" s="2"/>
    </row>
    <row r="9" spans="1:9" x14ac:dyDescent="0.2">
      <c r="A9" s="2">
        <v>339</v>
      </c>
      <c r="B9" s="2" t="s">
        <v>55</v>
      </c>
      <c r="C9" s="2" t="s">
        <v>56</v>
      </c>
      <c r="D9" s="2" t="s">
        <v>45</v>
      </c>
      <c r="E9" s="2" t="s">
        <v>46</v>
      </c>
      <c r="F9" s="2" t="s">
        <v>36</v>
      </c>
      <c r="G9" s="2">
        <v>890</v>
      </c>
      <c r="H9" s="2">
        <f t="shared" si="0"/>
        <v>1.6376851596283006</v>
      </c>
      <c r="I9" s="2">
        <v>1.6376851596283</v>
      </c>
    </row>
    <row r="10" spans="1:9" x14ac:dyDescent="0.2">
      <c r="A10" s="2">
        <v>168</v>
      </c>
      <c r="B10" s="2" t="s">
        <v>57</v>
      </c>
      <c r="C10" s="2" t="s">
        <v>58</v>
      </c>
      <c r="D10" s="2" t="s">
        <v>45</v>
      </c>
      <c r="E10" s="2" t="s">
        <v>46</v>
      </c>
      <c r="F10" s="2" t="s">
        <v>36</v>
      </c>
      <c r="G10" s="2">
        <v>898</v>
      </c>
      <c r="H10" s="2">
        <f t="shared" si="0"/>
        <v>1.6524059251081056</v>
      </c>
      <c r="I10" s="2">
        <f>H10+H11+H12+H13</f>
        <v>33.673751035053826</v>
      </c>
    </row>
    <row r="11" spans="1:9" x14ac:dyDescent="0.2">
      <c r="A11" s="2">
        <v>180</v>
      </c>
      <c r="B11" s="2" t="s">
        <v>57</v>
      </c>
      <c r="C11" s="2" t="s">
        <v>59</v>
      </c>
      <c r="D11" s="2" t="s">
        <v>45</v>
      </c>
      <c r="E11" s="2" t="s">
        <v>46</v>
      </c>
      <c r="F11" s="2" t="s">
        <v>36</v>
      </c>
      <c r="G11" s="2">
        <v>7701</v>
      </c>
      <c r="H11" s="2">
        <f t="shared" si="0"/>
        <v>14.170576869997239</v>
      </c>
      <c r="I11" s="2"/>
    </row>
    <row r="12" spans="1:9" x14ac:dyDescent="0.2">
      <c r="A12" s="2">
        <v>192</v>
      </c>
      <c r="B12" s="2" t="s">
        <v>57</v>
      </c>
      <c r="C12" s="2" t="s">
        <v>60</v>
      </c>
      <c r="D12" s="2" t="s">
        <v>45</v>
      </c>
      <c r="E12" s="2" t="s">
        <v>46</v>
      </c>
      <c r="F12" s="2" t="s">
        <v>36</v>
      </c>
      <c r="G12" s="2">
        <v>9312</v>
      </c>
      <c r="H12" s="2">
        <f t="shared" si="0"/>
        <v>17.134971018492962</v>
      </c>
      <c r="I12" s="2"/>
    </row>
    <row r="13" spans="1:9" x14ac:dyDescent="0.2">
      <c r="A13" s="2">
        <v>444</v>
      </c>
      <c r="B13" s="2" t="s">
        <v>57</v>
      </c>
      <c r="C13" s="2" t="s">
        <v>61</v>
      </c>
      <c r="D13" s="2" t="s">
        <v>45</v>
      </c>
      <c r="E13" s="2" t="s">
        <v>46</v>
      </c>
      <c r="F13" s="2" t="s">
        <v>36</v>
      </c>
      <c r="G13" s="2">
        <v>389</v>
      </c>
      <c r="H13" s="2">
        <f t="shared" si="0"/>
        <v>0.71579722145551572</v>
      </c>
      <c r="I13" s="2"/>
    </row>
    <row r="14" spans="1:9" x14ac:dyDescent="0.2">
      <c r="A14" s="2">
        <v>204</v>
      </c>
      <c r="B14" s="2" t="s">
        <v>62</v>
      </c>
      <c r="C14" s="2" t="s">
        <v>62</v>
      </c>
      <c r="D14" s="2" t="s">
        <v>45</v>
      </c>
      <c r="E14" s="2" t="s">
        <v>46</v>
      </c>
      <c r="F14" s="2" t="s">
        <v>36</v>
      </c>
      <c r="G14" s="2">
        <v>45</v>
      </c>
      <c r="H14" s="2">
        <f t="shared" si="0"/>
        <v>8.2804305823902843E-2</v>
      </c>
      <c r="I14" s="2">
        <v>8.2804305823902843E-2</v>
      </c>
    </row>
    <row r="15" spans="1:9" x14ac:dyDescent="0.2">
      <c r="A15" s="2">
        <v>279</v>
      </c>
      <c r="B15" s="2" t="s">
        <v>63</v>
      </c>
      <c r="C15" s="2" t="s">
        <v>63</v>
      </c>
      <c r="D15" s="2" t="s">
        <v>45</v>
      </c>
      <c r="E15" s="2" t="s">
        <v>46</v>
      </c>
      <c r="F15" s="2" t="s">
        <v>36</v>
      </c>
      <c r="G15" s="2">
        <v>139</v>
      </c>
      <c r="H15" s="2">
        <f t="shared" si="0"/>
        <v>0.25577330021161104</v>
      </c>
      <c r="I15" s="2">
        <v>0.25577330021161104</v>
      </c>
    </row>
    <row r="16" spans="1:9" x14ac:dyDescent="0.2">
      <c r="A16" s="2">
        <v>37</v>
      </c>
      <c r="B16" s="2" t="s">
        <v>64</v>
      </c>
      <c r="C16" s="2" t="s">
        <v>65</v>
      </c>
      <c r="D16" s="2" t="s">
        <v>45</v>
      </c>
      <c r="E16" s="2" t="s">
        <v>46</v>
      </c>
      <c r="F16" s="2" t="s">
        <v>36</v>
      </c>
      <c r="G16" s="2">
        <v>45</v>
      </c>
      <c r="H16" s="2">
        <f t="shared" si="0"/>
        <v>8.2804305823902843E-2</v>
      </c>
      <c r="I16" s="2">
        <f>H16+H17+H18+H19+H20+H21+H22+H23</f>
        <v>1.2199834391388351</v>
      </c>
    </row>
    <row r="17" spans="1:9" x14ac:dyDescent="0.2">
      <c r="A17" s="2">
        <v>109</v>
      </c>
      <c r="B17" s="2" t="s">
        <v>64</v>
      </c>
      <c r="C17" s="2" t="s">
        <v>66</v>
      </c>
      <c r="D17" s="2" t="s">
        <v>45</v>
      </c>
      <c r="E17" s="2" t="s">
        <v>46</v>
      </c>
      <c r="F17" s="2" t="s">
        <v>36</v>
      </c>
      <c r="G17" s="2">
        <v>7</v>
      </c>
      <c r="H17" s="2">
        <f t="shared" si="0"/>
        <v>1.2880669794829332E-2</v>
      </c>
      <c r="I17" s="2"/>
    </row>
    <row r="18" spans="1:9" x14ac:dyDescent="0.2">
      <c r="A18" s="2">
        <v>145</v>
      </c>
      <c r="B18" s="2" t="s">
        <v>64</v>
      </c>
      <c r="C18" s="2" t="s">
        <v>67</v>
      </c>
      <c r="D18" s="2" t="s">
        <v>45</v>
      </c>
      <c r="E18" s="2" t="s">
        <v>46</v>
      </c>
      <c r="F18" s="2" t="s">
        <v>36</v>
      </c>
      <c r="G18" s="2">
        <v>1</v>
      </c>
      <c r="H18" s="2">
        <f t="shared" si="0"/>
        <v>1.8400956849756187E-3</v>
      </c>
      <c r="I18" s="2"/>
    </row>
    <row r="19" spans="1:9" x14ac:dyDescent="0.2">
      <c r="A19" s="2">
        <v>227</v>
      </c>
      <c r="B19" s="2" t="s">
        <v>64</v>
      </c>
      <c r="C19" s="2" t="s">
        <v>68</v>
      </c>
      <c r="D19" s="2" t="s">
        <v>45</v>
      </c>
      <c r="E19" s="2" t="s">
        <v>46</v>
      </c>
      <c r="F19" s="2" t="s">
        <v>36</v>
      </c>
      <c r="G19" s="2">
        <v>175</v>
      </c>
      <c r="H19" s="2">
        <f t="shared" si="0"/>
        <v>0.32201674487073328</v>
      </c>
      <c r="I19" s="2"/>
    </row>
    <row r="20" spans="1:9" x14ac:dyDescent="0.2">
      <c r="A20" s="2">
        <v>260</v>
      </c>
      <c r="B20" s="2" t="s">
        <v>64</v>
      </c>
      <c r="C20" s="2" t="s">
        <v>69</v>
      </c>
      <c r="D20" s="2" t="s">
        <v>45</v>
      </c>
      <c r="E20" s="2" t="s">
        <v>46</v>
      </c>
      <c r="F20" s="2" t="s">
        <v>36</v>
      </c>
      <c r="G20" s="2">
        <v>124</v>
      </c>
      <c r="H20" s="2">
        <f t="shared" si="0"/>
        <v>0.22817186493697669</v>
      </c>
      <c r="I20" s="2"/>
    </row>
    <row r="21" spans="1:9" x14ac:dyDescent="0.2">
      <c r="A21" s="2">
        <v>327</v>
      </c>
      <c r="B21" s="2" t="s">
        <v>64</v>
      </c>
      <c r="C21" s="2" t="s">
        <v>70</v>
      </c>
      <c r="D21" s="2" t="s">
        <v>45</v>
      </c>
      <c r="E21" s="2" t="s">
        <v>46</v>
      </c>
      <c r="F21" s="2" t="s">
        <v>36</v>
      </c>
      <c r="G21" s="2">
        <v>21</v>
      </c>
      <c r="H21" s="2">
        <f t="shared" si="0"/>
        <v>3.8642009384487995E-2</v>
      </c>
      <c r="I21" s="2"/>
    </row>
    <row r="22" spans="1:9" x14ac:dyDescent="0.2">
      <c r="A22" s="2">
        <v>408</v>
      </c>
      <c r="B22" s="2" t="s">
        <v>64</v>
      </c>
      <c r="C22" s="2" t="s">
        <v>71</v>
      </c>
      <c r="D22" s="2" t="s">
        <v>45</v>
      </c>
      <c r="E22" s="2" t="s">
        <v>46</v>
      </c>
      <c r="F22" s="2" t="s">
        <v>36</v>
      </c>
      <c r="G22" s="2">
        <v>14</v>
      </c>
      <c r="H22" s="2">
        <f t="shared" si="0"/>
        <v>2.5761339589658663E-2</v>
      </c>
      <c r="I22" s="2"/>
    </row>
    <row r="23" spans="1:9" x14ac:dyDescent="0.2">
      <c r="A23" s="2">
        <v>432</v>
      </c>
      <c r="B23" s="2" t="s">
        <v>64</v>
      </c>
      <c r="C23" s="2" t="s">
        <v>72</v>
      </c>
      <c r="D23" s="2" t="s">
        <v>45</v>
      </c>
      <c r="E23" s="2" t="s">
        <v>46</v>
      </c>
      <c r="F23" s="2" t="s">
        <v>36</v>
      </c>
      <c r="G23" s="2">
        <v>276</v>
      </c>
      <c r="H23" s="2">
        <f t="shared" si="0"/>
        <v>0.50786640905327074</v>
      </c>
      <c r="I23" s="2"/>
    </row>
    <row r="24" spans="1:9" x14ac:dyDescent="0.2">
      <c r="A24" s="2">
        <v>121</v>
      </c>
      <c r="B24" s="2" t="s">
        <v>73</v>
      </c>
      <c r="C24" s="2" t="s">
        <v>74</v>
      </c>
      <c r="D24" s="2" t="s">
        <v>45</v>
      </c>
      <c r="E24" s="2" t="s">
        <v>46</v>
      </c>
      <c r="F24" s="2" t="s">
        <v>36</v>
      </c>
      <c r="G24" s="2">
        <v>1898</v>
      </c>
      <c r="H24" s="2">
        <f t="shared" si="0"/>
        <v>3.4925016100837243</v>
      </c>
      <c r="I24" s="2">
        <f>H24+H25+H26+H27+H28+H29</f>
        <v>29.235440242892629</v>
      </c>
    </row>
    <row r="25" spans="1:9" x14ac:dyDescent="0.2">
      <c r="A25" s="2">
        <v>156</v>
      </c>
      <c r="B25" s="2" t="s">
        <v>73</v>
      </c>
      <c r="C25" s="2" t="s">
        <v>75</v>
      </c>
      <c r="D25" s="2" t="s">
        <v>45</v>
      </c>
      <c r="E25" s="2" t="s">
        <v>46</v>
      </c>
      <c r="F25" s="2" t="s">
        <v>36</v>
      </c>
      <c r="G25" s="2">
        <v>291</v>
      </c>
      <c r="H25" s="2">
        <f t="shared" si="0"/>
        <v>0.53546784432790506</v>
      </c>
      <c r="I25" s="2"/>
    </row>
    <row r="26" spans="1:9" x14ac:dyDescent="0.2">
      <c r="A26" s="2">
        <v>215</v>
      </c>
      <c r="B26" s="2" t="s">
        <v>73</v>
      </c>
      <c r="C26" s="2" t="s">
        <v>76</v>
      </c>
      <c r="D26" s="2" t="s">
        <v>45</v>
      </c>
      <c r="E26" s="2" t="s">
        <v>46</v>
      </c>
      <c r="F26" s="2" t="s">
        <v>36</v>
      </c>
      <c r="G26" s="2">
        <v>11394</v>
      </c>
      <c r="H26" s="2">
        <f t="shared" si="0"/>
        <v>20.966050234612197</v>
      </c>
      <c r="I26" s="2"/>
    </row>
    <row r="27" spans="1:9" x14ac:dyDescent="0.2">
      <c r="A27" s="2">
        <v>291</v>
      </c>
      <c r="B27" s="2" t="s">
        <v>73</v>
      </c>
      <c r="C27" s="2" t="s">
        <v>77</v>
      </c>
      <c r="D27" s="2" t="s">
        <v>45</v>
      </c>
      <c r="E27" s="2" t="s">
        <v>46</v>
      </c>
      <c r="F27" s="2" t="s">
        <v>36</v>
      </c>
      <c r="G27" s="2">
        <v>320</v>
      </c>
      <c r="H27" s="2">
        <f t="shared" si="0"/>
        <v>0.58883061919219803</v>
      </c>
      <c r="I27" s="2"/>
    </row>
    <row r="28" spans="1:9" x14ac:dyDescent="0.2">
      <c r="A28" s="2">
        <v>303</v>
      </c>
      <c r="B28" s="2" t="s">
        <v>73</v>
      </c>
      <c r="C28" s="2" t="s">
        <v>78</v>
      </c>
      <c r="D28" s="2" t="s">
        <v>45</v>
      </c>
      <c r="E28" s="2" t="s">
        <v>46</v>
      </c>
      <c r="F28" s="2" t="s">
        <v>36</v>
      </c>
      <c r="G28" s="2">
        <v>56</v>
      </c>
      <c r="H28" s="2">
        <f t="shared" si="0"/>
        <v>0.10304535835863465</v>
      </c>
      <c r="I28" s="2"/>
    </row>
    <row r="29" spans="1:9" x14ac:dyDescent="0.2">
      <c r="A29" s="2">
        <v>315</v>
      </c>
      <c r="B29" s="2" t="s">
        <v>73</v>
      </c>
      <c r="C29" s="2" t="s">
        <v>79</v>
      </c>
      <c r="D29" s="2" t="s">
        <v>45</v>
      </c>
      <c r="E29" s="2" t="s">
        <v>46</v>
      </c>
      <c r="F29" s="2" t="s">
        <v>36</v>
      </c>
      <c r="G29" s="2">
        <v>1929</v>
      </c>
      <c r="H29" s="2">
        <f t="shared" si="0"/>
        <v>3.5495445763179685</v>
      </c>
      <c r="I29" s="2"/>
    </row>
    <row r="30" spans="1:9" x14ac:dyDescent="0.2">
      <c r="A30" s="2">
        <v>85</v>
      </c>
      <c r="B30" s="2" t="s">
        <v>80</v>
      </c>
      <c r="C30" s="2" t="s">
        <v>2</v>
      </c>
      <c r="D30" s="2" t="s">
        <v>45</v>
      </c>
      <c r="E30" s="2" t="s">
        <v>46</v>
      </c>
      <c r="F30" s="2" t="s">
        <v>36</v>
      </c>
      <c r="G30" s="2">
        <v>177</v>
      </c>
      <c r="H30" s="2">
        <f t="shared" si="0"/>
        <v>0.32569693624068452</v>
      </c>
      <c r="I30" s="2">
        <f>H30+H31+H32+H33+H34</f>
        <v>1.0985371239304444</v>
      </c>
    </row>
    <row r="31" spans="1:9" x14ac:dyDescent="0.2">
      <c r="A31" s="2">
        <v>97</v>
      </c>
      <c r="B31" s="2" t="s">
        <v>80</v>
      </c>
      <c r="C31" s="2" t="s">
        <v>3</v>
      </c>
      <c r="D31" s="2" t="s">
        <v>45</v>
      </c>
      <c r="E31" s="2" t="s">
        <v>46</v>
      </c>
      <c r="F31" s="2" t="s">
        <v>36</v>
      </c>
      <c r="G31" s="2">
        <v>224</v>
      </c>
      <c r="H31" s="2">
        <f t="shared" si="0"/>
        <v>0.41218143343453861</v>
      </c>
      <c r="I31" s="2"/>
    </row>
    <row r="32" spans="1:9" x14ac:dyDescent="0.2">
      <c r="A32" s="2">
        <v>133</v>
      </c>
      <c r="B32" s="2" t="s">
        <v>80</v>
      </c>
      <c r="C32" s="2" t="s">
        <v>4</v>
      </c>
      <c r="D32" s="2" t="s">
        <v>45</v>
      </c>
      <c r="E32" s="2" t="s">
        <v>46</v>
      </c>
      <c r="F32" s="2" t="s">
        <v>36</v>
      </c>
      <c r="G32" s="2">
        <v>89</v>
      </c>
      <c r="H32" s="2">
        <f t="shared" si="0"/>
        <v>0.16376851596283007</v>
      </c>
      <c r="I32" s="2"/>
    </row>
    <row r="33" spans="1:9" x14ac:dyDescent="0.2">
      <c r="A33" s="2">
        <v>351</v>
      </c>
      <c r="B33" s="2" t="s">
        <v>80</v>
      </c>
      <c r="C33" s="2" t="s">
        <v>81</v>
      </c>
      <c r="D33" s="2" t="s">
        <v>45</v>
      </c>
      <c r="E33" s="2" t="s">
        <v>46</v>
      </c>
      <c r="F33" s="2" t="s">
        <v>36</v>
      </c>
      <c r="G33" s="2">
        <v>37</v>
      </c>
      <c r="H33" s="2">
        <f t="shared" si="0"/>
        <v>6.8083540344097901E-2</v>
      </c>
      <c r="I33" s="2"/>
    </row>
    <row r="34" spans="1:9" x14ac:dyDescent="0.2">
      <c r="A34" s="2">
        <v>363</v>
      </c>
      <c r="B34" s="2" t="s">
        <v>80</v>
      </c>
      <c r="C34" s="2" t="s">
        <v>6</v>
      </c>
      <c r="D34" s="2" t="s">
        <v>45</v>
      </c>
      <c r="E34" s="2" t="s">
        <v>46</v>
      </c>
      <c r="F34" s="2" t="s">
        <v>36</v>
      </c>
      <c r="G34" s="2">
        <v>70</v>
      </c>
      <c r="H34" s="2">
        <f t="shared" si="0"/>
        <v>0.1288066979482933</v>
      </c>
      <c r="I34" s="2"/>
    </row>
    <row r="35" spans="1:9" x14ac:dyDescent="0.2">
      <c r="A35" s="2">
        <v>468</v>
      </c>
      <c r="B35" s="2" t="s">
        <v>19</v>
      </c>
      <c r="C35" s="2" t="s">
        <v>19</v>
      </c>
      <c r="D35" s="2" t="s">
        <v>45</v>
      </c>
      <c r="E35" s="2" t="s">
        <v>46</v>
      </c>
      <c r="F35" s="2" t="s">
        <v>36</v>
      </c>
      <c r="G35" s="2">
        <v>2855</v>
      </c>
      <c r="H35" s="2">
        <f t="shared" si="0"/>
        <v>5.2534731806053916</v>
      </c>
      <c r="I35" s="2">
        <v>5.2534731806053898</v>
      </c>
    </row>
    <row r="36" spans="1:9" x14ac:dyDescent="0.2">
      <c r="A36" s="2">
        <v>239</v>
      </c>
      <c r="B36" s="2" t="s">
        <v>82</v>
      </c>
      <c r="C36" s="2" t="s">
        <v>83</v>
      </c>
      <c r="D36" s="2" t="s">
        <v>45</v>
      </c>
      <c r="E36" s="2" t="s">
        <v>46</v>
      </c>
      <c r="F36" s="2" t="s">
        <v>36</v>
      </c>
      <c r="G36" s="2">
        <v>124</v>
      </c>
      <c r="H36" s="2">
        <f t="shared" si="0"/>
        <v>0.22817186493697669</v>
      </c>
      <c r="I36" s="2">
        <f>H36+H37+H38</f>
        <v>3.8568405557088972</v>
      </c>
    </row>
    <row r="37" spans="1:9" x14ac:dyDescent="0.2">
      <c r="A37" s="2">
        <v>13</v>
      </c>
      <c r="B37" s="2" t="s">
        <v>82</v>
      </c>
      <c r="C37" s="2" t="s">
        <v>84</v>
      </c>
      <c r="D37" s="2" t="s">
        <v>45</v>
      </c>
      <c r="E37" s="2" t="s">
        <v>46</v>
      </c>
      <c r="F37" s="2" t="s">
        <v>36</v>
      </c>
      <c r="G37" s="2">
        <v>87</v>
      </c>
      <c r="H37" s="2">
        <f t="shared" si="0"/>
        <v>0.16008832459287883</v>
      </c>
      <c r="I37" s="2"/>
    </row>
    <row r="38" spans="1:9" x14ac:dyDescent="0.2">
      <c r="A38" s="2">
        <v>456</v>
      </c>
      <c r="B38" s="2" t="s">
        <v>82</v>
      </c>
      <c r="C38" s="2" t="s">
        <v>85</v>
      </c>
      <c r="D38" s="2" t="s">
        <v>45</v>
      </c>
      <c r="E38" s="2" t="s">
        <v>46</v>
      </c>
      <c r="F38" s="2" t="s">
        <v>36</v>
      </c>
      <c r="G38" s="2">
        <v>1885</v>
      </c>
      <c r="H38" s="2">
        <f t="shared" si="0"/>
        <v>3.4685803661790415</v>
      </c>
      <c r="I38" s="2"/>
    </row>
    <row r="39" spans="1:9" x14ac:dyDescent="0.2">
      <c r="A39" s="3">
        <v>50</v>
      </c>
      <c r="B39" s="3" t="s">
        <v>43</v>
      </c>
      <c r="C39" s="3" t="s">
        <v>44</v>
      </c>
      <c r="D39" s="3" t="s">
        <v>86</v>
      </c>
      <c r="E39" s="3" t="s">
        <v>87</v>
      </c>
      <c r="F39" s="3" t="s">
        <v>22</v>
      </c>
      <c r="G39" s="3">
        <v>217</v>
      </c>
      <c r="H39" s="3">
        <f t="shared" ref="H39:H79" si="1">G39/148987*100</f>
        <v>0.14565029163618304</v>
      </c>
      <c r="I39" s="3">
        <f>H39+H40+H41</f>
        <v>0.54098679750582268</v>
      </c>
    </row>
    <row r="40" spans="1:9" x14ac:dyDescent="0.2">
      <c r="A40" s="3">
        <v>62</v>
      </c>
      <c r="B40" s="3" t="s">
        <v>43</v>
      </c>
      <c r="C40" s="3" t="s">
        <v>47</v>
      </c>
      <c r="D40" s="3" t="s">
        <v>86</v>
      </c>
      <c r="E40" s="3" t="s">
        <v>87</v>
      </c>
      <c r="F40" s="3" t="s">
        <v>22</v>
      </c>
      <c r="G40" s="3">
        <v>512</v>
      </c>
      <c r="H40" s="3">
        <f t="shared" si="1"/>
        <v>0.34365414432131663</v>
      </c>
      <c r="I40" s="3"/>
    </row>
    <row r="41" spans="1:9" x14ac:dyDescent="0.2">
      <c r="A41" s="3">
        <v>74</v>
      </c>
      <c r="B41" s="3" t="s">
        <v>43</v>
      </c>
      <c r="C41" s="3" t="s">
        <v>48</v>
      </c>
      <c r="D41" s="3" t="s">
        <v>86</v>
      </c>
      <c r="E41" s="3" t="s">
        <v>87</v>
      </c>
      <c r="F41" s="3" t="s">
        <v>22</v>
      </c>
      <c r="G41" s="3">
        <v>77</v>
      </c>
      <c r="H41" s="3">
        <f t="shared" si="1"/>
        <v>5.1682361548323008E-2</v>
      </c>
      <c r="I41" s="3"/>
    </row>
    <row r="42" spans="1:9" x14ac:dyDescent="0.2">
      <c r="A42" s="3">
        <v>2</v>
      </c>
      <c r="B42" s="3" t="s">
        <v>49</v>
      </c>
      <c r="C42" s="3" t="s">
        <v>49</v>
      </c>
      <c r="D42" s="3" t="s">
        <v>86</v>
      </c>
      <c r="E42" s="3" t="s">
        <v>87</v>
      </c>
      <c r="F42" s="3" t="s">
        <v>22</v>
      </c>
      <c r="G42" s="3">
        <v>6947</v>
      </c>
      <c r="H42" s="3">
        <f t="shared" si="1"/>
        <v>4.6628229308597398</v>
      </c>
      <c r="I42" s="3">
        <f>H42+H43+H44</f>
        <v>5.2387121023981962</v>
      </c>
    </row>
    <row r="43" spans="1:9" x14ac:dyDescent="0.2">
      <c r="A43" s="3">
        <v>376</v>
      </c>
      <c r="B43" s="3" t="s">
        <v>49</v>
      </c>
      <c r="C43" s="3" t="s">
        <v>50</v>
      </c>
      <c r="D43" s="3" t="s">
        <v>86</v>
      </c>
      <c r="E43" s="3" t="s">
        <v>87</v>
      </c>
      <c r="F43" s="3" t="s">
        <v>22</v>
      </c>
      <c r="G43" s="3">
        <v>390</v>
      </c>
      <c r="H43" s="3">
        <f t="shared" si="1"/>
        <v>0.2617678052447529</v>
      </c>
      <c r="I43" s="3"/>
    </row>
    <row r="44" spans="1:9" x14ac:dyDescent="0.2">
      <c r="A44" s="3">
        <v>388</v>
      </c>
      <c r="B44" s="3" t="s">
        <v>49</v>
      </c>
      <c r="C44" s="3" t="s">
        <v>51</v>
      </c>
      <c r="D44" s="3" t="s">
        <v>86</v>
      </c>
      <c r="E44" s="3" t="s">
        <v>87</v>
      </c>
      <c r="F44" s="3" t="s">
        <v>22</v>
      </c>
      <c r="G44" s="3">
        <v>468</v>
      </c>
      <c r="H44" s="3">
        <f t="shared" si="1"/>
        <v>0.31412136629370346</v>
      </c>
      <c r="I44" s="3"/>
    </row>
    <row r="45" spans="1:9" x14ac:dyDescent="0.2">
      <c r="A45" s="3">
        <v>26</v>
      </c>
      <c r="B45" s="3" t="s">
        <v>52</v>
      </c>
      <c r="C45" s="3" t="s">
        <v>53</v>
      </c>
      <c r="D45" s="3" t="s">
        <v>86</v>
      </c>
      <c r="E45" s="3" t="s">
        <v>87</v>
      </c>
      <c r="F45" s="3" t="s">
        <v>22</v>
      </c>
      <c r="G45" s="3">
        <v>3166</v>
      </c>
      <c r="H45" s="3">
        <f t="shared" si="1"/>
        <v>2.1250176189868917</v>
      </c>
      <c r="I45" s="3">
        <f>H45+H46</f>
        <v>2.8042715136219942</v>
      </c>
    </row>
    <row r="46" spans="1:9" x14ac:dyDescent="0.2">
      <c r="A46" s="3">
        <v>421</v>
      </c>
      <c r="B46" s="3" t="s">
        <v>52</v>
      </c>
      <c r="C46" s="3" t="s">
        <v>54</v>
      </c>
      <c r="D46" s="3" t="s">
        <v>86</v>
      </c>
      <c r="E46" s="3" t="s">
        <v>87</v>
      </c>
      <c r="F46" s="3" t="s">
        <v>22</v>
      </c>
      <c r="G46" s="3">
        <v>1012</v>
      </c>
      <c r="H46" s="3">
        <f t="shared" si="1"/>
        <v>0.67925389463510244</v>
      </c>
      <c r="I46" s="3"/>
    </row>
    <row r="47" spans="1:9" x14ac:dyDescent="0.2">
      <c r="A47" s="3">
        <v>340</v>
      </c>
      <c r="B47" s="3" t="s">
        <v>55</v>
      </c>
      <c r="C47" s="3" t="s">
        <v>56</v>
      </c>
      <c r="D47" s="3" t="s">
        <v>86</v>
      </c>
      <c r="E47" s="3" t="s">
        <v>87</v>
      </c>
      <c r="F47" s="3" t="s">
        <v>22</v>
      </c>
      <c r="G47" s="3">
        <v>347</v>
      </c>
      <c r="H47" s="3">
        <f t="shared" si="1"/>
        <v>0.23290622671776731</v>
      </c>
      <c r="I47" s="3">
        <v>0.23290622671776731</v>
      </c>
    </row>
    <row r="48" spans="1:9" x14ac:dyDescent="0.2">
      <c r="A48" s="3">
        <v>169</v>
      </c>
      <c r="B48" s="3" t="s">
        <v>57</v>
      </c>
      <c r="C48" s="3" t="s">
        <v>58</v>
      </c>
      <c r="D48" s="3" t="s">
        <v>86</v>
      </c>
      <c r="E48" s="3" t="s">
        <v>87</v>
      </c>
      <c r="F48" s="3" t="s">
        <v>22</v>
      </c>
      <c r="G48" s="3">
        <v>6675</v>
      </c>
      <c r="H48" s="3">
        <f t="shared" si="1"/>
        <v>4.4802566666890398</v>
      </c>
      <c r="I48" s="3">
        <f>H48+H49+H50+H51</f>
        <v>38.473826575473026</v>
      </c>
    </row>
    <row r="49" spans="1:9" x14ac:dyDescent="0.2">
      <c r="A49" s="3">
        <v>181</v>
      </c>
      <c r="B49" s="3" t="s">
        <v>57</v>
      </c>
      <c r="C49" s="3" t="s">
        <v>59</v>
      </c>
      <c r="D49" s="3" t="s">
        <v>86</v>
      </c>
      <c r="E49" s="3" t="s">
        <v>87</v>
      </c>
      <c r="F49" s="3" t="s">
        <v>22</v>
      </c>
      <c r="G49" s="3">
        <v>39238</v>
      </c>
      <c r="H49" s="3">
        <f t="shared" si="1"/>
        <v>26.336526005624648</v>
      </c>
      <c r="I49" s="3"/>
    </row>
    <row r="50" spans="1:9" x14ac:dyDescent="0.2">
      <c r="A50" s="3">
        <v>193</v>
      </c>
      <c r="B50" s="3" t="s">
        <v>57</v>
      </c>
      <c r="C50" s="3" t="s">
        <v>60</v>
      </c>
      <c r="D50" s="3" t="s">
        <v>86</v>
      </c>
      <c r="E50" s="3" t="s">
        <v>87</v>
      </c>
      <c r="F50" s="3" t="s">
        <v>22</v>
      </c>
      <c r="G50" s="3">
        <v>896</v>
      </c>
      <c r="H50" s="3">
        <f t="shared" si="1"/>
        <v>0.60139475256230412</v>
      </c>
      <c r="I50" s="3"/>
    </row>
    <row r="51" spans="1:9" x14ac:dyDescent="0.2">
      <c r="A51" s="3">
        <v>445</v>
      </c>
      <c r="B51" s="3" t="s">
        <v>57</v>
      </c>
      <c r="C51" s="3" t="s">
        <v>61</v>
      </c>
      <c r="D51" s="3" t="s">
        <v>86</v>
      </c>
      <c r="E51" s="3" t="s">
        <v>87</v>
      </c>
      <c r="F51" s="3" t="s">
        <v>22</v>
      </c>
      <c r="G51" s="3">
        <v>10512</v>
      </c>
      <c r="H51" s="3">
        <f t="shared" si="1"/>
        <v>7.0556491505970325</v>
      </c>
      <c r="I51" s="3"/>
    </row>
    <row r="52" spans="1:9" x14ac:dyDescent="0.2">
      <c r="A52" s="3">
        <v>205</v>
      </c>
      <c r="B52" s="3" t="s">
        <v>62</v>
      </c>
      <c r="C52" s="3" t="s">
        <v>62</v>
      </c>
      <c r="D52" s="3" t="s">
        <v>86</v>
      </c>
      <c r="E52" s="3" t="s">
        <v>87</v>
      </c>
      <c r="F52" s="3" t="s">
        <v>22</v>
      </c>
      <c r="G52" s="3">
        <v>25</v>
      </c>
      <c r="H52" s="3">
        <f t="shared" si="1"/>
        <v>1.677998751568929E-2</v>
      </c>
      <c r="I52" s="3">
        <v>1.677998751568929E-2</v>
      </c>
    </row>
    <row r="53" spans="1:9" x14ac:dyDescent="0.2">
      <c r="A53" s="3">
        <v>251</v>
      </c>
      <c r="B53" s="3" t="s">
        <v>88</v>
      </c>
      <c r="C53" s="3" t="s">
        <v>88</v>
      </c>
      <c r="D53" s="3" t="s">
        <v>86</v>
      </c>
      <c r="E53" s="3" t="s">
        <v>87</v>
      </c>
      <c r="F53" s="3" t="s">
        <v>22</v>
      </c>
      <c r="G53" s="3">
        <v>10002</v>
      </c>
      <c r="H53" s="3">
        <f t="shared" si="1"/>
        <v>6.7133374052769703</v>
      </c>
      <c r="I53" s="3">
        <f>H53+H54+H55</f>
        <v>8.3597897803164045</v>
      </c>
    </row>
    <row r="54" spans="1:9" x14ac:dyDescent="0.2">
      <c r="A54" s="3">
        <v>272</v>
      </c>
      <c r="B54" s="3" t="s">
        <v>88</v>
      </c>
      <c r="C54" s="3" t="s">
        <v>89</v>
      </c>
      <c r="D54" s="3" t="s">
        <v>86</v>
      </c>
      <c r="E54" s="3" t="s">
        <v>87</v>
      </c>
      <c r="F54" s="3" t="s">
        <v>22</v>
      </c>
      <c r="G54" s="3">
        <v>14</v>
      </c>
      <c r="H54" s="3">
        <f t="shared" si="1"/>
        <v>9.3967930087860019E-3</v>
      </c>
      <c r="I54" s="3"/>
    </row>
    <row r="55" spans="1:9" x14ac:dyDescent="0.2">
      <c r="A55" s="3">
        <v>399</v>
      </c>
      <c r="B55" s="3" t="s">
        <v>88</v>
      </c>
      <c r="C55" s="3" t="s">
        <v>90</v>
      </c>
      <c r="D55" s="3" t="s">
        <v>86</v>
      </c>
      <c r="E55" s="3" t="s">
        <v>87</v>
      </c>
      <c r="F55" s="3" t="s">
        <v>22</v>
      </c>
      <c r="G55" s="3">
        <v>2439</v>
      </c>
      <c r="H55" s="3">
        <f t="shared" si="1"/>
        <v>1.6370555820306469</v>
      </c>
      <c r="I55" s="3"/>
    </row>
    <row r="56" spans="1:9" x14ac:dyDescent="0.2">
      <c r="A56" s="3">
        <v>280</v>
      </c>
      <c r="B56" s="3" t="s">
        <v>63</v>
      </c>
      <c r="C56" s="3" t="s">
        <v>63</v>
      </c>
      <c r="D56" s="3" t="s">
        <v>86</v>
      </c>
      <c r="E56" s="3" t="s">
        <v>87</v>
      </c>
      <c r="F56" s="3" t="s">
        <v>22</v>
      </c>
      <c r="G56" s="3">
        <v>807</v>
      </c>
      <c r="H56" s="3">
        <f t="shared" si="1"/>
        <v>0.54165799700645023</v>
      </c>
      <c r="I56" s="3">
        <v>0.54165799700645023</v>
      </c>
    </row>
    <row r="57" spans="1:9" x14ac:dyDescent="0.2">
      <c r="A57" s="3">
        <v>38</v>
      </c>
      <c r="B57" s="3" t="s">
        <v>64</v>
      </c>
      <c r="C57" s="3" t="s">
        <v>65</v>
      </c>
      <c r="D57" s="3" t="s">
        <v>86</v>
      </c>
      <c r="E57" s="3" t="s">
        <v>87</v>
      </c>
      <c r="F57" s="3" t="s">
        <v>22</v>
      </c>
      <c r="G57" s="3">
        <v>348</v>
      </c>
      <c r="H57" s="3">
        <f t="shared" si="1"/>
        <v>0.23357742621839492</v>
      </c>
      <c r="I57" s="3">
        <f>H57+H58+H59+H60+H61+H62+H63+H64</f>
        <v>2.3653070402115626</v>
      </c>
    </row>
    <row r="58" spans="1:9" x14ac:dyDescent="0.2">
      <c r="A58" s="3">
        <v>110</v>
      </c>
      <c r="B58" s="3" t="s">
        <v>64</v>
      </c>
      <c r="C58" s="3" t="s">
        <v>66</v>
      </c>
      <c r="D58" s="3" t="s">
        <v>86</v>
      </c>
      <c r="E58" s="3" t="s">
        <v>87</v>
      </c>
      <c r="F58" s="3" t="s">
        <v>22</v>
      </c>
      <c r="G58" s="3">
        <v>97</v>
      </c>
      <c r="H58" s="3">
        <f t="shared" si="1"/>
        <v>6.5106351560874437E-2</v>
      </c>
      <c r="I58" s="3"/>
    </row>
    <row r="59" spans="1:9" x14ac:dyDescent="0.2">
      <c r="A59" s="3">
        <v>146</v>
      </c>
      <c r="B59" s="3" t="s">
        <v>64</v>
      </c>
      <c r="C59" s="3" t="s">
        <v>67</v>
      </c>
      <c r="D59" s="3" t="s">
        <v>86</v>
      </c>
      <c r="E59" s="3" t="s">
        <v>87</v>
      </c>
      <c r="F59" s="3" t="s">
        <v>22</v>
      </c>
      <c r="G59" s="3">
        <v>1494</v>
      </c>
      <c r="H59" s="3">
        <f t="shared" si="1"/>
        <v>1.0027720539375919</v>
      </c>
      <c r="I59" s="3"/>
    </row>
    <row r="60" spans="1:9" x14ac:dyDescent="0.2">
      <c r="A60" s="3">
        <v>228</v>
      </c>
      <c r="B60" s="3" t="s">
        <v>64</v>
      </c>
      <c r="C60" s="3" t="s">
        <v>68</v>
      </c>
      <c r="D60" s="3" t="s">
        <v>86</v>
      </c>
      <c r="E60" s="3" t="s">
        <v>87</v>
      </c>
      <c r="F60" s="3" t="s">
        <v>22</v>
      </c>
      <c r="G60" s="3">
        <v>708</v>
      </c>
      <c r="H60" s="3">
        <f t="shared" si="1"/>
        <v>0.47520924644432067</v>
      </c>
      <c r="I60" s="3"/>
    </row>
    <row r="61" spans="1:9" x14ac:dyDescent="0.2">
      <c r="A61" s="3">
        <v>261</v>
      </c>
      <c r="B61" s="3" t="s">
        <v>64</v>
      </c>
      <c r="C61" s="3" t="s">
        <v>69</v>
      </c>
      <c r="D61" s="3" t="s">
        <v>86</v>
      </c>
      <c r="E61" s="3" t="s">
        <v>87</v>
      </c>
      <c r="F61" s="3" t="s">
        <v>22</v>
      </c>
      <c r="G61" s="3">
        <v>553</v>
      </c>
      <c r="H61" s="3">
        <f t="shared" si="1"/>
        <v>0.37117332384704704</v>
      </c>
      <c r="I61" s="3"/>
    </row>
    <row r="62" spans="1:9" x14ac:dyDescent="0.2">
      <c r="A62" s="3">
        <v>328</v>
      </c>
      <c r="B62" s="3" t="s">
        <v>64</v>
      </c>
      <c r="C62" s="3" t="s">
        <v>70</v>
      </c>
      <c r="D62" s="3" t="s">
        <v>86</v>
      </c>
      <c r="E62" s="3" t="s">
        <v>87</v>
      </c>
      <c r="F62" s="3" t="s">
        <v>22</v>
      </c>
      <c r="G62" s="3">
        <v>45</v>
      </c>
      <c r="H62" s="3">
        <f t="shared" si="1"/>
        <v>3.0203977528240722E-2</v>
      </c>
      <c r="I62" s="3"/>
    </row>
    <row r="63" spans="1:9" x14ac:dyDescent="0.2">
      <c r="A63" s="3">
        <v>409</v>
      </c>
      <c r="B63" s="3" t="s">
        <v>64</v>
      </c>
      <c r="C63" s="3" t="s">
        <v>71</v>
      </c>
      <c r="D63" s="3" t="s">
        <v>86</v>
      </c>
      <c r="E63" s="3" t="s">
        <v>87</v>
      </c>
      <c r="F63" s="3" t="s">
        <v>22</v>
      </c>
      <c r="G63" s="3">
        <v>257</v>
      </c>
      <c r="H63" s="3">
        <f t="shared" si="1"/>
        <v>0.17249827166128587</v>
      </c>
      <c r="I63" s="3"/>
    </row>
    <row r="64" spans="1:9" x14ac:dyDescent="0.2">
      <c r="A64" s="3">
        <v>433</v>
      </c>
      <c r="B64" s="3" t="s">
        <v>64</v>
      </c>
      <c r="C64" s="3" t="s">
        <v>72</v>
      </c>
      <c r="D64" s="3" t="s">
        <v>86</v>
      </c>
      <c r="E64" s="3" t="s">
        <v>87</v>
      </c>
      <c r="F64" s="3" t="s">
        <v>22</v>
      </c>
      <c r="G64" s="3">
        <v>22</v>
      </c>
      <c r="H64" s="3">
        <f t="shared" si="1"/>
        <v>1.4766389013806573E-2</v>
      </c>
      <c r="I64" s="3"/>
    </row>
    <row r="65" spans="1:9" x14ac:dyDescent="0.2">
      <c r="A65" s="3">
        <v>122</v>
      </c>
      <c r="B65" s="3" t="s">
        <v>73</v>
      </c>
      <c r="C65" s="3" t="s">
        <v>74</v>
      </c>
      <c r="D65" s="3" t="s">
        <v>86</v>
      </c>
      <c r="E65" s="3" t="s">
        <v>87</v>
      </c>
      <c r="F65" s="3" t="s">
        <v>22</v>
      </c>
      <c r="G65" s="3">
        <v>9084</v>
      </c>
      <c r="H65" s="3">
        <f t="shared" si="1"/>
        <v>6.0971762637008595</v>
      </c>
      <c r="I65" s="3">
        <f>SUM(H65:H70)</f>
        <v>25.17266607153644</v>
      </c>
    </row>
    <row r="66" spans="1:9" x14ac:dyDescent="0.2">
      <c r="A66" s="3">
        <v>157</v>
      </c>
      <c r="B66" s="3" t="s">
        <v>73</v>
      </c>
      <c r="C66" s="3" t="s">
        <v>75</v>
      </c>
      <c r="D66" s="3" t="s">
        <v>86</v>
      </c>
      <c r="E66" s="3" t="s">
        <v>87</v>
      </c>
      <c r="F66" s="3" t="s">
        <v>22</v>
      </c>
      <c r="G66" s="3">
        <v>3709</v>
      </c>
      <c r="H66" s="3">
        <f t="shared" si="1"/>
        <v>2.4894789478276627</v>
      </c>
      <c r="I66" s="3"/>
    </row>
    <row r="67" spans="1:9" x14ac:dyDescent="0.2">
      <c r="A67" s="3">
        <v>216</v>
      </c>
      <c r="B67" s="3" t="s">
        <v>73</v>
      </c>
      <c r="C67" s="3" t="s">
        <v>76</v>
      </c>
      <c r="D67" s="3" t="s">
        <v>86</v>
      </c>
      <c r="E67" s="3" t="s">
        <v>87</v>
      </c>
      <c r="F67" s="3" t="s">
        <v>22</v>
      </c>
      <c r="G67" s="3">
        <v>12411</v>
      </c>
      <c r="H67" s="3">
        <f t="shared" si="1"/>
        <v>8.330257002288791</v>
      </c>
      <c r="I67" s="3"/>
    </row>
    <row r="68" spans="1:9" x14ac:dyDescent="0.2">
      <c r="A68" s="3">
        <v>292</v>
      </c>
      <c r="B68" s="3" t="s">
        <v>73</v>
      </c>
      <c r="C68" s="3" t="s">
        <v>77</v>
      </c>
      <c r="D68" s="3" t="s">
        <v>86</v>
      </c>
      <c r="E68" s="3" t="s">
        <v>87</v>
      </c>
      <c r="F68" s="3" t="s">
        <v>22</v>
      </c>
      <c r="G68" s="3">
        <v>2492</v>
      </c>
      <c r="H68" s="3">
        <f t="shared" si="1"/>
        <v>1.6726291555639083</v>
      </c>
      <c r="I68" s="3"/>
    </row>
    <row r="69" spans="1:9" x14ac:dyDescent="0.2">
      <c r="A69" s="3">
        <v>304</v>
      </c>
      <c r="B69" s="3" t="s">
        <v>73</v>
      </c>
      <c r="C69" s="3" t="s">
        <v>78</v>
      </c>
      <c r="D69" s="3" t="s">
        <v>86</v>
      </c>
      <c r="E69" s="3" t="s">
        <v>87</v>
      </c>
      <c r="F69" s="3" t="s">
        <v>22</v>
      </c>
      <c r="G69" s="3">
        <v>811</v>
      </c>
      <c r="H69" s="3">
        <f t="shared" si="1"/>
        <v>0.54434279500896054</v>
      </c>
      <c r="I69" s="3"/>
    </row>
    <row r="70" spans="1:9" x14ac:dyDescent="0.2">
      <c r="A70" s="3">
        <v>316</v>
      </c>
      <c r="B70" s="3" t="s">
        <v>73</v>
      </c>
      <c r="C70" s="3" t="s">
        <v>79</v>
      </c>
      <c r="D70" s="3" t="s">
        <v>86</v>
      </c>
      <c r="E70" s="3" t="s">
        <v>87</v>
      </c>
      <c r="F70" s="3" t="s">
        <v>22</v>
      </c>
      <c r="G70" s="3">
        <v>8997</v>
      </c>
      <c r="H70" s="3">
        <f t="shared" si="1"/>
        <v>6.0387819071462605</v>
      </c>
      <c r="I70" s="3"/>
    </row>
    <row r="71" spans="1:9" x14ac:dyDescent="0.2">
      <c r="A71" s="3">
        <v>86</v>
      </c>
      <c r="B71" s="3" t="s">
        <v>80</v>
      </c>
      <c r="C71" s="3" t="s">
        <v>2</v>
      </c>
      <c r="D71" s="3" t="s">
        <v>86</v>
      </c>
      <c r="E71" s="3" t="s">
        <v>87</v>
      </c>
      <c r="F71" s="3" t="s">
        <v>22</v>
      </c>
      <c r="G71" s="3">
        <v>663</v>
      </c>
      <c r="H71" s="3">
        <f t="shared" si="1"/>
        <v>0.44500526891607989</v>
      </c>
      <c r="I71" s="3">
        <f>H71+H72+H73+H74+H75</f>
        <v>1.2638686596817172</v>
      </c>
    </row>
    <row r="72" spans="1:9" x14ac:dyDescent="0.2">
      <c r="A72" s="3">
        <v>98</v>
      </c>
      <c r="B72" s="3" t="s">
        <v>80</v>
      </c>
      <c r="C72" s="3" t="s">
        <v>3</v>
      </c>
      <c r="D72" s="3" t="s">
        <v>86</v>
      </c>
      <c r="E72" s="3" t="s">
        <v>87</v>
      </c>
      <c r="F72" s="3" t="s">
        <v>22</v>
      </c>
      <c r="G72" s="3">
        <v>194</v>
      </c>
      <c r="H72" s="3">
        <f t="shared" si="1"/>
        <v>0.13021270312174887</v>
      </c>
      <c r="I72" s="3"/>
    </row>
    <row r="73" spans="1:9" x14ac:dyDescent="0.2">
      <c r="A73" s="3">
        <v>134</v>
      </c>
      <c r="B73" s="3" t="s">
        <v>80</v>
      </c>
      <c r="C73" s="3" t="s">
        <v>4</v>
      </c>
      <c r="D73" s="3" t="s">
        <v>86</v>
      </c>
      <c r="E73" s="3" t="s">
        <v>87</v>
      </c>
      <c r="F73" s="3" t="s">
        <v>22</v>
      </c>
      <c r="G73" s="3">
        <v>293</v>
      </c>
      <c r="H73" s="3">
        <f t="shared" si="1"/>
        <v>0.19666145368387847</v>
      </c>
      <c r="I73" s="3"/>
    </row>
    <row r="74" spans="1:9" x14ac:dyDescent="0.2">
      <c r="A74" s="3">
        <v>352</v>
      </c>
      <c r="B74" s="3" t="s">
        <v>80</v>
      </c>
      <c r="C74" s="3" t="s">
        <v>81</v>
      </c>
      <c r="D74" s="3" t="s">
        <v>86</v>
      </c>
      <c r="E74" s="3" t="s">
        <v>87</v>
      </c>
      <c r="F74" s="3" t="s">
        <v>22</v>
      </c>
      <c r="G74" s="3">
        <v>195</v>
      </c>
      <c r="H74" s="3">
        <f t="shared" si="1"/>
        <v>0.13088390262237645</v>
      </c>
      <c r="I74" s="3"/>
    </row>
    <row r="75" spans="1:9" x14ac:dyDescent="0.2">
      <c r="A75" s="3">
        <v>364</v>
      </c>
      <c r="B75" s="3" t="s">
        <v>80</v>
      </c>
      <c r="C75" s="3" t="s">
        <v>6</v>
      </c>
      <c r="D75" s="3" t="s">
        <v>86</v>
      </c>
      <c r="E75" s="3" t="s">
        <v>87</v>
      </c>
      <c r="F75" s="3" t="s">
        <v>22</v>
      </c>
      <c r="G75" s="3">
        <v>538</v>
      </c>
      <c r="H75" s="3">
        <f t="shared" si="1"/>
        <v>0.36110533133763345</v>
      </c>
      <c r="I75" s="3"/>
    </row>
    <row r="76" spans="1:9" x14ac:dyDescent="0.2">
      <c r="A76" s="3">
        <v>469</v>
      </c>
      <c r="B76" s="3" t="s">
        <v>19</v>
      </c>
      <c r="C76" s="3" t="s">
        <v>19</v>
      </c>
      <c r="D76" s="3" t="s">
        <v>86</v>
      </c>
      <c r="E76" s="3" t="s">
        <v>87</v>
      </c>
      <c r="F76" s="3" t="s">
        <v>22</v>
      </c>
      <c r="G76" s="3">
        <v>5909</v>
      </c>
      <c r="H76" s="3">
        <f t="shared" si="1"/>
        <v>3.9661178492083198</v>
      </c>
      <c r="I76" s="3">
        <v>3.9661178492083198</v>
      </c>
    </row>
    <row r="77" spans="1:9" x14ac:dyDescent="0.2">
      <c r="A77" s="3">
        <v>240</v>
      </c>
      <c r="B77" s="3" t="s">
        <v>82</v>
      </c>
      <c r="C77" s="3" t="s">
        <v>83</v>
      </c>
      <c r="D77" s="3" t="s">
        <v>86</v>
      </c>
      <c r="E77" s="3" t="s">
        <v>87</v>
      </c>
      <c r="F77" s="3" t="s">
        <v>22</v>
      </c>
      <c r="G77" s="3">
        <v>792</v>
      </c>
      <c r="H77" s="3">
        <f t="shared" si="1"/>
        <v>0.53159000449703664</v>
      </c>
      <c r="I77" s="3">
        <f>H77+H78+H79</f>
        <v>11.023109398806607</v>
      </c>
    </row>
    <row r="78" spans="1:9" x14ac:dyDescent="0.2">
      <c r="A78" s="3">
        <v>14</v>
      </c>
      <c r="B78" s="3" t="s">
        <v>82</v>
      </c>
      <c r="C78" s="3" t="s">
        <v>84</v>
      </c>
      <c r="D78" s="3" t="s">
        <v>86</v>
      </c>
      <c r="E78" s="3" t="s">
        <v>87</v>
      </c>
      <c r="F78" s="3" t="s">
        <v>22</v>
      </c>
      <c r="G78" s="3">
        <v>534</v>
      </c>
      <c r="H78" s="3">
        <f t="shared" si="1"/>
        <v>0.35842053333512319</v>
      </c>
      <c r="I78" s="3"/>
    </row>
    <row r="79" spans="1:9" x14ac:dyDescent="0.2">
      <c r="A79" s="3">
        <v>457</v>
      </c>
      <c r="B79" s="3" t="s">
        <v>82</v>
      </c>
      <c r="C79" s="3" t="s">
        <v>85</v>
      </c>
      <c r="D79" s="3" t="s">
        <v>86</v>
      </c>
      <c r="E79" s="3" t="s">
        <v>87</v>
      </c>
      <c r="F79" s="3" t="s">
        <v>22</v>
      </c>
      <c r="G79" s="3">
        <v>15097</v>
      </c>
      <c r="H79" s="3">
        <f t="shared" si="1"/>
        <v>10.133098860974448</v>
      </c>
      <c r="I79" s="3"/>
    </row>
    <row r="80" spans="1:9" x14ac:dyDescent="0.2">
      <c r="A80" s="10">
        <v>51</v>
      </c>
      <c r="B80" s="10" t="s">
        <v>43</v>
      </c>
      <c r="C80" s="10" t="s">
        <v>44</v>
      </c>
      <c r="D80" s="10" t="s">
        <v>91</v>
      </c>
      <c r="E80" s="10" t="s">
        <v>92</v>
      </c>
      <c r="F80" s="10" t="s">
        <v>22</v>
      </c>
      <c r="G80" s="10">
        <v>233</v>
      </c>
      <c r="H80" s="10">
        <f t="shared" ref="H80:H119" si="2">G80/235810*100</f>
        <v>9.8808362664857291E-2</v>
      </c>
      <c r="I80" s="10">
        <f>H80+H81+H82</f>
        <v>0.12340443577456427</v>
      </c>
    </row>
    <row r="81" spans="1:9" x14ac:dyDescent="0.2">
      <c r="A81" s="10">
        <v>63</v>
      </c>
      <c r="B81" s="10" t="s">
        <v>43</v>
      </c>
      <c r="C81" s="10" t="s">
        <v>47</v>
      </c>
      <c r="D81" s="10" t="s">
        <v>91</v>
      </c>
      <c r="E81" s="10" t="s">
        <v>92</v>
      </c>
      <c r="F81" s="10" t="s">
        <v>22</v>
      </c>
      <c r="G81" s="10">
        <v>41</v>
      </c>
      <c r="H81" s="10">
        <f t="shared" si="2"/>
        <v>1.738687926720665E-2</v>
      </c>
      <c r="I81" s="10"/>
    </row>
    <row r="82" spans="1:9" x14ac:dyDescent="0.2">
      <c r="A82" s="10">
        <v>75</v>
      </c>
      <c r="B82" s="10" t="s">
        <v>43</v>
      </c>
      <c r="C82" s="10" t="s">
        <v>48</v>
      </c>
      <c r="D82" s="10" t="s">
        <v>91</v>
      </c>
      <c r="E82" s="10" t="s">
        <v>92</v>
      </c>
      <c r="F82" s="10" t="s">
        <v>22</v>
      </c>
      <c r="G82" s="10">
        <v>17</v>
      </c>
      <c r="H82" s="10">
        <f t="shared" si="2"/>
        <v>7.2091938425003178E-3</v>
      </c>
      <c r="I82" s="10"/>
    </row>
    <row r="83" spans="1:9" x14ac:dyDescent="0.2">
      <c r="A83" s="10">
        <v>3</v>
      </c>
      <c r="B83" s="10" t="s">
        <v>49</v>
      </c>
      <c r="C83" s="10" t="s">
        <v>49</v>
      </c>
      <c r="D83" s="10" t="s">
        <v>91</v>
      </c>
      <c r="E83" s="10" t="s">
        <v>92</v>
      </c>
      <c r="F83" s="10" t="s">
        <v>22</v>
      </c>
      <c r="G83" s="10">
        <v>14542</v>
      </c>
      <c r="H83" s="10">
        <f t="shared" si="2"/>
        <v>6.1668292269199778</v>
      </c>
      <c r="I83" s="10">
        <f>H83+H84+H85</f>
        <v>8.7210041982952387</v>
      </c>
    </row>
    <row r="84" spans="1:9" x14ac:dyDescent="0.2">
      <c r="A84" s="10">
        <v>377</v>
      </c>
      <c r="B84" s="10" t="s">
        <v>49</v>
      </c>
      <c r="C84" s="10" t="s">
        <v>50</v>
      </c>
      <c r="D84" s="10" t="s">
        <v>91</v>
      </c>
      <c r="E84" s="10" t="s">
        <v>92</v>
      </c>
      <c r="F84" s="10" t="s">
        <v>22</v>
      </c>
      <c r="G84" s="10">
        <v>5946</v>
      </c>
      <c r="H84" s="10">
        <f t="shared" si="2"/>
        <v>2.5215215639709938</v>
      </c>
      <c r="I84" s="10"/>
    </row>
    <row r="85" spans="1:9" x14ac:dyDescent="0.2">
      <c r="A85" s="10">
        <v>389</v>
      </c>
      <c r="B85" s="10" t="s">
        <v>49</v>
      </c>
      <c r="C85" s="10" t="s">
        <v>51</v>
      </c>
      <c r="D85" s="10" t="s">
        <v>91</v>
      </c>
      <c r="E85" s="10" t="s">
        <v>92</v>
      </c>
      <c r="F85" s="10" t="s">
        <v>22</v>
      </c>
      <c r="G85" s="10">
        <v>77</v>
      </c>
      <c r="H85" s="10">
        <f t="shared" si="2"/>
        <v>3.2653407404266144E-2</v>
      </c>
      <c r="I85" s="10"/>
    </row>
    <row r="86" spans="1:9" x14ac:dyDescent="0.2">
      <c r="A86" s="10">
        <v>27</v>
      </c>
      <c r="B86" s="10" t="s">
        <v>52</v>
      </c>
      <c r="C86" s="10" t="s">
        <v>53</v>
      </c>
      <c r="D86" s="10" t="s">
        <v>91</v>
      </c>
      <c r="E86" s="10" t="s">
        <v>92</v>
      </c>
      <c r="F86" s="10" t="s">
        <v>22</v>
      </c>
      <c r="G86" s="10">
        <v>2805</v>
      </c>
      <c r="H86" s="10">
        <f t="shared" si="2"/>
        <v>1.1895169840125526</v>
      </c>
      <c r="I86" s="10">
        <f>H86+H87</f>
        <v>1.3858614986641788</v>
      </c>
    </row>
    <row r="87" spans="1:9" x14ac:dyDescent="0.2">
      <c r="A87" s="10">
        <v>422</v>
      </c>
      <c r="B87" s="10" t="s">
        <v>52</v>
      </c>
      <c r="C87" s="10" t="s">
        <v>54</v>
      </c>
      <c r="D87" s="10" t="s">
        <v>91</v>
      </c>
      <c r="E87" s="10" t="s">
        <v>92</v>
      </c>
      <c r="F87" s="10" t="s">
        <v>22</v>
      </c>
      <c r="G87" s="10">
        <v>463</v>
      </c>
      <c r="H87" s="10">
        <f t="shared" si="2"/>
        <v>0.19634451465162631</v>
      </c>
      <c r="I87" s="10"/>
    </row>
    <row r="88" spans="1:9" x14ac:dyDescent="0.2">
      <c r="A88" s="10">
        <v>341</v>
      </c>
      <c r="B88" s="10" t="s">
        <v>55</v>
      </c>
      <c r="C88" s="10" t="s">
        <v>56</v>
      </c>
      <c r="D88" s="10" t="s">
        <v>91</v>
      </c>
      <c r="E88" s="10" t="s">
        <v>92</v>
      </c>
      <c r="F88" s="10" t="s">
        <v>22</v>
      </c>
      <c r="G88" s="10">
        <v>533</v>
      </c>
      <c r="H88" s="10">
        <f t="shared" si="2"/>
        <v>0.22602943047368645</v>
      </c>
      <c r="I88" s="10">
        <v>0.22602943047368645</v>
      </c>
    </row>
    <row r="89" spans="1:9" x14ac:dyDescent="0.2">
      <c r="A89" s="10">
        <v>170</v>
      </c>
      <c r="B89" s="10" t="s">
        <v>57</v>
      </c>
      <c r="C89" s="10" t="s">
        <v>58</v>
      </c>
      <c r="D89" s="10" t="s">
        <v>91</v>
      </c>
      <c r="E89" s="10" t="s">
        <v>92</v>
      </c>
      <c r="F89" s="10" t="s">
        <v>22</v>
      </c>
      <c r="G89" s="10">
        <v>4482</v>
      </c>
      <c r="H89" s="10">
        <f t="shared" si="2"/>
        <v>1.9006827530639074</v>
      </c>
      <c r="I89" s="10">
        <f>H89+H90+H91+H92</f>
        <v>25.151181035579494</v>
      </c>
    </row>
    <row r="90" spans="1:9" x14ac:dyDescent="0.2">
      <c r="A90" s="10">
        <v>182</v>
      </c>
      <c r="B90" s="10" t="s">
        <v>57</v>
      </c>
      <c r="C90" s="10" t="s">
        <v>59</v>
      </c>
      <c r="D90" s="10" t="s">
        <v>91</v>
      </c>
      <c r="E90" s="10" t="s">
        <v>92</v>
      </c>
      <c r="F90" s="10" t="s">
        <v>22</v>
      </c>
      <c r="G90" s="10">
        <v>39914</v>
      </c>
      <c r="H90" s="10">
        <f t="shared" si="2"/>
        <v>16.92633900173869</v>
      </c>
      <c r="I90" s="10"/>
    </row>
    <row r="91" spans="1:9" x14ac:dyDescent="0.2">
      <c r="A91" s="10">
        <v>194</v>
      </c>
      <c r="B91" s="10" t="s">
        <v>57</v>
      </c>
      <c r="C91" s="10" t="s">
        <v>60</v>
      </c>
      <c r="D91" s="10" t="s">
        <v>91</v>
      </c>
      <c r="E91" s="10" t="s">
        <v>92</v>
      </c>
      <c r="F91" s="10" t="s">
        <v>22</v>
      </c>
      <c r="G91" s="10">
        <v>1542</v>
      </c>
      <c r="H91" s="10">
        <f t="shared" si="2"/>
        <v>0.65391628853738182</v>
      </c>
      <c r="I91" s="10"/>
    </row>
    <row r="92" spans="1:9" x14ac:dyDescent="0.2">
      <c r="A92" s="10">
        <v>446</v>
      </c>
      <c r="B92" s="10" t="s">
        <v>57</v>
      </c>
      <c r="C92" s="10" t="s">
        <v>61</v>
      </c>
      <c r="D92" s="10" t="s">
        <v>91</v>
      </c>
      <c r="E92" s="10" t="s">
        <v>92</v>
      </c>
      <c r="F92" s="10" t="s">
        <v>22</v>
      </c>
      <c r="G92" s="10">
        <v>13371</v>
      </c>
      <c r="H92" s="10">
        <f t="shared" si="2"/>
        <v>5.6702429922395154</v>
      </c>
      <c r="I92" s="10"/>
    </row>
    <row r="93" spans="1:9" x14ac:dyDescent="0.2">
      <c r="A93" s="10">
        <v>252</v>
      </c>
      <c r="B93" s="10" t="s">
        <v>88</v>
      </c>
      <c r="C93" s="10" t="s">
        <v>88</v>
      </c>
      <c r="D93" s="10" t="s">
        <v>91</v>
      </c>
      <c r="E93" s="10" t="s">
        <v>92</v>
      </c>
      <c r="F93" s="10" t="s">
        <v>22</v>
      </c>
      <c r="G93" s="10">
        <v>39645</v>
      </c>
      <c r="H93" s="10">
        <f t="shared" si="2"/>
        <v>16.81226411093677</v>
      </c>
      <c r="I93" s="10">
        <f>H93+H94+H95</f>
        <v>21.134811924854755</v>
      </c>
    </row>
    <row r="94" spans="1:9" x14ac:dyDescent="0.2">
      <c r="A94" s="10">
        <v>273</v>
      </c>
      <c r="B94" s="10" t="s">
        <v>88</v>
      </c>
      <c r="C94" s="10" t="s">
        <v>89</v>
      </c>
      <c r="D94" s="10" t="s">
        <v>91</v>
      </c>
      <c r="E94" s="10" t="s">
        <v>92</v>
      </c>
      <c r="F94" s="10" t="s">
        <v>22</v>
      </c>
      <c r="G94" s="10">
        <v>38</v>
      </c>
      <c r="H94" s="10">
        <f t="shared" si="2"/>
        <v>1.611466858911836E-2</v>
      </c>
      <c r="I94" s="10"/>
    </row>
    <row r="95" spans="1:9" x14ac:dyDescent="0.2">
      <c r="A95" s="10">
        <v>400</v>
      </c>
      <c r="B95" s="10" t="s">
        <v>88</v>
      </c>
      <c r="C95" s="10" t="s">
        <v>90</v>
      </c>
      <c r="D95" s="10" t="s">
        <v>91</v>
      </c>
      <c r="E95" s="10" t="s">
        <v>92</v>
      </c>
      <c r="F95" s="10" t="s">
        <v>22</v>
      </c>
      <c r="G95" s="10">
        <v>10155</v>
      </c>
      <c r="H95" s="10">
        <f t="shared" si="2"/>
        <v>4.3064331453288665</v>
      </c>
      <c r="I95" s="10"/>
    </row>
    <row r="96" spans="1:9" x14ac:dyDescent="0.2">
      <c r="A96" s="10">
        <v>281</v>
      </c>
      <c r="B96" s="10" t="s">
        <v>63</v>
      </c>
      <c r="C96" s="10" t="s">
        <v>63</v>
      </c>
      <c r="D96" s="10" t="s">
        <v>91</v>
      </c>
      <c r="E96" s="10" t="s">
        <v>92</v>
      </c>
      <c r="F96" s="10" t="s">
        <v>22</v>
      </c>
      <c r="G96" s="10">
        <v>985</v>
      </c>
      <c r="H96" s="10">
        <f t="shared" si="2"/>
        <v>0.41770917263898899</v>
      </c>
      <c r="I96" s="10">
        <v>0.41770917263898899</v>
      </c>
    </row>
    <row r="97" spans="1:9" x14ac:dyDescent="0.2">
      <c r="A97" s="10">
        <v>39</v>
      </c>
      <c r="B97" s="10" t="s">
        <v>64</v>
      </c>
      <c r="C97" s="10" t="s">
        <v>65</v>
      </c>
      <c r="D97" s="10" t="s">
        <v>91</v>
      </c>
      <c r="E97" s="10" t="s">
        <v>92</v>
      </c>
      <c r="F97" s="10" t="s">
        <v>22</v>
      </c>
      <c r="G97" s="10">
        <v>56</v>
      </c>
      <c r="H97" s="10">
        <f t="shared" si="2"/>
        <v>2.3747932657648109E-2</v>
      </c>
      <c r="I97" s="10">
        <f>H97+H98+H99+H100+H101+H102+H103+H104</f>
        <v>1.2709384674102029</v>
      </c>
    </row>
    <row r="98" spans="1:9" x14ac:dyDescent="0.2">
      <c r="A98" s="10">
        <v>111</v>
      </c>
      <c r="B98" s="10" t="s">
        <v>64</v>
      </c>
      <c r="C98" s="10" t="s">
        <v>66</v>
      </c>
      <c r="D98" s="10" t="s">
        <v>91</v>
      </c>
      <c r="E98" s="10" t="s">
        <v>92</v>
      </c>
      <c r="F98" s="10" t="s">
        <v>22</v>
      </c>
      <c r="G98" s="10">
        <v>322</v>
      </c>
      <c r="H98" s="10">
        <f t="shared" si="2"/>
        <v>0.13655061278147662</v>
      </c>
      <c r="I98" s="10"/>
    </row>
    <row r="99" spans="1:9" x14ac:dyDescent="0.2">
      <c r="A99" s="10">
        <v>147</v>
      </c>
      <c r="B99" s="10" t="s">
        <v>64</v>
      </c>
      <c r="C99" s="10" t="s">
        <v>67</v>
      </c>
      <c r="D99" s="10" t="s">
        <v>91</v>
      </c>
      <c r="E99" s="10" t="s">
        <v>92</v>
      </c>
      <c r="F99" s="10" t="s">
        <v>22</v>
      </c>
      <c r="G99" s="10">
        <v>583</v>
      </c>
      <c r="H99" s="10">
        <f t="shared" si="2"/>
        <v>0.24723294177515795</v>
      </c>
      <c r="I99" s="10"/>
    </row>
    <row r="100" spans="1:9" x14ac:dyDescent="0.2">
      <c r="A100" s="10">
        <v>229</v>
      </c>
      <c r="B100" s="10" t="s">
        <v>64</v>
      </c>
      <c r="C100" s="10" t="s">
        <v>68</v>
      </c>
      <c r="D100" s="10" t="s">
        <v>91</v>
      </c>
      <c r="E100" s="10" t="s">
        <v>92</v>
      </c>
      <c r="F100" s="10" t="s">
        <v>22</v>
      </c>
      <c r="G100" s="10">
        <v>1369</v>
      </c>
      <c r="H100" s="10">
        <f t="shared" si="2"/>
        <v>0.58055213943429029</v>
      </c>
      <c r="I100" s="10"/>
    </row>
    <row r="101" spans="1:9" x14ac:dyDescent="0.2">
      <c r="A101" s="10">
        <v>262</v>
      </c>
      <c r="B101" s="10" t="s">
        <v>64</v>
      </c>
      <c r="C101" s="10" t="s">
        <v>69</v>
      </c>
      <c r="D101" s="10" t="s">
        <v>91</v>
      </c>
      <c r="E101" s="10" t="s">
        <v>92</v>
      </c>
      <c r="F101" s="10" t="s">
        <v>22</v>
      </c>
      <c r="G101" s="10">
        <v>322</v>
      </c>
      <c r="H101" s="10">
        <f t="shared" si="2"/>
        <v>0.13655061278147662</v>
      </c>
      <c r="I101" s="10"/>
    </row>
    <row r="102" spans="1:9" x14ac:dyDescent="0.2">
      <c r="A102" s="10">
        <v>329</v>
      </c>
      <c r="B102" s="10" t="s">
        <v>64</v>
      </c>
      <c r="C102" s="10" t="s">
        <v>70</v>
      </c>
      <c r="D102" s="10" t="s">
        <v>91</v>
      </c>
      <c r="E102" s="10" t="s">
        <v>92</v>
      </c>
      <c r="F102" s="10" t="s">
        <v>22</v>
      </c>
      <c r="G102" s="10">
        <v>50</v>
      </c>
      <c r="H102" s="10">
        <f t="shared" si="2"/>
        <v>2.1203511301471526E-2</v>
      </c>
      <c r="I102" s="10"/>
    </row>
    <row r="103" spans="1:9" x14ac:dyDescent="0.2">
      <c r="A103" s="10">
        <v>410</v>
      </c>
      <c r="B103" s="10" t="s">
        <v>64</v>
      </c>
      <c r="C103" s="10" t="s">
        <v>71</v>
      </c>
      <c r="D103" s="10" t="s">
        <v>91</v>
      </c>
      <c r="E103" s="10" t="s">
        <v>92</v>
      </c>
      <c r="F103" s="10" t="s">
        <v>22</v>
      </c>
      <c r="G103" s="10">
        <v>280</v>
      </c>
      <c r="H103" s="10">
        <f t="shared" si="2"/>
        <v>0.11873966328824054</v>
      </c>
      <c r="I103" s="10"/>
    </row>
    <row r="104" spans="1:9" x14ac:dyDescent="0.2">
      <c r="A104" s="10">
        <v>434</v>
      </c>
      <c r="B104" s="10" t="s">
        <v>64</v>
      </c>
      <c r="C104" s="10" t="s">
        <v>72</v>
      </c>
      <c r="D104" s="10" t="s">
        <v>91</v>
      </c>
      <c r="E104" s="10" t="s">
        <v>92</v>
      </c>
      <c r="F104" s="10" t="s">
        <v>22</v>
      </c>
      <c r="G104" s="10">
        <v>15</v>
      </c>
      <c r="H104" s="10">
        <f t="shared" si="2"/>
        <v>6.3610533904414571E-3</v>
      </c>
      <c r="I104" s="10"/>
    </row>
    <row r="105" spans="1:9" x14ac:dyDescent="0.2">
      <c r="A105" s="10">
        <v>123</v>
      </c>
      <c r="B105" s="10" t="s">
        <v>73</v>
      </c>
      <c r="C105" s="10" t="s">
        <v>74</v>
      </c>
      <c r="D105" s="10" t="s">
        <v>91</v>
      </c>
      <c r="E105" s="10" t="s">
        <v>92</v>
      </c>
      <c r="F105" s="10" t="s">
        <v>22</v>
      </c>
      <c r="G105" s="10">
        <v>21928</v>
      </c>
      <c r="H105" s="10">
        <f t="shared" si="2"/>
        <v>9.2990119163733507</v>
      </c>
      <c r="I105" s="10">
        <f>H105+H106+H107+H108+H109+H110</f>
        <v>26.125694414995124</v>
      </c>
    </row>
    <row r="106" spans="1:9" x14ac:dyDescent="0.2">
      <c r="A106" s="10">
        <v>158</v>
      </c>
      <c r="B106" s="10" t="s">
        <v>73</v>
      </c>
      <c r="C106" s="10" t="s">
        <v>75</v>
      </c>
      <c r="D106" s="10" t="s">
        <v>91</v>
      </c>
      <c r="E106" s="10" t="s">
        <v>92</v>
      </c>
      <c r="F106" s="10" t="s">
        <v>22</v>
      </c>
      <c r="G106" s="10">
        <v>179</v>
      </c>
      <c r="H106" s="10">
        <f t="shared" si="2"/>
        <v>7.5908570459268063E-2</v>
      </c>
      <c r="I106" s="10"/>
    </row>
    <row r="107" spans="1:9" x14ac:dyDescent="0.2">
      <c r="A107" s="10">
        <v>217</v>
      </c>
      <c r="B107" s="10" t="s">
        <v>73</v>
      </c>
      <c r="C107" s="10" t="s">
        <v>76</v>
      </c>
      <c r="D107" s="10" t="s">
        <v>91</v>
      </c>
      <c r="E107" s="10" t="s">
        <v>92</v>
      </c>
      <c r="F107" s="10" t="s">
        <v>22</v>
      </c>
      <c r="G107" s="10">
        <v>15229</v>
      </c>
      <c r="H107" s="10">
        <f t="shared" si="2"/>
        <v>6.4581654722021975</v>
      </c>
      <c r="I107" s="10"/>
    </row>
    <row r="108" spans="1:9" x14ac:dyDescent="0.2">
      <c r="A108" s="10">
        <v>293</v>
      </c>
      <c r="B108" s="10" t="s">
        <v>73</v>
      </c>
      <c r="C108" s="10" t="s">
        <v>77</v>
      </c>
      <c r="D108" s="10" t="s">
        <v>91</v>
      </c>
      <c r="E108" s="10" t="s">
        <v>92</v>
      </c>
      <c r="F108" s="10" t="s">
        <v>22</v>
      </c>
      <c r="G108" s="10">
        <v>808</v>
      </c>
      <c r="H108" s="10">
        <f t="shared" si="2"/>
        <v>0.3426487426317798</v>
      </c>
      <c r="I108" s="10"/>
    </row>
    <row r="109" spans="1:9" x14ac:dyDescent="0.2">
      <c r="A109" s="10">
        <v>305</v>
      </c>
      <c r="B109" s="10" t="s">
        <v>73</v>
      </c>
      <c r="C109" s="10" t="s">
        <v>78</v>
      </c>
      <c r="D109" s="10" t="s">
        <v>91</v>
      </c>
      <c r="E109" s="10" t="s">
        <v>92</v>
      </c>
      <c r="F109" s="10" t="s">
        <v>22</v>
      </c>
      <c r="G109" s="10">
        <v>998</v>
      </c>
      <c r="H109" s="10">
        <f t="shared" si="2"/>
        <v>0.42322208557737157</v>
      </c>
      <c r="I109" s="10"/>
    </row>
    <row r="110" spans="1:9" x14ac:dyDescent="0.2">
      <c r="A110" s="10">
        <v>317</v>
      </c>
      <c r="B110" s="10" t="s">
        <v>73</v>
      </c>
      <c r="C110" s="10" t="s">
        <v>79</v>
      </c>
      <c r="D110" s="10" t="s">
        <v>91</v>
      </c>
      <c r="E110" s="10" t="s">
        <v>92</v>
      </c>
      <c r="F110" s="10" t="s">
        <v>22</v>
      </c>
      <c r="G110" s="10">
        <v>22465</v>
      </c>
      <c r="H110" s="10">
        <f t="shared" si="2"/>
        <v>9.5267376277511548</v>
      </c>
      <c r="I110" s="10"/>
    </row>
    <row r="111" spans="1:9" x14ac:dyDescent="0.2">
      <c r="A111" s="10">
        <v>87</v>
      </c>
      <c r="B111" s="10" t="s">
        <v>80</v>
      </c>
      <c r="C111" s="10" t="s">
        <v>2</v>
      </c>
      <c r="D111" s="10" t="s">
        <v>91</v>
      </c>
      <c r="E111" s="10" t="s">
        <v>92</v>
      </c>
      <c r="F111" s="10" t="s">
        <v>22</v>
      </c>
      <c r="G111" s="10">
        <v>810</v>
      </c>
      <c r="H111" s="10">
        <f t="shared" si="2"/>
        <v>0.34349688308383869</v>
      </c>
      <c r="I111" s="10">
        <f>H111+H112+H113+H114+H115</f>
        <v>1.0919808320257836</v>
      </c>
    </row>
    <row r="112" spans="1:9" x14ac:dyDescent="0.2">
      <c r="A112" s="10">
        <v>99</v>
      </c>
      <c r="B112" s="10" t="s">
        <v>80</v>
      </c>
      <c r="C112" s="10" t="s">
        <v>3</v>
      </c>
      <c r="D112" s="10" t="s">
        <v>91</v>
      </c>
      <c r="E112" s="10" t="s">
        <v>92</v>
      </c>
      <c r="F112" s="10" t="s">
        <v>22</v>
      </c>
      <c r="G112" s="10">
        <v>274</v>
      </c>
      <c r="H112" s="10">
        <f t="shared" si="2"/>
        <v>0.11619524193206396</v>
      </c>
      <c r="I112" s="10"/>
    </row>
    <row r="113" spans="1:9" x14ac:dyDescent="0.2">
      <c r="A113" s="10">
        <v>135</v>
      </c>
      <c r="B113" s="10" t="s">
        <v>80</v>
      </c>
      <c r="C113" s="10" t="s">
        <v>4</v>
      </c>
      <c r="D113" s="10" t="s">
        <v>91</v>
      </c>
      <c r="E113" s="10" t="s">
        <v>92</v>
      </c>
      <c r="F113" s="10" t="s">
        <v>22</v>
      </c>
      <c r="G113" s="10">
        <v>266</v>
      </c>
      <c r="H113" s="10">
        <f t="shared" si="2"/>
        <v>0.11280268012382851</v>
      </c>
      <c r="I113" s="10"/>
    </row>
    <row r="114" spans="1:9" x14ac:dyDescent="0.2">
      <c r="A114" s="10">
        <v>353</v>
      </c>
      <c r="B114" s="10" t="s">
        <v>80</v>
      </c>
      <c r="C114" s="10" t="s">
        <v>81</v>
      </c>
      <c r="D114" s="10" t="s">
        <v>91</v>
      </c>
      <c r="E114" s="10" t="s">
        <v>92</v>
      </c>
      <c r="F114" s="10" t="s">
        <v>22</v>
      </c>
      <c r="G114" s="10">
        <v>196</v>
      </c>
      <c r="H114" s="10">
        <f t="shared" si="2"/>
        <v>8.3117764301768371E-2</v>
      </c>
      <c r="I114" s="10"/>
    </row>
    <row r="115" spans="1:9" x14ac:dyDescent="0.2">
      <c r="A115" s="10">
        <v>365</v>
      </c>
      <c r="B115" s="10" t="s">
        <v>80</v>
      </c>
      <c r="C115" s="10" t="s">
        <v>6</v>
      </c>
      <c r="D115" s="10" t="s">
        <v>91</v>
      </c>
      <c r="E115" s="10" t="s">
        <v>92</v>
      </c>
      <c r="F115" s="10" t="s">
        <v>22</v>
      </c>
      <c r="G115" s="10">
        <v>1029</v>
      </c>
      <c r="H115" s="10">
        <f t="shared" si="2"/>
        <v>0.43636826258428391</v>
      </c>
      <c r="I115" s="10"/>
    </row>
    <row r="116" spans="1:9" x14ac:dyDescent="0.2">
      <c r="A116" s="10">
        <v>470</v>
      </c>
      <c r="B116" s="10" t="s">
        <v>19</v>
      </c>
      <c r="C116" s="10" t="s">
        <v>19</v>
      </c>
      <c r="D116" s="10" t="s">
        <v>91</v>
      </c>
      <c r="E116" s="10" t="s">
        <v>92</v>
      </c>
      <c r="F116" s="10" t="s">
        <v>22</v>
      </c>
      <c r="G116" s="10">
        <v>11084</v>
      </c>
      <c r="H116" s="10">
        <f t="shared" si="2"/>
        <v>4.700394385310207</v>
      </c>
      <c r="I116" s="10">
        <v>4.700394385310207</v>
      </c>
    </row>
    <row r="117" spans="1:9" x14ac:dyDescent="0.2">
      <c r="A117" s="10">
        <v>241</v>
      </c>
      <c r="B117" s="10" t="s">
        <v>82</v>
      </c>
      <c r="C117" s="10" t="s">
        <v>83</v>
      </c>
      <c r="D117" s="10" t="s">
        <v>91</v>
      </c>
      <c r="E117" s="10" t="s">
        <v>92</v>
      </c>
      <c r="F117" s="10" t="s">
        <v>22</v>
      </c>
      <c r="G117" s="10">
        <v>484</v>
      </c>
      <c r="H117" s="10">
        <f t="shared" si="2"/>
        <v>0.20524998939824435</v>
      </c>
      <c r="I117" s="10">
        <f>H117+H118+H119</f>
        <v>9.6509902039777771</v>
      </c>
    </row>
    <row r="118" spans="1:9" x14ac:dyDescent="0.2">
      <c r="A118" s="10">
        <v>15</v>
      </c>
      <c r="B118" s="10" t="s">
        <v>82</v>
      </c>
      <c r="C118" s="10" t="s">
        <v>84</v>
      </c>
      <c r="D118" s="10" t="s">
        <v>91</v>
      </c>
      <c r="E118" s="10" t="s">
        <v>92</v>
      </c>
      <c r="F118" s="10" t="s">
        <v>22</v>
      </c>
      <c r="G118" s="10">
        <v>758</v>
      </c>
      <c r="H118" s="10">
        <f t="shared" si="2"/>
        <v>0.32144523133030833</v>
      </c>
      <c r="I118" s="10"/>
    </row>
    <row r="119" spans="1:9" x14ac:dyDescent="0.2">
      <c r="A119" s="10">
        <v>458</v>
      </c>
      <c r="B119" s="10" t="s">
        <v>82</v>
      </c>
      <c r="C119" s="10" t="s">
        <v>85</v>
      </c>
      <c r="D119" s="10" t="s">
        <v>91</v>
      </c>
      <c r="E119" s="10" t="s">
        <v>92</v>
      </c>
      <c r="F119" s="10" t="s">
        <v>22</v>
      </c>
      <c r="G119" s="10">
        <v>21516</v>
      </c>
      <c r="H119" s="10">
        <f t="shared" si="2"/>
        <v>9.1242949832492251</v>
      </c>
      <c r="I119" s="10"/>
    </row>
    <row r="120" spans="1:9" x14ac:dyDescent="0.2">
      <c r="A120" s="11">
        <v>52</v>
      </c>
      <c r="B120" s="11" t="s">
        <v>43</v>
      </c>
      <c r="C120" s="11" t="s">
        <v>44</v>
      </c>
      <c r="D120" s="11" t="s">
        <v>93</v>
      </c>
      <c r="E120" s="11" t="s">
        <v>94</v>
      </c>
      <c r="F120" s="11" t="s">
        <v>22</v>
      </c>
      <c r="G120" s="11">
        <v>1127</v>
      </c>
      <c r="H120" s="11">
        <f t="shared" ref="H120:H160" si="3">G120/214801*100</f>
        <v>0.52467167285068506</v>
      </c>
      <c r="I120" s="11">
        <f>H120+H121+H122</f>
        <v>0.89152285138337339</v>
      </c>
    </row>
    <row r="121" spans="1:9" x14ac:dyDescent="0.2">
      <c r="A121" s="11">
        <v>64</v>
      </c>
      <c r="B121" s="11" t="s">
        <v>43</v>
      </c>
      <c r="C121" s="11" t="s">
        <v>47</v>
      </c>
      <c r="D121" s="11" t="s">
        <v>93</v>
      </c>
      <c r="E121" s="11" t="s">
        <v>94</v>
      </c>
      <c r="F121" s="11" t="s">
        <v>22</v>
      </c>
      <c r="G121" s="11">
        <v>356</v>
      </c>
      <c r="H121" s="11">
        <f t="shared" si="3"/>
        <v>0.16573479639294045</v>
      </c>
      <c r="I121" s="11"/>
    </row>
    <row r="122" spans="1:9" x14ac:dyDescent="0.2">
      <c r="A122" s="11">
        <v>76</v>
      </c>
      <c r="B122" s="11" t="s">
        <v>43</v>
      </c>
      <c r="C122" s="11" t="s">
        <v>48</v>
      </c>
      <c r="D122" s="11" t="s">
        <v>93</v>
      </c>
      <c r="E122" s="11" t="s">
        <v>94</v>
      </c>
      <c r="F122" s="11" t="s">
        <v>22</v>
      </c>
      <c r="G122" s="11">
        <v>432</v>
      </c>
      <c r="H122" s="11">
        <f t="shared" si="3"/>
        <v>0.20111638213974795</v>
      </c>
      <c r="I122" s="11"/>
    </row>
    <row r="123" spans="1:9" x14ac:dyDescent="0.2">
      <c r="A123" s="11">
        <v>4</v>
      </c>
      <c r="B123" s="11" t="s">
        <v>49</v>
      </c>
      <c r="C123" s="11" t="s">
        <v>49</v>
      </c>
      <c r="D123" s="11" t="s">
        <v>93</v>
      </c>
      <c r="E123" s="11" t="s">
        <v>94</v>
      </c>
      <c r="F123" s="11" t="s">
        <v>22</v>
      </c>
      <c r="G123" s="11">
        <v>7904</v>
      </c>
      <c r="H123" s="11">
        <f t="shared" si="3"/>
        <v>3.6796849176679811</v>
      </c>
      <c r="I123" s="11">
        <f>H123+H124+H125</f>
        <v>3.9645997923659575</v>
      </c>
    </row>
    <row r="124" spans="1:9" x14ac:dyDescent="0.2">
      <c r="A124" s="11">
        <v>378</v>
      </c>
      <c r="B124" s="11" t="s">
        <v>49</v>
      </c>
      <c r="C124" s="11" t="s">
        <v>50</v>
      </c>
      <c r="D124" s="11" t="s">
        <v>93</v>
      </c>
      <c r="E124" s="11" t="s">
        <v>94</v>
      </c>
      <c r="F124" s="11" t="s">
        <v>22</v>
      </c>
      <c r="G124" s="11">
        <v>432</v>
      </c>
      <c r="H124" s="11">
        <f t="shared" si="3"/>
        <v>0.20111638213974795</v>
      </c>
      <c r="I124" s="11"/>
    </row>
    <row r="125" spans="1:9" x14ac:dyDescent="0.2">
      <c r="A125" s="11">
        <v>390</v>
      </c>
      <c r="B125" s="11" t="s">
        <v>49</v>
      </c>
      <c r="C125" s="11" t="s">
        <v>51</v>
      </c>
      <c r="D125" s="11" t="s">
        <v>93</v>
      </c>
      <c r="E125" s="11" t="s">
        <v>94</v>
      </c>
      <c r="F125" s="11" t="s">
        <v>22</v>
      </c>
      <c r="G125" s="11">
        <v>180</v>
      </c>
      <c r="H125" s="11">
        <f t="shared" si="3"/>
        <v>8.3798492558228313E-2</v>
      </c>
      <c r="I125" s="11"/>
    </row>
    <row r="126" spans="1:9" x14ac:dyDescent="0.2">
      <c r="A126" s="11">
        <v>28</v>
      </c>
      <c r="B126" s="11" t="s">
        <v>52</v>
      </c>
      <c r="C126" s="11" t="s">
        <v>53</v>
      </c>
      <c r="D126" s="11" t="s">
        <v>93</v>
      </c>
      <c r="E126" s="11" t="s">
        <v>94</v>
      </c>
      <c r="F126" s="11" t="s">
        <v>22</v>
      </c>
      <c r="G126" s="11">
        <v>14288</v>
      </c>
      <c r="H126" s="11">
        <f t="shared" si="3"/>
        <v>6.6517381203998127</v>
      </c>
      <c r="I126" s="11">
        <f>H126+H127</f>
        <v>8.1270571366055098</v>
      </c>
    </row>
    <row r="127" spans="1:9" x14ac:dyDescent="0.2">
      <c r="A127" s="11">
        <v>423</v>
      </c>
      <c r="B127" s="11" t="s">
        <v>52</v>
      </c>
      <c r="C127" s="11" t="s">
        <v>54</v>
      </c>
      <c r="D127" s="11" t="s">
        <v>93</v>
      </c>
      <c r="E127" s="11" t="s">
        <v>94</v>
      </c>
      <c r="F127" s="11" t="s">
        <v>22</v>
      </c>
      <c r="G127" s="11">
        <v>3169</v>
      </c>
      <c r="H127" s="11">
        <f t="shared" si="3"/>
        <v>1.4753190162056973</v>
      </c>
      <c r="I127" s="11"/>
    </row>
    <row r="128" spans="1:9" x14ac:dyDescent="0.2">
      <c r="A128" s="11">
        <v>342</v>
      </c>
      <c r="B128" s="11" t="s">
        <v>55</v>
      </c>
      <c r="C128" s="11" t="s">
        <v>56</v>
      </c>
      <c r="D128" s="11" t="s">
        <v>93</v>
      </c>
      <c r="E128" s="11" t="s">
        <v>94</v>
      </c>
      <c r="F128" s="11" t="s">
        <v>22</v>
      </c>
      <c r="G128" s="11">
        <v>610</v>
      </c>
      <c r="H128" s="11">
        <f t="shared" si="3"/>
        <v>0.28398378033621818</v>
      </c>
      <c r="I128" s="11">
        <v>0.28398378033621818</v>
      </c>
    </row>
    <row r="129" spans="1:9" x14ac:dyDescent="0.2">
      <c r="A129" s="11">
        <v>171</v>
      </c>
      <c r="B129" s="11" t="s">
        <v>57</v>
      </c>
      <c r="C129" s="11" t="s">
        <v>58</v>
      </c>
      <c r="D129" s="11" t="s">
        <v>93</v>
      </c>
      <c r="E129" s="11" t="s">
        <v>94</v>
      </c>
      <c r="F129" s="11" t="s">
        <v>22</v>
      </c>
      <c r="G129" s="11">
        <v>5976</v>
      </c>
      <c r="H129" s="11">
        <f t="shared" si="3"/>
        <v>2.7821099529331801</v>
      </c>
      <c r="I129" s="11">
        <f>H129+H130+H131+H132</f>
        <v>26.580881839470024</v>
      </c>
    </row>
    <row r="130" spans="1:9" x14ac:dyDescent="0.2">
      <c r="A130" s="11">
        <v>183</v>
      </c>
      <c r="B130" s="11" t="s">
        <v>57</v>
      </c>
      <c r="C130" s="11" t="s">
        <v>59</v>
      </c>
      <c r="D130" s="11" t="s">
        <v>93</v>
      </c>
      <c r="E130" s="11" t="s">
        <v>94</v>
      </c>
      <c r="F130" s="11" t="s">
        <v>22</v>
      </c>
      <c r="G130" s="11">
        <v>41552</v>
      </c>
      <c r="H130" s="11">
        <f t="shared" si="3"/>
        <v>19.344416459886126</v>
      </c>
      <c r="I130" s="11"/>
    </row>
    <row r="131" spans="1:9" x14ac:dyDescent="0.2">
      <c r="A131" s="11">
        <v>195</v>
      </c>
      <c r="B131" s="11" t="s">
        <v>57</v>
      </c>
      <c r="C131" s="11" t="s">
        <v>60</v>
      </c>
      <c r="D131" s="11" t="s">
        <v>93</v>
      </c>
      <c r="E131" s="11" t="s">
        <v>94</v>
      </c>
      <c r="F131" s="11" t="s">
        <v>22</v>
      </c>
      <c r="G131" s="11">
        <v>812</v>
      </c>
      <c r="H131" s="11">
        <f t="shared" si="3"/>
        <v>0.37802431087378552</v>
      </c>
      <c r="I131" s="11"/>
    </row>
    <row r="132" spans="1:9" x14ac:dyDescent="0.2">
      <c r="A132" s="11">
        <v>447</v>
      </c>
      <c r="B132" s="11" t="s">
        <v>57</v>
      </c>
      <c r="C132" s="11" t="s">
        <v>61</v>
      </c>
      <c r="D132" s="11" t="s">
        <v>93</v>
      </c>
      <c r="E132" s="11" t="s">
        <v>94</v>
      </c>
      <c r="F132" s="11" t="s">
        <v>22</v>
      </c>
      <c r="G132" s="11">
        <v>8756</v>
      </c>
      <c r="H132" s="11">
        <f t="shared" si="3"/>
        <v>4.0763311157769291</v>
      </c>
      <c r="I132" s="11"/>
    </row>
    <row r="133" spans="1:9" x14ac:dyDescent="0.2">
      <c r="A133" s="11">
        <v>206</v>
      </c>
      <c r="B133" s="11" t="s">
        <v>62</v>
      </c>
      <c r="C133" s="11" t="s">
        <v>62</v>
      </c>
      <c r="D133" s="11" t="s">
        <v>93</v>
      </c>
      <c r="E133" s="11" t="s">
        <v>94</v>
      </c>
      <c r="F133" s="11" t="s">
        <v>22</v>
      </c>
      <c r="G133" s="11">
        <v>91</v>
      </c>
      <c r="H133" s="11">
        <f t="shared" si="3"/>
        <v>4.2364793459993201E-2</v>
      </c>
      <c r="I133" s="11">
        <v>4.2364793459993201E-2</v>
      </c>
    </row>
    <row r="134" spans="1:9" x14ac:dyDescent="0.2">
      <c r="A134" s="11">
        <v>253</v>
      </c>
      <c r="B134" s="11" t="s">
        <v>88</v>
      </c>
      <c r="C134" s="11" t="s">
        <v>88</v>
      </c>
      <c r="D134" s="11" t="s">
        <v>93</v>
      </c>
      <c r="E134" s="11" t="s">
        <v>94</v>
      </c>
      <c r="F134" s="11" t="s">
        <v>22</v>
      </c>
      <c r="G134" s="11">
        <v>15454</v>
      </c>
      <c r="H134" s="11">
        <f t="shared" si="3"/>
        <v>7.1945661333047788</v>
      </c>
      <c r="I134" s="11">
        <f>H134+H135+H136</f>
        <v>10.232727035721433</v>
      </c>
    </row>
    <row r="135" spans="1:9" x14ac:dyDescent="0.2">
      <c r="A135" s="11">
        <v>274</v>
      </c>
      <c r="B135" s="11" t="s">
        <v>88</v>
      </c>
      <c r="C135" s="11" t="s">
        <v>89</v>
      </c>
      <c r="D135" s="11" t="s">
        <v>93</v>
      </c>
      <c r="E135" s="11" t="s">
        <v>94</v>
      </c>
      <c r="F135" s="11" t="s">
        <v>22</v>
      </c>
      <c r="G135" s="11">
        <v>2</v>
      </c>
      <c r="H135" s="11">
        <f t="shared" si="3"/>
        <v>9.3109436175809238E-4</v>
      </c>
      <c r="I135" s="11"/>
    </row>
    <row r="136" spans="1:9" x14ac:dyDescent="0.2">
      <c r="A136" s="11">
        <v>401</v>
      </c>
      <c r="B136" s="11" t="s">
        <v>88</v>
      </c>
      <c r="C136" s="11" t="s">
        <v>90</v>
      </c>
      <c r="D136" s="11" t="s">
        <v>93</v>
      </c>
      <c r="E136" s="11" t="s">
        <v>94</v>
      </c>
      <c r="F136" s="11" t="s">
        <v>22</v>
      </c>
      <c r="G136" s="11">
        <v>6524</v>
      </c>
      <c r="H136" s="11">
        <f t="shared" si="3"/>
        <v>3.0372298080548972</v>
      </c>
      <c r="I136" s="11"/>
    </row>
    <row r="137" spans="1:9" x14ac:dyDescent="0.2">
      <c r="A137" s="11">
        <v>282</v>
      </c>
      <c r="B137" s="11" t="s">
        <v>63</v>
      </c>
      <c r="C137" s="11" t="s">
        <v>63</v>
      </c>
      <c r="D137" s="11" t="s">
        <v>93</v>
      </c>
      <c r="E137" s="11" t="s">
        <v>94</v>
      </c>
      <c r="F137" s="11" t="s">
        <v>22</v>
      </c>
      <c r="G137" s="11">
        <v>1767</v>
      </c>
      <c r="H137" s="11">
        <f t="shared" si="3"/>
        <v>0.82262186861327469</v>
      </c>
      <c r="I137" s="11">
        <v>0.82262186861327469</v>
      </c>
    </row>
    <row r="138" spans="1:9" x14ac:dyDescent="0.2">
      <c r="A138" s="11">
        <v>40</v>
      </c>
      <c r="B138" s="11" t="s">
        <v>64</v>
      </c>
      <c r="C138" s="11" t="s">
        <v>65</v>
      </c>
      <c r="D138" s="11" t="s">
        <v>93</v>
      </c>
      <c r="E138" s="11" t="s">
        <v>94</v>
      </c>
      <c r="F138" s="11" t="s">
        <v>22</v>
      </c>
      <c r="G138" s="11">
        <v>483</v>
      </c>
      <c r="H138" s="11">
        <f t="shared" si="3"/>
        <v>0.2248592883645793</v>
      </c>
      <c r="I138" s="11">
        <f>H138+H139+H140+H141+H142+H143+H144+H145</f>
        <v>1.2956178043863855</v>
      </c>
    </row>
    <row r="139" spans="1:9" x14ac:dyDescent="0.2">
      <c r="A139" s="11">
        <v>112</v>
      </c>
      <c r="B139" s="11" t="s">
        <v>64</v>
      </c>
      <c r="C139" s="11" t="s">
        <v>66</v>
      </c>
      <c r="D139" s="11" t="s">
        <v>93</v>
      </c>
      <c r="E139" s="11" t="s">
        <v>94</v>
      </c>
      <c r="F139" s="11" t="s">
        <v>22</v>
      </c>
      <c r="G139" s="11">
        <v>221</v>
      </c>
      <c r="H139" s="11">
        <f t="shared" si="3"/>
        <v>0.1028859269742692</v>
      </c>
      <c r="I139" s="11"/>
    </row>
    <row r="140" spans="1:9" x14ac:dyDescent="0.2">
      <c r="A140" s="11">
        <v>148</v>
      </c>
      <c r="B140" s="11" t="s">
        <v>64</v>
      </c>
      <c r="C140" s="11" t="s">
        <v>67</v>
      </c>
      <c r="D140" s="11" t="s">
        <v>93</v>
      </c>
      <c r="E140" s="11" t="s">
        <v>94</v>
      </c>
      <c r="F140" s="11" t="s">
        <v>22</v>
      </c>
      <c r="G140" s="11">
        <v>312</v>
      </c>
      <c r="H140" s="11">
        <f t="shared" si="3"/>
        <v>0.1452507204342624</v>
      </c>
      <c r="I140" s="11"/>
    </row>
    <row r="141" spans="1:9" x14ac:dyDescent="0.2">
      <c r="A141" s="11">
        <v>230</v>
      </c>
      <c r="B141" s="11" t="s">
        <v>64</v>
      </c>
      <c r="C141" s="11" t="s">
        <v>68</v>
      </c>
      <c r="D141" s="11" t="s">
        <v>93</v>
      </c>
      <c r="E141" s="11" t="s">
        <v>94</v>
      </c>
      <c r="F141" s="11" t="s">
        <v>22</v>
      </c>
      <c r="G141" s="11">
        <v>593</v>
      </c>
      <c r="H141" s="11">
        <f t="shared" si="3"/>
        <v>0.27606947826127437</v>
      </c>
      <c r="I141" s="11"/>
    </row>
    <row r="142" spans="1:9" x14ac:dyDescent="0.2">
      <c r="A142" s="11">
        <v>263</v>
      </c>
      <c r="B142" s="11" t="s">
        <v>64</v>
      </c>
      <c r="C142" s="11" t="s">
        <v>69</v>
      </c>
      <c r="D142" s="11" t="s">
        <v>93</v>
      </c>
      <c r="E142" s="11" t="s">
        <v>94</v>
      </c>
      <c r="F142" s="11" t="s">
        <v>22</v>
      </c>
      <c r="G142" s="11">
        <v>498</v>
      </c>
      <c r="H142" s="11">
        <f t="shared" si="3"/>
        <v>0.231842496077765</v>
      </c>
      <c r="I142" s="11"/>
    </row>
    <row r="143" spans="1:9" x14ac:dyDescent="0.2">
      <c r="A143" s="11">
        <v>330</v>
      </c>
      <c r="B143" s="11" t="s">
        <v>64</v>
      </c>
      <c r="C143" s="11" t="s">
        <v>70</v>
      </c>
      <c r="D143" s="11" t="s">
        <v>93</v>
      </c>
      <c r="E143" s="11" t="s">
        <v>94</v>
      </c>
      <c r="F143" s="11" t="s">
        <v>22</v>
      </c>
      <c r="G143" s="11">
        <v>84</v>
      </c>
      <c r="H143" s="11">
        <f t="shared" si="3"/>
        <v>3.9105963193839882E-2</v>
      </c>
      <c r="I143" s="11"/>
    </row>
    <row r="144" spans="1:9" x14ac:dyDescent="0.2">
      <c r="A144" s="11">
        <v>411</v>
      </c>
      <c r="B144" s="11" t="s">
        <v>64</v>
      </c>
      <c r="C144" s="11" t="s">
        <v>71</v>
      </c>
      <c r="D144" s="11" t="s">
        <v>93</v>
      </c>
      <c r="E144" s="11" t="s">
        <v>94</v>
      </c>
      <c r="F144" s="11" t="s">
        <v>22</v>
      </c>
      <c r="G144" s="11">
        <v>510</v>
      </c>
      <c r="H144" s="11">
        <f t="shared" si="3"/>
        <v>0.23742906224831356</v>
      </c>
      <c r="I144" s="11"/>
    </row>
    <row r="145" spans="1:9" x14ac:dyDescent="0.2">
      <c r="A145" s="11">
        <v>435</v>
      </c>
      <c r="B145" s="11" t="s">
        <v>64</v>
      </c>
      <c r="C145" s="11" t="s">
        <v>72</v>
      </c>
      <c r="D145" s="11" t="s">
        <v>93</v>
      </c>
      <c r="E145" s="11" t="s">
        <v>94</v>
      </c>
      <c r="F145" s="11" t="s">
        <v>22</v>
      </c>
      <c r="G145" s="11">
        <v>82</v>
      </c>
      <c r="H145" s="11">
        <f t="shared" si="3"/>
        <v>3.8174868832081786E-2</v>
      </c>
      <c r="I145" s="11"/>
    </row>
    <row r="146" spans="1:9" x14ac:dyDescent="0.2">
      <c r="A146" s="11">
        <v>124</v>
      </c>
      <c r="B146" s="11" t="s">
        <v>73</v>
      </c>
      <c r="C146" s="11" t="s">
        <v>74</v>
      </c>
      <c r="D146" s="11" t="s">
        <v>93</v>
      </c>
      <c r="E146" s="11" t="s">
        <v>94</v>
      </c>
      <c r="F146" s="11" t="s">
        <v>22</v>
      </c>
      <c r="G146" s="11">
        <v>25933</v>
      </c>
      <c r="H146" s="11">
        <f t="shared" si="3"/>
        <v>12.073035041736304</v>
      </c>
      <c r="I146" s="11">
        <f>H146+H147+H148+H149+H150+H151</f>
        <v>31.444918785294295</v>
      </c>
    </row>
    <row r="147" spans="1:9" x14ac:dyDescent="0.2">
      <c r="A147" s="11">
        <v>159</v>
      </c>
      <c r="B147" s="11" t="s">
        <v>73</v>
      </c>
      <c r="C147" s="11" t="s">
        <v>75</v>
      </c>
      <c r="D147" s="11" t="s">
        <v>93</v>
      </c>
      <c r="E147" s="11" t="s">
        <v>94</v>
      </c>
      <c r="F147" s="11" t="s">
        <v>22</v>
      </c>
      <c r="G147" s="11">
        <v>1360</v>
      </c>
      <c r="H147" s="11">
        <f t="shared" si="3"/>
        <v>0.63314416599550283</v>
      </c>
      <c r="I147" s="11"/>
    </row>
    <row r="148" spans="1:9" x14ac:dyDescent="0.2">
      <c r="A148" s="11">
        <v>218</v>
      </c>
      <c r="B148" s="11" t="s">
        <v>73</v>
      </c>
      <c r="C148" s="11" t="s">
        <v>76</v>
      </c>
      <c r="D148" s="11" t="s">
        <v>93</v>
      </c>
      <c r="E148" s="11" t="s">
        <v>94</v>
      </c>
      <c r="F148" s="11" t="s">
        <v>22</v>
      </c>
      <c r="G148" s="11">
        <v>25862</v>
      </c>
      <c r="H148" s="11">
        <f t="shared" si="3"/>
        <v>12.039981191893892</v>
      </c>
      <c r="I148" s="11"/>
    </row>
    <row r="149" spans="1:9" x14ac:dyDescent="0.2">
      <c r="A149" s="11">
        <v>294</v>
      </c>
      <c r="B149" s="11" t="s">
        <v>73</v>
      </c>
      <c r="C149" s="11" t="s">
        <v>77</v>
      </c>
      <c r="D149" s="11" t="s">
        <v>93</v>
      </c>
      <c r="E149" s="11" t="s">
        <v>94</v>
      </c>
      <c r="F149" s="11" t="s">
        <v>22</v>
      </c>
      <c r="G149" s="11">
        <v>2057</v>
      </c>
      <c r="H149" s="11">
        <f t="shared" si="3"/>
        <v>0.95763055106819794</v>
      </c>
      <c r="I149" s="11"/>
    </row>
    <row r="150" spans="1:9" x14ac:dyDescent="0.2">
      <c r="A150" s="11">
        <v>306</v>
      </c>
      <c r="B150" s="11" t="s">
        <v>73</v>
      </c>
      <c r="C150" s="11" t="s">
        <v>78</v>
      </c>
      <c r="D150" s="11" t="s">
        <v>93</v>
      </c>
      <c r="E150" s="11" t="s">
        <v>94</v>
      </c>
      <c r="F150" s="11" t="s">
        <v>22</v>
      </c>
      <c r="G150" s="11">
        <v>1091</v>
      </c>
      <c r="H150" s="11">
        <f t="shared" si="3"/>
        <v>0.50791197433903934</v>
      </c>
      <c r="I150" s="11"/>
    </row>
    <row r="151" spans="1:9" x14ac:dyDescent="0.2">
      <c r="A151" s="11">
        <v>318</v>
      </c>
      <c r="B151" s="11" t="s">
        <v>73</v>
      </c>
      <c r="C151" s="11" t="s">
        <v>79</v>
      </c>
      <c r="D151" s="11" t="s">
        <v>93</v>
      </c>
      <c r="E151" s="11" t="s">
        <v>94</v>
      </c>
      <c r="F151" s="11" t="s">
        <v>22</v>
      </c>
      <c r="G151" s="11">
        <v>11241</v>
      </c>
      <c r="H151" s="11">
        <f t="shared" si="3"/>
        <v>5.2332158602613577</v>
      </c>
      <c r="I151" s="11"/>
    </row>
    <row r="152" spans="1:9" x14ac:dyDescent="0.2">
      <c r="A152" s="11">
        <v>88</v>
      </c>
      <c r="B152" s="11" t="s">
        <v>80</v>
      </c>
      <c r="C152" s="11" t="s">
        <v>2</v>
      </c>
      <c r="D152" s="11" t="s">
        <v>93</v>
      </c>
      <c r="E152" s="11" t="s">
        <v>94</v>
      </c>
      <c r="F152" s="11" t="s">
        <v>22</v>
      </c>
      <c r="G152" s="11">
        <v>964</v>
      </c>
      <c r="H152" s="11">
        <f t="shared" si="3"/>
        <v>0.44878748236740051</v>
      </c>
      <c r="I152" s="11">
        <f>H152+H153+H154+H155+H156</f>
        <v>1.220664708264859</v>
      </c>
    </row>
    <row r="153" spans="1:9" x14ac:dyDescent="0.2">
      <c r="A153" s="11">
        <v>100</v>
      </c>
      <c r="B153" s="11" t="s">
        <v>80</v>
      </c>
      <c r="C153" s="11" t="s">
        <v>3</v>
      </c>
      <c r="D153" s="11" t="s">
        <v>93</v>
      </c>
      <c r="E153" s="11" t="s">
        <v>94</v>
      </c>
      <c r="F153" s="11" t="s">
        <v>22</v>
      </c>
      <c r="G153" s="11">
        <v>327</v>
      </c>
      <c r="H153" s="11">
        <f t="shared" si="3"/>
        <v>0.1522339281474481</v>
      </c>
      <c r="I153" s="11"/>
    </row>
    <row r="154" spans="1:9" x14ac:dyDescent="0.2">
      <c r="A154" s="11">
        <v>136</v>
      </c>
      <c r="B154" s="11" t="s">
        <v>80</v>
      </c>
      <c r="C154" s="11" t="s">
        <v>4</v>
      </c>
      <c r="D154" s="11" t="s">
        <v>93</v>
      </c>
      <c r="E154" s="11" t="s">
        <v>94</v>
      </c>
      <c r="F154" s="11" t="s">
        <v>22</v>
      </c>
      <c r="G154" s="11">
        <v>572</v>
      </c>
      <c r="H154" s="11">
        <f t="shared" si="3"/>
        <v>0.26629298746281443</v>
      </c>
      <c r="I154" s="11"/>
    </row>
    <row r="155" spans="1:9" x14ac:dyDescent="0.2">
      <c r="A155" s="11">
        <v>354</v>
      </c>
      <c r="B155" s="11" t="s">
        <v>80</v>
      </c>
      <c r="C155" s="11" t="s">
        <v>81</v>
      </c>
      <c r="D155" s="11" t="s">
        <v>93</v>
      </c>
      <c r="E155" s="11" t="s">
        <v>94</v>
      </c>
      <c r="F155" s="11" t="s">
        <v>22</v>
      </c>
      <c r="G155" s="11">
        <v>300</v>
      </c>
      <c r="H155" s="11">
        <f t="shared" si="3"/>
        <v>0.13966415426371384</v>
      </c>
      <c r="I155" s="11"/>
    </row>
    <row r="156" spans="1:9" x14ac:dyDescent="0.2">
      <c r="A156" s="11">
        <v>366</v>
      </c>
      <c r="B156" s="11" t="s">
        <v>80</v>
      </c>
      <c r="C156" s="11" t="s">
        <v>6</v>
      </c>
      <c r="D156" s="11" t="s">
        <v>93</v>
      </c>
      <c r="E156" s="11" t="s">
        <v>94</v>
      </c>
      <c r="F156" s="11" t="s">
        <v>22</v>
      </c>
      <c r="G156" s="11">
        <v>459</v>
      </c>
      <c r="H156" s="11">
        <f t="shared" si="3"/>
        <v>0.2136861560234822</v>
      </c>
      <c r="I156" s="11"/>
    </row>
    <row r="157" spans="1:9" x14ac:dyDescent="0.2">
      <c r="A157" s="11">
        <v>471</v>
      </c>
      <c r="B157" s="11" t="s">
        <v>19</v>
      </c>
      <c r="C157" s="11" t="s">
        <v>19</v>
      </c>
      <c r="D157" s="11" t="s">
        <v>93</v>
      </c>
      <c r="E157" s="11" t="s">
        <v>94</v>
      </c>
      <c r="F157" s="11" t="s">
        <v>22</v>
      </c>
      <c r="G157" s="11">
        <v>12876</v>
      </c>
      <c r="H157" s="11">
        <f t="shared" si="3"/>
        <v>5.9943855009985985</v>
      </c>
      <c r="I157" s="11">
        <v>5.9943855009985985</v>
      </c>
    </row>
    <row r="158" spans="1:9" x14ac:dyDescent="0.2">
      <c r="A158" s="11">
        <v>242</v>
      </c>
      <c r="B158" s="11" t="s">
        <v>82</v>
      </c>
      <c r="C158" s="11" t="s">
        <v>83</v>
      </c>
      <c r="D158" s="11" t="s">
        <v>93</v>
      </c>
      <c r="E158" s="11" t="s">
        <v>94</v>
      </c>
      <c r="F158" s="11" t="s">
        <v>22</v>
      </c>
      <c r="G158" s="11">
        <v>2435</v>
      </c>
      <c r="H158" s="11">
        <f t="shared" si="3"/>
        <v>1.1336073854404776</v>
      </c>
      <c r="I158" s="11">
        <f>H158+H159+H160</f>
        <v>9.0986541031000794</v>
      </c>
    </row>
    <row r="159" spans="1:9" x14ac:dyDescent="0.2">
      <c r="A159" s="11">
        <v>16</v>
      </c>
      <c r="B159" s="11" t="s">
        <v>82</v>
      </c>
      <c r="C159" s="11" t="s">
        <v>84</v>
      </c>
      <c r="D159" s="11" t="s">
        <v>93</v>
      </c>
      <c r="E159" s="11" t="s">
        <v>94</v>
      </c>
      <c r="F159" s="11" t="s">
        <v>22</v>
      </c>
      <c r="G159" s="11">
        <v>580</v>
      </c>
      <c r="H159" s="11">
        <f t="shared" si="3"/>
        <v>0.27001736490984679</v>
      </c>
      <c r="I159" s="11"/>
    </row>
    <row r="160" spans="1:9" x14ac:dyDescent="0.2">
      <c r="A160" s="11">
        <v>459</v>
      </c>
      <c r="B160" s="11" t="s">
        <v>82</v>
      </c>
      <c r="C160" s="11" t="s">
        <v>85</v>
      </c>
      <c r="D160" s="11" t="s">
        <v>93</v>
      </c>
      <c r="E160" s="11" t="s">
        <v>94</v>
      </c>
      <c r="F160" s="11" t="s">
        <v>22</v>
      </c>
      <c r="G160" s="11">
        <v>16529</v>
      </c>
      <c r="H160" s="11">
        <f t="shared" si="3"/>
        <v>7.6950293527497546</v>
      </c>
      <c r="I160" s="11"/>
    </row>
    <row r="161" spans="1:9" x14ac:dyDescent="0.2">
      <c r="A161" s="5">
        <v>53</v>
      </c>
      <c r="B161" s="5" t="s">
        <v>43</v>
      </c>
      <c r="C161" s="5" t="s">
        <v>44</v>
      </c>
      <c r="D161" s="5" t="s">
        <v>95</v>
      </c>
      <c r="E161" s="5" t="s">
        <v>96</v>
      </c>
      <c r="F161" s="5" t="s">
        <v>36</v>
      </c>
      <c r="G161" s="5">
        <v>293</v>
      </c>
      <c r="H161" s="5">
        <f t="shared" ref="H161:H198" si="4">G161/151771*100</f>
        <v>0.1930540090004019</v>
      </c>
      <c r="I161" s="5">
        <f>H161+H162+H163</f>
        <v>0.52183882296354378</v>
      </c>
    </row>
    <row r="162" spans="1:9" x14ac:dyDescent="0.2">
      <c r="A162" s="5">
        <v>65</v>
      </c>
      <c r="B162" s="5" t="s">
        <v>43</v>
      </c>
      <c r="C162" s="5" t="s">
        <v>47</v>
      </c>
      <c r="D162" s="5" t="s">
        <v>95</v>
      </c>
      <c r="E162" s="5" t="s">
        <v>96</v>
      </c>
      <c r="F162" s="5" t="s">
        <v>36</v>
      </c>
      <c r="G162" s="5">
        <v>292</v>
      </c>
      <c r="H162" s="5">
        <f t="shared" si="4"/>
        <v>0.19239512159767017</v>
      </c>
      <c r="I162" s="5"/>
    </row>
    <row r="163" spans="1:9" x14ac:dyDescent="0.2">
      <c r="A163" s="5">
        <v>77</v>
      </c>
      <c r="B163" s="5" t="s">
        <v>43</v>
      </c>
      <c r="C163" s="5" t="s">
        <v>48</v>
      </c>
      <c r="D163" s="5" t="s">
        <v>95</v>
      </c>
      <c r="E163" s="5" t="s">
        <v>96</v>
      </c>
      <c r="F163" s="5" t="s">
        <v>36</v>
      </c>
      <c r="G163" s="5">
        <v>207</v>
      </c>
      <c r="H163" s="5">
        <f t="shared" si="4"/>
        <v>0.13638969236547166</v>
      </c>
      <c r="I163" s="5"/>
    </row>
    <row r="164" spans="1:9" x14ac:dyDescent="0.2">
      <c r="A164" s="5">
        <v>5</v>
      </c>
      <c r="B164" s="5" t="s">
        <v>49</v>
      </c>
      <c r="C164" s="5" t="s">
        <v>49</v>
      </c>
      <c r="D164" s="5" t="s">
        <v>95</v>
      </c>
      <c r="E164" s="5" t="s">
        <v>96</v>
      </c>
      <c r="F164" s="5" t="s">
        <v>36</v>
      </c>
      <c r="G164" s="5">
        <v>1123</v>
      </c>
      <c r="H164" s="5">
        <f t="shared" si="4"/>
        <v>0.73993055326775214</v>
      </c>
      <c r="I164" s="5">
        <f>H164+H165+H166</f>
        <v>0.7458605398923378</v>
      </c>
    </row>
    <row r="165" spans="1:9" x14ac:dyDescent="0.2">
      <c r="A165" s="5">
        <v>379</v>
      </c>
      <c r="B165" s="5" t="s">
        <v>49</v>
      </c>
      <c r="C165" s="5" t="s">
        <v>50</v>
      </c>
      <c r="D165" s="5" t="s">
        <v>95</v>
      </c>
      <c r="E165" s="5" t="s">
        <v>96</v>
      </c>
      <c r="F165" s="5" t="s">
        <v>36</v>
      </c>
      <c r="G165" s="5">
        <v>2</v>
      </c>
      <c r="H165" s="5">
        <f t="shared" si="4"/>
        <v>1.3177748054634944E-3</v>
      </c>
      <c r="I165" s="5"/>
    </row>
    <row r="166" spans="1:9" x14ac:dyDescent="0.2">
      <c r="A166" s="5">
        <v>391</v>
      </c>
      <c r="B166" s="5" t="s">
        <v>49</v>
      </c>
      <c r="C166" s="5" t="s">
        <v>51</v>
      </c>
      <c r="D166" s="5" t="s">
        <v>95</v>
      </c>
      <c r="E166" s="5" t="s">
        <v>96</v>
      </c>
      <c r="F166" s="5" t="s">
        <v>36</v>
      </c>
      <c r="G166" s="5">
        <v>7</v>
      </c>
      <c r="H166" s="5">
        <f t="shared" si="4"/>
        <v>4.6122118191222299E-3</v>
      </c>
      <c r="I166" s="5"/>
    </row>
    <row r="167" spans="1:9" x14ac:dyDescent="0.2">
      <c r="A167" s="5">
        <v>29</v>
      </c>
      <c r="B167" s="5" t="s">
        <v>52</v>
      </c>
      <c r="C167" s="5" t="s">
        <v>53</v>
      </c>
      <c r="D167" s="5" t="s">
        <v>95</v>
      </c>
      <c r="E167" s="5" t="s">
        <v>96</v>
      </c>
      <c r="F167" s="5" t="s">
        <v>36</v>
      </c>
      <c r="G167" s="5">
        <v>33056</v>
      </c>
      <c r="H167" s="5">
        <f t="shared" si="4"/>
        <v>21.780181984700633</v>
      </c>
      <c r="I167" s="5">
        <f>H167+H168</f>
        <v>23.866878389152077</v>
      </c>
    </row>
    <row r="168" spans="1:9" x14ac:dyDescent="0.2">
      <c r="A168" s="5">
        <v>424</v>
      </c>
      <c r="B168" s="5" t="s">
        <v>52</v>
      </c>
      <c r="C168" s="5" t="s">
        <v>54</v>
      </c>
      <c r="D168" s="5" t="s">
        <v>95</v>
      </c>
      <c r="E168" s="5" t="s">
        <v>96</v>
      </c>
      <c r="F168" s="5" t="s">
        <v>36</v>
      </c>
      <c r="G168" s="5">
        <v>3167</v>
      </c>
      <c r="H168" s="5">
        <f t="shared" si="4"/>
        <v>2.0866964044514433</v>
      </c>
      <c r="I168" s="5"/>
    </row>
    <row r="169" spans="1:9" x14ac:dyDescent="0.2">
      <c r="A169" s="5">
        <v>343</v>
      </c>
      <c r="B169" s="5" t="s">
        <v>55</v>
      </c>
      <c r="C169" s="5" t="s">
        <v>56</v>
      </c>
      <c r="D169" s="5" t="s">
        <v>95</v>
      </c>
      <c r="E169" s="5" t="s">
        <v>96</v>
      </c>
      <c r="F169" s="5" t="s">
        <v>36</v>
      </c>
      <c r="G169" s="5">
        <v>2229</v>
      </c>
      <c r="H169" s="5">
        <f t="shared" si="4"/>
        <v>1.4686600206890645</v>
      </c>
      <c r="I169" s="5">
        <v>1.4686600206890645</v>
      </c>
    </row>
    <row r="170" spans="1:9" x14ac:dyDescent="0.2">
      <c r="A170" s="5">
        <v>172</v>
      </c>
      <c r="B170" s="5" t="s">
        <v>57</v>
      </c>
      <c r="C170" s="5" t="s">
        <v>58</v>
      </c>
      <c r="D170" s="5" t="s">
        <v>95</v>
      </c>
      <c r="E170" s="5" t="s">
        <v>96</v>
      </c>
      <c r="F170" s="5" t="s">
        <v>36</v>
      </c>
      <c r="G170" s="5">
        <v>2829</v>
      </c>
      <c r="H170" s="5">
        <f t="shared" si="4"/>
        <v>1.8639924623281128</v>
      </c>
      <c r="I170" s="5">
        <f>H170+H171+H172+H173</f>
        <v>32.294048270091132</v>
      </c>
    </row>
    <row r="171" spans="1:9" x14ac:dyDescent="0.2">
      <c r="A171" s="5">
        <v>184</v>
      </c>
      <c r="B171" s="5" t="s">
        <v>57</v>
      </c>
      <c r="C171" s="5" t="s">
        <v>59</v>
      </c>
      <c r="D171" s="5" t="s">
        <v>95</v>
      </c>
      <c r="E171" s="5" t="s">
        <v>96</v>
      </c>
      <c r="F171" s="5" t="s">
        <v>36</v>
      </c>
      <c r="G171" s="5">
        <v>28548</v>
      </c>
      <c r="H171" s="5">
        <f t="shared" si="4"/>
        <v>18.809917573185921</v>
      </c>
      <c r="I171" s="5"/>
    </row>
    <row r="172" spans="1:9" x14ac:dyDescent="0.2">
      <c r="A172" s="5">
        <v>196</v>
      </c>
      <c r="B172" s="5" t="s">
        <v>57</v>
      </c>
      <c r="C172" s="5" t="s">
        <v>60</v>
      </c>
      <c r="D172" s="5" t="s">
        <v>95</v>
      </c>
      <c r="E172" s="5" t="s">
        <v>96</v>
      </c>
      <c r="F172" s="5" t="s">
        <v>36</v>
      </c>
      <c r="G172" s="5">
        <v>13362</v>
      </c>
      <c r="H172" s="5">
        <f t="shared" si="4"/>
        <v>8.8040534753016058</v>
      </c>
      <c r="I172" s="5"/>
    </row>
    <row r="173" spans="1:9" x14ac:dyDescent="0.2">
      <c r="A173" s="5">
        <v>448</v>
      </c>
      <c r="B173" s="5" t="s">
        <v>57</v>
      </c>
      <c r="C173" s="5" t="s">
        <v>61</v>
      </c>
      <c r="D173" s="5" t="s">
        <v>95</v>
      </c>
      <c r="E173" s="5" t="s">
        <v>96</v>
      </c>
      <c r="F173" s="5" t="s">
        <v>36</v>
      </c>
      <c r="G173" s="5">
        <v>4274</v>
      </c>
      <c r="H173" s="5">
        <f t="shared" si="4"/>
        <v>2.8160847592754874</v>
      </c>
      <c r="I173" s="5"/>
    </row>
    <row r="174" spans="1:9" x14ac:dyDescent="0.2">
      <c r="A174" s="5">
        <v>207</v>
      </c>
      <c r="B174" s="5" t="s">
        <v>62</v>
      </c>
      <c r="C174" s="5" t="s">
        <v>62</v>
      </c>
      <c r="D174" s="5" t="s">
        <v>95</v>
      </c>
      <c r="E174" s="5" t="s">
        <v>96</v>
      </c>
      <c r="F174" s="5" t="s">
        <v>36</v>
      </c>
      <c r="G174" s="5">
        <v>95</v>
      </c>
      <c r="H174" s="5">
        <f t="shared" si="4"/>
        <v>6.2594303259515982E-2</v>
      </c>
      <c r="I174" s="5">
        <v>6.2594303259515982E-2</v>
      </c>
    </row>
    <row r="175" spans="1:9" x14ac:dyDescent="0.2">
      <c r="A175" s="5">
        <v>283</v>
      </c>
      <c r="B175" s="5" t="s">
        <v>63</v>
      </c>
      <c r="C175" s="5" t="s">
        <v>63</v>
      </c>
      <c r="D175" s="5" t="s">
        <v>95</v>
      </c>
      <c r="E175" s="5" t="s">
        <v>96</v>
      </c>
      <c r="F175" s="5" t="s">
        <v>36</v>
      </c>
      <c r="G175" s="5">
        <v>398</v>
      </c>
      <c r="H175" s="5">
        <f t="shared" si="4"/>
        <v>0.26223718628723541</v>
      </c>
      <c r="I175" s="5">
        <v>0.26223718628723541</v>
      </c>
    </row>
    <row r="176" spans="1:9" x14ac:dyDescent="0.2">
      <c r="A176" s="5">
        <v>41</v>
      </c>
      <c r="B176" s="5" t="s">
        <v>64</v>
      </c>
      <c r="C176" s="5" t="s">
        <v>65</v>
      </c>
      <c r="D176" s="5" t="s">
        <v>95</v>
      </c>
      <c r="E176" s="5" t="s">
        <v>96</v>
      </c>
      <c r="F176" s="5" t="s">
        <v>36</v>
      </c>
      <c r="G176" s="5">
        <v>17</v>
      </c>
      <c r="H176" s="5">
        <f t="shared" si="4"/>
        <v>1.1201085846439701E-2</v>
      </c>
      <c r="I176" s="5">
        <f>H176+H177+H178+H179+H180+H181+H182+H183</f>
        <v>1.4311034387333548</v>
      </c>
    </row>
    <row r="177" spans="1:9" x14ac:dyDescent="0.2">
      <c r="A177" s="5">
        <v>113</v>
      </c>
      <c r="B177" s="5" t="s">
        <v>64</v>
      </c>
      <c r="C177" s="5" t="s">
        <v>66</v>
      </c>
      <c r="D177" s="5" t="s">
        <v>95</v>
      </c>
      <c r="E177" s="5" t="s">
        <v>96</v>
      </c>
      <c r="F177" s="5" t="s">
        <v>36</v>
      </c>
      <c r="G177" s="5">
        <v>199</v>
      </c>
      <c r="H177" s="5">
        <f t="shared" si="4"/>
        <v>0.13111859314361771</v>
      </c>
      <c r="I177" s="5"/>
    </row>
    <row r="178" spans="1:9" x14ac:dyDescent="0.2">
      <c r="A178" s="5">
        <v>149</v>
      </c>
      <c r="B178" s="5" t="s">
        <v>64</v>
      </c>
      <c r="C178" s="5" t="s">
        <v>67</v>
      </c>
      <c r="D178" s="5" t="s">
        <v>95</v>
      </c>
      <c r="E178" s="5" t="s">
        <v>96</v>
      </c>
      <c r="F178" s="5" t="s">
        <v>36</v>
      </c>
      <c r="G178" s="5">
        <v>28</v>
      </c>
      <c r="H178" s="5">
        <f t="shared" si="4"/>
        <v>1.8448847276488919E-2</v>
      </c>
      <c r="I178" s="5"/>
    </row>
    <row r="179" spans="1:9" x14ac:dyDescent="0.2">
      <c r="A179" s="5">
        <v>231</v>
      </c>
      <c r="B179" s="5" t="s">
        <v>64</v>
      </c>
      <c r="C179" s="5" t="s">
        <v>68</v>
      </c>
      <c r="D179" s="5" t="s">
        <v>95</v>
      </c>
      <c r="E179" s="5" t="s">
        <v>96</v>
      </c>
      <c r="F179" s="5" t="s">
        <v>36</v>
      </c>
      <c r="G179" s="5">
        <v>535</v>
      </c>
      <c r="H179" s="5">
        <f t="shared" si="4"/>
        <v>0.35250476046148471</v>
      </c>
      <c r="I179" s="5"/>
    </row>
    <row r="180" spans="1:9" x14ac:dyDescent="0.2">
      <c r="A180" s="5">
        <v>264</v>
      </c>
      <c r="B180" s="5" t="s">
        <v>64</v>
      </c>
      <c r="C180" s="5" t="s">
        <v>69</v>
      </c>
      <c r="D180" s="5" t="s">
        <v>95</v>
      </c>
      <c r="E180" s="5" t="s">
        <v>96</v>
      </c>
      <c r="F180" s="5" t="s">
        <v>36</v>
      </c>
      <c r="G180" s="5">
        <v>376</v>
      </c>
      <c r="H180" s="5">
        <f t="shared" si="4"/>
        <v>0.24774166342713694</v>
      </c>
      <c r="I180" s="5"/>
    </row>
    <row r="181" spans="1:9" x14ac:dyDescent="0.2">
      <c r="A181" s="5">
        <v>331</v>
      </c>
      <c r="B181" s="5" t="s">
        <v>64</v>
      </c>
      <c r="C181" s="5" t="s">
        <v>70</v>
      </c>
      <c r="D181" s="5" t="s">
        <v>95</v>
      </c>
      <c r="E181" s="5" t="s">
        <v>96</v>
      </c>
      <c r="F181" s="5" t="s">
        <v>36</v>
      </c>
      <c r="G181" s="5">
        <v>124</v>
      </c>
      <c r="H181" s="5">
        <f t="shared" si="4"/>
        <v>8.1702037938736649E-2</v>
      </c>
      <c r="I181" s="5"/>
    </row>
    <row r="182" spans="1:9" x14ac:dyDescent="0.2">
      <c r="A182" s="5">
        <v>412</v>
      </c>
      <c r="B182" s="5" t="s">
        <v>64</v>
      </c>
      <c r="C182" s="5" t="s">
        <v>71</v>
      </c>
      <c r="D182" s="5" t="s">
        <v>95</v>
      </c>
      <c r="E182" s="5" t="s">
        <v>96</v>
      </c>
      <c r="F182" s="5" t="s">
        <v>36</v>
      </c>
      <c r="G182" s="5">
        <v>669</v>
      </c>
      <c r="H182" s="5">
        <f t="shared" si="4"/>
        <v>0.44079567242753892</v>
      </c>
      <c r="I182" s="5"/>
    </row>
    <row r="183" spans="1:9" x14ac:dyDescent="0.2">
      <c r="A183" s="5">
        <v>436</v>
      </c>
      <c r="B183" s="5" t="s">
        <v>64</v>
      </c>
      <c r="C183" s="5" t="s">
        <v>72</v>
      </c>
      <c r="D183" s="5" t="s">
        <v>95</v>
      </c>
      <c r="E183" s="5" t="s">
        <v>96</v>
      </c>
      <c r="F183" s="5" t="s">
        <v>36</v>
      </c>
      <c r="G183" s="5">
        <v>224</v>
      </c>
      <c r="H183" s="5">
        <f t="shared" si="4"/>
        <v>0.14759077821191136</v>
      </c>
      <c r="I183" s="5"/>
    </row>
    <row r="184" spans="1:9" x14ac:dyDescent="0.2">
      <c r="A184" s="5">
        <v>125</v>
      </c>
      <c r="B184" s="5" t="s">
        <v>73</v>
      </c>
      <c r="C184" s="5" t="s">
        <v>74</v>
      </c>
      <c r="D184" s="5" t="s">
        <v>95</v>
      </c>
      <c r="E184" s="5" t="s">
        <v>96</v>
      </c>
      <c r="F184" s="5" t="s">
        <v>36</v>
      </c>
      <c r="G184" s="5">
        <v>9087</v>
      </c>
      <c r="H184" s="5">
        <f t="shared" si="4"/>
        <v>5.9873098286233866</v>
      </c>
      <c r="I184" s="5">
        <f>H184+H185+H186+H187+H188+H189</f>
        <v>25.418558222585339</v>
      </c>
    </row>
    <row r="185" spans="1:9" x14ac:dyDescent="0.2">
      <c r="A185" s="5">
        <v>160</v>
      </c>
      <c r="B185" s="5" t="s">
        <v>73</v>
      </c>
      <c r="C185" s="5" t="s">
        <v>75</v>
      </c>
      <c r="D185" s="5" t="s">
        <v>95</v>
      </c>
      <c r="E185" s="5" t="s">
        <v>96</v>
      </c>
      <c r="F185" s="5" t="s">
        <v>36</v>
      </c>
      <c r="G185" s="5">
        <v>387</v>
      </c>
      <c r="H185" s="5">
        <f t="shared" si="4"/>
        <v>0.25498942485718612</v>
      </c>
      <c r="I185" s="5"/>
    </row>
    <row r="186" spans="1:9" x14ac:dyDescent="0.2">
      <c r="A186" s="5">
        <v>219</v>
      </c>
      <c r="B186" s="5" t="s">
        <v>73</v>
      </c>
      <c r="C186" s="5" t="s">
        <v>76</v>
      </c>
      <c r="D186" s="5" t="s">
        <v>95</v>
      </c>
      <c r="E186" s="5" t="s">
        <v>96</v>
      </c>
      <c r="F186" s="5" t="s">
        <v>36</v>
      </c>
      <c r="G186" s="5">
        <v>23707</v>
      </c>
      <c r="H186" s="5">
        <f t="shared" si="4"/>
        <v>15.620243656561531</v>
      </c>
      <c r="I186" s="5"/>
    </row>
    <row r="187" spans="1:9" x14ac:dyDescent="0.2">
      <c r="A187" s="5">
        <v>295</v>
      </c>
      <c r="B187" s="5" t="s">
        <v>73</v>
      </c>
      <c r="C187" s="5" t="s">
        <v>77</v>
      </c>
      <c r="D187" s="5" t="s">
        <v>95</v>
      </c>
      <c r="E187" s="5" t="s">
        <v>96</v>
      </c>
      <c r="F187" s="5" t="s">
        <v>36</v>
      </c>
      <c r="G187" s="5">
        <v>744</v>
      </c>
      <c r="H187" s="5">
        <f t="shared" si="4"/>
        <v>0.49021222763241989</v>
      </c>
      <c r="I187" s="5"/>
    </row>
    <row r="188" spans="1:9" x14ac:dyDescent="0.2">
      <c r="A188" s="5">
        <v>307</v>
      </c>
      <c r="B188" s="5" t="s">
        <v>73</v>
      </c>
      <c r="C188" s="5" t="s">
        <v>78</v>
      </c>
      <c r="D188" s="5" t="s">
        <v>95</v>
      </c>
      <c r="E188" s="5" t="s">
        <v>96</v>
      </c>
      <c r="F188" s="5" t="s">
        <v>36</v>
      </c>
      <c r="G188" s="5">
        <v>128</v>
      </c>
      <c r="H188" s="5">
        <f t="shared" si="4"/>
        <v>8.433758754966364E-2</v>
      </c>
      <c r="I188" s="5"/>
    </row>
    <row r="189" spans="1:9" x14ac:dyDescent="0.2">
      <c r="A189" s="5">
        <v>319</v>
      </c>
      <c r="B189" s="5" t="s">
        <v>73</v>
      </c>
      <c r="C189" s="5" t="s">
        <v>79</v>
      </c>
      <c r="D189" s="5" t="s">
        <v>95</v>
      </c>
      <c r="E189" s="5" t="s">
        <v>96</v>
      </c>
      <c r="F189" s="5" t="s">
        <v>36</v>
      </c>
      <c r="G189" s="5">
        <v>4525</v>
      </c>
      <c r="H189" s="5">
        <f t="shared" si="4"/>
        <v>2.9814654973611558</v>
      </c>
      <c r="I189" s="5"/>
    </row>
    <row r="190" spans="1:9" x14ac:dyDescent="0.2">
      <c r="A190" s="5">
        <v>89</v>
      </c>
      <c r="B190" s="5" t="s">
        <v>80</v>
      </c>
      <c r="C190" s="5" t="s">
        <v>2</v>
      </c>
      <c r="D190" s="5" t="s">
        <v>95</v>
      </c>
      <c r="E190" s="5" t="s">
        <v>96</v>
      </c>
      <c r="F190" s="5" t="s">
        <v>36</v>
      </c>
      <c r="G190" s="5">
        <v>272</v>
      </c>
      <c r="H190" s="5">
        <f t="shared" si="4"/>
        <v>0.17921737354303521</v>
      </c>
      <c r="I190" s="5">
        <f>H190+H191+H192+H193+H194</f>
        <v>0.50075442607612786</v>
      </c>
    </row>
    <row r="191" spans="1:9" x14ac:dyDescent="0.2">
      <c r="A191" s="5">
        <v>101</v>
      </c>
      <c r="B191" s="5" t="s">
        <v>80</v>
      </c>
      <c r="C191" s="5" t="s">
        <v>3</v>
      </c>
      <c r="D191" s="5" t="s">
        <v>95</v>
      </c>
      <c r="E191" s="5" t="s">
        <v>96</v>
      </c>
      <c r="F191" s="5" t="s">
        <v>36</v>
      </c>
      <c r="G191" s="5">
        <v>287</v>
      </c>
      <c r="H191" s="5">
        <f t="shared" si="4"/>
        <v>0.18910068458401144</v>
      </c>
      <c r="I191" s="5"/>
    </row>
    <row r="192" spans="1:9" x14ac:dyDescent="0.2">
      <c r="A192" s="5">
        <v>137</v>
      </c>
      <c r="B192" s="5" t="s">
        <v>80</v>
      </c>
      <c r="C192" s="5" t="s">
        <v>4</v>
      </c>
      <c r="D192" s="5" t="s">
        <v>95</v>
      </c>
      <c r="E192" s="5" t="s">
        <v>96</v>
      </c>
      <c r="F192" s="5" t="s">
        <v>36</v>
      </c>
      <c r="G192" s="5">
        <v>182</v>
      </c>
      <c r="H192" s="5">
        <f t="shared" si="4"/>
        <v>0.11991750729717798</v>
      </c>
      <c r="I192" s="5"/>
    </row>
    <row r="193" spans="1:9" x14ac:dyDescent="0.2">
      <c r="A193" s="5">
        <v>355</v>
      </c>
      <c r="B193" s="5" t="s">
        <v>80</v>
      </c>
      <c r="C193" s="5" t="s">
        <v>81</v>
      </c>
      <c r="D193" s="5" t="s">
        <v>95</v>
      </c>
      <c r="E193" s="5" t="s">
        <v>96</v>
      </c>
      <c r="F193" s="5" t="s">
        <v>36</v>
      </c>
      <c r="G193" s="5">
        <v>14</v>
      </c>
      <c r="H193" s="5">
        <f t="shared" si="4"/>
        <v>9.2244236382444597E-3</v>
      </c>
      <c r="I193" s="5"/>
    </row>
    <row r="194" spans="1:9" x14ac:dyDescent="0.2">
      <c r="A194" s="5">
        <v>367</v>
      </c>
      <c r="B194" s="5" t="s">
        <v>80</v>
      </c>
      <c r="C194" s="5" t="s">
        <v>6</v>
      </c>
      <c r="D194" s="5" t="s">
        <v>95</v>
      </c>
      <c r="E194" s="5" t="s">
        <v>96</v>
      </c>
      <c r="F194" s="5" t="s">
        <v>36</v>
      </c>
      <c r="G194" s="5">
        <v>5</v>
      </c>
      <c r="H194" s="5">
        <f t="shared" si="4"/>
        <v>3.2944370136587355E-3</v>
      </c>
      <c r="I194" s="5"/>
    </row>
    <row r="195" spans="1:9" x14ac:dyDescent="0.2">
      <c r="A195" s="5">
        <v>472</v>
      </c>
      <c r="B195" s="5" t="s">
        <v>19</v>
      </c>
      <c r="C195" s="5" t="s">
        <v>19</v>
      </c>
      <c r="D195" s="5" t="s">
        <v>95</v>
      </c>
      <c r="E195" s="5" t="s">
        <v>96</v>
      </c>
      <c r="F195" s="5" t="s">
        <v>36</v>
      </c>
      <c r="G195" s="5">
        <v>13721</v>
      </c>
      <c r="H195" s="5">
        <f t="shared" si="4"/>
        <v>9.0405940528823034</v>
      </c>
      <c r="I195" s="5">
        <v>9.0405940528823034</v>
      </c>
    </row>
    <row r="196" spans="1:9" x14ac:dyDescent="0.2">
      <c r="A196" s="5">
        <v>243</v>
      </c>
      <c r="B196" s="5" t="s">
        <v>82</v>
      </c>
      <c r="C196" s="5" t="s">
        <v>83</v>
      </c>
      <c r="D196" s="5" t="s">
        <v>95</v>
      </c>
      <c r="E196" s="5" t="s">
        <v>96</v>
      </c>
      <c r="F196" s="5" t="s">
        <v>36</v>
      </c>
      <c r="G196" s="5">
        <v>477</v>
      </c>
      <c r="H196" s="5">
        <f t="shared" si="4"/>
        <v>0.31428929110304338</v>
      </c>
      <c r="I196" s="5">
        <f>H196+H197+H198</f>
        <v>4.3868723273879731</v>
      </c>
    </row>
    <row r="197" spans="1:9" x14ac:dyDescent="0.2">
      <c r="A197" s="5">
        <v>17</v>
      </c>
      <c r="B197" s="5" t="s">
        <v>82</v>
      </c>
      <c r="C197" s="5" t="s">
        <v>84</v>
      </c>
      <c r="D197" s="5" t="s">
        <v>95</v>
      </c>
      <c r="E197" s="5" t="s">
        <v>96</v>
      </c>
      <c r="F197" s="5" t="s">
        <v>36</v>
      </c>
      <c r="G197" s="5">
        <v>186</v>
      </c>
      <c r="H197" s="5">
        <f t="shared" si="4"/>
        <v>0.12255305690810497</v>
      </c>
      <c r="I197" s="5"/>
    </row>
    <row r="198" spans="1:9" x14ac:dyDescent="0.2">
      <c r="A198" s="5">
        <v>460</v>
      </c>
      <c r="B198" s="5" t="s">
        <v>82</v>
      </c>
      <c r="C198" s="5" t="s">
        <v>85</v>
      </c>
      <c r="D198" s="5" t="s">
        <v>95</v>
      </c>
      <c r="E198" s="5" t="s">
        <v>96</v>
      </c>
      <c r="F198" s="5" t="s">
        <v>36</v>
      </c>
      <c r="G198" s="5">
        <v>5995</v>
      </c>
      <c r="H198" s="5">
        <f t="shared" si="4"/>
        <v>3.9500299793768243</v>
      </c>
      <c r="I198" s="5"/>
    </row>
    <row r="199" spans="1:9" x14ac:dyDescent="0.2">
      <c r="A199" s="3">
        <v>54</v>
      </c>
      <c r="B199" s="3" t="s">
        <v>43</v>
      </c>
      <c r="C199" s="3" t="s">
        <v>44</v>
      </c>
      <c r="D199" s="3" t="s">
        <v>97</v>
      </c>
      <c r="E199" s="3" t="s">
        <v>98</v>
      </c>
      <c r="F199" s="3" t="s">
        <v>36</v>
      </c>
      <c r="G199" s="3">
        <v>1036</v>
      </c>
      <c r="H199" s="3">
        <f t="shared" ref="H199:H236" si="5">G199/240613*100</f>
        <v>0.43056692697402049</v>
      </c>
      <c r="I199" s="3">
        <f>H199+H200+H201</f>
        <v>0.56065133637833364</v>
      </c>
    </row>
    <row r="200" spans="1:9" x14ac:dyDescent="0.2">
      <c r="A200" s="3">
        <v>66</v>
      </c>
      <c r="B200" s="3" t="s">
        <v>43</v>
      </c>
      <c r="C200" s="3" t="s">
        <v>47</v>
      </c>
      <c r="D200" s="3" t="s">
        <v>97</v>
      </c>
      <c r="E200" s="3" t="s">
        <v>98</v>
      </c>
      <c r="F200" s="3" t="s">
        <v>36</v>
      </c>
      <c r="G200" s="3">
        <v>156</v>
      </c>
      <c r="H200" s="3">
        <f t="shared" si="5"/>
        <v>6.4834402131223157E-2</v>
      </c>
      <c r="I200" s="3"/>
    </row>
    <row r="201" spans="1:9" x14ac:dyDescent="0.2">
      <c r="A201" s="3">
        <v>78</v>
      </c>
      <c r="B201" s="3" t="s">
        <v>43</v>
      </c>
      <c r="C201" s="3" t="s">
        <v>48</v>
      </c>
      <c r="D201" s="3" t="s">
        <v>97</v>
      </c>
      <c r="E201" s="3" t="s">
        <v>98</v>
      </c>
      <c r="F201" s="3" t="s">
        <v>36</v>
      </c>
      <c r="G201" s="3">
        <v>157</v>
      </c>
      <c r="H201" s="3">
        <f t="shared" si="5"/>
        <v>6.525000727308998E-2</v>
      </c>
      <c r="I201" s="3"/>
    </row>
    <row r="202" spans="1:9" x14ac:dyDescent="0.2">
      <c r="A202" s="3">
        <v>6</v>
      </c>
      <c r="B202" s="3" t="s">
        <v>49</v>
      </c>
      <c r="C202" s="3" t="s">
        <v>49</v>
      </c>
      <c r="D202" s="3" t="s">
        <v>97</v>
      </c>
      <c r="E202" s="3" t="s">
        <v>98</v>
      </c>
      <c r="F202" s="3" t="s">
        <v>36</v>
      </c>
      <c r="G202" s="3">
        <v>3142</v>
      </c>
      <c r="H202" s="3">
        <f t="shared" si="5"/>
        <v>1.3058313557455332</v>
      </c>
      <c r="I202" s="3">
        <f>H202+H203+H204</f>
        <v>1.3203775357108718</v>
      </c>
    </row>
    <row r="203" spans="1:9" x14ac:dyDescent="0.2">
      <c r="A203" s="3">
        <v>380</v>
      </c>
      <c r="B203" s="3" t="s">
        <v>49</v>
      </c>
      <c r="C203" s="3" t="s">
        <v>50</v>
      </c>
      <c r="D203" s="3" t="s">
        <v>97</v>
      </c>
      <c r="E203" s="3" t="s">
        <v>98</v>
      </c>
      <c r="F203" s="3" t="s">
        <v>36</v>
      </c>
      <c r="G203" s="3">
        <v>21</v>
      </c>
      <c r="H203" s="3">
        <f t="shared" si="5"/>
        <v>8.7277079792031191E-3</v>
      </c>
      <c r="I203" s="3"/>
    </row>
    <row r="204" spans="1:9" x14ac:dyDescent="0.2">
      <c r="A204" s="3">
        <v>392</v>
      </c>
      <c r="B204" s="3" t="s">
        <v>49</v>
      </c>
      <c r="C204" s="3" t="s">
        <v>51</v>
      </c>
      <c r="D204" s="3" t="s">
        <v>97</v>
      </c>
      <c r="E204" s="3" t="s">
        <v>98</v>
      </c>
      <c r="F204" s="3" t="s">
        <v>36</v>
      </c>
      <c r="G204" s="3">
        <v>14</v>
      </c>
      <c r="H204" s="3">
        <f t="shared" si="5"/>
        <v>5.8184719861354125E-3</v>
      </c>
      <c r="I204" s="3"/>
    </row>
    <row r="205" spans="1:9" x14ac:dyDescent="0.2">
      <c r="A205" s="3">
        <v>30</v>
      </c>
      <c r="B205" s="3" t="s">
        <v>52</v>
      </c>
      <c r="C205" s="3" t="s">
        <v>53</v>
      </c>
      <c r="D205" s="3" t="s">
        <v>97</v>
      </c>
      <c r="E205" s="3" t="s">
        <v>98</v>
      </c>
      <c r="F205" s="3" t="s">
        <v>36</v>
      </c>
      <c r="G205" s="3">
        <v>46182</v>
      </c>
      <c r="H205" s="3">
        <f t="shared" si="5"/>
        <v>19.193476661693261</v>
      </c>
      <c r="I205" s="3">
        <f>H205+H206</f>
        <v>21.756513571585909</v>
      </c>
    </row>
    <row r="206" spans="1:9" x14ac:dyDescent="0.2">
      <c r="A206" s="3">
        <v>425</v>
      </c>
      <c r="B206" s="3" t="s">
        <v>52</v>
      </c>
      <c r="C206" s="3" t="s">
        <v>54</v>
      </c>
      <c r="D206" s="3" t="s">
        <v>97</v>
      </c>
      <c r="E206" s="3" t="s">
        <v>98</v>
      </c>
      <c r="F206" s="3" t="s">
        <v>36</v>
      </c>
      <c r="G206" s="3">
        <v>6167</v>
      </c>
      <c r="H206" s="3">
        <f t="shared" si="5"/>
        <v>2.5630369098926491</v>
      </c>
      <c r="I206" s="3"/>
    </row>
    <row r="207" spans="1:9" x14ac:dyDescent="0.2">
      <c r="A207" s="3">
        <v>344</v>
      </c>
      <c r="B207" s="3" t="s">
        <v>55</v>
      </c>
      <c r="C207" s="3" t="s">
        <v>56</v>
      </c>
      <c r="D207" s="3" t="s">
        <v>97</v>
      </c>
      <c r="E207" s="3" t="s">
        <v>98</v>
      </c>
      <c r="F207" s="3" t="s">
        <v>36</v>
      </c>
      <c r="G207" s="3">
        <v>3242</v>
      </c>
      <c r="H207" s="3">
        <f t="shared" si="5"/>
        <v>1.3473918699322149</v>
      </c>
      <c r="I207" s="3">
        <v>1.3473918699322149</v>
      </c>
    </row>
    <row r="208" spans="1:9" x14ac:dyDescent="0.2">
      <c r="A208" s="3">
        <v>173</v>
      </c>
      <c r="B208" s="3" t="s">
        <v>57</v>
      </c>
      <c r="C208" s="3" t="s">
        <v>58</v>
      </c>
      <c r="D208" s="3" t="s">
        <v>97</v>
      </c>
      <c r="E208" s="3" t="s">
        <v>98</v>
      </c>
      <c r="F208" s="3" t="s">
        <v>36</v>
      </c>
      <c r="G208" s="3">
        <v>3298</v>
      </c>
      <c r="H208" s="3">
        <f t="shared" si="5"/>
        <v>1.3706657578767565</v>
      </c>
      <c r="I208" s="3">
        <f>H208+H209+H210+H211</f>
        <v>24.851525063068078</v>
      </c>
    </row>
    <row r="209" spans="1:9" x14ac:dyDescent="0.2">
      <c r="A209" s="3">
        <v>185</v>
      </c>
      <c r="B209" s="3" t="s">
        <v>57</v>
      </c>
      <c r="C209" s="3" t="s">
        <v>59</v>
      </c>
      <c r="D209" s="3" t="s">
        <v>97</v>
      </c>
      <c r="E209" s="3" t="s">
        <v>98</v>
      </c>
      <c r="F209" s="3" t="s">
        <v>36</v>
      </c>
      <c r="G209" s="3">
        <v>32001</v>
      </c>
      <c r="H209" s="3">
        <f t="shared" si="5"/>
        <v>13.299780144879952</v>
      </c>
      <c r="I209" s="3"/>
    </row>
    <row r="210" spans="1:9" x14ac:dyDescent="0.2">
      <c r="A210" s="3">
        <v>197</v>
      </c>
      <c r="B210" s="3" t="s">
        <v>57</v>
      </c>
      <c r="C210" s="3" t="s">
        <v>60</v>
      </c>
      <c r="D210" s="3" t="s">
        <v>97</v>
      </c>
      <c r="E210" s="3" t="s">
        <v>98</v>
      </c>
      <c r="F210" s="3" t="s">
        <v>36</v>
      </c>
      <c r="G210" s="3">
        <v>20965</v>
      </c>
      <c r="H210" s="3">
        <f t="shared" si="5"/>
        <v>8.7131617992377794</v>
      </c>
      <c r="I210" s="3"/>
    </row>
    <row r="211" spans="1:9" x14ac:dyDescent="0.2">
      <c r="A211" s="3">
        <v>449</v>
      </c>
      <c r="B211" s="3" t="s">
        <v>57</v>
      </c>
      <c r="C211" s="3" t="s">
        <v>61</v>
      </c>
      <c r="D211" s="3" t="s">
        <v>97</v>
      </c>
      <c r="E211" s="3" t="s">
        <v>98</v>
      </c>
      <c r="F211" s="3" t="s">
        <v>36</v>
      </c>
      <c r="G211" s="3">
        <v>3532</v>
      </c>
      <c r="H211" s="3">
        <f t="shared" si="5"/>
        <v>1.4679173610735912</v>
      </c>
      <c r="I211" s="3"/>
    </row>
    <row r="212" spans="1:9" x14ac:dyDescent="0.2">
      <c r="A212" s="3">
        <v>208</v>
      </c>
      <c r="B212" s="3" t="s">
        <v>62</v>
      </c>
      <c r="C212" s="3" t="s">
        <v>62</v>
      </c>
      <c r="D212" s="3" t="s">
        <v>97</v>
      </c>
      <c r="E212" s="3" t="s">
        <v>98</v>
      </c>
      <c r="F212" s="3" t="s">
        <v>36</v>
      </c>
      <c r="G212" s="3">
        <v>76</v>
      </c>
      <c r="H212" s="3">
        <f t="shared" si="5"/>
        <v>3.1585990781877953E-2</v>
      </c>
      <c r="I212" s="3">
        <v>3.1585990781877953E-2</v>
      </c>
    </row>
    <row r="213" spans="1:9" x14ac:dyDescent="0.2">
      <c r="A213" s="3">
        <v>284</v>
      </c>
      <c r="B213" s="3" t="s">
        <v>63</v>
      </c>
      <c r="C213" s="3" t="s">
        <v>63</v>
      </c>
      <c r="D213" s="3" t="s">
        <v>97</v>
      </c>
      <c r="E213" s="3" t="s">
        <v>98</v>
      </c>
      <c r="F213" s="3" t="s">
        <v>36</v>
      </c>
      <c r="G213" s="3">
        <v>674</v>
      </c>
      <c r="H213" s="3">
        <f t="shared" si="5"/>
        <v>0.28011786561823343</v>
      </c>
      <c r="I213" s="3">
        <v>0.28011786561823343</v>
      </c>
    </row>
    <row r="214" spans="1:9" x14ac:dyDescent="0.2">
      <c r="A214" s="3">
        <v>42</v>
      </c>
      <c r="B214" s="3" t="s">
        <v>64</v>
      </c>
      <c r="C214" s="3" t="s">
        <v>65</v>
      </c>
      <c r="D214" s="3" t="s">
        <v>97</v>
      </c>
      <c r="E214" s="3" t="s">
        <v>98</v>
      </c>
      <c r="F214" s="3" t="s">
        <v>36</v>
      </c>
      <c r="G214" s="3">
        <v>174</v>
      </c>
      <c r="H214" s="3">
        <f t="shared" si="5"/>
        <v>7.2315294684825851E-2</v>
      </c>
      <c r="I214" s="3">
        <f>H214+H215+H216+H217+H218+H219+H220+H221</f>
        <v>1.4147199029146389</v>
      </c>
    </row>
    <row r="215" spans="1:9" x14ac:dyDescent="0.2">
      <c r="A215" s="3">
        <v>114</v>
      </c>
      <c r="B215" s="3" t="s">
        <v>64</v>
      </c>
      <c r="C215" s="3" t="s">
        <v>66</v>
      </c>
      <c r="D215" s="3" t="s">
        <v>97</v>
      </c>
      <c r="E215" s="3" t="s">
        <v>98</v>
      </c>
      <c r="F215" s="3" t="s">
        <v>36</v>
      </c>
      <c r="G215" s="3">
        <v>484</v>
      </c>
      <c r="H215" s="3">
        <f t="shared" si="5"/>
        <v>0.20115288866353856</v>
      </c>
      <c r="I215" s="3"/>
    </row>
    <row r="216" spans="1:9" x14ac:dyDescent="0.2">
      <c r="A216" s="3">
        <v>150</v>
      </c>
      <c r="B216" s="3" t="s">
        <v>64</v>
      </c>
      <c r="C216" s="3" t="s">
        <v>67</v>
      </c>
      <c r="D216" s="3" t="s">
        <v>97</v>
      </c>
      <c r="E216" s="3" t="s">
        <v>98</v>
      </c>
      <c r="F216" s="3" t="s">
        <v>36</v>
      </c>
      <c r="G216" s="3">
        <v>372</v>
      </c>
      <c r="H216" s="3">
        <f t="shared" si="5"/>
        <v>0.15460511277445524</v>
      </c>
      <c r="I216" s="3"/>
    </row>
    <row r="217" spans="1:9" x14ac:dyDescent="0.2">
      <c r="A217" s="3">
        <v>232</v>
      </c>
      <c r="B217" s="3" t="s">
        <v>64</v>
      </c>
      <c r="C217" s="3" t="s">
        <v>68</v>
      </c>
      <c r="D217" s="3" t="s">
        <v>97</v>
      </c>
      <c r="E217" s="3" t="s">
        <v>98</v>
      </c>
      <c r="F217" s="3" t="s">
        <v>36</v>
      </c>
      <c r="G217" s="3">
        <v>405</v>
      </c>
      <c r="H217" s="3">
        <f t="shared" si="5"/>
        <v>0.16832008245606014</v>
      </c>
      <c r="I217" s="3"/>
    </row>
    <row r="218" spans="1:9" x14ac:dyDescent="0.2">
      <c r="A218" s="3">
        <v>265</v>
      </c>
      <c r="B218" s="3" t="s">
        <v>64</v>
      </c>
      <c r="C218" s="3" t="s">
        <v>69</v>
      </c>
      <c r="D218" s="3" t="s">
        <v>97</v>
      </c>
      <c r="E218" s="3" t="s">
        <v>98</v>
      </c>
      <c r="F218" s="3" t="s">
        <v>36</v>
      </c>
      <c r="G218" s="3">
        <v>1032</v>
      </c>
      <c r="H218" s="3">
        <f t="shared" si="5"/>
        <v>0.42890450640655325</v>
      </c>
      <c r="I218" s="3"/>
    </row>
    <row r="219" spans="1:9" x14ac:dyDescent="0.2">
      <c r="A219" s="3">
        <v>332</v>
      </c>
      <c r="B219" s="3" t="s">
        <v>64</v>
      </c>
      <c r="C219" s="3" t="s">
        <v>70</v>
      </c>
      <c r="D219" s="3" t="s">
        <v>97</v>
      </c>
      <c r="E219" s="3" t="s">
        <v>98</v>
      </c>
      <c r="F219" s="3" t="s">
        <v>36</v>
      </c>
      <c r="G219" s="3">
        <v>128</v>
      </c>
      <c r="H219" s="3">
        <f t="shared" si="5"/>
        <v>5.3197458158952347E-2</v>
      </c>
      <c r="I219" s="3"/>
    </row>
    <row r="220" spans="1:9" x14ac:dyDescent="0.2">
      <c r="A220" s="3">
        <v>413</v>
      </c>
      <c r="B220" s="3" t="s">
        <v>64</v>
      </c>
      <c r="C220" s="3" t="s">
        <v>71</v>
      </c>
      <c r="D220" s="3" t="s">
        <v>97</v>
      </c>
      <c r="E220" s="3" t="s">
        <v>98</v>
      </c>
      <c r="F220" s="3" t="s">
        <v>36</v>
      </c>
      <c r="G220" s="3">
        <v>441</v>
      </c>
      <c r="H220" s="3">
        <f t="shared" si="5"/>
        <v>0.1832818675632655</v>
      </c>
      <c r="I220" s="3"/>
    </row>
    <row r="221" spans="1:9" x14ac:dyDescent="0.2">
      <c r="A221" s="3">
        <v>437</v>
      </c>
      <c r="B221" s="3" t="s">
        <v>64</v>
      </c>
      <c r="C221" s="3" t="s">
        <v>72</v>
      </c>
      <c r="D221" s="3" t="s">
        <v>97</v>
      </c>
      <c r="E221" s="3" t="s">
        <v>98</v>
      </c>
      <c r="F221" s="3" t="s">
        <v>36</v>
      </c>
      <c r="G221" s="3">
        <v>368</v>
      </c>
      <c r="H221" s="3">
        <f t="shared" si="5"/>
        <v>0.15294269220698797</v>
      </c>
      <c r="I221" s="3"/>
    </row>
    <row r="222" spans="1:9" x14ac:dyDescent="0.2">
      <c r="A222" s="3">
        <v>126</v>
      </c>
      <c r="B222" s="3" t="s">
        <v>73</v>
      </c>
      <c r="C222" s="3" t="s">
        <v>74</v>
      </c>
      <c r="D222" s="3" t="s">
        <v>97</v>
      </c>
      <c r="E222" s="3" t="s">
        <v>98</v>
      </c>
      <c r="F222" s="3" t="s">
        <v>36</v>
      </c>
      <c r="G222" s="3">
        <v>22377</v>
      </c>
      <c r="H222" s="3">
        <f t="shared" si="5"/>
        <v>9.2999962595537244</v>
      </c>
      <c r="I222" s="3">
        <f>H222+H223+H224+H225+H226+H227</f>
        <v>33.284153391545757</v>
      </c>
    </row>
    <row r="223" spans="1:9" x14ac:dyDescent="0.2">
      <c r="A223" s="3">
        <v>161</v>
      </c>
      <c r="B223" s="3" t="s">
        <v>73</v>
      </c>
      <c r="C223" s="3" t="s">
        <v>75</v>
      </c>
      <c r="D223" s="3" t="s">
        <v>97</v>
      </c>
      <c r="E223" s="3" t="s">
        <v>98</v>
      </c>
      <c r="F223" s="3" t="s">
        <v>36</v>
      </c>
      <c r="G223" s="3">
        <v>705</v>
      </c>
      <c r="H223" s="3">
        <f t="shared" si="5"/>
        <v>0.29300162501610472</v>
      </c>
      <c r="I223" s="3"/>
    </row>
    <row r="224" spans="1:9" x14ac:dyDescent="0.2">
      <c r="A224" s="3">
        <v>220</v>
      </c>
      <c r="B224" s="3" t="s">
        <v>73</v>
      </c>
      <c r="C224" s="3" t="s">
        <v>76</v>
      </c>
      <c r="D224" s="3" t="s">
        <v>97</v>
      </c>
      <c r="E224" s="3" t="s">
        <v>98</v>
      </c>
      <c r="F224" s="3" t="s">
        <v>36</v>
      </c>
      <c r="G224" s="3">
        <v>50862</v>
      </c>
      <c r="H224" s="3">
        <f t="shared" si="5"/>
        <v>21.138508725629954</v>
      </c>
      <c r="I224" s="3"/>
    </row>
    <row r="225" spans="1:9" x14ac:dyDescent="0.2">
      <c r="A225" s="3">
        <v>296</v>
      </c>
      <c r="B225" s="3" t="s">
        <v>73</v>
      </c>
      <c r="C225" s="3" t="s">
        <v>77</v>
      </c>
      <c r="D225" s="3" t="s">
        <v>97</v>
      </c>
      <c r="E225" s="3" t="s">
        <v>98</v>
      </c>
      <c r="F225" s="3" t="s">
        <v>36</v>
      </c>
      <c r="G225" s="3">
        <v>2088</v>
      </c>
      <c r="H225" s="3">
        <f t="shared" si="5"/>
        <v>0.86778353621791005</v>
      </c>
      <c r="I225" s="3"/>
    </row>
    <row r="226" spans="1:9" x14ac:dyDescent="0.2">
      <c r="A226" s="3">
        <v>308</v>
      </c>
      <c r="B226" s="3" t="s">
        <v>73</v>
      </c>
      <c r="C226" s="3" t="s">
        <v>78</v>
      </c>
      <c r="D226" s="3" t="s">
        <v>97</v>
      </c>
      <c r="E226" s="3" t="s">
        <v>98</v>
      </c>
      <c r="F226" s="3" t="s">
        <v>36</v>
      </c>
      <c r="G226" s="3">
        <v>1134</v>
      </c>
      <c r="H226" s="3">
        <f t="shared" si="5"/>
        <v>0.47129623087696848</v>
      </c>
      <c r="I226" s="3"/>
    </row>
    <row r="227" spans="1:9" x14ac:dyDescent="0.2">
      <c r="A227" s="3">
        <v>320</v>
      </c>
      <c r="B227" s="3" t="s">
        <v>73</v>
      </c>
      <c r="C227" s="3" t="s">
        <v>79</v>
      </c>
      <c r="D227" s="3" t="s">
        <v>97</v>
      </c>
      <c r="E227" s="3" t="s">
        <v>98</v>
      </c>
      <c r="F227" s="3" t="s">
        <v>36</v>
      </c>
      <c r="G227" s="3">
        <v>2920</v>
      </c>
      <c r="H227" s="3">
        <f t="shared" si="5"/>
        <v>1.2135670142511001</v>
      </c>
      <c r="I227" s="3"/>
    </row>
    <row r="228" spans="1:9" x14ac:dyDescent="0.2">
      <c r="A228" s="3">
        <v>90</v>
      </c>
      <c r="B228" s="3" t="s">
        <v>80</v>
      </c>
      <c r="C228" s="3" t="s">
        <v>2</v>
      </c>
      <c r="D228" s="3" t="s">
        <v>97</v>
      </c>
      <c r="E228" s="3" t="s">
        <v>98</v>
      </c>
      <c r="F228" s="3" t="s">
        <v>36</v>
      </c>
      <c r="G228" s="3">
        <v>1626</v>
      </c>
      <c r="H228" s="3">
        <f t="shared" si="5"/>
        <v>0.67577396067544149</v>
      </c>
      <c r="I228" s="3">
        <f>H228+H229+H230+H231+H232</f>
        <v>1.722267707896082</v>
      </c>
    </row>
    <row r="229" spans="1:9" x14ac:dyDescent="0.2">
      <c r="A229" s="3">
        <v>102</v>
      </c>
      <c r="B229" s="3" t="s">
        <v>80</v>
      </c>
      <c r="C229" s="3" t="s">
        <v>3</v>
      </c>
      <c r="D229" s="3" t="s">
        <v>97</v>
      </c>
      <c r="E229" s="3" t="s">
        <v>98</v>
      </c>
      <c r="F229" s="3" t="s">
        <v>36</v>
      </c>
      <c r="G229" s="3">
        <v>1718</v>
      </c>
      <c r="H229" s="3">
        <f t="shared" si="5"/>
        <v>0.7140096337271884</v>
      </c>
      <c r="I229" s="3"/>
    </row>
    <row r="230" spans="1:9" x14ac:dyDescent="0.2">
      <c r="A230" s="3">
        <v>138</v>
      </c>
      <c r="B230" s="3" t="s">
        <v>80</v>
      </c>
      <c r="C230" s="3" t="s">
        <v>4</v>
      </c>
      <c r="D230" s="3" t="s">
        <v>97</v>
      </c>
      <c r="E230" s="3" t="s">
        <v>98</v>
      </c>
      <c r="F230" s="3" t="s">
        <v>36</v>
      </c>
      <c r="G230" s="3">
        <v>568</v>
      </c>
      <c r="H230" s="3">
        <f t="shared" si="5"/>
        <v>0.23606372058035102</v>
      </c>
      <c r="I230" s="3"/>
    </row>
    <row r="231" spans="1:9" x14ac:dyDescent="0.2">
      <c r="A231" s="3">
        <v>356</v>
      </c>
      <c r="B231" s="3" t="s">
        <v>80</v>
      </c>
      <c r="C231" s="3" t="s">
        <v>81</v>
      </c>
      <c r="D231" s="3" t="s">
        <v>97</v>
      </c>
      <c r="E231" s="3" t="s">
        <v>98</v>
      </c>
      <c r="F231" s="3" t="s">
        <v>36</v>
      </c>
      <c r="G231" s="3">
        <v>145</v>
      </c>
      <c r="H231" s="3">
        <f t="shared" si="5"/>
        <v>6.0262745570688198E-2</v>
      </c>
      <c r="I231" s="3"/>
    </row>
    <row r="232" spans="1:9" x14ac:dyDescent="0.2">
      <c r="A232" s="3">
        <v>368</v>
      </c>
      <c r="B232" s="3" t="s">
        <v>80</v>
      </c>
      <c r="C232" s="3" t="s">
        <v>6</v>
      </c>
      <c r="D232" s="3" t="s">
        <v>97</v>
      </c>
      <c r="E232" s="3" t="s">
        <v>98</v>
      </c>
      <c r="F232" s="3" t="s">
        <v>36</v>
      </c>
      <c r="G232" s="3">
        <v>87</v>
      </c>
      <c r="H232" s="3">
        <f t="shared" si="5"/>
        <v>3.6157647342412925E-2</v>
      </c>
      <c r="I232" s="3"/>
    </row>
    <row r="233" spans="1:9" x14ac:dyDescent="0.2">
      <c r="A233" s="3">
        <v>473</v>
      </c>
      <c r="B233" s="3" t="s">
        <v>19</v>
      </c>
      <c r="C233" s="3" t="s">
        <v>19</v>
      </c>
      <c r="D233" s="3" t="s">
        <v>97</v>
      </c>
      <c r="E233" s="3" t="s">
        <v>98</v>
      </c>
      <c r="F233" s="3" t="s">
        <v>36</v>
      </c>
      <c r="G233" s="3">
        <v>23803</v>
      </c>
      <c r="H233" s="3">
        <f t="shared" si="5"/>
        <v>9.892649191855801</v>
      </c>
      <c r="I233" s="3">
        <v>9.892649191855801</v>
      </c>
    </row>
    <row r="234" spans="1:9" x14ac:dyDescent="0.2">
      <c r="A234" s="3">
        <v>244</v>
      </c>
      <c r="B234" s="3" t="s">
        <v>82</v>
      </c>
      <c r="C234" s="3" t="s">
        <v>83</v>
      </c>
      <c r="D234" s="3" t="s">
        <v>97</v>
      </c>
      <c r="E234" s="3" t="s">
        <v>98</v>
      </c>
      <c r="F234" s="3" t="s">
        <v>36</v>
      </c>
      <c r="G234" s="3">
        <v>2071</v>
      </c>
      <c r="H234" s="3">
        <f t="shared" si="5"/>
        <v>0.8607182488061742</v>
      </c>
      <c r="I234" s="3">
        <f>H234+H235+H236</f>
        <v>3.5380465727121977</v>
      </c>
    </row>
    <row r="235" spans="1:9" x14ac:dyDescent="0.2">
      <c r="A235" s="3">
        <v>18</v>
      </c>
      <c r="B235" s="3" t="s">
        <v>82</v>
      </c>
      <c r="C235" s="3" t="s">
        <v>84</v>
      </c>
      <c r="D235" s="3" t="s">
        <v>97</v>
      </c>
      <c r="E235" s="3" t="s">
        <v>98</v>
      </c>
      <c r="F235" s="3" t="s">
        <v>36</v>
      </c>
      <c r="G235" s="3">
        <v>199</v>
      </c>
      <c r="H235" s="3">
        <f t="shared" si="5"/>
        <v>8.2705423231496225E-2</v>
      </c>
      <c r="I235" s="3"/>
    </row>
    <row r="236" spans="1:9" x14ac:dyDescent="0.2">
      <c r="A236" s="3">
        <v>461</v>
      </c>
      <c r="B236" s="3" t="s">
        <v>82</v>
      </c>
      <c r="C236" s="3" t="s">
        <v>85</v>
      </c>
      <c r="D236" s="3" t="s">
        <v>97</v>
      </c>
      <c r="E236" s="3" t="s">
        <v>98</v>
      </c>
      <c r="F236" s="3" t="s">
        <v>36</v>
      </c>
      <c r="G236" s="3">
        <v>6243</v>
      </c>
      <c r="H236" s="3">
        <f t="shared" si="5"/>
        <v>2.5946229006745272</v>
      </c>
      <c r="I236" s="3"/>
    </row>
    <row r="237" spans="1:9" x14ac:dyDescent="0.2">
      <c r="A237" s="11">
        <v>55</v>
      </c>
      <c r="B237" s="11" t="s">
        <v>43</v>
      </c>
      <c r="C237" s="11" t="s">
        <v>44</v>
      </c>
      <c r="D237" s="11" t="s">
        <v>99</v>
      </c>
      <c r="E237" s="11" t="s">
        <v>100</v>
      </c>
      <c r="F237" s="11" t="s">
        <v>101</v>
      </c>
      <c r="G237" s="11">
        <v>56</v>
      </c>
      <c r="H237" s="11">
        <f t="shared" ref="H237:H275" si="6">G237/53109*100</f>
        <v>0.10544352181362858</v>
      </c>
      <c r="I237" s="11">
        <f>H237+H238+H239</f>
        <v>0.67031953152949597</v>
      </c>
    </row>
    <row r="238" spans="1:9" x14ac:dyDescent="0.2">
      <c r="A238" s="11">
        <v>67</v>
      </c>
      <c r="B238" s="11" t="s">
        <v>43</v>
      </c>
      <c r="C238" s="11" t="s">
        <v>47</v>
      </c>
      <c r="D238" s="11" t="s">
        <v>99</v>
      </c>
      <c r="E238" s="11" t="s">
        <v>100</v>
      </c>
      <c r="F238" s="11" t="s">
        <v>101</v>
      </c>
      <c r="G238" s="11">
        <v>120</v>
      </c>
      <c r="H238" s="11">
        <f t="shared" si="6"/>
        <v>0.22595040388634696</v>
      </c>
      <c r="I238" s="11"/>
    </row>
    <row r="239" spans="1:9" x14ac:dyDescent="0.2">
      <c r="A239" s="11">
        <v>79</v>
      </c>
      <c r="B239" s="11" t="s">
        <v>43</v>
      </c>
      <c r="C239" s="11" t="s">
        <v>48</v>
      </c>
      <c r="D239" s="11" t="s">
        <v>99</v>
      </c>
      <c r="E239" s="11" t="s">
        <v>100</v>
      </c>
      <c r="F239" s="11" t="s">
        <v>101</v>
      </c>
      <c r="G239" s="11">
        <v>180</v>
      </c>
      <c r="H239" s="11">
        <f t="shared" si="6"/>
        <v>0.33892560582952042</v>
      </c>
      <c r="I239" s="11"/>
    </row>
    <row r="240" spans="1:9" x14ac:dyDescent="0.2">
      <c r="A240" s="11">
        <v>7</v>
      </c>
      <c r="B240" s="11" t="s">
        <v>49</v>
      </c>
      <c r="C240" s="11" t="s">
        <v>49</v>
      </c>
      <c r="D240" s="11" t="s">
        <v>99</v>
      </c>
      <c r="E240" s="11" t="s">
        <v>100</v>
      </c>
      <c r="F240" s="11" t="s">
        <v>101</v>
      </c>
      <c r="G240" s="11">
        <v>448</v>
      </c>
      <c r="H240" s="11">
        <f t="shared" si="6"/>
        <v>0.84354817450902864</v>
      </c>
      <c r="I240" s="11">
        <f>H240+H241+H242</f>
        <v>0.85672861473573214</v>
      </c>
    </row>
    <row r="241" spans="1:9" x14ac:dyDescent="0.2">
      <c r="A241" s="11">
        <v>381</v>
      </c>
      <c r="B241" s="11" t="s">
        <v>49</v>
      </c>
      <c r="C241" s="11" t="s">
        <v>50</v>
      </c>
      <c r="D241" s="11" t="s">
        <v>99</v>
      </c>
      <c r="E241" s="11" t="s">
        <v>100</v>
      </c>
      <c r="F241" s="11" t="s">
        <v>101</v>
      </c>
      <c r="G241" s="11">
        <v>3</v>
      </c>
      <c r="H241" s="11">
        <f t="shared" si="6"/>
        <v>5.6487600971586735E-3</v>
      </c>
      <c r="I241" s="11"/>
    </row>
    <row r="242" spans="1:9" x14ac:dyDescent="0.2">
      <c r="A242" s="11">
        <v>393</v>
      </c>
      <c r="B242" s="11" t="s">
        <v>49</v>
      </c>
      <c r="C242" s="11" t="s">
        <v>51</v>
      </c>
      <c r="D242" s="11" t="s">
        <v>99</v>
      </c>
      <c r="E242" s="11" t="s">
        <v>100</v>
      </c>
      <c r="F242" s="11" t="s">
        <v>101</v>
      </c>
      <c r="G242" s="11">
        <v>4</v>
      </c>
      <c r="H242" s="11">
        <f t="shared" si="6"/>
        <v>7.5316801295448989E-3</v>
      </c>
      <c r="I242" s="11"/>
    </row>
    <row r="243" spans="1:9" x14ac:dyDescent="0.2">
      <c r="A243" s="11">
        <v>31</v>
      </c>
      <c r="B243" s="11" t="s">
        <v>52</v>
      </c>
      <c r="C243" s="11" t="s">
        <v>53</v>
      </c>
      <c r="D243" s="11" t="s">
        <v>99</v>
      </c>
      <c r="E243" s="11" t="s">
        <v>100</v>
      </c>
      <c r="F243" s="11" t="s">
        <v>101</v>
      </c>
      <c r="G243" s="11">
        <v>11838</v>
      </c>
      <c r="H243" s="11">
        <f t="shared" si="6"/>
        <v>22.290007343388126</v>
      </c>
      <c r="I243" s="11">
        <f>H243+H244</f>
        <v>24.769813026040783</v>
      </c>
    </row>
    <row r="244" spans="1:9" x14ac:dyDescent="0.2">
      <c r="A244" s="11">
        <v>426</v>
      </c>
      <c r="B244" s="11" t="s">
        <v>52</v>
      </c>
      <c r="C244" s="11" t="s">
        <v>54</v>
      </c>
      <c r="D244" s="11" t="s">
        <v>99</v>
      </c>
      <c r="E244" s="11" t="s">
        <v>100</v>
      </c>
      <c r="F244" s="11" t="s">
        <v>101</v>
      </c>
      <c r="G244" s="11">
        <v>1317</v>
      </c>
      <c r="H244" s="11">
        <f t="shared" si="6"/>
        <v>2.4798056826526578</v>
      </c>
      <c r="I244" s="11"/>
    </row>
    <row r="245" spans="1:9" x14ac:dyDescent="0.2">
      <c r="A245" s="11">
        <v>345</v>
      </c>
      <c r="B245" s="11" t="s">
        <v>55</v>
      </c>
      <c r="C245" s="11" t="s">
        <v>56</v>
      </c>
      <c r="D245" s="11" t="s">
        <v>99</v>
      </c>
      <c r="E245" s="11" t="s">
        <v>100</v>
      </c>
      <c r="F245" s="11" t="s">
        <v>101</v>
      </c>
      <c r="G245" s="11">
        <v>671</v>
      </c>
      <c r="H245" s="11">
        <f t="shared" si="6"/>
        <v>1.2634393417311567</v>
      </c>
      <c r="I245" s="11">
        <v>1.2634393417311567</v>
      </c>
    </row>
    <row r="246" spans="1:9" x14ac:dyDescent="0.2">
      <c r="A246" s="11">
        <v>174</v>
      </c>
      <c r="B246" s="11" t="s">
        <v>57</v>
      </c>
      <c r="C246" s="11" t="s">
        <v>58</v>
      </c>
      <c r="D246" s="11" t="s">
        <v>99</v>
      </c>
      <c r="E246" s="11" t="s">
        <v>100</v>
      </c>
      <c r="F246" s="11" t="s">
        <v>101</v>
      </c>
      <c r="G246" s="11">
        <v>714</v>
      </c>
      <c r="H246" s="11">
        <f t="shared" si="6"/>
        <v>1.3444049031237644</v>
      </c>
      <c r="I246" s="11">
        <f>H246+H247+H248+H249</f>
        <v>31.90419702875219</v>
      </c>
    </row>
    <row r="247" spans="1:9" x14ac:dyDescent="0.2">
      <c r="A247" s="11">
        <v>186</v>
      </c>
      <c r="B247" s="11" t="s">
        <v>57</v>
      </c>
      <c r="C247" s="11" t="s">
        <v>59</v>
      </c>
      <c r="D247" s="11" t="s">
        <v>99</v>
      </c>
      <c r="E247" s="11" t="s">
        <v>100</v>
      </c>
      <c r="F247" s="11" t="s">
        <v>101</v>
      </c>
      <c r="G247" s="11">
        <v>6804</v>
      </c>
      <c r="H247" s="11">
        <f t="shared" si="6"/>
        <v>12.811387900355871</v>
      </c>
      <c r="I247" s="11"/>
    </row>
    <row r="248" spans="1:9" x14ac:dyDescent="0.2">
      <c r="A248" s="11">
        <v>198</v>
      </c>
      <c r="B248" s="11" t="s">
        <v>57</v>
      </c>
      <c r="C248" s="11" t="s">
        <v>60</v>
      </c>
      <c r="D248" s="11" t="s">
        <v>99</v>
      </c>
      <c r="E248" s="11" t="s">
        <v>100</v>
      </c>
      <c r="F248" s="11" t="s">
        <v>101</v>
      </c>
      <c r="G248" s="11">
        <v>9340</v>
      </c>
      <c r="H248" s="11">
        <f t="shared" si="6"/>
        <v>17.586473102487339</v>
      </c>
      <c r="I248" s="11"/>
    </row>
    <row r="249" spans="1:9" x14ac:dyDescent="0.2">
      <c r="A249" s="11">
        <v>450</v>
      </c>
      <c r="B249" s="11" t="s">
        <v>57</v>
      </c>
      <c r="C249" s="11" t="s">
        <v>61</v>
      </c>
      <c r="D249" s="11" t="s">
        <v>99</v>
      </c>
      <c r="E249" s="11" t="s">
        <v>100</v>
      </c>
      <c r="F249" s="11" t="s">
        <v>101</v>
      </c>
      <c r="G249" s="11">
        <v>86</v>
      </c>
      <c r="H249" s="11">
        <f t="shared" si="6"/>
        <v>0.16193112278521532</v>
      </c>
      <c r="I249" s="11"/>
    </row>
    <row r="250" spans="1:9" x14ac:dyDescent="0.2">
      <c r="A250" s="11">
        <v>209</v>
      </c>
      <c r="B250" s="11" t="s">
        <v>62</v>
      </c>
      <c r="C250" s="11" t="s">
        <v>62</v>
      </c>
      <c r="D250" s="11" t="s">
        <v>99</v>
      </c>
      <c r="E250" s="11" t="s">
        <v>100</v>
      </c>
      <c r="F250" s="11" t="s">
        <v>101</v>
      </c>
      <c r="G250" s="11">
        <v>23</v>
      </c>
      <c r="H250" s="11">
        <f t="shared" si="6"/>
        <v>4.3307160744883166E-2</v>
      </c>
      <c r="I250" s="11">
        <v>4.3307160744883166E-2</v>
      </c>
    </row>
    <row r="251" spans="1:9" x14ac:dyDescent="0.2">
      <c r="A251" s="11">
        <v>254</v>
      </c>
      <c r="B251" s="11" t="s">
        <v>88</v>
      </c>
      <c r="C251" s="11" t="s">
        <v>88</v>
      </c>
      <c r="D251" s="11" t="s">
        <v>99</v>
      </c>
      <c r="E251" s="11" t="s">
        <v>100</v>
      </c>
      <c r="F251" s="11" t="s">
        <v>101</v>
      </c>
      <c r="G251" s="11">
        <v>85</v>
      </c>
      <c r="H251" s="11">
        <f t="shared" si="6"/>
        <v>0.16004820275282911</v>
      </c>
      <c r="I251" s="11">
        <f>H251+H252</f>
        <v>0.17699448304430512</v>
      </c>
    </row>
    <row r="252" spans="1:9" x14ac:dyDescent="0.2">
      <c r="A252" s="11">
        <v>402</v>
      </c>
      <c r="B252" s="11" t="s">
        <v>88</v>
      </c>
      <c r="C252" s="11" t="s">
        <v>90</v>
      </c>
      <c r="D252" s="11" t="s">
        <v>99</v>
      </c>
      <c r="E252" s="11" t="s">
        <v>100</v>
      </c>
      <c r="F252" s="11" t="s">
        <v>101</v>
      </c>
      <c r="G252" s="11">
        <v>9</v>
      </c>
      <c r="H252" s="11">
        <f t="shared" si="6"/>
        <v>1.6946280291476021E-2</v>
      </c>
      <c r="I252" s="11"/>
    </row>
    <row r="253" spans="1:9" x14ac:dyDescent="0.2">
      <c r="A253" s="11">
        <v>285</v>
      </c>
      <c r="B253" s="11" t="s">
        <v>63</v>
      </c>
      <c r="C253" s="11" t="s">
        <v>63</v>
      </c>
      <c r="D253" s="11" t="s">
        <v>99</v>
      </c>
      <c r="E253" s="11" t="s">
        <v>100</v>
      </c>
      <c r="F253" s="11" t="s">
        <v>101</v>
      </c>
      <c r="G253" s="11">
        <v>146</v>
      </c>
      <c r="H253" s="11">
        <f t="shared" si="6"/>
        <v>0.27490632472838877</v>
      </c>
      <c r="I253" s="11">
        <v>0.27490632472838877</v>
      </c>
    </row>
    <row r="254" spans="1:9" x14ac:dyDescent="0.2">
      <c r="A254" s="11">
        <v>43</v>
      </c>
      <c r="B254" s="11" t="s">
        <v>64</v>
      </c>
      <c r="C254" s="11" t="s">
        <v>65</v>
      </c>
      <c r="D254" s="11" t="s">
        <v>99</v>
      </c>
      <c r="E254" s="11" t="s">
        <v>100</v>
      </c>
      <c r="F254" s="11" t="s">
        <v>101</v>
      </c>
      <c r="G254" s="11">
        <v>106</v>
      </c>
      <c r="H254" s="11">
        <f t="shared" si="6"/>
        <v>0.19958952343293981</v>
      </c>
      <c r="I254" s="11">
        <f>H254+H255+H256+H257+H258+H259+H260</f>
        <v>1.5289310662976143</v>
      </c>
    </row>
    <row r="255" spans="1:9" x14ac:dyDescent="0.2">
      <c r="A255" s="11">
        <v>115</v>
      </c>
      <c r="B255" s="11" t="s">
        <v>64</v>
      </c>
      <c r="C255" s="11" t="s">
        <v>66</v>
      </c>
      <c r="D255" s="11" t="s">
        <v>99</v>
      </c>
      <c r="E255" s="11" t="s">
        <v>100</v>
      </c>
      <c r="F255" s="11" t="s">
        <v>101</v>
      </c>
      <c r="G255" s="11">
        <v>2</v>
      </c>
      <c r="H255" s="11">
        <f t="shared" si="6"/>
        <v>3.7658400647724495E-3</v>
      </c>
      <c r="I255" s="11"/>
    </row>
    <row r="256" spans="1:9" x14ac:dyDescent="0.2">
      <c r="A256" s="11">
        <v>233</v>
      </c>
      <c r="B256" s="11" t="s">
        <v>64</v>
      </c>
      <c r="C256" s="11" t="s">
        <v>68</v>
      </c>
      <c r="D256" s="11" t="s">
        <v>99</v>
      </c>
      <c r="E256" s="11" t="s">
        <v>100</v>
      </c>
      <c r="F256" s="11" t="s">
        <v>101</v>
      </c>
      <c r="G256" s="11">
        <v>203</v>
      </c>
      <c r="H256" s="11">
        <f t="shared" si="6"/>
        <v>0.38223276657440358</v>
      </c>
      <c r="I256" s="11"/>
    </row>
    <row r="257" spans="1:9" x14ac:dyDescent="0.2">
      <c r="A257" s="11">
        <v>266</v>
      </c>
      <c r="B257" s="11" t="s">
        <v>64</v>
      </c>
      <c r="C257" s="11" t="s">
        <v>69</v>
      </c>
      <c r="D257" s="11" t="s">
        <v>99</v>
      </c>
      <c r="E257" s="11" t="s">
        <v>100</v>
      </c>
      <c r="F257" s="11" t="s">
        <v>101</v>
      </c>
      <c r="G257" s="11">
        <v>140</v>
      </c>
      <c r="H257" s="11">
        <f t="shared" si="6"/>
        <v>0.26360880453407143</v>
      </c>
      <c r="I257" s="11"/>
    </row>
    <row r="258" spans="1:9" x14ac:dyDescent="0.2">
      <c r="A258" s="11">
        <v>333</v>
      </c>
      <c r="B258" s="11" t="s">
        <v>64</v>
      </c>
      <c r="C258" s="11" t="s">
        <v>70</v>
      </c>
      <c r="D258" s="11" t="s">
        <v>99</v>
      </c>
      <c r="E258" s="11" t="s">
        <v>100</v>
      </c>
      <c r="F258" s="11" t="s">
        <v>101</v>
      </c>
      <c r="G258" s="11">
        <v>15</v>
      </c>
      <c r="H258" s="11">
        <f t="shared" si="6"/>
        <v>2.824380048579337E-2</v>
      </c>
      <c r="I258" s="11"/>
    </row>
    <row r="259" spans="1:9" x14ac:dyDescent="0.2">
      <c r="A259" s="11">
        <v>414</v>
      </c>
      <c r="B259" s="11" t="s">
        <v>64</v>
      </c>
      <c r="C259" s="11" t="s">
        <v>71</v>
      </c>
      <c r="D259" s="11" t="s">
        <v>99</v>
      </c>
      <c r="E259" s="11" t="s">
        <v>100</v>
      </c>
      <c r="F259" s="11" t="s">
        <v>101</v>
      </c>
      <c r="G259" s="11">
        <v>10</v>
      </c>
      <c r="H259" s="11">
        <f t="shared" si="6"/>
        <v>1.8829200323862247E-2</v>
      </c>
      <c r="I259" s="11"/>
    </row>
    <row r="260" spans="1:9" x14ac:dyDescent="0.2">
      <c r="A260" s="11">
        <v>438</v>
      </c>
      <c r="B260" s="11" t="s">
        <v>64</v>
      </c>
      <c r="C260" s="11" t="s">
        <v>72</v>
      </c>
      <c r="D260" s="11" t="s">
        <v>99</v>
      </c>
      <c r="E260" s="11" t="s">
        <v>100</v>
      </c>
      <c r="F260" s="11" t="s">
        <v>101</v>
      </c>
      <c r="G260" s="11">
        <v>336</v>
      </c>
      <c r="H260" s="11">
        <f t="shared" si="6"/>
        <v>0.63266113088177145</v>
      </c>
      <c r="I260" s="11"/>
    </row>
    <row r="261" spans="1:9" x14ac:dyDescent="0.2">
      <c r="A261" s="11">
        <v>127</v>
      </c>
      <c r="B261" s="11" t="s">
        <v>73</v>
      </c>
      <c r="C261" s="11" t="s">
        <v>74</v>
      </c>
      <c r="D261" s="11" t="s">
        <v>99</v>
      </c>
      <c r="E261" s="11" t="s">
        <v>100</v>
      </c>
      <c r="F261" s="11" t="s">
        <v>101</v>
      </c>
      <c r="G261" s="11">
        <v>2087</v>
      </c>
      <c r="H261" s="11">
        <f t="shared" si="6"/>
        <v>3.9296541075900504</v>
      </c>
      <c r="I261" s="11">
        <f>H261+H262+H263+H264+H265+H266</f>
        <v>29.032743979363193</v>
      </c>
    </row>
    <row r="262" spans="1:9" x14ac:dyDescent="0.2">
      <c r="A262" s="11">
        <v>162</v>
      </c>
      <c r="B262" s="11" t="s">
        <v>73</v>
      </c>
      <c r="C262" s="11" t="s">
        <v>75</v>
      </c>
      <c r="D262" s="11" t="s">
        <v>99</v>
      </c>
      <c r="E262" s="11" t="s">
        <v>100</v>
      </c>
      <c r="F262" s="11" t="s">
        <v>101</v>
      </c>
      <c r="G262" s="11">
        <v>373</v>
      </c>
      <c r="H262" s="11">
        <f t="shared" si="6"/>
        <v>0.70232917208006174</v>
      </c>
      <c r="I262" s="11"/>
    </row>
    <row r="263" spans="1:9" x14ac:dyDescent="0.2">
      <c r="A263" s="11">
        <v>221</v>
      </c>
      <c r="B263" s="11" t="s">
        <v>73</v>
      </c>
      <c r="C263" s="11" t="s">
        <v>76</v>
      </c>
      <c r="D263" s="11" t="s">
        <v>99</v>
      </c>
      <c r="E263" s="11" t="s">
        <v>100</v>
      </c>
      <c r="F263" s="11" t="s">
        <v>101</v>
      </c>
      <c r="G263" s="11">
        <v>10816</v>
      </c>
      <c r="H263" s="11">
        <f t="shared" si="6"/>
        <v>20.365663070289404</v>
      </c>
      <c r="I263" s="11"/>
    </row>
    <row r="264" spans="1:9" x14ac:dyDescent="0.2">
      <c r="A264" s="11">
        <v>297</v>
      </c>
      <c r="B264" s="11" t="s">
        <v>73</v>
      </c>
      <c r="C264" s="11" t="s">
        <v>77</v>
      </c>
      <c r="D264" s="11" t="s">
        <v>99</v>
      </c>
      <c r="E264" s="11" t="s">
        <v>100</v>
      </c>
      <c r="F264" s="11" t="s">
        <v>101</v>
      </c>
      <c r="G264" s="11">
        <v>245</v>
      </c>
      <c r="H264" s="11">
        <f t="shared" si="6"/>
        <v>0.46131540793462505</v>
      </c>
      <c r="I264" s="11"/>
    </row>
    <row r="265" spans="1:9" x14ac:dyDescent="0.2">
      <c r="A265" s="11">
        <v>309</v>
      </c>
      <c r="B265" s="11" t="s">
        <v>73</v>
      </c>
      <c r="C265" s="11" t="s">
        <v>78</v>
      </c>
      <c r="D265" s="11" t="s">
        <v>99</v>
      </c>
      <c r="E265" s="11" t="s">
        <v>100</v>
      </c>
      <c r="F265" s="11" t="s">
        <v>101</v>
      </c>
      <c r="G265" s="11">
        <v>59</v>
      </c>
      <c r="H265" s="11">
        <f t="shared" si="6"/>
        <v>0.11109228191078725</v>
      </c>
      <c r="I265" s="11"/>
    </row>
    <row r="266" spans="1:9" x14ac:dyDescent="0.2">
      <c r="A266" s="11">
        <v>321</v>
      </c>
      <c r="B266" s="11" t="s">
        <v>73</v>
      </c>
      <c r="C266" s="11" t="s">
        <v>79</v>
      </c>
      <c r="D266" s="11" t="s">
        <v>99</v>
      </c>
      <c r="E266" s="11" t="s">
        <v>100</v>
      </c>
      <c r="F266" s="11" t="s">
        <v>101</v>
      </c>
      <c r="G266" s="11">
        <v>1839</v>
      </c>
      <c r="H266" s="11">
        <f t="shared" si="6"/>
        <v>3.4626899395582669</v>
      </c>
      <c r="I266" s="11"/>
    </row>
    <row r="267" spans="1:9" x14ac:dyDescent="0.2">
      <c r="A267" s="11">
        <v>91</v>
      </c>
      <c r="B267" s="11" t="s">
        <v>80</v>
      </c>
      <c r="C267" s="11" t="s">
        <v>2</v>
      </c>
      <c r="D267" s="11" t="s">
        <v>99</v>
      </c>
      <c r="E267" s="11" t="s">
        <v>100</v>
      </c>
      <c r="F267" s="11" t="s">
        <v>101</v>
      </c>
      <c r="G267" s="11">
        <v>146</v>
      </c>
      <c r="H267" s="11">
        <f t="shared" si="6"/>
        <v>0.27490632472838877</v>
      </c>
      <c r="I267" s="11">
        <f>H267+H268+H269+H270+H271</f>
        <v>0.73810465269540004</v>
      </c>
    </row>
    <row r="268" spans="1:9" x14ac:dyDescent="0.2">
      <c r="A268" s="11">
        <v>103</v>
      </c>
      <c r="B268" s="11" t="s">
        <v>80</v>
      </c>
      <c r="C268" s="11" t="s">
        <v>3</v>
      </c>
      <c r="D268" s="11" t="s">
        <v>99</v>
      </c>
      <c r="E268" s="11" t="s">
        <v>100</v>
      </c>
      <c r="F268" s="11" t="s">
        <v>101</v>
      </c>
      <c r="G268" s="11">
        <v>110</v>
      </c>
      <c r="H268" s="11">
        <f t="shared" si="6"/>
        <v>0.2071212035624847</v>
      </c>
      <c r="I268" s="11"/>
    </row>
    <row r="269" spans="1:9" x14ac:dyDescent="0.2">
      <c r="A269" s="11">
        <v>139</v>
      </c>
      <c r="B269" s="11" t="s">
        <v>80</v>
      </c>
      <c r="C269" s="11" t="s">
        <v>4</v>
      </c>
      <c r="D269" s="11" t="s">
        <v>99</v>
      </c>
      <c r="E269" s="11" t="s">
        <v>100</v>
      </c>
      <c r="F269" s="11" t="s">
        <v>101</v>
      </c>
      <c r="G269" s="11">
        <v>89</v>
      </c>
      <c r="H269" s="11">
        <f t="shared" si="6"/>
        <v>0.16757988288237399</v>
      </c>
      <c r="I269" s="11"/>
    </row>
    <row r="270" spans="1:9" x14ac:dyDescent="0.2">
      <c r="A270" s="11">
        <v>357</v>
      </c>
      <c r="B270" s="11" t="s">
        <v>80</v>
      </c>
      <c r="C270" s="11" t="s">
        <v>81</v>
      </c>
      <c r="D270" s="11" t="s">
        <v>99</v>
      </c>
      <c r="E270" s="11" t="s">
        <v>100</v>
      </c>
      <c r="F270" s="11" t="s">
        <v>101</v>
      </c>
      <c r="G270" s="11">
        <v>7</v>
      </c>
      <c r="H270" s="11">
        <f t="shared" si="6"/>
        <v>1.3180440226703572E-2</v>
      </c>
      <c r="I270" s="11"/>
    </row>
    <row r="271" spans="1:9" x14ac:dyDescent="0.2">
      <c r="A271" s="11">
        <v>369</v>
      </c>
      <c r="B271" s="11" t="s">
        <v>80</v>
      </c>
      <c r="C271" s="11" t="s">
        <v>6</v>
      </c>
      <c r="D271" s="11" t="s">
        <v>99</v>
      </c>
      <c r="E271" s="11" t="s">
        <v>100</v>
      </c>
      <c r="F271" s="11" t="s">
        <v>101</v>
      </c>
      <c r="G271" s="11">
        <v>40</v>
      </c>
      <c r="H271" s="11">
        <f t="shared" si="6"/>
        <v>7.5316801295448987E-2</v>
      </c>
      <c r="I271" s="11"/>
    </row>
    <row r="272" spans="1:9" x14ac:dyDescent="0.2">
      <c r="A272" s="11">
        <v>474</v>
      </c>
      <c r="B272" s="11" t="s">
        <v>19</v>
      </c>
      <c r="C272" s="11" t="s">
        <v>19</v>
      </c>
      <c r="D272" s="11" t="s">
        <v>99</v>
      </c>
      <c r="E272" s="11" t="s">
        <v>100</v>
      </c>
      <c r="F272" s="11" t="s">
        <v>101</v>
      </c>
      <c r="G272" s="11">
        <v>2162</v>
      </c>
      <c r="H272" s="11">
        <f t="shared" si="6"/>
        <v>4.0708731100190176</v>
      </c>
      <c r="I272" s="11">
        <v>4.0708731100190176</v>
      </c>
    </row>
    <row r="273" spans="1:9" x14ac:dyDescent="0.2">
      <c r="A273" s="11">
        <v>245</v>
      </c>
      <c r="B273" s="11" t="s">
        <v>82</v>
      </c>
      <c r="C273" s="11" t="s">
        <v>83</v>
      </c>
      <c r="D273" s="11" t="s">
        <v>99</v>
      </c>
      <c r="E273" s="11" t="s">
        <v>100</v>
      </c>
      <c r="F273" s="11" t="s">
        <v>101</v>
      </c>
      <c r="G273" s="11">
        <v>136</v>
      </c>
      <c r="H273" s="11">
        <f t="shared" si="6"/>
        <v>0.25607712440452651</v>
      </c>
      <c r="I273" s="11">
        <f>H273+H274+H275</f>
        <v>4.6696416803178371</v>
      </c>
    </row>
    <row r="274" spans="1:9" x14ac:dyDescent="0.2">
      <c r="A274" s="11">
        <v>19</v>
      </c>
      <c r="B274" s="11" t="s">
        <v>82</v>
      </c>
      <c r="C274" s="11" t="s">
        <v>84</v>
      </c>
      <c r="D274" s="11" t="s">
        <v>99</v>
      </c>
      <c r="E274" s="11" t="s">
        <v>100</v>
      </c>
      <c r="F274" s="11" t="s">
        <v>101</v>
      </c>
      <c r="G274" s="11">
        <v>63</v>
      </c>
      <c r="H274" s="11">
        <f t="shared" si="6"/>
        <v>0.11862396204033215</v>
      </c>
      <c r="I274" s="11"/>
    </row>
    <row r="275" spans="1:9" x14ac:dyDescent="0.2">
      <c r="A275" s="11">
        <v>462</v>
      </c>
      <c r="B275" s="11" t="s">
        <v>82</v>
      </c>
      <c r="C275" s="11" t="s">
        <v>85</v>
      </c>
      <c r="D275" s="11" t="s">
        <v>99</v>
      </c>
      <c r="E275" s="11" t="s">
        <v>100</v>
      </c>
      <c r="F275" s="11" t="s">
        <v>101</v>
      </c>
      <c r="G275" s="11">
        <v>2281</v>
      </c>
      <c r="H275" s="11">
        <f t="shared" si="6"/>
        <v>4.2949405938729788</v>
      </c>
      <c r="I275" s="11"/>
    </row>
    <row r="276" spans="1:9" x14ac:dyDescent="0.2">
      <c r="A276" s="12">
        <v>56</v>
      </c>
      <c r="B276" s="12" t="s">
        <v>43</v>
      </c>
      <c r="C276" s="12" t="s">
        <v>44</v>
      </c>
      <c r="D276" s="12" t="s">
        <v>102</v>
      </c>
      <c r="E276" s="12" t="s">
        <v>103</v>
      </c>
      <c r="F276" s="12" t="s">
        <v>101</v>
      </c>
      <c r="G276" s="12">
        <v>456</v>
      </c>
      <c r="H276" s="12">
        <f t="shared" ref="H276:H316" si="7">G276/164964*100</f>
        <v>0.27642394704299122</v>
      </c>
      <c r="I276" s="12">
        <f>H276+H277+H278</f>
        <v>0.49465337891903688</v>
      </c>
    </row>
    <row r="277" spans="1:9" x14ac:dyDescent="0.2">
      <c r="A277" s="12">
        <v>68</v>
      </c>
      <c r="B277" s="12" t="s">
        <v>43</v>
      </c>
      <c r="C277" s="12" t="s">
        <v>47</v>
      </c>
      <c r="D277" s="12" t="s">
        <v>102</v>
      </c>
      <c r="E277" s="12" t="s">
        <v>103</v>
      </c>
      <c r="F277" s="12" t="s">
        <v>101</v>
      </c>
      <c r="G277" s="12">
        <v>186</v>
      </c>
      <c r="H277" s="12">
        <f t="shared" si="7"/>
        <v>0.11275187313595694</v>
      </c>
      <c r="I277" s="12"/>
    </row>
    <row r="278" spans="1:9" x14ac:dyDescent="0.2">
      <c r="A278" s="12">
        <v>80</v>
      </c>
      <c r="B278" s="12" t="s">
        <v>43</v>
      </c>
      <c r="C278" s="12" t="s">
        <v>48</v>
      </c>
      <c r="D278" s="12" t="s">
        <v>102</v>
      </c>
      <c r="E278" s="12" t="s">
        <v>103</v>
      </c>
      <c r="F278" s="12" t="s">
        <v>101</v>
      </c>
      <c r="G278" s="12">
        <v>174</v>
      </c>
      <c r="H278" s="12">
        <f t="shared" si="7"/>
        <v>0.10547755874008874</v>
      </c>
      <c r="I278" s="12"/>
    </row>
    <row r="279" spans="1:9" x14ac:dyDescent="0.2">
      <c r="A279" s="12">
        <v>8</v>
      </c>
      <c r="B279" s="12" t="s">
        <v>49</v>
      </c>
      <c r="C279" s="12" t="s">
        <v>49</v>
      </c>
      <c r="D279" s="12" t="s">
        <v>102</v>
      </c>
      <c r="E279" s="12" t="s">
        <v>103</v>
      </c>
      <c r="F279" s="12" t="s">
        <v>101</v>
      </c>
      <c r="G279" s="12">
        <v>2235</v>
      </c>
      <c r="H279" s="12">
        <f t="shared" si="7"/>
        <v>1.3548410562304503</v>
      </c>
      <c r="I279" s="12">
        <f>H279+H280+H281</f>
        <v>1.3742392279527655</v>
      </c>
    </row>
    <row r="280" spans="1:9" x14ac:dyDescent="0.2">
      <c r="A280" s="12">
        <v>382</v>
      </c>
      <c r="B280" s="12" t="s">
        <v>49</v>
      </c>
      <c r="C280" s="12" t="s">
        <v>50</v>
      </c>
      <c r="D280" s="12" t="s">
        <v>102</v>
      </c>
      <c r="E280" s="12" t="s">
        <v>103</v>
      </c>
      <c r="F280" s="12" t="s">
        <v>101</v>
      </c>
      <c r="G280" s="12">
        <v>22</v>
      </c>
      <c r="H280" s="12">
        <f t="shared" si="7"/>
        <v>1.3336243059091681E-2</v>
      </c>
      <c r="I280" s="12"/>
    </row>
    <row r="281" spans="1:9" x14ac:dyDescent="0.2">
      <c r="A281" s="12">
        <v>394</v>
      </c>
      <c r="B281" s="12" t="s">
        <v>49</v>
      </c>
      <c r="C281" s="12" t="s">
        <v>51</v>
      </c>
      <c r="D281" s="12" t="s">
        <v>102</v>
      </c>
      <c r="E281" s="12" t="s">
        <v>103</v>
      </c>
      <c r="F281" s="12" t="s">
        <v>101</v>
      </c>
      <c r="G281" s="12">
        <v>10</v>
      </c>
      <c r="H281" s="12">
        <f t="shared" si="7"/>
        <v>6.0619286632234912E-3</v>
      </c>
      <c r="I281" s="12"/>
    </row>
    <row r="282" spans="1:9" x14ac:dyDescent="0.2">
      <c r="A282" s="12">
        <v>32</v>
      </c>
      <c r="B282" s="12" t="s">
        <v>52</v>
      </c>
      <c r="C282" s="12" t="s">
        <v>53</v>
      </c>
      <c r="D282" s="12" t="s">
        <v>102</v>
      </c>
      <c r="E282" s="12" t="s">
        <v>103</v>
      </c>
      <c r="F282" s="12" t="s">
        <v>101</v>
      </c>
      <c r="G282" s="12">
        <v>23463</v>
      </c>
      <c r="H282" s="12">
        <f t="shared" si="7"/>
        <v>14.223103222521278</v>
      </c>
      <c r="I282" s="12">
        <f>H282+H283</f>
        <v>17.723867025532844</v>
      </c>
    </row>
    <row r="283" spans="1:9" x14ac:dyDescent="0.2">
      <c r="A283" s="12">
        <v>427</v>
      </c>
      <c r="B283" s="12" t="s">
        <v>52</v>
      </c>
      <c r="C283" s="12" t="s">
        <v>54</v>
      </c>
      <c r="D283" s="12" t="s">
        <v>102</v>
      </c>
      <c r="E283" s="12" t="s">
        <v>103</v>
      </c>
      <c r="F283" s="12" t="s">
        <v>101</v>
      </c>
      <c r="G283" s="12">
        <v>5775</v>
      </c>
      <c r="H283" s="12">
        <f t="shared" si="7"/>
        <v>3.5007638030115662</v>
      </c>
      <c r="I283" s="12"/>
    </row>
    <row r="284" spans="1:9" x14ac:dyDescent="0.2">
      <c r="A284" s="12">
        <v>346</v>
      </c>
      <c r="B284" s="12" t="s">
        <v>55</v>
      </c>
      <c r="C284" s="12" t="s">
        <v>56</v>
      </c>
      <c r="D284" s="12" t="s">
        <v>102</v>
      </c>
      <c r="E284" s="12" t="s">
        <v>103</v>
      </c>
      <c r="F284" s="12" t="s">
        <v>101</v>
      </c>
      <c r="G284" s="12">
        <v>2314</v>
      </c>
      <c r="H284" s="12">
        <f t="shared" si="7"/>
        <v>1.4027302926699159</v>
      </c>
      <c r="I284" s="12">
        <v>1.4027302926699159</v>
      </c>
    </row>
    <row r="285" spans="1:9" x14ac:dyDescent="0.2">
      <c r="A285" s="12">
        <v>175</v>
      </c>
      <c r="B285" s="12" t="s">
        <v>57</v>
      </c>
      <c r="C285" s="12" t="s">
        <v>58</v>
      </c>
      <c r="D285" s="12" t="s">
        <v>102</v>
      </c>
      <c r="E285" s="12" t="s">
        <v>103</v>
      </c>
      <c r="F285" s="12" t="s">
        <v>101</v>
      </c>
      <c r="G285" s="12">
        <v>1170</v>
      </c>
      <c r="H285" s="12">
        <f t="shared" si="7"/>
        <v>0.70924565359714842</v>
      </c>
      <c r="I285" s="12">
        <f>H285+H286+H287+H288</f>
        <v>25.407361606168621</v>
      </c>
    </row>
    <row r="286" spans="1:9" x14ac:dyDescent="0.2">
      <c r="A286" s="12">
        <v>187</v>
      </c>
      <c r="B286" s="12" t="s">
        <v>57</v>
      </c>
      <c r="C286" s="12" t="s">
        <v>59</v>
      </c>
      <c r="D286" s="12" t="s">
        <v>102</v>
      </c>
      <c r="E286" s="12" t="s">
        <v>103</v>
      </c>
      <c r="F286" s="12" t="s">
        <v>101</v>
      </c>
      <c r="G286" s="12">
        <v>15106</v>
      </c>
      <c r="H286" s="12">
        <f t="shared" si="7"/>
        <v>9.1571494386654066</v>
      </c>
      <c r="I286" s="12"/>
    </row>
    <row r="287" spans="1:9" x14ac:dyDescent="0.2">
      <c r="A287" s="12">
        <v>199</v>
      </c>
      <c r="B287" s="12" t="s">
        <v>57</v>
      </c>
      <c r="C287" s="12" t="s">
        <v>60</v>
      </c>
      <c r="D287" s="12" t="s">
        <v>102</v>
      </c>
      <c r="E287" s="12" t="s">
        <v>103</v>
      </c>
      <c r="F287" s="12" t="s">
        <v>101</v>
      </c>
      <c r="G287" s="12">
        <v>23147</v>
      </c>
      <c r="H287" s="12">
        <f t="shared" si="7"/>
        <v>14.031546276763414</v>
      </c>
      <c r="I287" s="12"/>
    </row>
    <row r="288" spans="1:9" x14ac:dyDescent="0.2">
      <c r="A288" s="12">
        <v>451</v>
      </c>
      <c r="B288" s="12" t="s">
        <v>57</v>
      </c>
      <c r="C288" s="12" t="s">
        <v>61</v>
      </c>
      <c r="D288" s="12" t="s">
        <v>102</v>
      </c>
      <c r="E288" s="12" t="s">
        <v>103</v>
      </c>
      <c r="F288" s="12" t="s">
        <v>101</v>
      </c>
      <c r="G288" s="12">
        <v>2490</v>
      </c>
      <c r="H288" s="12">
        <f t="shared" si="7"/>
        <v>1.5094202371426493</v>
      </c>
      <c r="I288" s="12"/>
    </row>
    <row r="289" spans="1:9" x14ac:dyDescent="0.2">
      <c r="A289" s="12">
        <v>210</v>
      </c>
      <c r="B289" s="12" t="s">
        <v>62</v>
      </c>
      <c r="C289" s="12" t="s">
        <v>62</v>
      </c>
      <c r="D289" s="12" t="s">
        <v>102</v>
      </c>
      <c r="E289" s="12" t="s">
        <v>103</v>
      </c>
      <c r="F289" s="12" t="s">
        <v>101</v>
      </c>
      <c r="G289" s="12">
        <v>653</v>
      </c>
      <c r="H289" s="12">
        <f t="shared" si="7"/>
        <v>0.39584394170849396</v>
      </c>
      <c r="I289" s="12">
        <v>0.39584394170849396</v>
      </c>
    </row>
    <row r="290" spans="1:9" x14ac:dyDescent="0.2">
      <c r="A290" s="12">
        <v>255</v>
      </c>
      <c r="B290" s="12" t="s">
        <v>88</v>
      </c>
      <c r="C290" s="12" t="s">
        <v>88</v>
      </c>
      <c r="D290" s="12" t="s">
        <v>102</v>
      </c>
      <c r="E290" s="12" t="s">
        <v>103</v>
      </c>
      <c r="F290" s="12" t="s">
        <v>101</v>
      </c>
      <c r="G290" s="12">
        <v>2168</v>
      </c>
      <c r="H290" s="12">
        <f t="shared" si="7"/>
        <v>1.3142261341868529</v>
      </c>
      <c r="I290" s="12">
        <f>H290+H291+H292</f>
        <v>1.3657525278242526</v>
      </c>
    </row>
    <row r="291" spans="1:9" x14ac:dyDescent="0.2">
      <c r="A291" s="12">
        <v>275</v>
      </c>
      <c r="B291" s="12" t="s">
        <v>88</v>
      </c>
      <c r="C291" s="12" t="s">
        <v>89</v>
      </c>
      <c r="D291" s="12" t="s">
        <v>102</v>
      </c>
      <c r="E291" s="12" t="s">
        <v>103</v>
      </c>
      <c r="F291" s="12" t="s">
        <v>101</v>
      </c>
      <c r="G291" s="12">
        <v>10</v>
      </c>
      <c r="H291" s="12">
        <f t="shared" si="7"/>
        <v>6.0619286632234912E-3</v>
      </c>
      <c r="I291" s="12"/>
    </row>
    <row r="292" spans="1:9" x14ac:dyDescent="0.2">
      <c r="A292" s="12">
        <v>403</v>
      </c>
      <c r="B292" s="12" t="s">
        <v>88</v>
      </c>
      <c r="C292" s="12" t="s">
        <v>90</v>
      </c>
      <c r="D292" s="12" t="s">
        <v>102</v>
      </c>
      <c r="E292" s="12" t="s">
        <v>103</v>
      </c>
      <c r="F292" s="12" t="s">
        <v>101</v>
      </c>
      <c r="G292" s="12">
        <v>75</v>
      </c>
      <c r="H292" s="12">
        <f t="shared" si="7"/>
        <v>4.546446497417618E-2</v>
      </c>
      <c r="I292" s="12"/>
    </row>
    <row r="293" spans="1:9" x14ac:dyDescent="0.2">
      <c r="A293" s="12">
        <v>286</v>
      </c>
      <c r="B293" s="12" t="s">
        <v>63</v>
      </c>
      <c r="C293" s="12" t="s">
        <v>63</v>
      </c>
      <c r="D293" s="12" t="s">
        <v>102</v>
      </c>
      <c r="E293" s="12" t="s">
        <v>103</v>
      </c>
      <c r="F293" s="12" t="s">
        <v>101</v>
      </c>
      <c r="G293" s="12">
        <v>381</v>
      </c>
      <c r="H293" s="12">
        <f t="shared" si="7"/>
        <v>0.230959482068815</v>
      </c>
      <c r="I293" s="12">
        <v>0.230959482068815</v>
      </c>
    </row>
    <row r="294" spans="1:9" x14ac:dyDescent="0.2">
      <c r="A294" s="12">
        <v>44</v>
      </c>
      <c r="B294" s="12" t="s">
        <v>64</v>
      </c>
      <c r="C294" s="12" t="s">
        <v>65</v>
      </c>
      <c r="D294" s="12" t="s">
        <v>102</v>
      </c>
      <c r="E294" s="12" t="s">
        <v>103</v>
      </c>
      <c r="F294" s="12" t="s">
        <v>101</v>
      </c>
      <c r="G294" s="12">
        <v>55</v>
      </c>
      <c r="H294" s="12">
        <f t="shared" si="7"/>
        <v>3.3340607647729198E-2</v>
      </c>
      <c r="I294" s="12">
        <f>H294+H295+H296+H297+H298+H299+H300+H301</f>
        <v>1.538517494726122</v>
      </c>
    </row>
    <row r="295" spans="1:9" x14ac:dyDescent="0.2">
      <c r="A295" s="12">
        <v>116</v>
      </c>
      <c r="B295" s="12" t="s">
        <v>64</v>
      </c>
      <c r="C295" s="12" t="s">
        <v>66</v>
      </c>
      <c r="D295" s="12" t="s">
        <v>102</v>
      </c>
      <c r="E295" s="12" t="s">
        <v>103</v>
      </c>
      <c r="F295" s="12" t="s">
        <v>101</v>
      </c>
      <c r="G295" s="12">
        <v>326</v>
      </c>
      <c r="H295" s="12">
        <f t="shared" si="7"/>
        <v>0.19761887442108581</v>
      </c>
      <c r="I295" s="12"/>
    </row>
    <row r="296" spans="1:9" x14ac:dyDescent="0.2">
      <c r="A296" s="12">
        <v>151</v>
      </c>
      <c r="B296" s="12" t="s">
        <v>64</v>
      </c>
      <c r="C296" s="12" t="s">
        <v>67</v>
      </c>
      <c r="D296" s="12" t="s">
        <v>102</v>
      </c>
      <c r="E296" s="12" t="s">
        <v>103</v>
      </c>
      <c r="F296" s="12" t="s">
        <v>101</v>
      </c>
      <c r="G296" s="12">
        <v>94</v>
      </c>
      <c r="H296" s="12">
        <f t="shared" si="7"/>
        <v>5.6982129434300817E-2</v>
      </c>
      <c r="I296" s="12"/>
    </row>
    <row r="297" spans="1:9" x14ac:dyDescent="0.2">
      <c r="A297" s="12">
        <v>234</v>
      </c>
      <c r="B297" s="12" t="s">
        <v>64</v>
      </c>
      <c r="C297" s="12" t="s">
        <v>68</v>
      </c>
      <c r="D297" s="12" t="s">
        <v>102</v>
      </c>
      <c r="E297" s="12" t="s">
        <v>103</v>
      </c>
      <c r="F297" s="12" t="s">
        <v>101</v>
      </c>
      <c r="G297" s="12">
        <v>767</v>
      </c>
      <c r="H297" s="12">
        <f t="shared" si="7"/>
        <v>0.46494992846924177</v>
      </c>
      <c r="I297" s="12"/>
    </row>
    <row r="298" spans="1:9" x14ac:dyDescent="0.2">
      <c r="A298" s="12">
        <v>267</v>
      </c>
      <c r="B298" s="12" t="s">
        <v>64</v>
      </c>
      <c r="C298" s="12" t="s">
        <v>69</v>
      </c>
      <c r="D298" s="12" t="s">
        <v>102</v>
      </c>
      <c r="E298" s="12" t="s">
        <v>103</v>
      </c>
      <c r="F298" s="12" t="s">
        <v>101</v>
      </c>
      <c r="G298" s="12">
        <v>391</v>
      </c>
      <c r="H298" s="12">
        <f t="shared" si="7"/>
        <v>0.2370214107320385</v>
      </c>
      <c r="I298" s="12"/>
    </row>
    <row r="299" spans="1:9" x14ac:dyDescent="0.2">
      <c r="A299" s="12">
        <v>334</v>
      </c>
      <c r="B299" s="12" t="s">
        <v>64</v>
      </c>
      <c r="C299" s="12" t="s">
        <v>70</v>
      </c>
      <c r="D299" s="12" t="s">
        <v>102</v>
      </c>
      <c r="E299" s="12" t="s">
        <v>103</v>
      </c>
      <c r="F299" s="12" t="s">
        <v>101</v>
      </c>
      <c r="G299" s="12">
        <v>130</v>
      </c>
      <c r="H299" s="12">
        <f t="shared" si="7"/>
        <v>7.8805072621905392E-2</v>
      </c>
      <c r="I299" s="12"/>
    </row>
    <row r="300" spans="1:9" x14ac:dyDescent="0.2">
      <c r="A300" s="12">
        <v>415</v>
      </c>
      <c r="B300" s="12" t="s">
        <v>64</v>
      </c>
      <c r="C300" s="12" t="s">
        <v>71</v>
      </c>
      <c r="D300" s="12" t="s">
        <v>102</v>
      </c>
      <c r="E300" s="12" t="s">
        <v>103</v>
      </c>
      <c r="F300" s="12" t="s">
        <v>101</v>
      </c>
      <c r="G300" s="12">
        <v>340</v>
      </c>
      <c r="H300" s="12">
        <f t="shared" si="7"/>
        <v>0.20610557454959871</v>
      </c>
      <c r="I300" s="12"/>
    </row>
    <row r="301" spans="1:9" x14ac:dyDescent="0.2">
      <c r="A301" s="12">
        <v>439</v>
      </c>
      <c r="B301" s="12" t="s">
        <v>64</v>
      </c>
      <c r="C301" s="12" t="s">
        <v>72</v>
      </c>
      <c r="D301" s="12" t="s">
        <v>102</v>
      </c>
      <c r="E301" s="12" t="s">
        <v>103</v>
      </c>
      <c r="F301" s="12" t="s">
        <v>101</v>
      </c>
      <c r="G301" s="12">
        <v>435</v>
      </c>
      <c r="H301" s="12">
        <f t="shared" si="7"/>
        <v>0.26369389685022188</v>
      </c>
      <c r="I301" s="12"/>
    </row>
    <row r="302" spans="1:9" x14ac:dyDescent="0.2">
      <c r="A302" s="12">
        <v>128</v>
      </c>
      <c r="B302" s="12" t="s">
        <v>73</v>
      </c>
      <c r="C302" s="12" t="s">
        <v>74</v>
      </c>
      <c r="D302" s="12" t="s">
        <v>102</v>
      </c>
      <c r="E302" s="12" t="s">
        <v>103</v>
      </c>
      <c r="F302" s="12" t="s">
        <v>101</v>
      </c>
      <c r="G302" s="12">
        <v>8744</v>
      </c>
      <c r="H302" s="12">
        <f t="shared" si="7"/>
        <v>5.3005504231226208</v>
      </c>
      <c r="I302" s="12">
        <f>H302+H303+H304+H305+H306+H307</f>
        <v>37.245702092577773</v>
      </c>
    </row>
    <row r="303" spans="1:9" x14ac:dyDescent="0.2">
      <c r="A303" s="12">
        <v>163</v>
      </c>
      <c r="B303" s="12" t="s">
        <v>73</v>
      </c>
      <c r="C303" s="12" t="s">
        <v>75</v>
      </c>
      <c r="D303" s="12" t="s">
        <v>102</v>
      </c>
      <c r="E303" s="12" t="s">
        <v>103</v>
      </c>
      <c r="F303" s="12" t="s">
        <v>101</v>
      </c>
      <c r="G303" s="12">
        <v>601</v>
      </c>
      <c r="H303" s="12">
        <f t="shared" si="7"/>
        <v>0.36432191265973179</v>
      </c>
      <c r="I303" s="12"/>
    </row>
    <row r="304" spans="1:9" x14ac:dyDescent="0.2">
      <c r="A304" s="12">
        <v>222</v>
      </c>
      <c r="B304" s="12" t="s">
        <v>73</v>
      </c>
      <c r="C304" s="12" t="s">
        <v>76</v>
      </c>
      <c r="D304" s="12" t="s">
        <v>102</v>
      </c>
      <c r="E304" s="12" t="s">
        <v>103</v>
      </c>
      <c r="F304" s="12" t="s">
        <v>101</v>
      </c>
      <c r="G304" s="12">
        <v>41888</v>
      </c>
      <c r="H304" s="12">
        <f t="shared" si="7"/>
        <v>25.392206784510563</v>
      </c>
      <c r="I304" s="12"/>
    </row>
    <row r="305" spans="1:9" x14ac:dyDescent="0.2">
      <c r="A305" s="12">
        <v>298</v>
      </c>
      <c r="B305" s="12" t="s">
        <v>73</v>
      </c>
      <c r="C305" s="12" t="s">
        <v>77</v>
      </c>
      <c r="D305" s="12" t="s">
        <v>102</v>
      </c>
      <c r="E305" s="12" t="s">
        <v>103</v>
      </c>
      <c r="F305" s="12" t="s">
        <v>101</v>
      </c>
      <c r="G305" s="12">
        <v>1782</v>
      </c>
      <c r="H305" s="12">
        <f t="shared" si="7"/>
        <v>1.0802356877864261</v>
      </c>
      <c r="I305" s="12"/>
    </row>
    <row r="306" spans="1:9" x14ac:dyDescent="0.2">
      <c r="A306" s="12">
        <v>310</v>
      </c>
      <c r="B306" s="12" t="s">
        <v>73</v>
      </c>
      <c r="C306" s="12" t="s">
        <v>78</v>
      </c>
      <c r="D306" s="12" t="s">
        <v>102</v>
      </c>
      <c r="E306" s="12" t="s">
        <v>103</v>
      </c>
      <c r="F306" s="12" t="s">
        <v>101</v>
      </c>
      <c r="G306" s="12">
        <v>292</v>
      </c>
      <c r="H306" s="12">
        <f t="shared" si="7"/>
        <v>0.17700831696612596</v>
      </c>
      <c r="I306" s="12"/>
    </row>
    <row r="307" spans="1:9" x14ac:dyDescent="0.2">
      <c r="A307" s="12">
        <v>322</v>
      </c>
      <c r="B307" s="12" t="s">
        <v>73</v>
      </c>
      <c r="C307" s="12" t="s">
        <v>79</v>
      </c>
      <c r="D307" s="12" t="s">
        <v>102</v>
      </c>
      <c r="E307" s="12" t="s">
        <v>103</v>
      </c>
      <c r="F307" s="12" t="s">
        <v>101</v>
      </c>
      <c r="G307" s="12">
        <v>8135</v>
      </c>
      <c r="H307" s="12">
        <f t="shared" si="7"/>
        <v>4.9313789675323099</v>
      </c>
      <c r="I307" s="12"/>
    </row>
    <row r="308" spans="1:9" x14ac:dyDescent="0.2">
      <c r="A308" s="12">
        <v>92</v>
      </c>
      <c r="B308" s="12" t="s">
        <v>80</v>
      </c>
      <c r="C308" s="12" t="s">
        <v>2</v>
      </c>
      <c r="D308" s="12" t="s">
        <v>102</v>
      </c>
      <c r="E308" s="12" t="s">
        <v>103</v>
      </c>
      <c r="F308" s="12" t="s">
        <v>101</v>
      </c>
      <c r="G308" s="12">
        <v>707</v>
      </c>
      <c r="H308" s="12">
        <f t="shared" si="7"/>
        <v>0.42857835648990084</v>
      </c>
      <c r="I308" s="12">
        <f>H308+H309+H310+H311+H312</f>
        <v>1.1578283746756868</v>
      </c>
    </row>
    <row r="309" spans="1:9" x14ac:dyDescent="0.2">
      <c r="A309" s="12">
        <v>104</v>
      </c>
      <c r="B309" s="12" t="s">
        <v>80</v>
      </c>
      <c r="C309" s="12" t="s">
        <v>3</v>
      </c>
      <c r="D309" s="12" t="s">
        <v>102</v>
      </c>
      <c r="E309" s="12" t="s">
        <v>103</v>
      </c>
      <c r="F309" s="12" t="s">
        <v>101</v>
      </c>
      <c r="G309" s="12">
        <v>697</v>
      </c>
      <c r="H309" s="12">
        <f t="shared" si="7"/>
        <v>0.42251642782667731</v>
      </c>
      <c r="I309" s="12"/>
    </row>
    <row r="310" spans="1:9" x14ac:dyDescent="0.2">
      <c r="A310" s="12">
        <v>140</v>
      </c>
      <c r="B310" s="12" t="s">
        <v>80</v>
      </c>
      <c r="C310" s="12" t="s">
        <v>4</v>
      </c>
      <c r="D310" s="12" t="s">
        <v>102</v>
      </c>
      <c r="E310" s="12" t="s">
        <v>103</v>
      </c>
      <c r="F310" s="12" t="s">
        <v>101</v>
      </c>
      <c r="G310" s="12">
        <v>352</v>
      </c>
      <c r="H310" s="12">
        <f t="shared" si="7"/>
        <v>0.21337988894546689</v>
      </c>
      <c r="I310" s="12"/>
    </row>
    <row r="311" spans="1:9" x14ac:dyDescent="0.2">
      <c r="A311" s="12">
        <v>358</v>
      </c>
      <c r="B311" s="12" t="s">
        <v>80</v>
      </c>
      <c r="C311" s="12" t="s">
        <v>81</v>
      </c>
      <c r="D311" s="12" t="s">
        <v>102</v>
      </c>
      <c r="E311" s="12" t="s">
        <v>103</v>
      </c>
      <c r="F311" s="12" t="s">
        <v>101</v>
      </c>
      <c r="G311" s="12">
        <v>130</v>
      </c>
      <c r="H311" s="12">
        <f t="shared" si="7"/>
        <v>7.8805072621905392E-2</v>
      </c>
      <c r="I311" s="12"/>
    </row>
    <row r="312" spans="1:9" x14ac:dyDescent="0.2">
      <c r="A312" s="12">
        <v>370</v>
      </c>
      <c r="B312" s="12" t="s">
        <v>80</v>
      </c>
      <c r="C312" s="12" t="s">
        <v>6</v>
      </c>
      <c r="D312" s="12" t="s">
        <v>102</v>
      </c>
      <c r="E312" s="12" t="s">
        <v>103</v>
      </c>
      <c r="F312" s="12" t="s">
        <v>101</v>
      </c>
      <c r="G312" s="12">
        <v>24</v>
      </c>
      <c r="H312" s="12">
        <f t="shared" si="7"/>
        <v>1.4548628791736379E-2</v>
      </c>
      <c r="I312" s="12"/>
    </row>
    <row r="313" spans="1:9" x14ac:dyDescent="0.2">
      <c r="A313" s="12">
        <v>475</v>
      </c>
      <c r="B313" s="12" t="s">
        <v>19</v>
      </c>
      <c r="C313" s="12" t="s">
        <v>19</v>
      </c>
      <c r="D313" s="12" t="s">
        <v>102</v>
      </c>
      <c r="E313" s="12" t="s">
        <v>103</v>
      </c>
      <c r="F313" s="12" t="s">
        <v>101</v>
      </c>
      <c r="G313" s="12">
        <v>11850</v>
      </c>
      <c r="H313" s="12">
        <f t="shared" si="7"/>
        <v>7.1833854659198364</v>
      </c>
      <c r="I313" s="12">
        <v>7.1833854659198364</v>
      </c>
    </row>
    <row r="314" spans="1:9" x14ac:dyDescent="0.2">
      <c r="A314" s="12">
        <v>246</v>
      </c>
      <c r="B314" s="12" t="s">
        <v>82</v>
      </c>
      <c r="C314" s="12" t="s">
        <v>83</v>
      </c>
      <c r="D314" s="12" t="s">
        <v>102</v>
      </c>
      <c r="E314" s="12" t="s">
        <v>103</v>
      </c>
      <c r="F314" s="12" t="s">
        <v>101</v>
      </c>
      <c r="G314" s="12">
        <v>549</v>
      </c>
      <c r="H314" s="12">
        <f t="shared" si="7"/>
        <v>0.33279988361096968</v>
      </c>
      <c r="I314" s="12">
        <f>H314+H315+H316</f>
        <v>4.4791590892558375</v>
      </c>
    </row>
    <row r="315" spans="1:9" x14ac:dyDescent="0.2">
      <c r="A315" s="12">
        <v>20</v>
      </c>
      <c r="B315" s="12" t="s">
        <v>82</v>
      </c>
      <c r="C315" s="12" t="s">
        <v>84</v>
      </c>
      <c r="D315" s="12" t="s">
        <v>102</v>
      </c>
      <c r="E315" s="12" t="s">
        <v>103</v>
      </c>
      <c r="F315" s="12" t="s">
        <v>101</v>
      </c>
      <c r="G315" s="12">
        <v>250</v>
      </c>
      <c r="H315" s="12">
        <f t="shared" si="7"/>
        <v>0.15154821658058729</v>
      </c>
      <c r="I315" s="12"/>
    </row>
    <row r="316" spans="1:9" x14ac:dyDescent="0.2">
      <c r="A316" s="12">
        <v>463</v>
      </c>
      <c r="B316" s="12" t="s">
        <v>82</v>
      </c>
      <c r="C316" s="12" t="s">
        <v>85</v>
      </c>
      <c r="D316" s="12" t="s">
        <v>102</v>
      </c>
      <c r="E316" s="12" t="s">
        <v>103</v>
      </c>
      <c r="F316" s="12" t="s">
        <v>101</v>
      </c>
      <c r="G316" s="12">
        <v>6590</v>
      </c>
      <c r="H316" s="12">
        <f t="shared" si="7"/>
        <v>3.9948109890642804</v>
      </c>
      <c r="I316" s="12"/>
    </row>
    <row r="317" spans="1:9" x14ac:dyDescent="0.2">
      <c r="A317" s="13">
        <v>57</v>
      </c>
      <c r="B317" s="13" t="s">
        <v>43</v>
      </c>
      <c r="C317" s="13" t="s">
        <v>44</v>
      </c>
      <c r="D317" s="13" t="s">
        <v>104</v>
      </c>
      <c r="E317" s="13" t="s">
        <v>105</v>
      </c>
      <c r="F317" s="13" t="s">
        <v>101</v>
      </c>
      <c r="G317" s="13">
        <v>744</v>
      </c>
      <c r="H317" s="13">
        <f t="shared" ref="H317:H357" si="8">G317/173675*100</f>
        <v>0.42838635382179363</v>
      </c>
      <c r="I317" s="13">
        <f>H317+H318+H319</f>
        <v>0.73758456887865276</v>
      </c>
    </row>
    <row r="318" spans="1:9" x14ac:dyDescent="0.2">
      <c r="A318" s="13">
        <v>69</v>
      </c>
      <c r="B318" s="13" t="s">
        <v>43</v>
      </c>
      <c r="C318" s="13" t="s">
        <v>47</v>
      </c>
      <c r="D318" s="13" t="s">
        <v>104</v>
      </c>
      <c r="E318" s="13" t="s">
        <v>105</v>
      </c>
      <c r="F318" s="13" t="s">
        <v>101</v>
      </c>
      <c r="G318" s="13">
        <v>242</v>
      </c>
      <c r="H318" s="13">
        <f t="shared" si="8"/>
        <v>0.13934072261407804</v>
      </c>
      <c r="I318" s="13"/>
    </row>
    <row r="319" spans="1:9" x14ac:dyDescent="0.2">
      <c r="A319" s="13">
        <v>81</v>
      </c>
      <c r="B319" s="13" t="s">
        <v>43</v>
      </c>
      <c r="C319" s="13" t="s">
        <v>48</v>
      </c>
      <c r="D319" s="13" t="s">
        <v>104</v>
      </c>
      <c r="E319" s="13" t="s">
        <v>105</v>
      </c>
      <c r="F319" s="13" t="s">
        <v>101</v>
      </c>
      <c r="G319" s="13">
        <v>295</v>
      </c>
      <c r="H319" s="13">
        <f t="shared" si="8"/>
        <v>0.16985749244278106</v>
      </c>
      <c r="I319" s="13"/>
    </row>
    <row r="320" spans="1:9" x14ac:dyDescent="0.2">
      <c r="A320" s="13">
        <v>9</v>
      </c>
      <c r="B320" s="13" t="s">
        <v>49</v>
      </c>
      <c r="C320" s="13" t="s">
        <v>49</v>
      </c>
      <c r="D320" s="13" t="s">
        <v>104</v>
      </c>
      <c r="E320" s="13" t="s">
        <v>105</v>
      </c>
      <c r="F320" s="13" t="s">
        <v>101</v>
      </c>
      <c r="G320" s="13">
        <v>2588</v>
      </c>
      <c r="H320" s="13">
        <f t="shared" si="8"/>
        <v>1.490139628616669</v>
      </c>
      <c r="I320" s="13">
        <f>H320+H321+H322</f>
        <v>1.5235353389952497</v>
      </c>
    </row>
    <row r="321" spans="1:9" x14ac:dyDescent="0.2">
      <c r="A321" s="13">
        <v>383</v>
      </c>
      <c r="B321" s="13" t="s">
        <v>49</v>
      </c>
      <c r="C321" s="13" t="s">
        <v>50</v>
      </c>
      <c r="D321" s="13" t="s">
        <v>104</v>
      </c>
      <c r="E321" s="13" t="s">
        <v>105</v>
      </c>
      <c r="F321" s="13" t="s">
        <v>101</v>
      </c>
      <c r="G321" s="13">
        <v>31</v>
      </c>
      <c r="H321" s="13">
        <f t="shared" si="8"/>
        <v>1.78494314092414E-2</v>
      </c>
      <c r="I321" s="13"/>
    </row>
    <row r="322" spans="1:9" x14ac:dyDescent="0.2">
      <c r="A322" s="13">
        <v>395</v>
      </c>
      <c r="B322" s="13" t="s">
        <v>49</v>
      </c>
      <c r="C322" s="13" t="s">
        <v>51</v>
      </c>
      <c r="D322" s="13" t="s">
        <v>104</v>
      </c>
      <c r="E322" s="13" t="s">
        <v>105</v>
      </c>
      <c r="F322" s="13" t="s">
        <v>101</v>
      </c>
      <c r="G322" s="13">
        <v>27</v>
      </c>
      <c r="H322" s="13">
        <f t="shared" si="8"/>
        <v>1.5546278969339283E-2</v>
      </c>
      <c r="I322" s="13"/>
    </row>
    <row r="323" spans="1:9" x14ac:dyDescent="0.2">
      <c r="A323" s="13">
        <v>33</v>
      </c>
      <c r="B323" s="13" t="s">
        <v>52</v>
      </c>
      <c r="C323" s="13" t="s">
        <v>53</v>
      </c>
      <c r="D323" s="13" t="s">
        <v>104</v>
      </c>
      <c r="E323" s="13" t="s">
        <v>105</v>
      </c>
      <c r="F323" s="13" t="s">
        <v>101</v>
      </c>
      <c r="G323" s="13">
        <v>29572</v>
      </c>
      <c r="H323" s="13">
        <f t="shared" si="8"/>
        <v>17.027205988196346</v>
      </c>
      <c r="I323" s="13">
        <f>H323+H324</f>
        <v>19.061465380739889</v>
      </c>
    </row>
    <row r="324" spans="1:9" x14ac:dyDescent="0.2">
      <c r="A324" s="13">
        <v>428</v>
      </c>
      <c r="B324" s="13" t="s">
        <v>52</v>
      </c>
      <c r="C324" s="13" t="s">
        <v>54</v>
      </c>
      <c r="D324" s="13" t="s">
        <v>104</v>
      </c>
      <c r="E324" s="13" t="s">
        <v>105</v>
      </c>
      <c r="F324" s="13" t="s">
        <v>101</v>
      </c>
      <c r="G324" s="13">
        <v>3533</v>
      </c>
      <c r="H324" s="13">
        <f t="shared" si="8"/>
        <v>2.0342593925435439</v>
      </c>
      <c r="I324" s="13"/>
    </row>
    <row r="325" spans="1:9" x14ac:dyDescent="0.2">
      <c r="A325" s="13">
        <v>347</v>
      </c>
      <c r="B325" s="13" t="s">
        <v>55</v>
      </c>
      <c r="C325" s="13" t="s">
        <v>56</v>
      </c>
      <c r="D325" s="13" t="s">
        <v>104</v>
      </c>
      <c r="E325" s="13" t="s">
        <v>105</v>
      </c>
      <c r="F325" s="13" t="s">
        <v>101</v>
      </c>
      <c r="G325" s="13">
        <v>1267</v>
      </c>
      <c r="H325" s="13">
        <f t="shared" si="8"/>
        <v>0.72952353533899528</v>
      </c>
      <c r="I325" s="13">
        <v>0.72952353533899528</v>
      </c>
    </row>
    <row r="326" spans="1:9" x14ac:dyDescent="0.2">
      <c r="A326" s="13">
        <v>176</v>
      </c>
      <c r="B326" s="13" t="s">
        <v>57</v>
      </c>
      <c r="C326" s="13" t="s">
        <v>58</v>
      </c>
      <c r="D326" s="13" t="s">
        <v>104</v>
      </c>
      <c r="E326" s="13" t="s">
        <v>105</v>
      </c>
      <c r="F326" s="13" t="s">
        <v>101</v>
      </c>
      <c r="G326" s="13">
        <v>3490</v>
      </c>
      <c r="H326" s="13">
        <f t="shared" si="8"/>
        <v>2.0095005038145963</v>
      </c>
      <c r="I326" s="13">
        <f>H326+H327+H328+H329</f>
        <v>25.567295235353392</v>
      </c>
    </row>
    <row r="327" spans="1:9" x14ac:dyDescent="0.2">
      <c r="A327" s="13">
        <v>188</v>
      </c>
      <c r="B327" s="13" t="s">
        <v>57</v>
      </c>
      <c r="C327" s="13" t="s">
        <v>59</v>
      </c>
      <c r="D327" s="13" t="s">
        <v>104</v>
      </c>
      <c r="E327" s="13" t="s">
        <v>105</v>
      </c>
      <c r="F327" s="13" t="s">
        <v>101</v>
      </c>
      <c r="G327" s="13">
        <v>30360</v>
      </c>
      <c r="H327" s="13">
        <f t="shared" si="8"/>
        <v>17.480927018857059</v>
      </c>
      <c r="I327" s="13"/>
    </row>
    <row r="328" spans="1:9" x14ac:dyDescent="0.2">
      <c r="A328" s="13">
        <v>200</v>
      </c>
      <c r="B328" s="13" t="s">
        <v>57</v>
      </c>
      <c r="C328" s="13" t="s">
        <v>60</v>
      </c>
      <c r="D328" s="13" t="s">
        <v>104</v>
      </c>
      <c r="E328" s="13" t="s">
        <v>105</v>
      </c>
      <c r="F328" s="13" t="s">
        <v>101</v>
      </c>
      <c r="G328" s="13">
        <v>7159</v>
      </c>
      <c r="H328" s="13">
        <f t="shared" si="8"/>
        <v>4.1220670793148129</v>
      </c>
      <c r="I328" s="13"/>
    </row>
    <row r="329" spans="1:9" x14ac:dyDescent="0.2">
      <c r="A329" s="13">
        <v>452</v>
      </c>
      <c r="B329" s="13" t="s">
        <v>57</v>
      </c>
      <c r="C329" s="13" t="s">
        <v>61</v>
      </c>
      <c r="D329" s="13" t="s">
        <v>104</v>
      </c>
      <c r="E329" s="13" t="s">
        <v>105</v>
      </c>
      <c r="F329" s="13" t="s">
        <v>101</v>
      </c>
      <c r="G329" s="13">
        <v>3395</v>
      </c>
      <c r="H329" s="13">
        <f t="shared" si="8"/>
        <v>1.954800633366921</v>
      </c>
      <c r="I329" s="13"/>
    </row>
    <row r="330" spans="1:9" x14ac:dyDescent="0.2">
      <c r="A330" s="13">
        <v>211</v>
      </c>
      <c r="B330" s="13" t="s">
        <v>62</v>
      </c>
      <c r="C330" s="13" t="s">
        <v>62</v>
      </c>
      <c r="D330" s="13" t="s">
        <v>104</v>
      </c>
      <c r="E330" s="13" t="s">
        <v>105</v>
      </c>
      <c r="F330" s="13" t="s">
        <v>101</v>
      </c>
      <c r="G330" s="13">
        <v>68</v>
      </c>
      <c r="H330" s="13">
        <f t="shared" si="8"/>
        <v>3.915359147833597E-2</v>
      </c>
      <c r="I330" s="13">
        <v>3.915359147833597E-2</v>
      </c>
    </row>
    <row r="331" spans="1:9" x14ac:dyDescent="0.2">
      <c r="A331" s="13">
        <v>256</v>
      </c>
      <c r="B331" s="13" t="s">
        <v>88</v>
      </c>
      <c r="C331" s="13" t="s">
        <v>88</v>
      </c>
      <c r="D331" s="13" t="s">
        <v>104</v>
      </c>
      <c r="E331" s="13" t="s">
        <v>105</v>
      </c>
      <c r="F331" s="13" t="s">
        <v>101</v>
      </c>
      <c r="G331" s="13">
        <v>2860</v>
      </c>
      <c r="H331" s="13">
        <f t="shared" si="8"/>
        <v>1.6467539945300129</v>
      </c>
      <c r="I331" s="13">
        <f>H331+H332+H333</f>
        <v>1.7866705052540666</v>
      </c>
    </row>
    <row r="332" spans="1:9" x14ac:dyDescent="0.2">
      <c r="A332" s="13">
        <v>276</v>
      </c>
      <c r="B332" s="13" t="s">
        <v>88</v>
      </c>
      <c r="C332" s="13" t="s">
        <v>89</v>
      </c>
      <c r="D332" s="13" t="s">
        <v>104</v>
      </c>
      <c r="E332" s="13" t="s">
        <v>105</v>
      </c>
      <c r="F332" s="13" t="s">
        <v>101</v>
      </c>
      <c r="G332" s="13">
        <v>1</v>
      </c>
      <c r="H332" s="13">
        <f t="shared" si="8"/>
        <v>5.7578810997552894E-4</v>
      </c>
      <c r="I332" s="13"/>
    </row>
    <row r="333" spans="1:9" x14ac:dyDescent="0.2">
      <c r="A333" s="13">
        <v>404</v>
      </c>
      <c r="B333" s="13" t="s">
        <v>88</v>
      </c>
      <c r="C333" s="13" t="s">
        <v>90</v>
      </c>
      <c r="D333" s="13" t="s">
        <v>104</v>
      </c>
      <c r="E333" s="13" t="s">
        <v>105</v>
      </c>
      <c r="F333" s="13" t="s">
        <v>101</v>
      </c>
      <c r="G333" s="13">
        <v>242</v>
      </c>
      <c r="H333" s="13">
        <f t="shared" si="8"/>
        <v>0.13934072261407804</v>
      </c>
      <c r="I333" s="13"/>
    </row>
    <row r="334" spans="1:9" x14ac:dyDescent="0.2">
      <c r="A334" s="13">
        <v>287</v>
      </c>
      <c r="B334" s="13" t="s">
        <v>63</v>
      </c>
      <c r="C334" s="13" t="s">
        <v>63</v>
      </c>
      <c r="D334" s="13" t="s">
        <v>104</v>
      </c>
      <c r="E334" s="13" t="s">
        <v>105</v>
      </c>
      <c r="F334" s="13" t="s">
        <v>101</v>
      </c>
      <c r="G334" s="13">
        <v>617</v>
      </c>
      <c r="H334" s="13">
        <f t="shared" si="8"/>
        <v>0.35526126385490142</v>
      </c>
      <c r="I334" s="13">
        <v>0.35526126385490142</v>
      </c>
    </row>
    <row r="335" spans="1:9" x14ac:dyDescent="0.2">
      <c r="A335" s="13">
        <v>45</v>
      </c>
      <c r="B335" s="13" t="s">
        <v>64</v>
      </c>
      <c r="C335" s="13" t="s">
        <v>65</v>
      </c>
      <c r="D335" s="13" t="s">
        <v>104</v>
      </c>
      <c r="E335" s="13" t="s">
        <v>105</v>
      </c>
      <c r="F335" s="13" t="s">
        <v>101</v>
      </c>
      <c r="G335" s="13">
        <v>286</v>
      </c>
      <c r="H335" s="13">
        <f t="shared" si="8"/>
        <v>0.1646753994530013</v>
      </c>
      <c r="I335" s="13">
        <f>H335+H336+H337+H338+H339+H340+H341+H342</f>
        <v>1.4198934791996547</v>
      </c>
    </row>
    <row r="336" spans="1:9" x14ac:dyDescent="0.2">
      <c r="A336" s="13">
        <v>117</v>
      </c>
      <c r="B336" s="13" t="s">
        <v>64</v>
      </c>
      <c r="C336" s="13" t="s">
        <v>66</v>
      </c>
      <c r="D336" s="13" t="s">
        <v>104</v>
      </c>
      <c r="E336" s="13" t="s">
        <v>105</v>
      </c>
      <c r="F336" s="13" t="s">
        <v>101</v>
      </c>
      <c r="G336" s="13">
        <v>183</v>
      </c>
      <c r="H336" s="13">
        <f t="shared" si="8"/>
        <v>0.1053692241255218</v>
      </c>
      <c r="I336" s="13"/>
    </row>
    <row r="337" spans="1:9" x14ac:dyDescent="0.2">
      <c r="A337" s="13">
        <v>152</v>
      </c>
      <c r="B337" s="13" t="s">
        <v>64</v>
      </c>
      <c r="C337" s="13" t="s">
        <v>67</v>
      </c>
      <c r="D337" s="13" t="s">
        <v>104</v>
      </c>
      <c r="E337" s="13" t="s">
        <v>105</v>
      </c>
      <c r="F337" s="13" t="s">
        <v>101</v>
      </c>
      <c r="G337" s="13">
        <v>490</v>
      </c>
      <c r="H337" s="13">
        <f t="shared" si="8"/>
        <v>0.28213617388800921</v>
      </c>
      <c r="I337" s="13"/>
    </row>
    <row r="338" spans="1:9" x14ac:dyDescent="0.2">
      <c r="A338" s="13">
        <v>235</v>
      </c>
      <c r="B338" s="13" t="s">
        <v>64</v>
      </c>
      <c r="C338" s="13" t="s">
        <v>68</v>
      </c>
      <c r="D338" s="13" t="s">
        <v>104</v>
      </c>
      <c r="E338" s="13" t="s">
        <v>105</v>
      </c>
      <c r="F338" s="13" t="s">
        <v>101</v>
      </c>
      <c r="G338" s="13">
        <v>367</v>
      </c>
      <c r="H338" s="13">
        <f t="shared" si="8"/>
        <v>0.21131423636101915</v>
      </c>
      <c r="I338" s="13"/>
    </row>
    <row r="339" spans="1:9" x14ac:dyDescent="0.2">
      <c r="A339" s="13">
        <v>268</v>
      </c>
      <c r="B339" s="13" t="s">
        <v>64</v>
      </c>
      <c r="C339" s="13" t="s">
        <v>69</v>
      </c>
      <c r="D339" s="13" t="s">
        <v>104</v>
      </c>
      <c r="E339" s="13" t="s">
        <v>105</v>
      </c>
      <c r="F339" s="13" t="s">
        <v>101</v>
      </c>
      <c r="G339" s="13">
        <v>412</v>
      </c>
      <c r="H339" s="13">
        <f t="shared" si="8"/>
        <v>0.23722470130991793</v>
      </c>
      <c r="I339" s="13"/>
    </row>
    <row r="340" spans="1:9" x14ac:dyDescent="0.2">
      <c r="A340" s="13">
        <v>335</v>
      </c>
      <c r="B340" s="13" t="s">
        <v>64</v>
      </c>
      <c r="C340" s="13" t="s">
        <v>70</v>
      </c>
      <c r="D340" s="13" t="s">
        <v>104</v>
      </c>
      <c r="E340" s="13" t="s">
        <v>105</v>
      </c>
      <c r="F340" s="13" t="s">
        <v>101</v>
      </c>
      <c r="G340" s="13">
        <v>308</v>
      </c>
      <c r="H340" s="13">
        <f t="shared" si="8"/>
        <v>0.17734273787246294</v>
      </c>
      <c r="I340" s="13"/>
    </row>
    <row r="341" spans="1:9" x14ac:dyDescent="0.2">
      <c r="A341" s="13">
        <v>416</v>
      </c>
      <c r="B341" s="13" t="s">
        <v>64</v>
      </c>
      <c r="C341" s="13" t="s">
        <v>71</v>
      </c>
      <c r="D341" s="13" t="s">
        <v>104</v>
      </c>
      <c r="E341" s="13" t="s">
        <v>105</v>
      </c>
      <c r="F341" s="13" t="s">
        <v>101</v>
      </c>
      <c r="G341" s="13">
        <v>253</v>
      </c>
      <c r="H341" s="13">
        <f t="shared" si="8"/>
        <v>0.14567439182380884</v>
      </c>
      <c r="I341" s="13"/>
    </row>
    <row r="342" spans="1:9" x14ac:dyDescent="0.2">
      <c r="A342" s="13">
        <v>440</v>
      </c>
      <c r="B342" s="13" t="s">
        <v>64</v>
      </c>
      <c r="C342" s="13" t="s">
        <v>72</v>
      </c>
      <c r="D342" s="13" t="s">
        <v>104</v>
      </c>
      <c r="E342" s="13" t="s">
        <v>105</v>
      </c>
      <c r="F342" s="13" t="s">
        <v>101</v>
      </c>
      <c r="G342" s="13">
        <v>167</v>
      </c>
      <c r="H342" s="13">
        <f t="shared" si="8"/>
        <v>9.6156614365913343E-2</v>
      </c>
      <c r="I342" s="13"/>
    </row>
    <row r="343" spans="1:9" x14ac:dyDescent="0.2">
      <c r="A343" s="13">
        <v>129</v>
      </c>
      <c r="B343" s="13" t="s">
        <v>73</v>
      </c>
      <c r="C343" s="13" t="s">
        <v>74</v>
      </c>
      <c r="D343" s="13" t="s">
        <v>104</v>
      </c>
      <c r="E343" s="13" t="s">
        <v>105</v>
      </c>
      <c r="F343" s="13" t="s">
        <v>101</v>
      </c>
      <c r="G343" s="13">
        <v>17954</v>
      </c>
      <c r="H343" s="13">
        <f t="shared" si="8"/>
        <v>10.337699726500647</v>
      </c>
      <c r="I343" s="13">
        <f>H343+H344+H345+H346+H347+H348</f>
        <v>37.19706348063913</v>
      </c>
    </row>
    <row r="344" spans="1:9" x14ac:dyDescent="0.2">
      <c r="A344" s="13">
        <v>164</v>
      </c>
      <c r="B344" s="13" t="s">
        <v>73</v>
      </c>
      <c r="C344" s="13" t="s">
        <v>75</v>
      </c>
      <c r="D344" s="13" t="s">
        <v>104</v>
      </c>
      <c r="E344" s="13" t="s">
        <v>105</v>
      </c>
      <c r="F344" s="13" t="s">
        <v>101</v>
      </c>
      <c r="G344" s="13">
        <v>963</v>
      </c>
      <c r="H344" s="13">
        <f t="shared" si="8"/>
        <v>0.55448394990643446</v>
      </c>
      <c r="I344" s="13"/>
    </row>
    <row r="345" spans="1:9" x14ac:dyDescent="0.2">
      <c r="A345" s="13">
        <v>223</v>
      </c>
      <c r="B345" s="13" t="s">
        <v>73</v>
      </c>
      <c r="C345" s="13" t="s">
        <v>76</v>
      </c>
      <c r="D345" s="13" t="s">
        <v>104</v>
      </c>
      <c r="E345" s="13" t="s">
        <v>105</v>
      </c>
      <c r="F345" s="13" t="s">
        <v>101</v>
      </c>
      <c r="G345" s="13">
        <v>39501</v>
      </c>
      <c r="H345" s="13">
        <f t="shared" si="8"/>
        <v>22.744206132143372</v>
      </c>
      <c r="I345" s="13"/>
    </row>
    <row r="346" spans="1:9" x14ac:dyDescent="0.2">
      <c r="A346" s="13">
        <v>299</v>
      </c>
      <c r="B346" s="13" t="s">
        <v>73</v>
      </c>
      <c r="C346" s="13" t="s">
        <v>77</v>
      </c>
      <c r="D346" s="13" t="s">
        <v>104</v>
      </c>
      <c r="E346" s="13" t="s">
        <v>105</v>
      </c>
      <c r="F346" s="13" t="s">
        <v>101</v>
      </c>
      <c r="G346" s="13">
        <v>2054</v>
      </c>
      <c r="H346" s="13">
        <f t="shared" si="8"/>
        <v>1.1826687778897367</v>
      </c>
      <c r="I346" s="13"/>
    </row>
    <row r="347" spans="1:9" x14ac:dyDescent="0.2">
      <c r="A347" s="13">
        <v>311</v>
      </c>
      <c r="B347" s="13" t="s">
        <v>73</v>
      </c>
      <c r="C347" s="13" t="s">
        <v>78</v>
      </c>
      <c r="D347" s="13" t="s">
        <v>104</v>
      </c>
      <c r="E347" s="13" t="s">
        <v>105</v>
      </c>
      <c r="F347" s="13" t="s">
        <v>101</v>
      </c>
      <c r="G347" s="13">
        <v>467</v>
      </c>
      <c r="H347" s="13">
        <f t="shared" si="8"/>
        <v>0.26889304735857206</v>
      </c>
      <c r="I347" s="13"/>
    </row>
    <row r="348" spans="1:9" x14ac:dyDescent="0.2">
      <c r="A348" s="13">
        <v>323</v>
      </c>
      <c r="B348" s="13" t="s">
        <v>73</v>
      </c>
      <c r="C348" s="13" t="s">
        <v>79</v>
      </c>
      <c r="D348" s="13" t="s">
        <v>104</v>
      </c>
      <c r="E348" s="13" t="s">
        <v>105</v>
      </c>
      <c r="F348" s="13" t="s">
        <v>101</v>
      </c>
      <c r="G348" s="13">
        <v>3663</v>
      </c>
      <c r="H348" s="13">
        <f t="shared" si="8"/>
        <v>2.1091118468403627</v>
      </c>
      <c r="I348" s="13"/>
    </row>
    <row r="349" spans="1:9" x14ac:dyDescent="0.2">
      <c r="A349" s="13">
        <v>93</v>
      </c>
      <c r="B349" s="13" t="s">
        <v>80</v>
      </c>
      <c r="C349" s="13" t="s">
        <v>2</v>
      </c>
      <c r="D349" s="13" t="s">
        <v>104</v>
      </c>
      <c r="E349" s="13" t="s">
        <v>105</v>
      </c>
      <c r="F349" s="13" t="s">
        <v>101</v>
      </c>
      <c r="G349" s="13">
        <v>785</v>
      </c>
      <c r="H349" s="13">
        <f t="shared" si="8"/>
        <v>0.4519936663307903</v>
      </c>
      <c r="I349" s="13">
        <f>H349+H350+H351+H352+H353</f>
        <v>1.1250899668921839</v>
      </c>
    </row>
    <row r="350" spans="1:9" x14ac:dyDescent="0.2">
      <c r="A350" s="13">
        <v>105</v>
      </c>
      <c r="B350" s="13" t="s">
        <v>80</v>
      </c>
      <c r="C350" s="13" t="s">
        <v>3</v>
      </c>
      <c r="D350" s="13" t="s">
        <v>104</v>
      </c>
      <c r="E350" s="13" t="s">
        <v>105</v>
      </c>
      <c r="F350" s="13" t="s">
        <v>101</v>
      </c>
      <c r="G350" s="13">
        <v>546</v>
      </c>
      <c r="H350" s="13">
        <f t="shared" si="8"/>
        <v>0.31438030804663886</v>
      </c>
      <c r="I350" s="13"/>
    </row>
    <row r="351" spans="1:9" x14ac:dyDescent="0.2">
      <c r="A351" s="13">
        <v>141</v>
      </c>
      <c r="B351" s="13" t="s">
        <v>80</v>
      </c>
      <c r="C351" s="13" t="s">
        <v>4</v>
      </c>
      <c r="D351" s="13" t="s">
        <v>104</v>
      </c>
      <c r="E351" s="13" t="s">
        <v>105</v>
      </c>
      <c r="F351" s="13" t="s">
        <v>101</v>
      </c>
      <c r="G351" s="13">
        <v>566</v>
      </c>
      <c r="H351" s="13">
        <f t="shared" si="8"/>
        <v>0.32589607024614942</v>
      </c>
      <c r="I351" s="13"/>
    </row>
    <row r="352" spans="1:9" x14ac:dyDescent="0.2">
      <c r="A352" s="13">
        <v>359</v>
      </c>
      <c r="B352" s="13" t="s">
        <v>80</v>
      </c>
      <c r="C352" s="13" t="s">
        <v>81</v>
      </c>
      <c r="D352" s="13" t="s">
        <v>104</v>
      </c>
      <c r="E352" s="13" t="s">
        <v>105</v>
      </c>
      <c r="F352" s="13" t="s">
        <v>101</v>
      </c>
      <c r="G352" s="13">
        <v>39</v>
      </c>
      <c r="H352" s="13">
        <f t="shared" si="8"/>
        <v>2.2455736289045632E-2</v>
      </c>
      <c r="I352" s="13"/>
    </row>
    <row r="353" spans="1:9" x14ac:dyDescent="0.2">
      <c r="A353" s="13">
        <v>371</v>
      </c>
      <c r="B353" s="13" t="s">
        <v>80</v>
      </c>
      <c r="C353" s="13" t="s">
        <v>6</v>
      </c>
      <c r="D353" s="13" t="s">
        <v>104</v>
      </c>
      <c r="E353" s="13" t="s">
        <v>105</v>
      </c>
      <c r="F353" s="13" t="s">
        <v>101</v>
      </c>
      <c r="G353" s="13">
        <v>18</v>
      </c>
      <c r="H353" s="13">
        <f t="shared" si="8"/>
        <v>1.0364185979559523E-2</v>
      </c>
      <c r="I353" s="13"/>
    </row>
    <row r="354" spans="1:9" x14ac:dyDescent="0.2">
      <c r="A354" s="13">
        <v>476</v>
      </c>
      <c r="B354" s="13" t="s">
        <v>19</v>
      </c>
      <c r="C354" s="13" t="s">
        <v>19</v>
      </c>
      <c r="D354" s="13" t="s">
        <v>104</v>
      </c>
      <c r="E354" s="13" t="s">
        <v>105</v>
      </c>
      <c r="F354" s="13" t="s">
        <v>101</v>
      </c>
      <c r="G354" s="13">
        <v>10292</v>
      </c>
      <c r="H354" s="13">
        <f t="shared" si="8"/>
        <v>5.9260112278681447</v>
      </c>
      <c r="I354" s="13">
        <v>5.9260112278681447</v>
      </c>
    </row>
    <row r="355" spans="1:9" x14ac:dyDescent="0.2">
      <c r="A355" s="13">
        <v>247</v>
      </c>
      <c r="B355" s="13" t="s">
        <v>82</v>
      </c>
      <c r="C355" s="13" t="s">
        <v>83</v>
      </c>
      <c r="D355" s="13" t="s">
        <v>104</v>
      </c>
      <c r="E355" s="13" t="s">
        <v>105</v>
      </c>
      <c r="F355" s="13" t="s">
        <v>101</v>
      </c>
      <c r="G355" s="13">
        <v>2245</v>
      </c>
      <c r="H355" s="13">
        <f t="shared" si="8"/>
        <v>1.2926443068950626</v>
      </c>
      <c r="I355" s="13">
        <f>H355+H356+H357</f>
        <v>4.5314524255074131</v>
      </c>
    </row>
    <row r="356" spans="1:9" x14ac:dyDescent="0.2">
      <c r="A356" s="13">
        <v>21</v>
      </c>
      <c r="B356" s="13" t="s">
        <v>82</v>
      </c>
      <c r="C356" s="13" t="s">
        <v>84</v>
      </c>
      <c r="D356" s="13" t="s">
        <v>104</v>
      </c>
      <c r="E356" s="13" t="s">
        <v>105</v>
      </c>
      <c r="F356" s="13" t="s">
        <v>101</v>
      </c>
      <c r="G356" s="13">
        <v>265</v>
      </c>
      <c r="H356" s="13">
        <f t="shared" si="8"/>
        <v>0.15258384914351519</v>
      </c>
      <c r="I356" s="13"/>
    </row>
    <row r="357" spans="1:9" x14ac:dyDescent="0.2">
      <c r="A357" s="13">
        <v>464</v>
      </c>
      <c r="B357" s="13" t="s">
        <v>82</v>
      </c>
      <c r="C357" s="13" t="s">
        <v>85</v>
      </c>
      <c r="D357" s="13" t="s">
        <v>104</v>
      </c>
      <c r="E357" s="13" t="s">
        <v>105</v>
      </c>
      <c r="F357" s="13" t="s">
        <v>101</v>
      </c>
      <c r="G357" s="13">
        <v>5360</v>
      </c>
      <c r="H357" s="13">
        <f t="shared" si="8"/>
        <v>3.0862242694688353</v>
      </c>
      <c r="I357" s="13"/>
    </row>
    <row r="358" spans="1:9" x14ac:dyDescent="0.2">
      <c r="A358" s="3">
        <v>58</v>
      </c>
      <c r="B358" s="3" t="s">
        <v>43</v>
      </c>
      <c r="C358" s="3" t="s">
        <v>44</v>
      </c>
      <c r="D358" s="3" t="s">
        <v>106</v>
      </c>
      <c r="E358" s="3" t="s">
        <v>107</v>
      </c>
      <c r="F358" s="3" t="s">
        <v>108</v>
      </c>
      <c r="G358" s="3">
        <v>636</v>
      </c>
      <c r="H358" s="3">
        <f t="shared" ref="H358:H397" si="9">G358/191517*100</f>
        <v>0.33208540234026224</v>
      </c>
      <c r="I358" s="3">
        <f>H358+H359+H360</f>
        <v>1.0865876136322101</v>
      </c>
    </row>
    <row r="359" spans="1:9" x14ac:dyDescent="0.2">
      <c r="A359" s="3">
        <v>70</v>
      </c>
      <c r="B359" s="3" t="s">
        <v>43</v>
      </c>
      <c r="C359" s="3" t="s">
        <v>47</v>
      </c>
      <c r="D359" s="3" t="s">
        <v>106</v>
      </c>
      <c r="E359" s="3" t="s">
        <v>107</v>
      </c>
      <c r="F359" s="3" t="s">
        <v>108</v>
      </c>
      <c r="G359" s="3">
        <v>823</v>
      </c>
      <c r="H359" s="3">
        <f t="shared" si="9"/>
        <v>0.42972686497804369</v>
      </c>
      <c r="I359" s="3"/>
    </row>
    <row r="360" spans="1:9" x14ac:dyDescent="0.2">
      <c r="A360" s="3">
        <v>82</v>
      </c>
      <c r="B360" s="3" t="s">
        <v>43</v>
      </c>
      <c r="C360" s="3" t="s">
        <v>48</v>
      </c>
      <c r="D360" s="3" t="s">
        <v>106</v>
      </c>
      <c r="E360" s="3" t="s">
        <v>107</v>
      </c>
      <c r="F360" s="3" t="s">
        <v>108</v>
      </c>
      <c r="G360" s="3">
        <v>622</v>
      </c>
      <c r="H360" s="3">
        <f t="shared" si="9"/>
        <v>0.32477534631390426</v>
      </c>
      <c r="I360" s="3"/>
    </row>
    <row r="361" spans="1:9" x14ac:dyDescent="0.2">
      <c r="A361" s="3">
        <v>10</v>
      </c>
      <c r="B361" s="3" t="s">
        <v>49</v>
      </c>
      <c r="C361" s="3" t="s">
        <v>49</v>
      </c>
      <c r="D361" s="3" t="s">
        <v>106</v>
      </c>
      <c r="E361" s="3" t="s">
        <v>107</v>
      </c>
      <c r="F361" s="3" t="s">
        <v>108</v>
      </c>
      <c r="G361" s="3">
        <v>2522</v>
      </c>
      <c r="H361" s="3">
        <f t="shared" si="9"/>
        <v>1.3168543784624862</v>
      </c>
      <c r="I361" s="3">
        <f>H361+H362+H363</f>
        <v>1.3648918894928386</v>
      </c>
    </row>
    <row r="362" spans="1:9" x14ac:dyDescent="0.2">
      <c r="A362" s="3">
        <v>384</v>
      </c>
      <c r="B362" s="3" t="s">
        <v>49</v>
      </c>
      <c r="C362" s="3" t="s">
        <v>50</v>
      </c>
      <c r="D362" s="3" t="s">
        <v>106</v>
      </c>
      <c r="E362" s="3" t="s">
        <v>107</v>
      </c>
      <c r="F362" s="3" t="s">
        <v>108</v>
      </c>
      <c r="G362" s="3">
        <v>29</v>
      </c>
      <c r="H362" s="3">
        <f t="shared" si="9"/>
        <v>1.5142258911741516E-2</v>
      </c>
      <c r="I362" s="3"/>
    </row>
    <row r="363" spans="1:9" x14ac:dyDescent="0.2">
      <c r="A363" s="3">
        <v>396</v>
      </c>
      <c r="B363" s="3" t="s">
        <v>49</v>
      </c>
      <c r="C363" s="3" t="s">
        <v>51</v>
      </c>
      <c r="D363" s="3" t="s">
        <v>106</v>
      </c>
      <c r="E363" s="3" t="s">
        <v>107</v>
      </c>
      <c r="F363" s="3" t="s">
        <v>108</v>
      </c>
      <c r="G363" s="3">
        <v>63</v>
      </c>
      <c r="H363" s="3">
        <f t="shared" si="9"/>
        <v>3.2895252118610878E-2</v>
      </c>
      <c r="I363" s="3"/>
    </row>
    <row r="364" spans="1:9" x14ac:dyDescent="0.2">
      <c r="A364" s="3">
        <v>34</v>
      </c>
      <c r="B364" s="3" t="s">
        <v>52</v>
      </c>
      <c r="C364" s="3" t="s">
        <v>53</v>
      </c>
      <c r="D364" s="3" t="s">
        <v>106</v>
      </c>
      <c r="E364" s="3" t="s">
        <v>107</v>
      </c>
      <c r="F364" s="3" t="s">
        <v>108</v>
      </c>
      <c r="G364" s="3">
        <v>29043</v>
      </c>
      <c r="H364" s="3">
        <f t="shared" si="9"/>
        <v>15.164711226679618</v>
      </c>
      <c r="I364" s="3">
        <f>H364+H365</f>
        <v>17.911725852013138</v>
      </c>
    </row>
    <row r="365" spans="1:9" x14ac:dyDescent="0.2">
      <c r="A365" s="3">
        <v>429</v>
      </c>
      <c r="B365" s="3" t="s">
        <v>52</v>
      </c>
      <c r="C365" s="3" t="s">
        <v>54</v>
      </c>
      <c r="D365" s="3" t="s">
        <v>106</v>
      </c>
      <c r="E365" s="3" t="s">
        <v>107</v>
      </c>
      <c r="F365" s="3" t="s">
        <v>108</v>
      </c>
      <c r="G365" s="3">
        <v>5261</v>
      </c>
      <c r="H365" s="3">
        <f t="shared" si="9"/>
        <v>2.7470146253335215</v>
      </c>
      <c r="I365" s="3"/>
    </row>
    <row r="366" spans="1:9" x14ac:dyDescent="0.2">
      <c r="A366" s="3">
        <v>348</v>
      </c>
      <c r="B366" s="3" t="s">
        <v>55</v>
      </c>
      <c r="C366" s="3" t="s">
        <v>56</v>
      </c>
      <c r="D366" s="3" t="s">
        <v>106</v>
      </c>
      <c r="E366" s="3" t="s">
        <v>107</v>
      </c>
      <c r="F366" s="3" t="s">
        <v>108</v>
      </c>
      <c r="G366" s="3">
        <v>1498</v>
      </c>
      <c r="H366" s="3">
        <f t="shared" si="9"/>
        <v>0.78217599482030309</v>
      </c>
      <c r="I366" s="3">
        <v>0.78217599482030309</v>
      </c>
    </row>
    <row r="367" spans="1:9" x14ac:dyDescent="0.2">
      <c r="A367" s="3">
        <v>177</v>
      </c>
      <c r="B367" s="3" t="s">
        <v>57</v>
      </c>
      <c r="C367" s="3" t="s">
        <v>58</v>
      </c>
      <c r="D367" s="3" t="s">
        <v>106</v>
      </c>
      <c r="E367" s="3" t="s">
        <v>107</v>
      </c>
      <c r="F367" s="3" t="s">
        <v>108</v>
      </c>
      <c r="G367" s="3">
        <v>3221</v>
      </c>
      <c r="H367" s="3">
        <f t="shared" si="9"/>
        <v>1.6818350329213594</v>
      </c>
      <c r="I367" s="3">
        <f>H367+H368+H369+H370</f>
        <v>29.182265804080053</v>
      </c>
    </row>
    <row r="368" spans="1:9" x14ac:dyDescent="0.2">
      <c r="A368" s="3">
        <v>189</v>
      </c>
      <c r="B368" s="3" t="s">
        <v>57</v>
      </c>
      <c r="C368" s="3" t="s">
        <v>59</v>
      </c>
      <c r="D368" s="3" t="s">
        <v>106</v>
      </c>
      <c r="E368" s="3" t="s">
        <v>107</v>
      </c>
      <c r="F368" s="3" t="s">
        <v>108</v>
      </c>
      <c r="G368" s="3">
        <v>29234</v>
      </c>
      <c r="H368" s="3">
        <f t="shared" si="9"/>
        <v>15.264441276753498</v>
      </c>
      <c r="I368" s="3"/>
    </row>
    <row r="369" spans="1:9" x14ac:dyDescent="0.2">
      <c r="A369" s="3">
        <v>201</v>
      </c>
      <c r="B369" s="3" t="s">
        <v>57</v>
      </c>
      <c r="C369" s="3" t="s">
        <v>60</v>
      </c>
      <c r="D369" s="3" t="s">
        <v>106</v>
      </c>
      <c r="E369" s="3" t="s">
        <v>107</v>
      </c>
      <c r="F369" s="3" t="s">
        <v>108</v>
      </c>
      <c r="G369" s="3">
        <v>21335</v>
      </c>
      <c r="H369" s="3">
        <f t="shared" si="9"/>
        <v>11.140003237310527</v>
      </c>
      <c r="I369" s="3"/>
    </row>
    <row r="370" spans="1:9" x14ac:dyDescent="0.2">
      <c r="A370" s="3">
        <v>453</v>
      </c>
      <c r="B370" s="3" t="s">
        <v>57</v>
      </c>
      <c r="C370" s="3" t="s">
        <v>61</v>
      </c>
      <c r="D370" s="3" t="s">
        <v>106</v>
      </c>
      <c r="E370" s="3" t="s">
        <v>107</v>
      </c>
      <c r="F370" s="3" t="s">
        <v>108</v>
      </c>
      <c r="G370" s="3">
        <v>2099</v>
      </c>
      <c r="H370" s="3">
        <f t="shared" si="9"/>
        <v>1.0959862570946703</v>
      </c>
      <c r="I370" s="3"/>
    </row>
    <row r="371" spans="1:9" x14ac:dyDescent="0.2">
      <c r="A371" s="3">
        <v>212</v>
      </c>
      <c r="B371" s="3" t="s">
        <v>62</v>
      </c>
      <c r="C371" s="3" t="s">
        <v>62</v>
      </c>
      <c r="D371" s="3" t="s">
        <v>106</v>
      </c>
      <c r="E371" s="3" t="s">
        <v>107</v>
      </c>
      <c r="F371" s="3" t="s">
        <v>108</v>
      </c>
      <c r="G371" s="3">
        <v>194</v>
      </c>
      <c r="H371" s="3">
        <f t="shared" si="9"/>
        <v>0.10129649065096048</v>
      </c>
      <c r="I371" s="3">
        <v>0.10129649065096048</v>
      </c>
    </row>
    <row r="372" spans="1:9" x14ac:dyDescent="0.2">
      <c r="A372" s="3">
        <v>257</v>
      </c>
      <c r="B372" s="3" t="s">
        <v>88</v>
      </c>
      <c r="C372" s="3" t="s">
        <v>88</v>
      </c>
      <c r="D372" s="3" t="s">
        <v>106</v>
      </c>
      <c r="E372" s="3" t="s">
        <v>107</v>
      </c>
      <c r="F372" s="3" t="s">
        <v>108</v>
      </c>
      <c r="G372" s="3">
        <v>1178</v>
      </c>
      <c r="H372" s="3">
        <f t="shared" si="9"/>
        <v>0.61508899993212085</v>
      </c>
      <c r="I372" s="3">
        <f>H372+H373</f>
        <v>0.67931306359226595</v>
      </c>
    </row>
    <row r="373" spans="1:9" x14ac:dyDescent="0.2">
      <c r="A373" s="3">
        <v>405</v>
      </c>
      <c r="B373" s="3" t="s">
        <v>88</v>
      </c>
      <c r="C373" s="3" t="s">
        <v>90</v>
      </c>
      <c r="D373" s="3" t="s">
        <v>106</v>
      </c>
      <c r="E373" s="3" t="s">
        <v>107</v>
      </c>
      <c r="F373" s="3" t="s">
        <v>108</v>
      </c>
      <c r="G373" s="3">
        <v>123</v>
      </c>
      <c r="H373" s="3">
        <f t="shared" si="9"/>
        <v>6.4224063660145062E-2</v>
      </c>
      <c r="I373" s="3"/>
    </row>
    <row r="374" spans="1:9" x14ac:dyDescent="0.2">
      <c r="A374" s="3">
        <v>288</v>
      </c>
      <c r="B374" s="3" t="s">
        <v>63</v>
      </c>
      <c r="C374" s="3" t="s">
        <v>63</v>
      </c>
      <c r="D374" s="3" t="s">
        <v>106</v>
      </c>
      <c r="E374" s="3" t="s">
        <v>107</v>
      </c>
      <c r="F374" s="3" t="s">
        <v>108</v>
      </c>
      <c r="G374" s="3">
        <v>751</v>
      </c>
      <c r="H374" s="3">
        <f t="shared" si="9"/>
        <v>0.39213229112820269</v>
      </c>
      <c r="I374" s="3">
        <v>0.39213229112820269</v>
      </c>
    </row>
    <row r="375" spans="1:9" x14ac:dyDescent="0.2">
      <c r="A375" s="3">
        <v>46</v>
      </c>
      <c r="B375" s="3" t="s">
        <v>64</v>
      </c>
      <c r="C375" s="3" t="s">
        <v>65</v>
      </c>
      <c r="D375" s="3" t="s">
        <v>106</v>
      </c>
      <c r="E375" s="3" t="s">
        <v>107</v>
      </c>
      <c r="F375" s="3" t="s">
        <v>108</v>
      </c>
      <c r="G375" s="3">
        <v>173</v>
      </c>
      <c r="H375" s="3">
        <f t="shared" si="9"/>
        <v>9.0331406611423526E-2</v>
      </c>
      <c r="I375" s="3">
        <f>H375+H376+H377+H378+H379+H380+H381+H382</f>
        <v>1.4505239743730323</v>
      </c>
    </row>
    <row r="376" spans="1:9" x14ac:dyDescent="0.2">
      <c r="A376" s="3">
        <v>118</v>
      </c>
      <c r="B376" s="3" t="s">
        <v>64</v>
      </c>
      <c r="C376" s="3" t="s">
        <v>66</v>
      </c>
      <c r="D376" s="3" t="s">
        <v>106</v>
      </c>
      <c r="E376" s="3" t="s">
        <v>107</v>
      </c>
      <c r="F376" s="3" t="s">
        <v>108</v>
      </c>
      <c r="G376" s="3">
        <v>160</v>
      </c>
      <c r="H376" s="3">
        <f t="shared" si="9"/>
        <v>8.3543497444091119E-2</v>
      </c>
      <c r="I376" s="3"/>
    </row>
    <row r="377" spans="1:9" x14ac:dyDescent="0.2">
      <c r="A377" s="3">
        <v>153</v>
      </c>
      <c r="B377" s="3" t="s">
        <v>64</v>
      </c>
      <c r="C377" s="3" t="s">
        <v>67</v>
      </c>
      <c r="D377" s="3" t="s">
        <v>106</v>
      </c>
      <c r="E377" s="3" t="s">
        <v>107</v>
      </c>
      <c r="F377" s="3" t="s">
        <v>108</v>
      </c>
      <c r="G377" s="3">
        <v>50</v>
      </c>
      <c r="H377" s="3">
        <f t="shared" si="9"/>
        <v>2.6107342951278478E-2</v>
      </c>
      <c r="I377" s="3"/>
    </row>
    <row r="378" spans="1:9" x14ac:dyDescent="0.2">
      <c r="A378" s="3">
        <v>236</v>
      </c>
      <c r="B378" s="3" t="s">
        <v>64</v>
      </c>
      <c r="C378" s="3" t="s">
        <v>68</v>
      </c>
      <c r="D378" s="3" t="s">
        <v>106</v>
      </c>
      <c r="E378" s="3" t="s">
        <v>107</v>
      </c>
      <c r="F378" s="3" t="s">
        <v>108</v>
      </c>
      <c r="G378" s="3">
        <v>663</v>
      </c>
      <c r="H378" s="3">
        <f t="shared" si="9"/>
        <v>0.34618336753395262</v>
      </c>
      <c r="I378" s="3"/>
    </row>
    <row r="379" spans="1:9" x14ac:dyDescent="0.2">
      <c r="A379" s="3">
        <v>269</v>
      </c>
      <c r="B379" s="3" t="s">
        <v>64</v>
      </c>
      <c r="C379" s="3" t="s">
        <v>69</v>
      </c>
      <c r="D379" s="3" t="s">
        <v>106</v>
      </c>
      <c r="E379" s="3" t="s">
        <v>107</v>
      </c>
      <c r="F379" s="3" t="s">
        <v>108</v>
      </c>
      <c r="G379" s="3">
        <v>900</v>
      </c>
      <c r="H379" s="3">
        <f t="shared" si="9"/>
        <v>0.46993217312301261</v>
      </c>
      <c r="I379" s="3"/>
    </row>
    <row r="380" spans="1:9" x14ac:dyDescent="0.2">
      <c r="A380" s="3">
        <v>336</v>
      </c>
      <c r="B380" s="3" t="s">
        <v>64</v>
      </c>
      <c r="C380" s="3" t="s">
        <v>70</v>
      </c>
      <c r="D380" s="3" t="s">
        <v>106</v>
      </c>
      <c r="E380" s="3" t="s">
        <v>107</v>
      </c>
      <c r="F380" s="3" t="s">
        <v>108</v>
      </c>
      <c r="G380" s="3">
        <v>87</v>
      </c>
      <c r="H380" s="3">
        <f t="shared" si="9"/>
        <v>4.542677673522455E-2</v>
      </c>
      <c r="I380" s="3"/>
    </row>
    <row r="381" spans="1:9" x14ac:dyDescent="0.2">
      <c r="A381" s="3">
        <v>417</v>
      </c>
      <c r="B381" s="3" t="s">
        <v>64</v>
      </c>
      <c r="C381" s="3" t="s">
        <v>71</v>
      </c>
      <c r="D381" s="3" t="s">
        <v>106</v>
      </c>
      <c r="E381" s="3" t="s">
        <v>107</v>
      </c>
      <c r="F381" s="3" t="s">
        <v>108</v>
      </c>
      <c r="G381" s="3">
        <v>367</v>
      </c>
      <c r="H381" s="3">
        <f t="shared" si="9"/>
        <v>0.19162789726238402</v>
      </c>
      <c r="I381" s="3"/>
    </row>
    <row r="382" spans="1:9" x14ac:dyDescent="0.2">
      <c r="A382" s="3">
        <v>441</v>
      </c>
      <c r="B382" s="3" t="s">
        <v>64</v>
      </c>
      <c r="C382" s="3" t="s">
        <v>72</v>
      </c>
      <c r="D382" s="3" t="s">
        <v>106</v>
      </c>
      <c r="E382" s="3" t="s">
        <v>107</v>
      </c>
      <c r="F382" s="3" t="s">
        <v>108</v>
      </c>
      <c r="G382" s="3">
        <v>378</v>
      </c>
      <c r="H382" s="3">
        <f t="shared" si="9"/>
        <v>0.19737151271166528</v>
      </c>
      <c r="I382" s="3"/>
    </row>
    <row r="383" spans="1:9" x14ac:dyDescent="0.2">
      <c r="A383" s="3">
        <v>130</v>
      </c>
      <c r="B383" s="3" t="s">
        <v>73</v>
      </c>
      <c r="C383" s="3" t="s">
        <v>74</v>
      </c>
      <c r="D383" s="3" t="s">
        <v>106</v>
      </c>
      <c r="E383" s="3" t="s">
        <v>107</v>
      </c>
      <c r="F383" s="3" t="s">
        <v>108</v>
      </c>
      <c r="G383" s="3">
        <v>10852</v>
      </c>
      <c r="H383" s="3">
        <f t="shared" si="9"/>
        <v>5.6663377141454809</v>
      </c>
      <c r="I383" s="3">
        <f>H383+H384+H385+H386+H387+H388</f>
        <v>35.999415195517898</v>
      </c>
    </row>
    <row r="384" spans="1:9" x14ac:dyDescent="0.2">
      <c r="A384" s="3">
        <v>165</v>
      </c>
      <c r="B384" s="3" t="s">
        <v>73</v>
      </c>
      <c r="C384" s="3" t="s">
        <v>75</v>
      </c>
      <c r="D384" s="3" t="s">
        <v>106</v>
      </c>
      <c r="E384" s="3" t="s">
        <v>107</v>
      </c>
      <c r="F384" s="3" t="s">
        <v>108</v>
      </c>
      <c r="G384" s="3">
        <v>1387</v>
      </c>
      <c r="H384" s="3">
        <f t="shared" si="9"/>
        <v>0.72421769346846498</v>
      </c>
      <c r="I384" s="3"/>
    </row>
    <row r="385" spans="1:9" x14ac:dyDescent="0.2">
      <c r="A385" s="3">
        <v>224</v>
      </c>
      <c r="B385" s="3" t="s">
        <v>73</v>
      </c>
      <c r="C385" s="3" t="s">
        <v>76</v>
      </c>
      <c r="D385" s="3" t="s">
        <v>106</v>
      </c>
      <c r="E385" s="3" t="s">
        <v>107</v>
      </c>
      <c r="F385" s="3" t="s">
        <v>108</v>
      </c>
      <c r="G385" s="3">
        <v>45054</v>
      </c>
      <c r="H385" s="3">
        <f t="shared" si="9"/>
        <v>23.524804586538011</v>
      </c>
      <c r="I385" s="3"/>
    </row>
    <row r="386" spans="1:9" x14ac:dyDescent="0.2">
      <c r="A386" s="3">
        <v>300</v>
      </c>
      <c r="B386" s="3" t="s">
        <v>73</v>
      </c>
      <c r="C386" s="3" t="s">
        <v>77</v>
      </c>
      <c r="D386" s="3" t="s">
        <v>106</v>
      </c>
      <c r="E386" s="3" t="s">
        <v>107</v>
      </c>
      <c r="F386" s="3" t="s">
        <v>108</v>
      </c>
      <c r="G386" s="3">
        <v>1831</v>
      </c>
      <c r="H386" s="3">
        <f t="shared" si="9"/>
        <v>0.95605089887581785</v>
      </c>
      <c r="I386" s="3"/>
    </row>
    <row r="387" spans="1:9" x14ac:dyDescent="0.2">
      <c r="A387" s="3">
        <v>312</v>
      </c>
      <c r="B387" s="3" t="s">
        <v>73</v>
      </c>
      <c r="C387" s="3" t="s">
        <v>78</v>
      </c>
      <c r="D387" s="3" t="s">
        <v>106</v>
      </c>
      <c r="E387" s="3" t="s">
        <v>107</v>
      </c>
      <c r="F387" s="3" t="s">
        <v>108</v>
      </c>
      <c r="G387" s="3">
        <v>446</v>
      </c>
      <c r="H387" s="3">
        <f t="shared" si="9"/>
        <v>0.23287749912540404</v>
      </c>
      <c r="I387" s="3"/>
    </row>
    <row r="388" spans="1:9" x14ac:dyDescent="0.2">
      <c r="A388" s="3">
        <v>324</v>
      </c>
      <c r="B388" s="3" t="s">
        <v>73</v>
      </c>
      <c r="C388" s="3" t="s">
        <v>79</v>
      </c>
      <c r="D388" s="3" t="s">
        <v>106</v>
      </c>
      <c r="E388" s="3" t="s">
        <v>107</v>
      </c>
      <c r="F388" s="3" t="s">
        <v>108</v>
      </c>
      <c r="G388" s="3">
        <v>9375</v>
      </c>
      <c r="H388" s="3">
        <f t="shared" si="9"/>
        <v>4.8951268033647146</v>
      </c>
      <c r="I388" s="3"/>
    </row>
    <row r="389" spans="1:9" x14ac:dyDescent="0.2">
      <c r="A389" s="3">
        <v>94</v>
      </c>
      <c r="B389" s="3" t="s">
        <v>80</v>
      </c>
      <c r="C389" s="3" t="s">
        <v>2</v>
      </c>
      <c r="D389" s="3" t="s">
        <v>106</v>
      </c>
      <c r="E389" s="3" t="s">
        <v>107</v>
      </c>
      <c r="F389" s="3" t="s">
        <v>108</v>
      </c>
      <c r="G389" s="3">
        <v>823</v>
      </c>
      <c r="H389" s="3">
        <f t="shared" si="9"/>
        <v>0.42972686497804369</v>
      </c>
      <c r="I389" s="3">
        <f>H389+H390+H391+H392+H393</f>
        <v>1.1649096424860454</v>
      </c>
    </row>
    <row r="390" spans="1:9" x14ac:dyDescent="0.2">
      <c r="A390" s="3">
        <v>106</v>
      </c>
      <c r="B390" s="3" t="s">
        <v>80</v>
      </c>
      <c r="C390" s="3" t="s">
        <v>3</v>
      </c>
      <c r="D390" s="3" t="s">
        <v>106</v>
      </c>
      <c r="E390" s="3" t="s">
        <v>107</v>
      </c>
      <c r="F390" s="3" t="s">
        <v>108</v>
      </c>
      <c r="G390" s="3">
        <v>477</v>
      </c>
      <c r="H390" s="3">
        <f t="shared" si="9"/>
        <v>0.24906405175519666</v>
      </c>
      <c r="I390" s="3"/>
    </row>
    <row r="391" spans="1:9" x14ac:dyDescent="0.2">
      <c r="A391" s="3">
        <v>142</v>
      </c>
      <c r="B391" s="3" t="s">
        <v>80</v>
      </c>
      <c r="C391" s="3" t="s">
        <v>4</v>
      </c>
      <c r="D391" s="3" t="s">
        <v>106</v>
      </c>
      <c r="E391" s="3" t="s">
        <v>107</v>
      </c>
      <c r="F391" s="3" t="s">
        <v>108</v>
      </c>
      <c r="G391" s="3">
        <v>585</v>
      </c>
      <c r="H391" s="3">
        <f t="shared" si="9"/>
        <v>0.30545591252995818</v>
      </c>
      <c r="I391" s="3"/>
    </row>
    <row r="392" spans="1:9" x14ac:dyDescent="0.2">
      <c r="A392" s="3">
        <v>360</v>
      </c>
      <c r="B392" s="3" t="s">
        <v>80</v>
      </c>
      <c r="C392" s="3" t="s">
        <v>81</v>
      </c>
      <c r="D392" s="3" t="s">
        <v>106</v>
      </c>
      <c r="E392" s="3" t="s">
        <v>107</v>
      </c>
      <c r="F392" s="3" t="s">
        <v>108</v>
      </c>
      <c r="G392" s="3">
        <v>227</v>
      </c>
      <c r="H392" s="3">
        <f t="shared" si="9"/>
        <v>0.11852733699880427</v>
      </c>
      <c r="I392" s="3"/>
    </row>
    <row r="393" spans="1:9" x14ac:dyDescent="0.2">
      <c r="A393" s="3">
        <v>372</v>
      </c>
      <c r="B393" s="3" t="s">
        <v>80</v>
      </c>
      <c r="C393" s="3" t="s">
        <v>6</v>
      </c>
      <c r="D393" s="3" t="s">
        <v>106</v>
      </c>
      <c r="E393" s="3" t="s">
        <v>107</v>
      </c>
      <c r="F393" s="3" t="s">
        <v>108</v>
      </c>
      <c r="G393" s="3">
        <v>119</v>
      </c>
      <c r="H393" s="3">
        <f t="shared" si="9"/>
        <v>6.2135476224042772E-2</v>
      </c>
      <c r="I393" s="3"/>
    </row>
    <row r="394" spans="1:9" x14ac:dyDescent="0.2">
      <c r="A394" s="3">
        <v>477</v>
      </c>
      <c r="B394" s="3" t="s">
        <v>19</v>
      </c>
      <c r="C394" s="3" t="s">
        <v>19</v>
      </c>
      <c r="D394" s="3" t="s">
        <v>106</v>
      </c>
      <c r="E394" s="3" t="s">
        <v>107</v>
      </c>
      <c r="F394" s="3" t="s">
        <v>108</v>
      </c>
      <c r="G394" s="3">
        <v>10484</v>
      </c>
      <c r="H394" s="3">
        <f t="shared" si="9"/>
        <v>5.4741876700240706</v>
      </c>
      <c r="I394" s="3">
        <v>5.4741876700240706</v>
      </c>
    </row>
    <row r="395" spans="1:9" x14ac:dyDescent="0.2">
      <c r="A395" s="3">
        <v>248</v>
      </c>
      <c r="B395" s="3" t="s">
        <v>82</v>
      </c>
      <c r="C395" s="3" t="s">
        <v>83</v>
      </c>
      <c r="D395" s="3" t="s">
        <v>106</v>
      </c>
      <c r="E395" s="3" t="s">
        <v>107</v>
      </c>
      <c r="F395" s="3" t="s">
        <v>108</v>
      </c>
      <c r="G395" s="3">
        <v>2049</v>
      </c>
      <c r="H395" s="3">
        <f t="shared" si="9"/>
        <v>1.069878914143392</v>
      </c>
      <c r="I395" s="3">
        <f>H395+H396+H397</f>
        <v>4.4105745181889864</v>
      </c>
    </row>
    <row r="396" spans="1:9" x14ac:dyDescent="0.2">
      <c r="A396" s="3">
        <v>22</v>
      </c>
      <c r="B396" s="3" t="s">
        <v>82</v>
      </c>
      <c r="C396" s="3" t="s">
        <v>84</v>
      </c>
      <c r="D396" s="3" t="s">
        <v>106</v>
      </c>
      <c r="E396" s="3" t="s">
        <v>107</v>
      </c>
      <c r="F396" s="3" t="s">
        <v>108</v>
      </c>
      <c r="G396" s="3">
        <v>260</v>
      </c>
      <c r="H396" s="3">
        <f t="shared" si="9"/>
        <v>0.13575818334664808</v>
      </c>
      <c r="I396" s="3"/>
    </row>
    <row r="397" spans="1:9" x14ac:dyDescent="0.2">
      <c r="A397" s="3">
        <v>465</v>
      </c>
      <c r="B397" s="3" t="s">
        <v>82</v>
      </c>
      <c r="C397" s="3" t="s">
        <v>85</v>
      </c>
      <c r="D397" s="3" t="s">
        <v>106</v>
      </c>
      <c r="E397" s="3" t="s">
        <v>107</v>
      </c>
      <c r="F397" s="3" t="s">
        <v>108</v>
      </c>
      <c r="G397" s="3">
        <v>6138</v>
      </c>
      <c r="H397" s="3">
        <f t="shared" si="9"/>
        <v>3.204937420698946</v>
      </c>
      <c r="I397" s="3"/>
    </row>
    <row r="398" spans="1:9" x14ac:dyDescent="0.2">
      <c r="A398" s="14">
        <v>59</v>
      </c>
      <c r="B398" s="14" t="s">
        <v>43</v>
      </c>
      <c r="C398" s="14" t="s">
        <v>44</v>
      </c>
      <c r="D398" s="14" t="s">
        <v>109</v>
      </c>
      <c r="E398" s="14" t="s">
        <v>110</v>
      </c>
      <c r="F398" s="14" t="s">
        <v>108</v>
      </c>
      <c r="G398" s="14">
        <v>861</v>
      </c>
      <c r="H398" s="14">
        <f t="shared" ref="H398:H438" si="10">G398/241334*100</f>
        <v>0.35676697025698823</v>
      </c>
      <c r="I398" s="14">
        <f>H398+H399+H400</f>
        <v>0.54695981502813529</v>
      </c>
    </row>
    <row r="399" spans="1:9" x14ac:dyDescent="0.2">
      <c r="A399" s="14">
        <v>71</v>
      </c>
      <c r="B399" s="14" t="s">
        <v>43</v>
      </c>
      <c r="C399" s="14" t="s">
        <v>47</v>
      </c>
      <c r="D399" s="14" t="s">
        <v>109</v>
      </c>
      <c r="E399" s="14" t="s">
        <v>110</v>
      </c>
      <c r="F399" s="14" t="s">
        <v>108</v>
      </c>
      <c r="G399" s="14">
        <v>237</v>
      </c>
      <c r="H399" s="14">
        <f t="shared" si="10"/>
        <v>9.8204148607324293E-2</v>
      </c>
      <c r="I399" s="14"/>
    </row>
    <row r="400" spans="1:9" x14ac:dyDescent="0.2">
      <c r="A400" s="14">
        <v>83</v>
      </c>
      <c r="B400" s="14" t="s">
        <v>43</v>
      </c>
      <c r="C400" s="14" t="s">
        <v>48</v>
      </c>
      <c r="D400" s="14" t="s">
        <v>109</v>
      </c>
      <c r="E400" s="14" t="s">
        <v>110</v>
      </c>
      <c r="F400" s="14" t="s">
        <v>108</v>
      </c>
      <c r="G400" s="14">
        <v>222</v>
      </c>
      <c r="H400" s="14">
        <f t="shared" si="10"/>
        <v>9.1988696163822756E-2</v>
      </c>
      <c r="I400" s="14"/>
    </row>
    <row r="401" spans="1:9" x14ac:dyDescent="0.2">
      <c r="A401" s="14">
        <v>11</v>
      </c>
      <c r="B401" s="14" t="s">
        <v>49</v>
      </c>
      <c r="C401" s="14" t="s">
        <v>49</v>
      </c>
      <c r="D401" s="14" t="s">
        <v>109</v>
      </c>
      <c r="E401" s="14" t="s">
        <v>110</v>
      </c>
      <c r="F401" s="14" t="s">
        <v>108</v>
      </c>
      <c r="G401" s="14">
        <v>4637</v>
      </c>
      <c r="H401" s="14">
        <f t="shared" si="10"/>
        <v>1.9214035320344418</v>
      </c>
      <c r="I401" s="14">
        <f>H401+H402+H403</f>
        <v>1.9657404261314193</v>
      </c>
    </row>
    <row r="402" spans="1:9" x14ac:dyDescent="0.2">
      <c r="A402" s="14">
        <v>385</v>
      </c>
      <c r="B402" s="14" t="s">
        <v>49</v>
      </c>
      <c r="C402" s="14" t="s">
        <v>50</v>
      </c>
      <c r="D402" s="14" t="s">
        <v>109</v>
      </c>
      <c r="E402" s="14" t="s">
        <v>110</v>
      </c>
      <c r="F402" s="14" t="s">
        <v>108</v>
      </c>
      <c r="G402" s="14">
        <v>71</v>
      </c>
      <c r="H402" s="14">
        <f t="shared" si="10"/>
        <v>2.9419808232573945E-2</v>
      </c>
      <c r="I402" s="14"/>
    </row>
    <row r="403" spans="1:9" x14ac:dyDescent="0.2">
      <c r="A403" s="14">
        <v>397</v>
      </c>
      <c r="B403" s="14" t="s">
        <v>49</v>
      </c>
      <c r="C403" s="14" t="s">
        <v>51</v>
      </c>
      <c r="D403" s="14" t="s">
        <v>109</v>
      </c>
      <c r="E403" s="14" t="s">
        <v>110</v>
      </c>
      <c r="F403" s="14" t="s">
        <v>108</v>
      </c>
      <c r="G403" s="14">
        <v>36</v>
      </c>
      <c r="H403" s="14">
        <f t="shared" si="10"/>
        <v>1.4917085864403691E-2</v>
      </c>
      <c r="I403" s="14"/>
    </row>
    <row r="404" spans="1:9" x14ac:dyDescent="0.2">
      <c r="A404" s="14">
        <v>35</v>
      </c>
      <c r="B404" s="14" t="s">
        <v>52</v>
      </c>
      <c r="C404" s="14" t="s">
        <v>53</v>
      </c>
      <c r="D404" s="14" t="s">
        <v>109</v>
      </c>
      <c r="E404" s="14" t="s">
        <v>110</v>
      </c>
      <c r="F404" s="14" t="s">
        <v>108</v>
      </c>
      <c r="G404" s="14">
        <v>24119</v>
      </c>
      <c r="H404" s="14">
        <f t="shared" si="10"/>
        <v>9.9940331656542387</v>
      </c>
      <c r="I404" s="14">
        <f>H404+H405</f>
        <v>11.07842243529714</v>
      </c>
    </row>
    <row r="405" spans="1:9" x14ac:dyDescent="0.2">
      <c r="A405" s="14">
        <v>430</v>
      </c>
      <c r="B405" s="14" t="s">
        <v>52</v>
      </c>
      <c r="C405" s="14" t="s">
        <v>54</v>
      </c>
      <c r="D405" s="14" t="s">
        <v>109</v>
      </c>
      <c r="E405" s="14" t="s">
        <v>110</v>
      </c>
      <c r="F405" s="14" t="s">
        <v>108</v>
      </c>
      <c r="G405" s="14">
        <v>2617</v>
      </c>
      <c r="H405" s="14">
        <f t="shared" si="10"/>
        <v>1.0843892696429016</v>
      </c>
      <c r="I405" s="14"/>
    </row>
    <row r="406" spans="1:9" x14ac:dyDescent="0.2">
      <c r="A406" s="14">
        <v>349</v>
      </c>
      <c r="B406" s="14" t="s">
        <v>55</v>
      </c>
      <c r="C406" s="14" t="s">
        <v>56</v>
      </c>
      <c r="D406" s="14" t="s">
        <v>109</v>
      </c>
      <c r="E406" s="14" t="s">
        <v>110</v>
      </c>
      <c r="F406" s="14" t="s">
        <v>108</v>
      </c>
      <c r="G406" s="14">
        <v>2477</v>
      </c>
      <c r="H406" s="14">
        <f t="shared" si="10"/>
        <v>1.0263783801702204</v>
      </c>
      <c r="I406" s="14">
        <v>1.0263783801702204</v>
      </c>
    </row>
    <row r="407" spans="1:9" x14ac:dyDescent="0.2">
      <c r="A407" s="14">
        <v>178</v>
      </c>
      <c r="B407" s="14" t="s">
        <v>57</v>
      </c>
      <c r="C407" s="14" t="s">
        <v>58</v>
      </c>
      <c r="D407" s="14" t="s">
        <v>109</v>
      </c>
      <c r="E407" s="14" t="s">
        <v>110</v>
      </c>
      <c r="F407" s="14" t="s">
        <v>108</v>
      </c>
      <c r="G407" s="14">
        <v>2003</v>
      </c>
      <c r="H407" s="14">
        <f t="shared" si="10"/>
        <v>0.82997008295557195</v>
      </c>
      <c r="I407" s="14">
        <f>H407+H408+H409+H410</f>
        <v>28.155999569061962</v>
      </c>
    </row>
    <row r="408" spans="1:9" x14ac:dyDescent="0.2">
      <c r="A408" s="14">
        <v>190</v>
      </c>
      <c r="B408" s="14" t="s">
        <v>57</v>
      </c>
      <c r="C408" s="14" t="s">
        <v>59</v>
      </c>
      <c r="D408" s="14" t="s">
        <v>109</v>
      </c>
      <c r="E408" s="14" t="s">
        <v>110</v>
      </c>
      <c r="F408" s="14" t="s">
        <v>108</v>
      </c>
      <c r="G408" s="14">
        <v>24265</v>
      </c>
      <c r="H408" s="14">
        <f t="shared" si="10"/>
        <v>10.05453023610432</v>
      </c>
      <c r="I408" s="14"/>
    </row>
    <row r="409" spans="1:9" x14ac:dyDescent="0.2">
      <c r="A409" s="14">
        <v>202</v>
      </c>
      <c r="B409" s="14" t="s">
        <v>57</v>
      </c>
      <c r="C409" s="14" t="s">
        <v>60</v>
      </c>
      <c r="D409" s="14" t="s">
        <v>109</v>
      </c>
      <c r="E409" s="14" t="s">
        <v>110</v>
      </c>
      <c r="F409" s="14" t="s">
        <v>108</v>
      </c>
      <c r="G409" s="14">
        <v>36560</v>
      </c>
      <c r="H409" s="14">
        <f t="shared" si="10"/>
        <v>15.149129422294413</v>
      </c>
      <c r="I409" s="14"/>
    </row>
    <row r="410" spans="1:9" x14ac:dyDescent="0.2">
      <c r="A410" s="14">
        <v>454</v>
      </c>
      <c r="B410" s="14" t="s">
        <v>57</v>
      </c>
      <c r="C410" s="14" t="s">
        <v>61</v>
      </c>
      <c r="D410" s="14" t="s">
        <v>109</v>
      </c>
      <c r="E410" s="14" t="s">
        <v>110</v>
      </c>
      <c r="F410" s="14" t="s">
        <v>108</v>
      </c>
      <c r="G410" s="14">
        <v>5122</v>
      </c>
      <c r="H410" s="14">
        <f t="shared" si="10"/>
        <v>2.1223698277076584</v>
      </c>
      <c r="I410" s="14"/>
    </row>
    <row r="411" spans="1:9" x14ac:dyDescent="0.2">
      <c r="A411" s="14">
        <v>213</v>
      </c>
      <c r="B411" s="14" t="s">
        <v>62</v>
      </c>
      <c r="C411" s="14" t="s">
        <v>62</v>
      </c>
      <c r="D411" s="14" t="s">
        <v>109</v>
      </c>
      <c r="E411" s="14" t="s">
        <v>110</v>
      </c>
      <c r="F411" s="14" t="s">
        <v>108</v>
      </c>
      <c r="G411" s="14">
        <v>7</v>
      </c>
      <c r="H411" s="14">
        <f t="shared" si="10"/>
        <v>2.9005444736340509E-3</v>
      </c>
      <c r="I411" s="14">
        <v>2.9005444736340509E-3</v>
      </c>
    </row>
    <row r="412" spans="1:9" x14ac:dyDescent="0.2">
      <c r="A412" s="14">
        <v>258</v>
      </c>
      <c r="B412" s="14" t="s">
        <v>88</v>
      </c>
      <c r="C412" s="14" t="s">
        <v>88</v>
      </c>
      <c r="D412" s="14" t="s">
        <v>109</v>
      </c>
      <c r="E412" s="14" t="s">
        <v>110</v>
      </c>
      <c r="F412" s="14" t="s">
        <v>108</v>
      </c>
      <c r="G412" s="14">
        <v>3323</v>
      </c>
      <c r="H412" s="14">
        <f t="shared" si="10"/>
        <v>1.3769298979837072</v>
      </c>
      <c r="I412" s="14">
        <f>H412+H413+H414</f>
        <v>1.5037251278311388</v>
      </c>
    </row>
    <row r="413" spans="1:9" x14ac:dyDescent="0.2">
      <c r="A413" s="14">
        <v>277</v>
      </c>
      <c r="B413" s="14" t="s">
        <v>88</v>
      </c>
      <c r="C413" s="14" t="s">
        <v>89</v>
      </c>
      <c r="D413" s="14" t="s">
        <v>109</v>
      </c>
      <c r="E413" s="14" t="s">
        <v>110</v>
      </c>
      <c r="F413" s="14" t="s">
        <v>108</v>
      </c>
      <c r="G413" s="14">
        <v>20</v>
      </c>
      <c r="H413" s="14">
        <f t="shared" si="10"/>
        <v>8.2872699246687165E-3</v>
      </c>
      <c r="I413" s="14"/>
    </row>
    <row r="414" spans="1:9" x14ac:dyDescent="0.2">
      <c r="A414" s="14">
        <v>406</v>
      </c>
      <c r="B414" s="14" t="s">
        <v>88</v>
      </c>
      <c r="C414" s="14" t="s">
        <v>90</v>
      </c>
      <c r="D414" s="14" t="s">
        <v>109</v>
      </c>
      <c r="E414" s="14" t="s">
        <v>110</v>
      </c>
      <c r="F414" s="14" t="s">
        <v>108</v>
      </c>
      <c r="G414" s="14">
        <v>286</v>
      </c>
      <c r="H414" s="14">
        <f t="shared" si="10"/>
        <v>0.11850795992276264</v>
      </c>
      <c r="I414" s="14"/>
    </row>
    <row r="415" spans="1:9" x14ac:dyDescent="0.2">
      <c r="A415" s="14">
        <v>289</v>
      </c>
      <c r="B415" s="14" t="s">
        <v>63</v>
      </c>
      <c r="C415" s="14" t="s">
        <v>63</v>
      </c>
      <c r="D415" s="14" t="s">
        <v>109</v>
      </c>
      <c r="E415" s="14" t="s">
        <v>110</v>
      </c>
      <c r="F415" s="14" t="s">
        <v>108</v>
      </c>
      <c r="G415" s="14">
        <v>689</v>
      </c>
      <c r="H415" s="14">
        <f t="shared" si="10"/>
        <v>0.28549644890483727</v>
      </c>
      <c r="I415" s="14">
        <v>0.28549644890483727</v>
      </c>
    </row>
    <row r="416" spans="1:9" x14ac:dyDescent="0.2">
      <c r="A416" s="14">
        <v>47</v>
      </c>
      <c r="B416" s="14" t="s">
        <v>64</v>
      </c>
      <c r="C416" s="14" t="s">
        <v>65</v>
      </c>
      <c r="D416" s="14" t="s">
        <v>109</v>
      </c>
      <c r="E416" s="14" t="s">
        <v>110</v>
      </c>
      <c r="F416" s="14" t="s">
        <v>108</v>
      </c>
      <c r="G416" s="14">
        <v>147</v>
      </c>
      <c r="H416" s="14">
        <f t="shared" si="10"/>
        <v>6.0911433946315062E-2</v>
      </c>
      <c r="I416" s="14">
        <f>H416+H417+H418+H419+H420+H421+H422+H423</f>
        <v>1.8132546595175152</v>
      </c>
    </row>
    <row r="417" spans="1:9" x14ac:dyDescent="0.2">
      <c r="A417" s="14">
        <v>119</v>
      </c>
      <c r="B417" s="14" t="s">
        <v>64</v>
      </c>
      <c r="C417" s="14" t="s">
        <v>66</v>
      </c>
      <c r="D417" s="14" t="s">
        <v>109</v>
      </c>
      <c r="E417" s="14" t="s">
        <v>110</v>
      </c>
      <c r="F417" s="14" t="s">
        <v>108</v>
      </c>
      <c r="G417" s="14">
        <v>724</v>
      </c>
      <c r="H417" s="14">
        <f t="shared" si="10"/>
        <v>0.29999917127300757</v>
      </c>
      <c r="I417" s="14"/>
    </row>
    <row r="418" spans="1:9" x14ac:dyDescent="0.2">
      <c r="A418" s="14">
        <v>154</v>
      </c>
      <c r="B418" s="14" t="s">
        <v>64</v>
      </c>
      <c r="C418" s="14" t="s">
        <v>67</v>
      </c>
      <c r="D418" s="14" t="s">
        <v>109</v>
      </c>
      <c r="E418" s="14" t="s">
        <v>110</v>
      </c>
      <c r="F418" s="14" t="s">
        <v>108</v>
      </c>
      <c r="G418" s="14">
        <v>141</v>
      </c>
      <c r="H418" s="14">
        <f t="shared" si="10"/>
        <v>5.8425252968914446E-2</v>
      </c>
      <c r="I418" s="14"/>
    </row>
    <row r="419" spans="1:9" x14ac:dyDescent="0.2">
      <c r="A419" s="14">
        <v>237</v>
      </c>
      <c r="B419" s="14" t="s">
        <v>64</v>
      </c>
      <c r="C419" s="14" t="s">
        <v>68</v>
      </c>
      <c r="D419" s="14" t="s">
        <v>109</v>
      </c>
      <c r="E419" s="14" t="s">
        <v>110</v>
      </c>
      <c r="F419" s="14" t="s">
        <v>108</v>
      </c>
      <c r="G419" s="14">
        <v>1183</v>
      </c>
      <c r="H419" s="14">
        <f t="shared" si="10"/>
        <v>0.49019201604415463</v>
      </c>
      <c r="I419" s="14"/>
    </row>
    <row r="420" spans="1:9" x14ac:dyDescent="0.2">
      <c r="A420" s="14">
        <v>270</v>
      </c>
      <c r="B420" s="14" t="s">
        <v>64</v>
      </c>
      <c r="C420" s="14" t="s">
        <v>69</v>
      </c>
      <c r="D420" s="14" t="s">
        <v>109</v>
      </c>
      <c r="E420" s="14" t="s">
        <v>110</v>
      </c>
      <c r="F420" s="14" t="s">
        <v>108</v>
      </c>
      <c r="G420" s="14">
        <v>744</v>
      </c>
      <c r="H420" s="14">
        <f t="shared" si="10"/>
        <v>0.30828644119767623</v>
      </c>
      <c r="I420" s="14"/>
    </row>
    <row r="421" spans="1:9" x14ac:dyDescent="0.2">
      <c r="A421" s="14">
        <v>337</v>
      </c>
      <c r="B421" s="14" t="s">
        <v>64</v>
      </c>
      <c r="C421" s="14" t="s">
        <v>70</v>
      </c>
      <c r="D421" s="14" t="s">
        <v>109</v>
      </c>
      <c r="E421" s="14" t="s">
        <v>110</v>
      </c>
      <c r="F421" s="14" t="s">
        <v>108</v>
      </c>
      <c r="G421" s="14">
        <v>210</v>
      </c>
      <c r="H421" s="14">
        <f t="shared" si="10"/>
        <v>8.7016334209021523E-2</v>
      </c>
      <c r="I421" s="14"/>
    </row>
    <row r="422" spans="1:9" x14ac:dyDescent="0.2">
      <c r="A422" s="14">
        <v>418</v>
      </c>
      <c r="B422" s="14" t="s">
        <v>64</v>
      </c>
      <c r="C422" s="14" t="s">
        <v>71</v>
      </c>
      <c r="D422" s="14" t="s">
        <v>109</v>
      </c>
      <c r="E422" s="14" t="s">
        <v>110</v>
      </c>
      <c r="F422" s="14" t="s">
        <v>108</v>
      </c>
      <c r="G422" s="14">
        <v>1045</v>
      </c>
      <c r="H422" s="14">
        <f t="shared" si="10"/>
        <v>0.43300985356394045</v>
      </c>
      <c r="I422" s="14"/>
    </row>
    <row r="423" spans="1:9" x14ac:dyDescent="0.2">
      <c r="A423" s="14">
        <v>442</v>
      </c>
      <c r="B423" s="14" t="s">
        <v>64</v>
      </c>
      <c r="C423" s="14" t="s">
        <v>72</v>
      </c>
      <c r="D423" s="14" t="s">
        <v>109</v>
      </c>
      <c r="E423" s="14" t="s">
        <v>110</v>
      </c>
      <c r="F423" s="14" t="s">
        <v>108</v>
      </c>
      <c r="G423" s="14">
        <v>182</v>
      </c>
      <c r="H423" s="14">
        <f t="shared" si="10"/>
        <v>7.5414156314485323E-2</v>
      </c>
      <c r="I423" s="14"/>
    </row>
    <row r="424" spans="1:9" x14ac:dyDescent="0.2">
      <c r="A424" s="14">
        <v>131</v>
      </c>
      <c r="B424" s="14" t="s">
        <v>73</v>
      </c>
      <c r="C424" s="14" t="s">
        <v>74</v>
      </c>
      <c r="D424" s="14" t="s">
        <v>109</v>
      </c>
      <c r="E424" s="14" t="s">
        <v>110</v>
      </c>
      <c r="F424" s="14" t="s">
        <v>108</v>
      </c>
      <c r="G424" s="14">
        <v>16560</v>
      </c>
      <c r="H424" s="14">
        <f t="shared" si="10"/>
        <v>6.861859497625697</v>
      </c>
      <c r="I424" s="14">
        <f>H424+H425+H426+H427+H428+H429</f>
        <v>39.121300769887377</v>
      </c>
    </row>
    <row r="425" spans="1:9" x14ac:dyDescent="0.2">
      <c r="A425" s="14">
        <v>166</v>
      </c>
      <c r="B425" s="14" t="s">
        <v>73</v>
      </c>
      <c r="C425" s="14" t="s">
        <v>75</v>
      </c>
      <c r="D425" s="14" t="s">
        <v>109</v>
      </c>
      <c r="E425" s="14" t="s">
        <v>110</v>
      </c>
      <c r="F425" s="14" t="s">
        <v>108</v>
      </c>
      <c r="G425" s="14">
        <v>525</v>
      </c>
      <c r="H425" s="14">
        <f t="shared" si="10"/>
        <v>0.21754083552255379</v>
      </c>
      <c r="I425" s="14"/>
    </row>
    <row r="426" spans="1:9" x14ac:dyDescent="0.2">
      <c r="A426" s="14">
        <v>225</v>
      </c>
      <c r="B426" s="14" t="s">
        <v>73</v>
      </c>
      <c r="C426" s="14" t="s">
        <v>76</v>
      </c>
      <c r="D426" s="14" t="s">
        <v>109</v>
      </c>
      <c r="E426" s="14" t="s">
        <v>110</v>
      </c>
      <c r="F426" s="14" t="s">
        <v>108</v>
      </c>
      <c r="G426" s="14">
        <v>57900</v>
      </c>
      <c r="H426" s="14">
        <f t="shared" si="10"/>
        <v>23.991646431915932</v>
      </c>
      <c r="I426" s="14"/>
    </row>
    <row r="427" spans="1:9" x14ac:dyDescent="0.2">
      <c r="A427" s="14">
        <v>301</v>
      </c>
      <c r="B427" s="14" t="s">
        <v>73</v>
      </c>
      <c r="C427" s="14" t="s">
        <v>77</v>
      </c>
      <c r="D427" s="14" t="s">
        <v>109</v>
      </c>
      <c r="E427" s="14" t="s">
        <v>110</v>
      </c>
      <c r="F427" s="14" t="s">
        <v>108</v>
      </c>
      <c r="G427" s="14">
        <v>2284</v>
      </c>
      <c r="H427" s="14">
        <f t="shared" si="10"/>
        <v>0.94640622539716746</v>
      </c>
      <c r="I427" s="14"/>
    </row>
    <row r="428" spans="1:9" x14ac:dyDescent="0.2">
      <c r="A428" s="14">
        <v>313</v>
      </c>
      <c r="B428" s="14" t="s">
        <v>73</v>
      </c>
      <c r="C428" s="14" t="s">
        <v>78</v>
      </c>
      <c r="D428" s="14" t="s">
        <v>109</v>
      </c>
      <c r="E428" s="14" t="s">
        <v>110</v>
      </c>
      <c r="F428" s="14" t="s">
        <v>108</v>
      </c>
      <c r="G428" s="14">
        <v>761</v>
      </c>
      <c r="H428" s="14">
        <f t="shared" si="10"/>
        <v>0.31533062063364464</v>
      </c>
      <c r="I428" s="14"/>
    </row>
    <row r="429" spans="1:9" x14ac:dyDescent="0.2">
      <c r="A429" s="14">
        <v>325</v>
      </c>
      <c r="B429" s="14" t="s">
        <v>73</v>
      </c>
      <c r="C429" s="14" t="s">
        <v>79</v>
      </c>
      <c r="D429" s="14" t="s">
        <v>109</v>
      </c>
      <c r="E429" s="14" t="s">
        <v>110</v>
      </c>
      <c r="F429" s="14" t="s">
        <v>108</v>
      </c>
      <c r="G429" s="14">
        <v>16383</v>
      </c>
      <c r="H429" s="14">
        <f t="shared" si="10"/>
        <v>6.7885171587923789</v>
      </c>
      <c r="I429" s="14"/>
    </row>
    <row r="430" spans="1:9" x14ac:dyDescent="0.2">
      <c r="A430" s="14">
        <v>95</v>
      </c>
      <c r="B430" s="14" t="s">
        <v>80</v>
      </c>
      <c r="C430" s="14" t="s">
        <v>2</v>
      </c>
      <c r="D430" s="14" t="s">
        <v>109</v>
      </c>
      <c r="E430" s="14" t="s">
        <v>110</v>
      </c>
      <c r="F430" s="14" t="s">
        <v>108</v>
      </c>
      <c r="G430" s="14">
        <v>753</v>
      </c>
      <c r="H430" s="14">
        <f t="shared" si="10"/>
        <v>0.31201571266377714</v>
      </c>
      <c r="I430" s="14">
        <f>H430+H431+H432+H433+H434</f>
        <v>1.2874273827972851</v>
      </c>
    </row>
    <row r="431" spans="1:9" x14ac:dyDescent="0.2">
      <c r="A431" s="14">
        <v>107</v>
      </c>
      <c r="B431" s="14" t="s">
        <v>80</v>
      </c>
      <c r="C431" s="14" t="s">
        <v>3</v>
      </c>
      <c r="D431" s="14" t="s">
        <v>109</v>
      </c>
      <c r="E431" s="14" t="s">
        <v>110</v>
      </c>
      <c r="F431" s="14" t="s">
        <v>108</v>
      </c>
      <c r="G431" s="14">
        <v>953</v>
      </c>
      <c r="H431" s="14">
        <f t="shared" si="10"/>
        <v>0.39488841191046437</v>
      </c>
      <c r="I431" s="14"/>
    </row>
    <row r="432" spans="1:9" x14ac:dyDescent="0.2">
      <c r="A432" s="14">
        <v>143</v>
      </c>
      <c r="B432" s="14" t="s">
        <v>80</v>
      </c>
      <c r="C432" s="14" t="s">
        <v>4</v>
      </c>
      <c r="D432" s="14" t="s">
        <v>109</v>
      </c>
      <c r="E432" s="14" t="s">
        <v>110</v>
      </c>
      <c r="F432" s="14" t="s">
        <v>108</v>
      </c>
      <c r="G432" s="14">
        <v>915</v>
      </c>
      <c r="H432" s="14">
        <f t="shared" si="10"/>
        <v>0.37914259905359377</v>
      </c>
      <c r="I432" s="14"/>
    </row>
    <row r="433" spans="1:9" x14ac:dyDescent="0.2">
      <c r="A433" s="14">
        <v>361</v>
      </c>
      <c r="B433" s="14" t="s">
        <v>80</v>
      </c>
      <c r="C433" s="14" t="s">
        <v>81</v>
      </c>
      <c r="D433" s="14" t="s">
        <v>109</v>
      </c>
      <c r="E433" s="14" t="s">
        <v>110</v>
      </c>
      <c r="F433" s="14" t="s">
        <v>108</v>
      </c>
      <c r="G433" s="14">
        <v>172</v>
      </c>
      <c r="H433" s="14">
        <f t="shared" si="10"/>
        <v>7.1270521352150965E-2</v>
      </c>
      <c r="I433" s="14"/>
    </row>
    <row r="434" spans="1:9" x14ac:dyDescent="0.2">
      <c r="A434" s="14">
        <v>373</v>
      </c>
      <c r="B434" s="14" t="s">
        <v>80</v>
      </c>
      <c r="C434" s="14" t="s">
        <v>6</v>
      </c>
      <c r="D434" s="14" t="s">
        <v>109</v>
      </c>
      <c r="E434" s="14" t="s">
        <v>110</v>
      </c>
      <c r="F434" s="14" t="s">
        <v>108</v>
      </c>
      <c r="G434" s="14">
        <v>314</v>
      </c>
      <c r="H434" s="14">
        <f t="shared" si="10"/>
        <v>0.13011013781729885</v>
      </c>
      <c r="I434" s="14"/>
    </row>
    <row r="435" spans="1:9" x14ac:dyDescent="0.2">
      <c r="A435" s="14">
        <v>478</v>
      </c>
      <c r="B435" s="14" t="s">
        <v>19</v>
      </c>
      <c r="C435" s="14" t="s">
        <v>19</v>
      </c>
      <c r="D435" s="14" t="s">
        <v>109</v>
      </c>
      <c r="E435" s="14" t="s">
        <v>110</v>
      </c>
      <c r="F435" s="14" t="s">
        <v>108</v>
      </c>
      <c r="G435" s="14">
        <v>20374</v>
      </c>
      <c r="H435" s="14">
        <f t="shared" si="10"/>
        <v>8.4422418722600217</v>
      </c>
      <c r="I435" s="14">
        <v>8.4422418722600217</v>
      </c>
    </row>
    <row r="436" spans="1:9" x14ac:dyDescent="0.2">
      <c r="A436" s="14">
        <v>249</v>
      </c>
      <c r="B436" s="14" t="s">
        <v>82</v>
      </c>
      <c r="C436" s="14" t="s">
        <v>83</v>
      </c>
      <c r="D436" s="14" t="s">
        <v>109</v>
      </c>
      <c r="E436" s="14" t="s">
        <v>110</v>
      </c>
      <c r="F436" s="14" t="s">
        <v>108</v>
      </c>
      <c r="G436" s="14">
        <v>1256</v>
      </c>
      <c r="H436" s="14">
        <f t="shared" si="10"/>
        <v>0.52044055126919542</v>
      </c>
      <c r="I436" s="14">
        <f>H436+H437+H438</f>
        <v>4.7701525686393129</v>
      </c>
    </row>
    <row r="437" spans="1:9" x14ac:dyDescent="0.2">
      <c r="A437" s="14">
        <v>23</v>
      </c>
      <c r="B437" s="14" t="s">
        <v>82</v>
      </c>
      <c r="C437" s="14" t="s">
        <v>84</v>
      </c>
      <c r="D437" s="14" t="s">
        <v>109</v>
      </c>
      <c r="E437" s="14" t="s">
        <v>110</v>
      </c>
      <c r="F437" s="14" t="s">
        <v>108</v>
      </c>
      <c r="G437" s="14">
        <v>661</v>
      </c>
      <c r="H437" s="14">
        <f t="shared" si="10"/>
        <v>0.27389427101030112</v>
      </c>
      <c r="I437" s="14"/>
    </row>
    <row r="438" spans="1:9" x14ac:dyDescent="0.2">
      <c r="A438" s="14">
        <v>466</v>
      </c>
      <c r="B438" s="14" t="s">
        <v>82</v>
      </c>
      <c r="C438" s="14" t="s">
        <v>85</v>
      </c>
      <c r="D438" s="14" t="s">
        <v>109</v>
      </c>
      <c r="E438" s="14" t="s">
        <v>110</v>
      </c>
      <c r="F438" s="14" t="s">
        <v>108</v>
      </c>
      <c r="G438" s="14">
        <v>9595</v>
      </c>
      <c r="H438" s="14">
        <f t="shared" si="10"/>
        <v>3.9758177463598168</v>
      </c>
      <c r="I438" s="14"/>
    </row>
    <row r="439" spans="1:9" x14ac:dyDescent="0.2">
      <c r="A439" s="3">
        <v>60</v>
      </c>
      <c r="B439" s="3" t="s">
        <v>43</v>
      </c>
      <c r="C439" s="3" t="s">
        <v>44</v>
      </c>
      <c r="D439" s="3" t="s">
        <v>111</v>
      </c>
      <c r="E439" s="3" t="s">
        <v>112</v>
      </c>
      <c r="F439" s="3" t="s">
        <v>108</v>
      </c>
      <c r="G439" s="3">
        <v>550</v>
      </c>
      <c r="H439" s="3">
        <f t="shared" ref="H439:H479" si="11">G439/162799*100</f>
        <v>0.33783991302157879</v>
      </c>
      <c r="I439" s="3">
        <f>H439+H440+H441</f>
        <v>0.56941381703818827</v>
      </c>
    </row>
    <row r="440" spans="1:9" x14ac:dyDescent="0.2">
      <c r="A440" s="3">
        <v>72</v>
      </c>
      <c r="B440" s="3" t="s">
        <v>43</v>
      </c>
      <c r="C440" s="3" t="s">
        <v>47</v>
      </c>
      <c r="D440" s="3" t="s">
        <v>111</v>
      </c>
      <c r="E440" s="3" t="s">
        <v>112</v>
      </c>
      <c r="F440" s="3" t="s">
        <v>108</v>
      </c>
      <c r="G440" s="3">
        <v>209</v>
      </c>
      <c r="H440" s="3">
        <f t="shared" si="11"/>
        <v>0.12837916694819992</v>
      </c>
      <c r="I440" s="3"/>
    </row>
    <row r="441" spans="1:9" x14ac:dyDescent="0.2">
      <c r="A441" s="3">
        <v>84</v>
      </c>
      <c r="B441" s="3" t="s">
        <v>43</v>
      </c>
      <c r="C441" s="3" t="s">
        <v>48</v>
      </c>
      <c r="D441" s="3" t="s">
        <v>111</v>
      </c>
      <c r="E441" s="3" t="s">
        <v>112</v>
      </c>
      <c r="F441" s="3" t="s">
        <v>108</v>
      </c>
      <c r="G441" s="3">
        <v>168</v>
      </c>
      <c r="H441" s="3">
        <f t="shared" si="11"/>
        <v>0.10319473706840951</v>
      </c>
      <c r="I441" s="3"/>
    </row>
    <row r="442" spans="1:9" x14ac:dyDescent="0.2">
      <c r="A442" s="3">
        <v>12</v>
      </c>
      <c r="B442" s="3" t="s">
        <v>49</v>
      </c>
      <c r="C442" s="3" t="s">
        <v>49</v>
      </c>
      <c r="D442" s="3" t="s">
        <v>111</v>
      </c>
      <c r="E442" s="3" t="s">
        <v>112</v>
      </c>
      <c r="F442" s="3" t="s">
        <v>108</v>
      </c>
      <c r="G442" s="3">
        <v>7031</v>
      </c>
      <c r="H442" s="3">
        <f t="shared" si="11"/>
        <v>4.3188225971904002</v>
      </c>
      <c r="I442" s="3">
        <f>H442+H443+H444</f>
        <v>4.5546962819181926</v>
      </c>
    </row>
    <row r="443" spans="1:9" x14ac:dyDescent="0.2">
      <c r="A443" s="3">
        <v>386</v>
      </c>
      <c r="B443" s="3" t="s">
        <v>49</v>
      </c>
      <c r="C443" s="3" t="s">
        <v>50</v>
      </c>
      <c r="D443" s="3" t="s">
        <v>111</v>
      </c>
      <c r="E443" s="3" t="s">
        <v>112</v>
      </c>
      <c r="F443" s="3" t="s">
        <v>108</v>
      </c>
      <c r="G443" s="3">
        <v>216</v>
      </c>
      <c r="H443" s="3">
        <f t="shared" si="11"/>
        <v>0.13267894765938365</v>
      </c>
      <c r="I443" s="3"/>
    </row>
    <row r="444" spans="1:9" x14ac:dyDescent="0.2">
      <c r="A444" s="3">
        <v>398</v>
      </c>
      <c r="B444" s="3" t="s">
        <v>49</v>
      </c>
      <c r="C444" s="3" t="s">
        <v>51</v>
      </c>
      <c r="D444" s="3" t="s">
        <v>111</v>
      </c>
      <c r="E444" s="3" t="s">
        <v>112</v>
      </c>
      <c r="F444" s="3" t="s">
        <v>108</v>
      </c>
      <c r="G444" s="3">
        <v>168</v>
      </c>
      <c r="H444" s="3">
        <f t="shared" si="11"/>
        <v>0.10319473706840951</v>
      </c>
      <c r="I444" s="3"/>
    </row>
    <row r="445" spans="1:9" x14ac:dyDescent="0.2">
      <c r="A445" s="3">
        <v>36</v>
      </c>
      <c r="B445" s="3" t="s">
        <v>52</v>
      </c>
      <c r="C445" s="3" t="s">
        <v>53</v>
      </c>
      <c r="D445" s="3" t="s">
        <v>111</v>
      </c>
      <c r="E445" s="3" t="s">
        <v>112</v>
      </c>
      <c r="F445" s="3" t="s">
        <v>108</v>
      </c>
      <c r="G445" s="3">
        <v>12156</v>
      </c>
      <c r="H445" s="3">
        <f t="shared" si="11"/>
        <v>7.4668763321642029</v>
      </c>
      <c r="I445" s="3">
        <f>H445+H446</f>
        <v>9.2267151518129715</v>
      </c>
    </row>
    <row r="446" spans="1:9" x14ac:dyDescent="0.2">
      <c r="A446" s="3">
        <v>431</v>
      </c>
      <c r="B446" s="3" t="s">
        <v>52</v>
      </c>
      <c r="C446" s="3" t="s">
        <v>54</v>
      </c>
      <c r="D446" s="3" t="s">
        <v>111</v>
      </c>
      <c r="E446" s="3" t="s">
        <v>112</v>
      </c>
      <c r="F446" s="3" t="s">
        <v>108</v>
      </c>
      <c r="G446" s="3">
        <v>2865</v>
      </c>
      <c r="H446" s="3">
        <f t="shared" si="11"/>
        <v>1.7598388196487693</v>
      </c>
      <c r="I446" s="3"/>
    </row>
    <row r="447" spans="1:9" x14ac:dyDescent="0.2">
      <c r="A447" s="3">
        <v>350</v>
      </c>
      <c r="B447" s="3" t="s">
        <v>55</v>
      </c>
      <c r="C447" s="3" t="s">
        <v>56</v>
      </c>
      <c r="D447" s="3" t="s">
        <v>111</v>
      </c>
      <c r="E447" s="3" t="s">
        <v>112</v>
      </c>
      <c r="F447" s="3" t="s">
        <v>108</v>
      </c>
      <c r="G447" s="3">
        <v>1487</v>
      </c>
      <c r="H447" s="3">
        <f t="shared" si="11"/>
        <v>0.91339627393288658</v>
      </c>
      <c r="I447" s="3">
        <v>0.91339627393288658</v>
      </c>
    </row>
    <row r="448" spans="1:9" x14ac:dyDescent="0.2">
      <c r="A448" s="3">
        <v>179</v>
      </c>
      <c r="B448" s="3" t="s">
        <v>57</v>
      </c>
      <c r="C448" s="3" t="s">
        <v>58</v>
      </c>
      <c r="D448" s="3" t="s">
        <v>111</v>
      </c>
      <c r="E448" s="3" t="s">
        <v>112</v>
      </c>
      <c r="F448" s="3" t="s">
        <v>108</v>
      </c>
      <c r="G448" s="3">
        <v>5827</v>
      </c>
      <c r="H448" s="3">
        <f t="shared" si="11"/>
        <v>3.5792603148667985</v>
      </c>
      <c r="I448" s="3">
        <f>H448+H449+H450+H451</f>
        <v>39.598523332452899</v>
      </c>
    </row>
    <row r="449" spans="1:9" x14ac:dyDescent="0.2">
      <c r="A449" s="3">
        <v>191</v>
      </c>
      <c r="B449" s="3" t="s">
        <v>57</v>
      </c>
      <c r="C449" s="3" t="s">
        <v>59</v>
      </c>
      <c r="D449" s="3" t="s">
        <v>111</v>
      </c>
      <c r="E449" s="3" t="s">
        <v>112</v>
      </c>
      <c r="F449" s="3" t="s">
        <v>108</v>
      </c>
      <c r="G449" s="3">
        <v>47816</v>
      </c>
      <c r="H449" s="3">
        <f t="shared" si="11"/>
        <v>29.371187783708745</v>
      </c>
      <c r="I449" s="3"/>
    </row>
    <row r="450" spans="1:9" x14ac:dyDescent="0.2">
      <c r="A450" s="3">
        <v>203</v>
      </c>
      <c r="B450" s="3" t="s">
        <v>57</v>
      </c>
      <c r="C450" s="3" t="s">
        <v>60</v>
      </c>
      <c r="D450" s="3" t="s">
        <v>111</v>
      </c>
      <c r="E450" s="3" t="s">
        <v>112</v>
      </c>
      <c r="F450" s="3" t="s">
        <v>108</v>
      </c>
      <c r="G450" s="3">
        <v>2928</v>
      </c>
      <c r="H450" s="3">
        <f t="shared" si="11"/>
        <v>1.7985368460494229</v>
      </c>
      <c r="I450" s="3"/>
    </row>
    <row r="451" spans="1:9" x14ac:dyDescent="0.2">
      <c r="A451" s="3">
        <v>455</v>
      </c>
      <c r="B451" s="3" t="s">
        <v>57</v>
      </c>
      <c r="C451" s="3" t="s">
        <v>61</v>
      </c>
      <c r="D451" s="3" t="s">
        <v>111</v>
      </c>
      <c r="E451" s="3" t="s">
        <v>112</v>
      </c>
      <c r="F451" s="3" t="s">
        <v>108</v>
      </c>
      <c r="G451" s="3">
        <v>7895</v>
      </c>
      <c r="H451" s="3">
        <f t="shared" si="11"/>
        <v>4.849538387827935</v>
      </c>
      <c r="I451" s="3"/>
    </row>
    <row r="452" spans="1:9" x14ac:dyDescent="0.2">
      <c r="A452" s="3">
        <v>214</v>
      </c>
      <c r="B452" s="3" t="s">
        <v>62</v>
      </c>
      <c r="C452" s="3" t="s">
        <v>62</v>
      </c>
      <c r="D452" s="3" t="s">
        <v>111</v>
      </c>
      <c r="E452" s="3" t="s">
        <v>112</v>
      </c>
      <c r="F452" s="3" t="s">
        <v>108</v>
      </c>
      <c r="G452" s="3">
        <v>89</v>
      </c>
      <c r="H452" s="3">
        <f t="shared" si="11"/>
        <v>5.4668640470764564E-2</v>
      </c>
      <c r="I452" s="3">
        <v>5.4668640470764564E-2</v>
      </c>
    </row>
    <row r="453" spans="1:9" x14ac:dyDescent="0.2">
      <c r="A453" s="3">
        <v>259</v>
      </c>
      <c r="B453" s="3" t="s">
        <v>88</v>
      </c>
      <c r="C453" s="3" t="s">
        <v>88</v>
      </c>
      <c r="D453" s="3" t="s">
        <v>111</v>
      </c>
      <c r="E453" s="3" t="s">
        <v>112</v>
      </c>
      <c r="F453" s="3" t="s">
        <v>108</v>
      </c>
      <c r="G453" s="3">
        <v>3153</v>
      </c>
      <c r="H453" s="3">
        <f t="shared" si="11"/>
        <v>1.9367440831946143</v>
      </c>
      <c r="I453" s="3">
        <f>H453+H454+H455</f>
        <v>4.0110811491471079</v>
      </c>
    </row>
    <row r="454" spans="1:9" x14ac:dyDescent="0.2">
      <c r="A454" s="3">
        <v>278</v>
      </c>
      <c r="B454" s="3" t="s">
        <v>88</v>
      </c>
      <c r="C454" s="3" t="s">
        <v>89</v>
      </c>
      <c r="D454" s="3" t="s">
        <v>111</v>
      </c>
      <c r="E454" s="3" t="s">
        <v>112</v>
      </c>
      <c r="F454" s="3" t="s">
        <v>108</v>
      </c>
      <c r="G454" s="3">
        <v>1</v>
      </c>
      <c r="H454" s="3">
        <f t="shared" si="11"/>
        <v>6.1425438731196142E-4</v>
      </c>
      <c r="I454" s="3"/>
    </row>
    <row r="455" spans="1:9" x14ac:dyDescent="0.2">
      <c r="A455" s="3">
        <v>407</v>
      </c>
      <c r="B455" s="3" t="s">
        <v>88</v>
      </c>
      <c r="C455" s="3" t="s">
        <v>90</v>
      </c>
      <c r="D455" s="3" t="s">
        <v>111</v>
      </c>
      <c r="E455" s="3" t="s">
        <v>112</v>
      </c>
      <c r="F455" s="3" t="s">
        <v>108</v>
      </c>
      <c r="G455" s="3">
        <v>3376</v>
      </c>
      <c r="H455" s="3">
        <f t="shared" si="11"/>
        <v>2.0737228115651813</v>
      </c>
      <c r="I455" s="3"/>
    </row>
    <row r="456" spans="1:9" x14ac:dyDescent="0.2">
      <c r="A456" s="3">
        <v>290</v>
      </c>
      <c r="B456" s="3" t="s">
        <v>63</v>
      </c>
      <c r="C456" s="3" t="s">
        <v>63</v>
      </c>
      <c r="D456" s="3" t="s">
        <v>111</v>
      </c>
      <c r="E456" s="3" t="s">
        <v>112</v>
      </c>
      <c r="F456" s="3" t="s">
        <v>108</v>
      </c>
      <c r="G456" s="3">
        <v>489</v>
      </c>
      <c r="H456" s="3">
        <f t="shared" si="11"/>
        <v>0.30037039539554911</v>
      </c>
      <c r="I456" s="3">
        <v>0.30037039539554911</v>
      </c>
    </row>
    <row r="457" spans="1:9" x14ac:dyDescent="0.2">
      <c r="A457" s="3">
        <v>48</v>
      </c>
      <c r="B457" s="3" t="s">
        <v>64</v>
      </c>
      <c r="C457" s="3" t="s">
        <v>65</v>
      </c>
      <c r="D457" s="3" t="s">
        <v>111</v>
      </c>
      <c r="E457" s="3" t="s">
        <v>112</v>
      </c>
      <c r="F457" s="3" t="s">
        <v>108</v>
      </c>
      <c r="G457" s="3">
        <v>450</v>
      </c>
      <c r="H457" s="3">
        <f t="shared" si="11"/>
        <v>0.27641447429038263</v>
      </c>
      <c r="I457" s="3">
        <f>H457+H458+H459+H460+H461+H462+H463+H464</f>
        <v>1.6560298281930479</v>
      </c>
    </row>
    <row r="458" spans="1:9" x14ac:dyDescent="0.2">
      <c r="A458" s="3">
        <v>120</v>
      </c>
      <c r="B458" s="3" t="s">
        <v>64</v>
      </c>
      <c r="C458" s="3" t="s">
        <v>66</v>
      </c>
      <c r="D458" s="3" t="s">
        <v>111</v>
      </c>
      <c r="E458" s="3" t="s">
        <v>112</v>
      </c>
      <c r="F458" s="3" t="s">
        <v>108</v>
      </c>
      <c r="G458" s="3">
        <v>137</v>
      </c>
      <c r="H458" s="3">
        <f t="shared" si="11"/>
        <v>8.4152851061738698E-2</v>
      </c>
      <c r="I458" s="3"/>
    </row>
    <row r="459" spans="1:9" x14ac:dyDescent="0.2">
      <c r="A459" s="3">
        <v>155</v>
      </c>
      <c r="B459" s="3" t="s">
        <v>64</v>
      </c>
      <c r="C459" s="3" t="s">
        <v>67</v>
      </c>
      <c r="D459" s="3" t="s">
        <v>111</v>
      </c>
      <c r="E459" s="3" t="s">
        <v>112</v>
      </c>
      <c r="F459" s="3" t="s">
        <v>108</v>
      </c>
      <c r="G459" s="3">
        <v>526</v>
      </c>
      <c r="H459" s="3">
        <f t="shared" si="11"/>
        <v>0.32309780772609165</v>
      </c>
      <c r="I459" s="3"/>
    </row>
    <row r="460" spans="1:9" x14ac:dyDescent="0.2">
      <c r="A460" s="3">
        <v>238</v>
      </c>
      <c r="B460" s="3" t="s">
        <v>64</v>
      </c>
      <c r="C460" s="3" t="s">
        <v>68</v>
      </c>
      <c r="D460" s="3" t="s">
        <v>111</v>
      </c>
      <c r="E460" s="3" t="s">
        <v>112</v>
      </c>
      <c r="F460" s="3" t="s">
        <v>108</v>
      </c>
      <c r="G460" s="3">
        <v>437</v>
      </c>
      <c r="H460" s="3">
        <f t="shared" si="11"/>
        <v>0.26842916725532712</v>
      </c>
      <c r="I460" s="3"/>
    </row>
    <row r="461" spans="1:9" x14ac:dyDescent="0.2">
      <c r="A461" s="3">
        <v>271</v>
      </c>
      <c r="B461" s="3" t="s">
        <v>64</v>
      </c>
      <c r="C461" s="3" t="s">
        <v>69</v>
      </c>
      <c r="D461" s="3" t="s">
        <v>111</v>
      </c>
      <c r="E461" s="3" t="s">
        <v>112</v>
      </c>
      <c r="F461" s="3" t="s">
        <v>108</v>
      </c>
      <c r="G461" s="3">
        <v>488</v>
      </c>
      <c r="H461" s="3">
        <f t="shared" si="11"/>
        <v>0.29975614100823716</v>
      </c>
      <c r="I461" s="3"/>
    </row>
    <row r="462" spans="1:9" x14ac:dyDescent="0.2">
      <c r="A462" s="3">
        <v>338</v>
      </c>
      <c r="B462" s="3" t="s">
        <v>64</v>
      </c>
      <c r="C462" s="3" t="s">
        <v>70</v>
      </c>
      <c r="D462" s="3" t="s">
        <v>111</v>
      </c>
      <c r="E462" s="3" t="s">
        <v>112</v>
      </c>
      <c r="F462" s="3" t="s">
        <v>108</v>
      </c>
      <c r="G462" s="3">
        <v>69</v>
      </c>
      <c r="H462" s="3">
        <f t="shared" si="11"/>
        <v>4.2383552724525334E-2</v>
      </c>
      <c r="I462" s="3"/>
    </row>
    <row r="463" spans="1:9" x14ac:dyDescent="0.2">
      <c r="A463" s="3">
        <v>419</v>
      </c>
      <c r="B463" s="3" t="s">
        <v>64</v>
      </c>
      <c r="C463" s="3" t="s">
        <v>71</v>
      </c>
      <c r="D463" s="3" t="s">
        <v>111</v>
      </c>
      <c r="E463" s="3" t="s">
        <v>112</v>
      </c>
      <c r="F463" s="3" t="s">
        <v>108</v>
      </c>
      <c r="G463" s="3">
        <v>304</v>
      </c>
      <c r="H463" s="3">
        <f t="shared" si="11"/>
        <v>0.18673333374283624</v>
      </c>
      <c r="I463" s="3"/>
    </row>
    <row r="464" spans="1:9" x14ac:dyDescent="0.2">
      <c r="A464" s="3">
        <v>443</v>
      </c>
      <c r="B464" s="3" t="s">
        <v>64</v>
      </c>
      <c r="C464" s="3" t="s">
        <v>72</v>
      </c>
      <c r="D464" s="3" t="s">
        <v>111</v>
      </c>
      <c r="E464" s="3" t="s">
        <v>112</v>
      </c>
      <c r="F464" s="3" t="s">
        <v>108</v>
      </c>
      <c r="G464" s="3">
        <v>285</v>
      </c>
      <c r="H464" s="3">
        <f t="shared" si="11"/>
        <v>0.175062500383909</v>
      </c>
      <c r="I464" s="3"/>
    </row>
    <row r="465" spans="1:9" x14ac:dyDescent="0.2">
      <c r="A465" s="3">
        <v>132</v>
      </c>
      <c r="B465" s="3" t="s">
        <v>73</v>
      </c>
      <c r="C465" s="3" t="s">
        <v>74</v>
      </c>
      <c r="D465" s="3" t="s">
        <v>111</v>
      </c>
      <c r="E465" s="3" t="s">
        <v>112</v>
      </c>
      <c r="F465" s="3" t="s">
        <v>108</v>
      </c>
      <c r="G465" s="3">
        <v>13067</v>
      </c>
      <c r="H465" s="3">
        <f t="shared" si="11"/>
        <v>8.0264620790053982</v>
      </c>
      <c r="I465" s="3">
        <f>H465+H466+H467+H468+H469+H470</f>
        <v>25.143274835840515</v>
      </c>
    </row>
    <row r="466" spans="1:9" x14ac:dyDescent="0.2">
      <c r="A466" s="3">
        <v>167</v>
      </c>
      <c r="B466" s="3" t="s">
        <v>73</v>
      </c>
      <c r="C466" s="3" t="s">
        <v>75</v>
      </c>
      <c r="D466" s="3" t="s">
        <v>111</v>
      </c>
      <c r="E466" s="3" t="s">
        <v>112</v>
      </c>
      <c r="F466" s="3" t="s">
        <v>108</v>
      </c>
      <c r="G466" s="3">
        <v>661</v>
      </c>
      <c r="H466" s="3">
        <f t="shared" si="11"/>
        <v>0.40602215001320646</v>
      </c>
      <c r="I466" s="3"/>
    </row>
    <row r="467" spans="1:9" x14ac:dyDescent="0.2">
      <c r="A467" s="3">
        <v>226</v>
      </c>
      <c r="B467" s="3" t="s">
        <v>73</v>
      </c>
      <c r="C467" s="3" t="s">
        <v>76</v>
      </c>
      <c r="D467" s="3" t="s">
        <v>111</v>
      </c>
      <c r="E467" s="3" t="s">
        <v>112</v>
      </c>
      <c r="F467" s="3" t="s">
        <v>108</v>
      </c>
      <c r="G467" s="3">
        <v>20917</v>
      </c>
      <c r="H467" s="3">
        <f t="shared" si="11"/>
        <v>12.848359019404295</v>
      </c>
      <c r="I467" s="3"/>
    </row>
    <row r="468" spans="1:9" x14ac:dyDescent="0.2">
      <c r="A468" s="3">
        <v>302</v>
      </c>
      <c r="B468" s="3" t="s">
        <v>73</v>
      </c>
      <c r="C468" s="3" t="s">
        <v>77</v>
      </c>
      <c r="D468" s="3" t="s">
        <v>111</v>
      </c>
      <c r="E468" s="3" t="s">
        <v>112</v>
      </c>
      <c r="F468" s="3" t="s">
        <v>108</v>
      </c>
      <c r="G468" s="3">
        <v>1884</v>
      </c>
      <c r="H468" s="3">
        <f t="shared" si="11"/>
        <v>1.1572552656957353</v>
      </c>
      <c r="I468" s="3"/>
    </row>
    <row r="469" spans="1:9" x14ac:dyDescent="0.2">
      <c r="A469" s="3">
        <v>314</v>
      </c>
      <c r="B469" s="3" t="s">
        <v>73</v>
      </c>
      <c r="C469" s="3" t="s">
        <v>78</v>
      </c>
      <c r="D469" s="3" t="s">
        <v>111</v>
      </c>
      <c r="E469" s="3" t="s">
        <v>112</v>
      </c>
      <c r="F469" s="3" t="s">
        <v>108</v>
      </c>
      <c r="G469" s="3">
        <v>1121</v>
      </c>
      <c r="H469" s="3">
        <f t="shared" si="11"/>
        <v>0.68857916817670872</v>
      </c>
      <c r="I469" s="3"/>
    </row>
    <row r="470" spans="1:9" x14ac:dyDescent="0.2">
      <c r="A470" s="3">
        <v>326</v>
      </c>
      <c r="B470" s="3" t="s">
        <v>73</v>
      </c>
      <c r="C470" s="3" t="s">
        <v>79</v>
      </c>
      <c r="D470" s="3" t="s">
        <v>111</v>
      </c>
      <c r="E470" s="3" t="s">
        <v>112</v>
      </c>
      <c r="F470" s="3" t="s">
        <v>108</v>
      </c>
      <c r="G470" s="3">
        <v>3283</v>
      </c>
      <c r="H470" s="3">
        <f t="shared" si="11"/>
        <v>2.016597153545169</v>
      </c>
      <c r="I470" s="3"/>
    </row>
    <row r="471" spans="1:9" x14ac:dyDescent="0.2">
      <c r="A471" s="3">
        <v>96</v>
      </c>
      <c r="B471" s="3" t="s">
        <v>80</v>
      </c>
      <c r="C471" s="3" t="s">
        <v>2</v>
      </c>
      <c r="D471" s="3" t="s">
        <v>111</v>
      </c>
      <c r="E471" s="3" t="s">
        <v>112</v>
      </c>
      <c r="F471" s="3" t="s">
        <v>108</v>
      </c>
      <c r="G471" s="3">
        <v>764</v>
      </c>
      <c r="H471" s="3">
        <f t="shared" si="11"/>
        <v>0.4692903519063385</v>
      </c>
      <c r="I471" s="3">
        <f>H471+H472+H473+H474+H475</f>
        <v>1.2665925466372645</v>
      </c>
    </row>
    <row r="472" spans="1:9" x14ac:dyDescent="0.2">
      <c r="A472" s="3">
        <v>108</v>
      </c>
      <c r="B472" s="3" t="s">
        <v>80</v>
      </c>
      <c r="C472" s="3" t="s">
        <v>3</v>
      </c>
      <c r="D472" s="3" t="s">
        <v>111</v>
      </c>
      <c r="E472" s="3" t="s">
        <v>112</v>
      </c>
      <c r="F472" s="3" t="s">
        <v>108</v>
      </c>
      <c r="G472" s="3">
        <v>332</v>
      </c>
      <c r="H472" s="3">
        <f t="shared" si="11"/>
        <v>0.20393245658757117</v>
      </c>
      <c r="I472" s="3"/>
    </row>
    <row r="473" spans="1:9" x14ac:dyDescent="0.2">
      <c r="A473" s="3">
        <v>144</v>
      </c>
      <c r="B473" s="3" t="s">
        <v>80</v>
      </c>
      <c r="C473" s="3" t="s">
        <v>4</v>
      </c>
      <c r="D473" s="3" t="s">
        <v>111</v>
      </c>
      <c r="E473" s="3" t="s">
        <v>112</v>
      </c>
      <c r="F473" s="3" t="s">
        <v>108</v>
      </c>
      <c r="G473" s="3">
        <v>531</v>
      </c>
      <c r="H473" s="3">
        <f t="shared" si="11"/>
        <v>0.32616907966265152</v>
      </c>
      <c r="I473" s="3"/>
    </row>
    <row r="474" spans="1:9" x14ac:dyDescent="0.2">
      <c r="A474" s="3">
        <v>362</v>
      </c>
      <c r="B474" s="3" t="s">
        <v>80</v>
      </c>
      <c r="C474" s="3" t="s">
        <v>81</v>
      </c>
      <c r="D474" s="3" t="s">
        <v>111</v>
      </c>
      <c r="E474" s="3" t="s">
        <v>112</v>
      </c>
      <c r="F474" s="3" t="s">
        <v>108</v>
      </c>
      <c r="G474" s="3">
        <v>211</v>
      </c>
      <c r="H474" s="3">
        <f t="shared" si="11"/>
        <v>0.12960767572282383</v>
      </c>
      <c r="I474" s="3"/>
    </row>
    <row r="475" spans="1:9" x14ac:dyDescent="0.2">
      <c r="A475" s="3">
        <v>374</v>
      </c>
      <c r="B475" s="3" t="s">
        <v>80</v>
      </c>
      <c r="C475" s="3" t="s">
        <v>6</v>
      </c>
      <c r="D475" s="3" t="s">
        <v>111</v>
      </c>
      <c r="E475" s="3" t="s">
        <v>112</v>
      </c>
      <c r="F475" s="3" t="s">
        <v>108</v>
      </c>
      <c r="G475" s="3">
        <v>224</v>
      </c>
      <c r="H475" s="3">
        <f t="shared" si="11"/>
        <v>0.13759298275787935</v>
      </c>
      <c r="I475" s="3"/>
    </row>
    <row r="476" spans="1:9" x14ac:dyDescent="0.2">
      <c r="A476" s="3">
        <v>479</v>
      </c>
      <c r="B476" s="3" t="s">
        <v>19</v>
      </c>
      <c r="C476" s="3" t="s">
        <v>19</v>
      </c>
      <c r="D476" s="3" t="s">
        <v>111</v>
      </c>
      <c r="E476" s="3" t="s">
        <v>112</v>
      </c>
      <c r="F476" s="3" t="s">
        <v>108</v>
      </c>
      <c r="G476" s="3">
        <v>9367</v>
      </c>
      <c r="H476" s="3">
        <f t="shared" si="11"/>
        <v>5.7537208459511424</v>
      </c>
      <c r="I476" s="3">
        <v>5.7537208459511424</v>
      </c>
    </row>
    <row r="477" spans="1:9" x14ac:dyDescent="0.2">
      <c r="A477" s="3">
        <v>250</v>
      </c>
      <c r="B477" s="3" t="s">
        <v>82</v>
      </c>
      <c r="C477" s="3" t="s">
        <v>83</v>
      </c>
      <c r="D477" s="3" t="s">
        <v>111</v>
      </c>
      <c r="E477" s="3" t="s">
        <v>112</v>
      </c>
      <c r="F477" s="3" t="s">
        <v>108</v>
      </c>
      <c r="G477" s="3">
        <v>1452</v>
      </c>
      <c r="H477" s="3">
        <f t="shared" si="11"/>
        <v>0.89189737037696804</v>
      </c>
      <c r="I477" s="3">
        <f>H477+H478+H479</f>
        <v>6.9515169012094669</v>
      </c>
    </row>
    <row r="478" spans="1:9" x14ac:dyDescent="0.2">
      <c r="A478" s="3">
        <v>24</v>
      </c>
      <c r="B478" s="3" t="s">
        <v>82</v>
      </c>
      <c r="C478" s="3" t="s">
        <v>84</v>
      </c>
      <c r="D478" s="3" t="s">
        <v>111</v>
      </c>
      <c r="E478" s="3" t="s">
        <v>112</v>
      </c>
      <c r="F478" s="3" t="s">
        <v>108</v>
      </c>
      <c r="G478" s="3">
        <v>364</v>
      </c>
      <c r="H478" s="3">
        <f t="shared" si="11"/>
        <v>0.22358859698155395</v>
      </c>
      <c r="I478" s="3"/>
    </row>
    <row r="479" spans="1:9" x14ac:dyDescent="0.2">
      <c r="A479" s="3">
        <v>467</v>
      </c>
      <c r="B479" s="3" t="s">
        <v>82</v>
      </c>
      <c r="C479" s="3" t="s">
        <v>85</v>
      </c>
      <c r="D479" s="3" t="s">
        <v>111</v>
      </c>
      <c r="E479" s="3" t="s">
        <v>112</v>
      </c>
      <c r="F479" s="3" t="s">
        <v>108</v>
      </c>
      <c r="G479" s="3">
        <v>9501</v>
      </c>
      <c r="H479" s="3">
        <f t="shared" si="11"/>
        <v>5.8360309338509451</v>
      </c>
      <c r="I4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E04E-026D-454A-9C89-0BC14B83A8EA}">
  <dimension ref="A1:AF54"/>
  <sheetViews>
    <sheetView workbookViewId="0">
      <selection activeCell="F27" sqref="F27"/>
    </sheetView>
  </sheetViews>
  <sheetFormatPr baseColWidth="10" defaultRowHeight="16" x14ac:dyDescent="0.2"/>
  <cols>
    <col min="2" max="2" width="16.5" customWidth="1"/>
    <col min="6" max="6" width="17.1640625" customWidth="1"/>
    <col min="7" max="7" width="14" customWidth="1"/>
  </cols>
  <sheetData>
    <row r="1" spans="1:32" s="9" customFormat="1" x14ac:dyDescent="0.2">
      <c r="A1" s="9" t="s">
        <v>23</v>
      </c>
    </row>
    <row r="2" spans="1:32" s="9" customFormat="1" x14ac:dyDescent="0.2"/>
    <row r="3" spans="1:32" x14ac:dyDescent="0.2">
      <c r="A3" t="s">
        <v>0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113</v>
      </c>
      <c r="AB3" t="s">
        <v>114</v>
      </c>
      <c r="AC3" t="s">
        <v>115</v>
      </c>
      <c r="AD3" t="s">
        <v>116</v>
      </c>
      <c r="AE3" t="s">
        <v>117</v>
      </c>
      <c r="AF3" t="s">
        <v>118</v>
      </c>
    </row>
    <row r="4" spans="1:32" x14ac:dyDescent="0.2">
      <c r="B4" t="s">
        <v>1</v>
      </c>
      <c r="C4" s="2"/>
      <c r="D4" s="2"/>
      <c r="E4" s="2" t="s">
        <v>2</v>
      </c>
      <c r="F4" s="2"/>
      <c r="G4" s="2"/>
      <c r="H4" s="2"/>
      <c r="I4" s="3"/>
      <c r="J4" s="3"/>
      <c r="K4" s="4" t="s">
        <v>3</v>
      </c>
      <c r="L4" s="3"/>
      <c r="M4" s="3"/>
      <c r="N4" s="3"/>
      <c r="O4" s="5"/>
      <c r="P4" s="5"/>
      <c r="Q4" s="5" t="s">
        <v>4</v>
      </c>
      <c r="R4" s="6"/>
      <c r="S4" s="6"/>
      <c r="T4" s="6"/>
      <c r="U4" s="7"/>
      <c r="V4" s="7"/>
      <c r="W4" s="7" t="s">
        <v>5</v>
      </c>
      <c r="X4" s="7"/>
      <c r="Y4" s="7"/>
      <c r="Z4" s="7"/>
      <c r="AA4" s="8"/>
      <c r="AB4" s="8"/>
      <c r="AC4" s="8" t="s">
        <v>6</v>
      </c>
      <c r="AD4" s="8"/>
      <c r="AE4" s="8"/>
      <c r="AF4" s="8"/>
    </row>
    <row r="5" spans="1:32" x14ac:dyDescent="0.2">
      <c r="A5">
        <v>1</v>
      </c>
      <c r="B5" t="s">
        <v>7</v>
      </c>
      <c r="C5">
        <v>1.603900686469494E-3</v>
      </c>
      <c r="D5">
        <v>5.4532623339962789E-2</v>
      </c>
      <c r="E5">
        <v>7.0571630204657732E-2</v>
      </c>
      <c r="F5">
        <v>4.0097517161737345E-2</v>
      </c>
      <c r="G5">
        <v>0.12029255148521205</v>
      </c>
      <c r="H5">
        <v>0.16680567139282734</v>
      </c>
      <c r="I5">
        <v>0</v>
      </c>
      <c r="J5">
        <v>2.2454609610572916E-2</v>
      </c>
      <c r="K5">
        <v>2.0850708924103418E-2</v>
      </c>
      <c r="L5">
        <v>9.6234041188169635E-3</v>
      </c>
      <c r="M5">
        <v>7.0571630204657732E-2</v>
      </c>
      <c r="N5">
        <v>2.4058510297042406E-2</v>
      </c>
      <c r="O5">
        <v>1.603900686469494E-3</v>
      </c>
      <c r="P5">
        <v>1.2831205491755952E-2</v>
      </c>
      <c r="Q5">
        <v>3.2078013729389877E-2</v>
      </c>
      <c r="R5">
        <v>1.4435106178225444E-2</v>
      </c>
      <c r="S5">
        <v>3.5285815102328866E-2</v>
      </c>
      <c r="T5">
        <v>7.2175530891127229E-2</v>
      </c>
      <c r="U5">
        <v>0</v>
      </c>
      <c r="V5">
        <v>3.207801372938988E-3</v>
      </c>
      <c r="W5">
        <v>6.415602745877976E-3</v>
      </c>
      <c r="X5">
        <v>2.4058510297042406E-2</v>
      </c>
      <c r="Y5">
        <v>2.0850708924103418E-2</v>
      </c>
      <c r="Z5">
        <v>5.2928722653493299E-2</v>
      </c>
      <c r="AA5">
        <v>0</v>
      </c>
      <c r="AB5">
        <v>0</v>
      </c>
      <c r="AC5">
        <v>3.207801372938988E-3</v>
      </c>
      <c r="AD5">
        <v>1.4435106178225444E-2</v>
      </c>
      <c r="AE5">
        <v>2.5662410983511904E-2</v>
      </c>
      <c r="AF5">
        <v>5.2928722653493299E-2</v>
      </c>
    </row>
    <row r="6" spans="1:32" x14ac:dyDescent="0.2">
      <c r="A6">
        <v>2</v>
      </c>
      <c r="B6" t="s">
        <v>8</v>
      </c>
      <c r="C6">
        <v>2.6370420243505582E-2</v>
      </c>
      <c r="D6">
        <v>5.2740840487011165E-2</v>
      </c>
      <c r="E6">
        <v>6.7889805307748421E-2</v>
      </c>
      <c r="F6">
        <v>5.7790495427256915E-2</v>
      </c>
      <c r="G6">
        <v>2.9175784099197664E-2</v>
      </c>
      <c r="H6">
        <v>3.5908657352858663E-2</v>
      </c>
      <c r="I6">
        <v>2.0198619760983E-2</v>
      </c>
      <c r="J6">
        <v>4.8252258317903828E-2</v>
      </c>
      <c r="K6">
        <v>6.0595859282948999E-2</v>
      </c>
      <c r="L6">
        <v>3.9275093979689167E-2</v>
      </c>
      <c r="M6">
        <v>3.983616675082758E-2</v>
      </c>
      <c r="N6">
        <v>2.2442910845536665E-2</v>
      </c>
      <c r="O6">
        <v>1.7954328676429331E-2</v>
      </c>
      <c r="P6">
        <v>2.9736856870336083E-2</v>
      </c>
      <c r="Q6">
        <v>4.7691185546765415E-2</v>
      </c>
      <c r="R6">
        <v>5.1618694944734332E-2</v>
      </c>
      <c r="S6">
        <v>4.2080457835381245E-2</v>
      </c>
      <c r="T6">
        <v>1.5710037591875666E-2</v>
      </c>
      <c r="U6">
        <v>5.610727711384166E-4</v>
      </c>
      <c r="V6">
        <v>1.178252819390675E-2</v>
      </c>
      <c r="W6">
        <v>2.8053638556920831E-3</v>
      </c>
      <c r="X6">
        <v>2.3003983616675081E-2</v>
      </c>
      <c r="Y6">
        <v>6.7328732536610005E-3</v>
      </c>
      <c r="Z6">
        <v>7.8550187959378331E-3</v>
      </c>
      <c r="AA6">
        <v>8.4160915670762493E-3</v>
      </c>
      <c r="AB6">
        <v>2.2442910845536664E-3</v>
      </c>
      <c r="AC6">
        <v>5.610727711384166E-4</v>
      </c>
      <c r="AD6">
        <v>8.9771643382146656E-3</v>
      </c>
      <c r="AE6">
        <v>1.514896482073725E-2</v>
      </c>
      <c r="AF6">
        <v>7.8550187959378331E-3</v>
      </c>
    </row>
    <row r="7" spans="1:32" x14ac:dyDescent="0.2">
      <c r="A7">
        <v>3</v>
      </c>
      <c r="B7" t="s">
        <v>9</v>
      </c>
      <c r="C7">
        <v>1.4867482629095664E-2</v>
      </c>
      <c r="D7">
        <v>6.3842719524940209E-2</v>
      </c>
      <c r="E7">
        <v>5.6846257111248126E-2</v>
      </c>
      <c r="F7">
        <v>6.4717277326651709E-2</v>
      </c>
      <c r="G7">
        <v>4.416516898643124E-2</v>
      </c>
      <c r="H7">
        <v>1.9240271637653211E-2</v>
      </c>
      <c r="I7">
        <v>7.8710202154035867E-3</v>
      </c>
      <c r="J7">
        <v>6.9964624136920769E-2</v>
      </c>
      <c r="K7">
        <v>4.460244788728699E-2</v>
      </c>
      <c r="L7">
        <v>4.154149558129671E-2</v>
      </c>
      <c r="M7">
        <v>5.3785304805257846E-2</v>
      </c>
      <c r="N7">
        <v>1.5742040430807173E-2</v>
      </c>
      <c r="O7">
        <v>7.8710202154035867E-3</v>
      </c>
      <c r="P7">
        <v>3.1484080861614347E-2</v>
      </c>
      <c r="Q7">
        <v>4.460244788728699E-2</v>
      </c>
      <c r="R7">
        <v>5.5534420408680861E-2</v>
      </c>
      <c r="S7">
        <v>5.2910747003546338E-2</v>
      </c>
      <c r="T7">
        <v>2.1426666141931984E-2</v>
      </c>
      <c r="U7">
        <v>4.3727890085575483E-4</v>
      </c>
      <c r="V7">
        <v>1.4867482629095664E-2</v>
      </c>
      <c r="W7">
        <v>2.6236734051345288E-3</v>
      </c>
      <c r="X7">
        <v>1.83657138359417E-2</v>
      </c>
      <c r="Y7">
        <v>9.18285691797085E-3</v>
      </c>
      <c r="Z7">
        <v>1.0057414719682361E-2</v>
      </c>
      <c r="AA7">
        <v>4.8100679094133028E-3</v>
      </c>
      <c r="AB7">
        <v>1.7491156034230193E-3</v>
      </c>
      <c r="AC7">
        <v>8.7455780171150966E-4</v>
      </c>
      <c r="AD7">
        <v>1.2681088124816891E-2</v>
      </c>
      <c r="AE7">
        <v>1.5742040430807173E-2</v>
      </c>
      <c r="AF7">
        <v>5.6846257111248123E-3</v>
      </c>
    </row>
    <row r="8" spans="1:32" x14ac:dyDescent="0.2">
      <c r="A8">
        <v>4</v>
      </c>
      <c r="B8" t="s">
        <v>10</v>
      </c>
      <c r="C8">
        <v>0</v>
      </c>
      <c r="D8">
        <v>3.3261267254282384E-2</v>
      </c>
      <c r="E8">
        <v>0</v>
      </c>
      <c r="F8">
        <v>2.2174178169521594E-2</v>
      </c>
      <c r="G8">
        <v>1.6630633627141192E-2</v>
      </c>
      <c r="H8">
        <v>1.1087089084760797E-2</v>
      </c>
      <c r="I8">
        <v>5.5435445423803985E-3</v>
      </c>
      <c r="J8">
        <v>4.4348356339043188E-2</v>
      </c>
      <c r="K8">
        <v>1.1087089084760797E-2</v>
      </c>
      <c r="L8">
        <v>1.6630633627141192E-2</v>
      </c>
      <c r="M8">
        <v>1.6630633627141192E-2</v>
      </c>
      <c r="N8">
        <v>5.5435445423803985E-3</v>
      </c>
      <c r="O8">
        <v>5.5435445423803985E-3</v>
      </c>
      <c r="P8">
        <v>2.7717722711901992E-2</v>
      </c>
      <c r="Q8">
        <v>1.6630633627141192E-2</v>
      </c>
      <c r="R8">
        <v>1.1087089084760797E-2</v>
      </c>
      <c r="S8">
        <v>2.2174178169521594E-2</v>
      </c>
      <c r="T8">
        <v>2.7717722711901992E-2</v>
      </c>
      <c r="U8">
        <v>0</v>
      </c>
      <c r="V8">
        <v>0</v>
      </c>
      <c r="W8">
        <v>0</v>
      </c>
      <c r="X8">
        <v>5.5435445423803985E-3</v>
      </c>
      <c r="Y8">
        <v>1.6630633627141192E-2</v>
      </c>
      <c r="Z8">
        <v>2.2174178169521594E-2</v>
      </c>
      <c r="AA8">
        <v>0</v>
      </c>
      <c r="AB8">
        <v>5.5435445423803985E-3</v>
      </c>
      <c r="AC8">
        <v>0</v>
      </c>
      <c r="AD8">
        <v>5.5435445423803985E-3</v>
      </c>
      <c r="AE8">
        <v>2.2174178169521594E-2</v>
      </c>
      <c r="AF8">
        <v>0</v>
      </c>
    </row>
    <row r="9" spans="1:32" x14ac:dyDescent="0.2">
      <c r="A9">
        <v>5</v>
      </c>
      <c r="B9" t="s">
        <v>11</v>
      </c>
      <c r="C9">
        <v>7.0989450967586215E-4</v>
      </c>
      <c r="D9">
        <v>2.4846307838655175E-2</v>
      </c>
      <c r="E9">
        <v>6.2470716851475872E-2</v>
      </c>
      <c r="F9">
        <v>3.9754092541848286E-2</v>
      </c>
      <c r="G9">
        <v>4.827282665795863E-2</v>
      </c>
      <c r="H9">
        <v>7.1699345477262075E-2</v>
      </c>
      <c r="I9">
        <v>1.4197890193517243E-3</v>
      </c>
      <c r="J9">
        <v>1.6327573722544831E-2</v>
      </c>
      <c r="K9">
        <v>4.0463987051524139E-2</v>
      </c>
      <c r="L9">
        <v>1.4907784703193106E-2</v>
      </c>
      <c r="M9">
        <v>6.3890505870827591E-2</v>
      </c>
      <c r="N9">
        <v>3.1235358425737936E-2</v>
      </c>
      <c r="O9">
        <v>7.0989450967586215E-4</v>
      </c>
      <c r="P9">
        <v>1.5617679212868968E-2</v>
      </c>
      <c r="Q9">
        <v>4.6853037638606904E-2</v>
      </c>
      <c r="R9">
        <v>3.4784830974117248E-2</v>
      </c>
      <c r="S9">
        <v>4.4723354109579318E-2</v>
      </c>
      <c r="T9">
        <v>5.8921244303096559E-2</v>
      </c>
      <c r="U9">
        <v>7.0989450967586215E-4</v>
      </c>
      <c r="V9">
        <v>4.2593670580551727E-3</v>
      </c>
      <c r="W9">
        <v>3.5494725483793104E-3</v>
      </c>
      <c r="X9">
        <v>1.348799568384138E-2</v>
      </c>
      <c r="Y9">
        <v>1.4197890193517242E-2</v>
      </c>
      <c r="Z9">
        <v>1.4907784703193106E-2</v>
      </c>
      <c r="AA9">
        <v>0</v>
      </c>
      <c r="AB9">
        <v>0</v>
      </c>
      <c r="AC9">
        <v>1.4197890193517243E-3</v>
      </c>
      <c r="AD9">
        <v>4.9692615677310358E-3</v>
      </c>
      <c r="AE9">
        <v>2.2716624309627589E-2</v>
      </c>
      <c r="AF9">
        <v>9.9385231354620716E-3</v>
      </c>
    </row>
    <row r="10" spans="1:32" x14ac:dyDescent="0.2">
      <c r="A10">
        <v>6</v>
      </c>
      <c r="B10" t="s">
        <v>12</v>
      </c>
      <c r="C10">
        <v>5.8560352299079433E-3</v>
      </c>
      <c r="D10">
        <v>2.8694572626548918E-2</v>
      </c>
      <c r="E10">
        <v>6.1488369914033406E-2</v>
      </c>
      <c r="F10">
        <v>5.680354173010705E-2</v>
      </c>
      <c r="G10">
        <v>2.8694572626548918E-2</v>
      </c>
      <c r="H10">
        <v>2.7523365580567331E-2</v>
      </c>
      <c r="I10">
        <v>4.09922466093556E-3</v>
      </c>
      <c r="J10">
        <v>2.9280176149539715E-2</v>
      </c>
      <c r="K10">
        <v>3.4550607856456861E-2</v>
      </c>
      <c r="L10">
        <v>3.5721814902438455E-2</v>
      </c>
      <c r="M10">
        <v>3.9235436040383216E-2</v>
      </c>
      <c r="N10">
        <v>2.459534796561336E-2</v>
      </c>
      <c r="O10">
        <v>4.6848281839263544E-3</v>
      </c>
      <c r="P10">
        <v>1.0540863413834298E-2</v>
      </c>
      <c r="Q10">
        <v>4.5091471270291159E-2</v>
      </c>
      <c r="R10">
        <v>2.8108969103558128E-2</v>
      </c>
      <c r="S10">
        <v>3.7478625471410836E-2</v>
      </c>
      <c r="T10">
        <v>2.5180951488604154E-2</v>
      </c>
      <c r="U10">
        <v>5.856035229907943E-4</v>
      </c>
      <c r="V10">
        <v>5.8560352299079433E-3</v>
      </c>
      <c r="W10">
        <v>2.3424140919631772E-3</v>
      </c>
      <c r="X10">
        <v>1.1712070459815887E-2</v>
      </c>
      <c r="Y10">
        <v>4.6848281839263544E-3</v>
      </c>
      <c r="Z10">
        <v>7.0272422758895321E-3</v>
      </c>
      <c r="AA10">
        <v>1.756810568972383E-3</v>
      </c>
      <c r="AB10">
        <v>1.1712070459815886E-3</v>
      </c>
      <c r="AC10">
        <v>1.756810568972383E-3</v>
      </c>
      <c r="AD10">
        <v>5.2704317069171489E-3</v>
      </c>
      <c r="AE10">
        <v>1.229767398280668E-2</v>
      </c>
      <c r="AF10">
        <v>8.19844932187112E-3</v>
      </c>
    </row>
    <row r="11" spans="1:32" x14ac:dyDescent="0.2">
      <c r="A11">
        <v>7</v>
      </c>
      <c r="B11" t="s">
        <v>13</v>
      </c>
      <c r="C11">
        <v>0</v>
      </c>
      <c r="D11">
        <v>2.6530828823092432E-3</v>
      </c>
      <c r="E11">
        <v>3.1173723867133608E-2</v>
      </c>
      <c r="F11">
        <v>1.160723761010294E-2</v>
      </c>
      <c r="G11">
        <v>7.2959779263504195E-3</v>
      </c>
      <c r="H11">
        <v>8.2245569351586542E-2</v>
      </c>
      <c r="I11">
        <v>0</v>
      </c>
      <c r="J11">
        <v>1.9898121617319326E-3</v>
      </c>
      <c r="K11">
        <v>2.0561392337896636E-2</v>
      </c>
      <c r="L11">
        <v>8.6225193675050407E-3</v>
      </c>
      <c r="M11">
        <v>9.6174254483710076E-3</v>
      </c>
      <c r="N11">
        <v>2.4209381301071847E-2</v>
      </c>
      <c r="O11">
        <v>3.316353602886554E-4</v>
      </c>
      <c r="P11">
        <v>1.6581768014432771E-3</v>
      </c>
      <c r="Q11">
        <v>2.3546110580494536E-2</v>
      </c>
      <c r="R11">
        <v>7.9592486469277305E-3</v>
      </c>
      <c r="S11">
        <v>6.3010718454844534E-3</v>
      </c>
      <c r="T11">
        <v>3.9132972514061337E-2</v>
      </c>
      <c r="U11">
        <v>0</v>
      </c>
      <c r="V11">
        <v>6.632707205773108E-4</v>
      </c>
      <c r="W11">
        <v>1.9898121617319326E-3</v>
      </c>
      <c r="X11">
        <v>2.3214475220205881E-3</v>
      </c>
      <c r="Y11">
        <v>0</v>
      </c>
      <c r="Z11">
        <v>1.9566486257030669E-2</v>
      </c>
      <c r="AA11">
        <v>0</v>
      </c>
      <c r="AB11">
        <v>0</v>
      </c>
      <c r="AC11">
        <v>9.9490608086596631E-4</v>
      </c>
      <c r="AD11">
        <v>9.9490608086596631E-4</v>
      </c>
      <c r="AE11">
        <v>3.9796243234638653E-3</v>
      </c>
      <c r="AF11">
        <v>2.8852276345113021E-2</v>
      </c>
    </row>
    <row r="12" spans="1:32" x14ac:dyDescent="0.2">
      <c r="A12">
        <v>8</v>
      </c>
      <c r="B12" t="s">
        <v>14</v>
      </c>
      <c r="C12">
        <v>1.0893773603176142E-2</v>
      </c>
      <c r="D12">
        <v>3.9943836544979183E-2</v>
      </c>
      <c r="E12">
        <v>1.0490300506762208E-2</v>
      </c>
      <c r="F12">
        <v>4.8416771569671738E-2</v>
      </c>
      <c r="G12">
        <v>3.711952487008166E-2</v>
      </c>
      <c r="H12">
        <v>4.8416771569671736E-3</v>
      </c>
      <c r="I12">
        <v>1.3314612181659725E-2</v>
      </c>
      <c r="J12">
        <v>4.9627190858913532E-2</v>
      </c>
      <c r="K12">
        <v>1.1297246699590072E-2</v>
      </c>
      <c r="L12">
        <v>3.1874374616700563E-2</v>
      </c>
      <c r="M12">
        <v>6.5766114715470766E-2</v>
      </c>
      <c r="N12">
        <v>5.2451502533811039E-3</v>
      </c>
      <c r="O12">
        <v>5.2451502533811039E-3</v>
      </c>
      <c r="P12">
        <v>2.0173654820696555E-2</v>
      </c>
      <c r="Q12">
        <v>6.4555695426228984E-3</v>
      </c>
      <c r="R12">
        <v>2.3804912688421935E-2</v>
      </c>
      <c r="S12">
        <v>6.6976534004712568E-2</v>
      </c>
      <c r="T12">
        <v>6.4555695426228984E-3</v>
      </c>
      <c r="U12">
        <v>1.2104192892417934E-3</v>
      </c>
      <c r="V12">
        <v>7.26251573545076E-3</v>
      </c>
      <c r="W12">
        <v>4.0347309641393115E-4</v>
      </c>
      <c r="X12">
        <v>8.4729350246925527E-3</v>
      </c>
      <c r="Y12">
        <v>9.2798812175204151E-3</v>
      </c>
      <c r="Z12">
        <v>8.069461928278623E-4</v>
      </c>
      <c r="AA12">
        <v>3.63125786772538E-3</v>
      </c>
      <c r="AB12">
        <v>1.6138923856557246E-3</v>
      </c>
      <c r="AC12">
        <v>4.0347309641393115E-4</v>
      </c>
      <c r="AD12">
        <v>6.0520964462089672E-3</v>
      </c>
      <c r="AE12">
        <v>2.0577127917110489E-2</v>
      </c>
      <c r="AF12">
        <v>1.6138923856557246E-3</v>
      </c>
    </row>
    <row r="13" spans="1:32" x14ac:dyDescent="0.2">
      <c r="A13">
        <v>9</v>
      </c>
      <c r="B13" t="s">
        <v>15</v>
      </c>
      <c r="C13">
        <v>0</v>
      </c>
      <c r="D13">
        <v>5.563127590331284E-3</v>
      </c>
      <c r="E13">
        <v>2.7815637951656421E-2</v>
      </c>
      <c r="F13">
        <v>9.7354732830797468E-3</v>
      </c>
      <c r="G13">
        <v>1.1126255180662568E-2</v>
      </c>
      <c r="H13">
        <v>4.58958026202331E-2</v>
      </c>
      <c r="I13">
        <v>0</v>
      </c>
      <c r="J13">
        <v>0</v>
      </c>
      <c r="K13">
        <v>1.6689382770993851E-2</v>
      </c>
      <c r="L13">
        <v>5.563127590331284E-3</v>
      </c>
      <c r="M13">
        <v>6.9539094879141053E-3</v>
      </c>
      <c r="N13">
        <v>1.2517037078245389E-2</v>
      </c>
      <c r="O13">
        <v>0</v>
      </c>
      <c r="P13">
        <v>2.781563795165642E-3</v>
      </c>
      <c r="Q13">
        <v>2.0861728463742318E-2</v>
      </c>
      <c r="R13">
        <v>2.781563795165642E-3</v>
      </c>
      <c r="S13">
        <v>2.781563795165642E-3</v>
      </c>
      <c r="T13">
        <v>2.2252510361325136E-2</v>
      </c>
      <c r="U13">
        <v>0</v>
      </c>
      <c r="V13">
        <v>0</v>
      </c>
      <c r="W13">
        <v>1.390781897582821E-3</v>
      </c>
      <c r="X13">
        <v>0</v>
      </c>
      <c r="Y13">
        <v>0</v>
      </c>
      <c r="Z13">
        <v>1.529860087341103E-2</v>
      </c>
      <c r="AA13">
        <v>0</v>
      </c>
      <c r="AB13">
        <v>0</v>
      </c>
      <c r="AC13">
        <v>0</v>
      </c>
      <c r="AD13">
        <v>0</v>
      </c>
      <c r="AE13">
        <v>4.1723456927484628E-3</v>
      </c>
      <c r="AF13">
        <v>1.3907818975828211E-2</v>
      </c>
    </row>
    <row r="14" spans="1:32" x14ac:dyDescent="0.2">
      <c r="A14">
        <v>10</v>
      </c>
      <c r="B14" t="s">
        <v>16</v>
      </c>
      <c r="C14">
        <v>6.9875621393918827E-3</v>
      </c>
      <c r="D14">
        <v>5.090938130128371E-2</v>
      </c>
      <c r="E14">
        <v>3.2941364371418876E-2</v>
      </c>
      <c r="F14">
        <v>5.2406716045439124E-2</v>
      </c>
      <c r="G14">
        <v>5.3904050789594524E-2</v>
      </c>
      <c r="H14">
        <v>1.5472459022939169E-2</v>
      </c>
      <c r="I14">
        <v>2.9946694883108064E-3</v>
      </c>
      <c r="J14">
        <v>5.5401385533749931E-2</v>
      </c>
      <c r="K14">
        <v>2.5454690650641855E-2</v>
      </c>
      <c r="L14">
        <v>2.7451136976182393E-2</v>
      </c>
      <c r="M14">
        <v>6.2388947673141806E-2</v>
      </c>
      <c r="N14">
        <v>1.3476012697398631E-2</v>
      </c>
      <c r="O14">
        <v>4.4920042324662103E-3</v>
      </c>
      <c r="P14">
        <v>2.8948471720337796E-2</v>
      </c>
      <c r="Q14">
        <v>2.6952025394797262E-2</v>
      </c>
      <c r="R14">
        <v>3.793248018527022E-2</v>
      </c>
      <c r="S14">
        <v>7.3369402463614758E-2</v>
      </c>
      <c r="T14">
        <v>2.4955579069256724E-2</v>
      </c>
      <c r="U14">
        <v>0</v>
      </c>
      <c r="V14">
        <v>1.0481343209087824E-2</v>
      </c>
      <c r="W14">
        <v>4.9911158138513448E-4</v>
      </c>
      <c r="X14">
        <v>9.9822316277026896E-3</v>
      </c>
      <c r="Y14">
        <v>2.0962686418175648E-2</v>
      </c>
      <c r="Z14">
        <v>2.4955579069256724E-3</v>
      </c>
      <c r="AA14">
        <v>4.9911158138513448E-4</v>
      </c>
      <c r="AB14">
        <v>2.4955579069256724E-3</v>
      </c>
      <c r="AC14">
        <v>9.9822316277026896E-4</v>
      </c>
      <c r="AD14">
        <v>6.4884505580067474E-3</v>
      </c>
      <c r="AE14">
        <v>2.0962686418175648E-2</v>
      </c>
      <c r="AF14">
        <v>5.4902273952364793E-3</v>
      </c>
    </row>
    <row r="15" spans="1:32" x14ac:dyDescent="0.2">
      <c r="A15">
        <v>11</v>
      </c>
      <c r="B15" t="s">
        <v>17</v>
      </c>
      <c r="C15">
        <v>0</v>
      </c>
      <c r="D15">
        <v>0</v>
      </c>
      <c r="E15">
        <v>3.02220717834649E-2</v>
      </c>
      <c r="F15">
        <v>1.208882871338596E-3</v>
      </c>
      <c r="G15">
        <v>2.417765742677192E-3</v>
      </c>
      <c r="H15">
        <v>1.208882871338596E-3</v>
      </c>
      <c r="I15">
        <v>0</v>
      </c>
      <c r="J15">
        <v>2.417765742677192E-3</v>
      </c>
      <c r="K15">
        <v>1.2088828713385961E-2</v>
      </c>
      <c r="L15">
        <v>0</v>
      </c>
      <c r="M15">
        <v>6.0444143566929804E-3</v>
      </c>
      <c r="N15">
        <v>1.208882871338596E-3</v>
      </c>
      <c r="O15">
        <v>0</v>
      </c>
      <c r="P15">
        <v>0</v>
      </c>
      <c r="Q15">
        <v>1.6924360198740343E-2</v>
      </c>
      <c r="R15">
        <v>2.417765742677192E-3</v>
      </c>
      <c r="S15">
        <v>3.6266486140157884E-3</v>
      </c>
      <c r="T15">
        <v>1.208882871338596E-3</v>
      </c>
      <c r="U15">
        <v>0</v>
      </c>
      <c r="V15">
        <v>0</v>
      </c>
      <c r="W15">
        <v>2.417765742677192E-3</v>
      </c>
      <c r="X15">
        <v>1.208882871338596E-3</v>
      </c>
      <c r="Y15">
        <v>1.208882871338596E-3</v>
      </c>
      <c r="Z15">
        <v>2.417765742677192E-3</v>
      </c>
      <c r="AA15">
        <v>0</v>
      </c>
      <c r="AB15">
        <v>1.208882871338596E-3</v>
      </c>
      <c r="AC15">
        <v>1.208882871338596E-3</v>
      </c>
      <c r="AD15">
        <v>0</v>
      </c>
      <c r="AE15">
        <v>7.2532972280315768E-3</v>
      </c>
      <c r="AF15">
        <v>1.208882871338596E-3</v>
      </c>
    </row>
    <row r="16" spans="1:32" x14ac:dyDescent="0.2">
      <c r="A16">
        <v>12</v>
      </c>
      <c r="B16" t="s">
        <v>18</v>
      </c>
      <c r="C16">
        <v>2.2085049525723561E-3</v>
      </c>
      <c r="D16">
        <v>3.5336079241157697E-2</v>
      </c>
      <c r="E16">
        <v>4.4170099051447122E-3</v>
      </c>
      <c r="F16">
        <v>3.7544584193730052E-2</v>
      </c>
      <c r="G16">
        <v>8.3923188197749535E-2</v>
      </c>
      <c r="H16">
        <v>5.5212623814308902E-3</v>
      </c>
      <c r="I16">
        <v>4.4170099051447122E-3</v>
      </c>
      <c r="J16">
        <v>3.3127574288585343E-2</v>
      </c>
      <c r="K16">
        <v>2.2085049525723561E-3</v>
      </c>
      <c r="L16">
        <v>2.4293554478295919E-2</v>
      </c>
      <c r="M16">
        <v>7.5089168387460103E-2</v>
      </c>
      <c r="N16">
        <v>2.2085049525723561E-3</v>
      </c>
      <c r="O16">
        <v>4.4170099051447122E-3</v>
      </c>
      <c r="P16">
        <v>1.4355282191720315E-2</v>
      </c>
      <c r="Q16">
        <v>7.7297673340032472E-3</v>
      </c>
      <c r="R16">
        <v>2.5397806954582096E-2</v>
      </c>
      <c r="S16">
        <v>6.5150896100884509E-2</v>
      </c>
      <c r="T16">
        <v>5.5212623814308902E-3</v>
      </c>
      <c r="U16">
        <v>0</v>
      </c>
      <c r="V16">
        <v>3.3127574288585346E-3</v>
      </c>
      <c r="W16">
        <v>1.104252476286178E-3</v>
      </c>
      <c r="X16">
        <v>8.8340198102894243E-3</v>
      </c>
      <c r="Y16">
        <v>1.3251029715434138E-2</v>
      </c>
      <c r="Z16">
        <v>3.3127574288585346E-3</v>
      </c>
      <c r="AA16">
        <v>1.104252476286178E-3</v>
      </c>
      <c r="AB16">
        <v>1.104252476286178E-3</v>
      </c>
      <c r="AC16">
        <v>0</v>
      </c>
      <c r="AD16">
        <v>4.4170099051447122E-3</v>
      </c>
      <c r="AE16">
        <v>2.3189302002009738E-2</v>
      </c>
      <c r="AF16">
        <v>2.2085049525723561E-3</v>
      </c>
    </row>
    <row r="17" spans="1:32" x14ac:dyDescent="0.2">
      <c r="A17">
        <v>13</v>
      </c>
      <c r="B17" t="s">
        <v>19</v>
      </c>
      <c r="C17">
        <v>3.0471547192808712E-3</v>
      </c>
      <c r="D17">
        <v>5.4086996267235475E-2</v>
      </c>
      <c r="E17">
        <v>3.3518701912089589E-2</v>
      </c>
      <c r="F17">
        <v>5.6372362306696122E-2</v>
      </c>
      <c r="G17">
        <v>6.170488306543765E-2</v>
      </c>
      <c r="H17">
        <v>3.1233335872628932E-2</v>
      </c>
      <c r="I17">
        <v>0</v>
      </c>
      <c r="J17">
        <v>4.875447550849394E-2</v>
      </c>
      <c r="K17">
        <v>2.2853660394606536E-2</v>
      </c>
      <c r="L17">
        <v>2.2091871714786319E-2</v>
      </c>
      <c r="M17">
        <v>8.9129275538965491E-2</v>
      </c>
      <c r="N17">
        <v>1.1426830197303268E-2</v>
      </c>
      <c r="O17">
        <v>7.6178867982021781E-4</v>
      </c>
      <c r="P17">
        <v>2.2091871714786319E-2</v>
      </c>
      <c r="Q17">
        <v>1.9806505675325665E-2</v>
      </c>
      <c r="R17">
        <v>4.1136588710291765E-2</v>
      </c>
      <c r="S17">
        <v>0.10284147177572942</v>
      </c>
      <c r="T17">
        <v>2.2853660394606536E-2</v>
      </c>
      <c r="U17">
        <v>0</v>
      </c>
      <c r="V17">
        <v>7.6178867982021788E-3</v>
      </c>
      <c r="W17">
        <v>1.5235773596404356E-3</v>
      </c>
      <c r="X17">
        <v>1.9044716995505449E-2</v>
      </c>
      <c r="Y17">
        <v>1.066504151748305E-2</v>
      </c>
      <c r="Z17">
        <v>9.1414641578426142E-3</v>
      </c>
      <c r="AA17">
        <v>0</v>
      </c>
      <c r="AB17">
        <v>7.6178867982021781E-4</v>
      </c>
      <c r="AC17">
        <v>0</v>
      </c>
      <c r="AD17">
        <v>8.3796754780223973E-3</v>
      </c>
      <c r="AE17">
        <v>3.0471547192808715E-2</v>
      </c>
      <c r="AF17">
        <v>8.3796754780223973E-3</v>
      </c>
    </row>
    <row r="18" spans="1:32" x14ac:dyDescent="0.2">
      <c r="A18">
        <v>14</v>
      </c>
      <c r="B18" t="s">
        <v>20</v>
      </c>
      <c r="C18">
        <v>5.5249127524194513E-3</v>
      </c>
      <c r="D18">
        <v>2.4862107385887532E-2</v>
      </c>
      <c r="E18">
        <v>1.6574738257258356E-2</v>
      </c>
      <c r="F18">
        <v>1.2891463088978721E-2</v>
      </c>
      <c r="G18">
        <v>1.4733100673118539E-2</v>
      </c>
      <c r="H18">
        <v>2.8545382554167165E-2</v>
      </c>
      <c r="I18">
        <v>2.7624563762097256E-3</v>
      </c>
      <c r="J18">
        <v>1.8416375841398169E-2</v>
      </c>
      <c r="K18">
        <v>9.2081879206990843E-3</v>
      </c>
      <c r="L18">
        <v>5.5249127524194513E-3</v>
      </c>
      <c r="M18">
        <v>3.4070295306586618E-2</v>
      </c>
      <c r="N18">
        <v>1.1970644296908811E-2</v>
      </c>
      <c r="O18">
        <v>0</v>
      </c>
      <c r="P18">
        <v>1.5653919465188446E-2</v>
      </c>
      <c r="Q18">
        <v>9.2081879206990843E-3</v>
      </c>
      <c r="R18">
        <v>1.6574738257258356E-2</v>
      </c>
      <c r="S18">
        <v>3.2228657722446798E-2</v>
      </c>
      <c r="T18">
        <v>3.8674389266936157E-2</v>
      </c>
      <c r="U18">
        <v>0</v>
      </c>
      <c r="V18">
        <v>2.7624563762097256E-3</v>
      </c>
      <c r="W18">
        <v>9.2081879206990869E-4</v>
      </c>
      <c r="X18">
        <v>6.4457315444893604E-3</v>
      </c>
      <c r="Y18">
        <v>2.7624563762097256E-3</v>
      </c>
      <c r="Z18">
        <v>9.2081879206990843E-3</v>
      </c>
      <c r="AA18">
        <v>0</v>
      </c>
      <c r="AB18">
        <v>9.2081879206990869E-4</v>
      </c>
      <c r="AC18">
        <v>9.2081879206990869E-4</v>
      </c>
      <c r="AD18">
        <v>1.8416375841398174E-3</v>
      </c>
      <c r="AE18">
        <v>8.2873691286291778E-3</v>
      </c>
      <c r="AF18">
        <v>1.0129006712768994E-2</v>
      </c>
    </row>
    <row r="19" spans="1:32" x14ac:dyDescent="0.2">
      <c r="G19" s="1"/>
      <c r="K19" s="1"/>
    </row>
    <row r="20" spans="1:32" x14ac:dyDescent="0.2">
      <c r="F20" t="s">
        <v>21</v>
      </c>
      <c r="G20" s="1"/>
      <c r="K20" s="1"/>
    </row>
    <row r="21" spans="1:32" x14ac:dyDescent="0.2">
      <c r="G21" s="1"/>
      <c r="K21" s="1"/>
    </row>
    <row r="22" spans="1:32" x14ac:dyDescent="0.2">
      <c r="G22" s="1"/>
      <c r="K22" s="1"/>
      <c r="O22" t="s">
        <v>1</v>
      </c>
    </row>
    <row r="23" spans="1:32" x14ac:dyDescent="0.2">
      <c r="A23" t="s">
        <v>22</v>
      </c>
      <c r="C23" t="s">
        <v>27</v>
      </c>
      <c r="D23" t="s">
        <v>28</v>
      </c>
      <c r="E23" t="s">
        <v>29</v>
      </c>
      <c r="F23" t="s">
        <v>27</v>
      </c>
      <c r="G23" t="s">
        <v>28</v>
      </c>
      <c r="H23" t="s">
        <v>29</v>
      </c>
      <c r="I23" t="s">
        <v>27</v>
      </c>
      <c r="J23" t="s">
        <v>28</v>
      </c>
      <c r="K23" t="s">
        <v>29</v>
      </c>
      <c r="L23" t="s">
        <v>27</v>
      </c>
      <c r="M23" t="s">
        <v>28</v>
      </c>
      <c r="N23" t="s">
        <v>29</v>
      </c>
      <c r="O23" t="s">
        <v>27</v>
      </c>
      <c r="P23" t="s">
        <v>28</v>
      </c>
      <c r="Q23" t="s">
        <v>29</v>
      </c>
    </row>
    <row r="24" spans="1:32" x14ac:dyDescent="0.2">
      <c r="B24" t="s">
        <v>1</v>
      </c>
      <c r="C24" s="2"/>
      <c r="D24" s="2" t="s">
        <v>2</v>
      </c>
      <c r="E24" s="2" t="s">
        <v>1</v>
      </c>
      <c r="F24" s="3"/>
      <c r="G24" s="4" t="s">
        <v>3</v>
      </c>
      <c r="H24" s="3"/>
      <c r="I24" s="5"/>
      <c r="J24" s="5" t="s">
        <v>4</v>
      </c>
      <c r="K24" s="6"/>
      <c r="L24" s="7"/>
      <c r="M24" s="7" t="s">
        <v>5</v>
      </c>
      <c r="N24" s="7"/>
      <c r="O24" s="8"/>
      <c r="P24" s="8" t="s">
        <v>6</v>
      </c>
      <c r="Q24" s="8"/>
    </row>
    <row r="25" spans="1:32" x14ac:dyDescent="0.2">
      <c r="A25">
        <v>1</v>
      </c>
      <c r="B25" t="s">
        <v>7</v>
      </c>
      <c r="C25">
        <v>0.16199396933341889</v>
      </c>
      <c r="D25">
        <v>0.30634503111567335</v>
      </c>
      <c r="E25">
        <v>0.17482517482517482</v>
      </c>
      <c r="F25">
        <v>3.5285815102328866E-2</v>
      </c>
      <c r="G25" s="1">
        <v>8.9818438442291662E-2</v>
      </c>
      <c r="H25">
        <v>3.6889715788798356E-2</v>
      </c>
      <c r="I25">
        <v>3.6889715788798356E-2</v>
      </c>
      <c r="J25">
        <v>7.5383332264066211E-2</v>
      </c>
      <c r="K25" s="1">
        <v>6.2552126772310257E-2</v>
      </c>
      <c r="L25">
        <v>6.0948226085840766E-2</v>
      </c>
      <c r="M25">
        <v>5.4532623339962789E-2</v>
      </c>
      <c r="N25">
        <v>4.6513119907615322E-2</v>
      </c>
      <c r="O25">
        <v>0.11227304805286457</v>
      </c>
      <c r="P25">
        <v>0.30634503111567335</v>
      </c>
      <c r="Q25">
        <v>7.6987232950535708E-2</v>
      </c>
    </row>
    <row r="26" spans="1:32" x14ac:dyDescent="0.2">
      <c r="A26">
        <v>2</v>
      </c>
      <c r="B26" t="s">
        <v>8</v>
      </c>
      <c r="C26">
        <v>1.6832183134152501E-3</v>
      </c>
      <c r="D26">
        <v>0</v>
      </c>
      <c r="E26">
        <v>2.6931493014644002E-2</v>
      </c>
      <c r="F26">
        <v>5.610727711384166E-4</v>
      </c>
      <c r="G26">
        <v>0</v>
      </c>
      <c r="H26">
        <v>1.0660382651629916E-2</v>
      </c>
      <c r="I26">
        <v>0</v>
      </c>
      <c r="J26">
        <v>0</v>
      </c>
      <c r="K26" s="1">
        <v>1.6271110363014082E-2</v>
      </c>
      <c r="L26">
        <v>5.610727711384166E-4</v>
      </c>
      <c r="M26">
        <v>0</v>
      </c>
      <c r="N26">
        <v>1.4587892049598832E-2</v>
      </c>
      <c r="O26">
        <v>3.9275093979689165E-3</v>
      </c>
      <c r="P26">
        <v>0</v>
      </c>
      <c r="Q26">
        <v>8.9771643382146656E-3</v>
      </c>
    </row>
    <row r="27" spans="1:32" x14ac:dyDescent="0.2">
      <c r="A27">
        <v>3</v>
      </c>
      <c r="B27" t="s">
        <v>9</v>
      </c>
      <c r="C27">
        <v>1.7491156034230193E-3</v>
      </c>
      <c r="D27">
        <v>4.3727890085575483E-4</v>
      </c>
      <c r="E27">
        <v>2.9734965258191328E-2</v>
      </c>
      <c r="F27">
        <v>0</v>
      </c>
      <c r="G27">
        <v>0</v>
      </c>
      <c r="H27">
        <v>1.5742040430807173E-2</v>
      </c>
      <c r="I27">
        <v>1.7491156034230193E-3</v>
      </c>
      <c r="J27">
        <v>0</v>
      </c>
      <c r="K27" s="1">
        <v>2.0114829439364722E-2</v>
      </c>
      <c r="L27">
        <v>8.7455780171150966E-4</v>
      </c>
      <c r="M27">
        <v>4.3727890085575483E-4</v>
      </c>
      <c r="N27">
        <v>8.7455780171150962E-3</v>
      </c>
      <c r="O27">
        <v>1.7491156034230193E-3</v>
      </c>
      <c r="P27">
        <v>8.7455780171150966E-4</v>
      </c>
      <c r="Q27">
        <v>7.433741314547832E-3</v>
      </c>
    </row>
    <row r="28" spans="1:32" x14ac:dyDescent="0.2">
      <c r="A28">
        <v>4</v>
      </c>
      <c r="B28" t="s">
        <v>10</v>
      </c>
      <c r="C28">
        <v>0</v>
      </c>
      <c r="D28">
        <v>0</v>
      </c>
      <c r="E28">
        <v>1.1087089084760797E-2</v>
      </c>
      <c r="F28">
        <v>0</v>
      </c>
      <c r="G28">
        <v>0</v>
      </c>
      <c r="H28">
        <v>1.1087089084760797E-2</v>
      </c>
      <c r="I28">
        <v>0</v>
      </c>
      <c r="J28">
        <v>0</v>
      </c>
      <c r="K28" s="1">
        <v>1.1087089084760797E-2</v>
      </c>
      <c r="L28">
        <v>0</v>
      </c>
      <c r="M28">
        <v>0</v>
      </c>
      <c r="N28">
        <v>1.1087089084760797E-2</v>
      </c>
      <c r="O28">
        <v>0</v>
      </c>
      <c r="P28">
        <v>0</v>
      </c>
      <c r="Q28">
        <v>0</v>
      </c>
    </row>
    <row r="29" spans="1:32" x14ac:dyDescent="0.2">
      <c r="A29">
        <v>5</v>
      </c>
      <c r="B29" t="s">
        <v>11</v>
      </c>
      <c r="C29">
        <v>4.6143143128931044E-2</v>
      </c>
      <c r="D29">
        <v>5.5371771754717254E-2</v>
      </c>
      <c r="E29">
        <v>0.17179447134155865</v>
      </c>
      <c r="F29">
        <v>2.910567489671035E-2</v>
      </c>
      <c r="G29" s="1">
        <v>1.5617679212868968E-2</v>
      </c>
      <c r="H29">
        <v>6.8149872928882763E-2</v>
      </c>
      <c r="I29">
        <v>2.9815569406386213E-2</v>
      </c>
      <c r="J29">
        <v>1.1358312154813794E-2</v>
      </c>
      <c r="K29" s="1">
        <v>0.11784248860619312</v>
      </c>
      <c r="L29">
        <v>1.6327573722544831E-2</v>
      </c>
      <c r="M29">
        <v>1.1358312154813794E-2</v>
      </c>
      <c r="N29">
        <v>4.5433248619255177E-2</v>
      </c>
      <c r="O29">
        <v>4.827282665795863E-2</v>
      </c>
      <c r="P29">
        <v>8.5187341161103464E-2</v>
      </c>
      <c r="Q29">
        <v>6.460040038050345E-2</v>
      </c>
    </row>
    <row r="30" spans="1:32" x14ac:dyDescent="0.2">
      <c r="A30">
        <v>6</v>
      </c>
      <c r="B30" t="s">
        <v>12</v>
      </c>
      <c r="C30">
        <v>1.2883277505797475E-2</v>
      </c>
      <c r="D30">
        <v>5.2704317069171489E-3</v>
      </c>
      <c r="E30">
        <v>2.1667330350659389E-2</v>
      </c>
      <c r="F30">
        <v>4.09922466093556E-3</v>
      </c>
      <c r="G30" s="1">
        <v>2.9280176149539716E-3</v>
      </c>
      <c r="H30">
        <v>1.229767398280668E-2</v>
      </c>
      <c r="I30">
        <v>5.8560352299079433E-3</v>
      </c>
      <c r="J30">
        <v>1.756810568972383E-3</v>
      </c>
      <c r="K30" s="1">
        <v>1.7568105689723831E-2</v>
      </c>
      <c r="L30">
        <v>2.3424140919631772E-3</v>
      </c>
      <c r="M30">
        <v>1.1712070459815886E-3</v>
      </c>
      <c r="N30">
        <v>7.0272422758895321E-3</v>
      </c>
      <c r="O30">
        <v>7.6128457988803256E-3</v>
      </c>
      <c r="P30">
        <v>4.6848281839263544E-3</v>
      </c>
      <c r="Q30">
        <v>1.1126466936825091E-2</v>
      </c>
    </row>
    <row r="31" spans="1:32" x14ac:dyDescent="0.2">
      <c r="A31">
        <v>7</v>
      </c>
      <c r="B31" t="s">
        <v>13</v>
      </c>
      <c r="C31">
        <v>7.2959779263504193E-2</v>
      </c>
      <c r="D31">
        <v>3.5484983550886126E-2</v>
      </c>
      <c r="E31">
        <v>5.6709646609360079E-2</v>
      </c>
      <c r="F31">
        <v>1.7908309455587391E-2</v>
      </c>
      <c r="G31" s="1">
        <v>1.4260320492412182E-2</v>
      </c>
      <c r="H31">
        <v>1.094396688952563E-2</v>
      </c>
      <c r="I31">
        <v>2.8189005624535707E-2</v>
      </c>
      <c r="J31">
        <v>1.3597049771834872E-2</v>
      </c>
      <c r="K31" s="1">
        <v>2.387774594078319E-2</v>
      </c>
      <c r="L31">
        <v>1.7908309455587391E-2</v>
      </c>
      <c r="M31">
        <v>1.1938872970391595E-2</v>
      </c>
      <c r="N31">
        <v>1.2602143690968907E-2</v>
      </c>
      <c r="O31">
        <v>4.8418762602143693E-2</v>
      </c>
      <c r="P31">
        <v>5.6378011249071415E-2</v>
      </c>
      <c r="Q31">
        <v>3.4821712830308819E-2</v>
      </c>
    </row>
    <row r="32" spans="1:32" x14ac:dyDescent="0.2">
      <c r="A32">
        <v>8</v>
      </c>
      <c r="B32" t="s">
        <v>14</v>
      </c>
      <c r="C32">
        <v>1.2104192892417934E-3</v>
      </c>
      <c r="D32">
        <v>4.0347309641393115E-4</v>
      </c>
      <c r="E32">
        <v>4.0347309641393115E-4</v>
      </c>
      <c r="F32">
        <v>0</v>
      </c>
      <c r="G32" s="1">
        <v>8.069461928278623E-4</v>
      </c>
      <c r="H32">
        <v>0</v>
      </c>
      <c r="I32">
        <v>0</v>
      </c>
      <c r="J32">
        <v>0</v>
      </c>
      <c r="K32" s="1">
        <v>0</v>
      </c>
      <c r="L32">
        <v>4.0347309641393115E-4</v>
      </c>
      <c r="M32">
        <v>4.0347309641393115E-4</v>
      </c>
      <c r="N32">
        <v>4.0347309641393115E-4</v>
      </c>
      <c r="O32">
        <v>8.069461928278623E-4</v>
      </c>
      <c r="P32">
        <v>1.6138923856557246E-3</v>
      </c>
      <c r="Q32">
        <v>0</v>
      </c>
    </row>
    <row r="33" spans="1:17" x14ac:dyDescent="0.2">
      <c r="A33">
        <v>9</v>
      </c>
      <c r="B33" t="s">
        <v>15</v>
      </c>
      <c r="C33">
        <v>9.7354732830797472E-2</v>
      </c>
      <c r="D33">
        <v>4.8677366415398736E-2</v>
      </c>
      <c r="E33">
        <v>4.1723456927484637E-2</v>
      </c>
      <c r="F33">
        <v>1.529860087341103E-2</v>
      </c>
      <c r="G33" s="1">
        <v>2.2252510361325136E-2</v>
      </c>
      <c r="H33">
        <v>1.9470946566159494E-2</v>
      </c>
      <c r="I33">
        <v>3.8941893132318987E-2</v>
      </c>
      <c r="J33">
        <v>3.059720174682206E-2</v>
      </c>
      <c r="K33" s="1">
        <v>2.2252510361325136E-2</v>
      </c>
      <c r="L33">
        <v>2.6424856054073603E-2</v>
      </c>
      <c r="M33">
        <v>2.9206419849239242E-2</v>
      </c>
      <c r="N33">
        <v>1.9470946566159494E-2</v>
      </c>
      <c r="O33">
        <v>0.11543489749937415</v>
      </c>
      <c r="P33">
        <v>0.10848098801146006</v>
      </c>
      <c r="Q33">
        <v>3.1987983644404888E-2</v>
      </c>
    </row>
    <row r="34" spans="1:17" x14ac:dyDescent="0.2">
      <c r="A34">
        <v>10</v>
      </c>
      <c r="B34" t="s">
        <v>16</v>
      </c>
      <c r="C34">
        <v>1.0980454790472959E-2</v>
      </c>
      <c r="D34">
        <v>9.9822316277026896E-3</v>
      </c>
      <c r="E34">
        <v>1.7468905348479707E-2</v>
      </c>
      <c r="F34">
        <v>2.9946694883108064E-3</v>
      </c>
      <c r="G34" s="1">
        <v>1.4973347441554032E-3</v>
      </c>
      <c r="H34">
        <v>1.2976901116013495E-2</v>
      </c>
      <c r="I34">
        <v>4.9911158138513448E-3</v>
      </c>
      <c r="J34">
        <v>3.4937810696959413E-3</v>
      </c>
      <c r="K34" s="1">
        <v>2.2460021162331052E-2</v>
      </c>
      <c r="L34">
        <v>2.4955579069256724E-3</v>
      </c>
      <c r="M34">
        <v>1.9964463255405379E-3</v>
      </c>
      <c r="N34">
        <v>7.4866737207770172E-3</v>
      </c>
      <c r="O34">
        <v>6.4884505580067474E-3</v>
      </c>
      <c r="P34">
        <v>6.9875621393918827E-3</v>
      </c>
      <c r="Q34">
        <v>1.2477789534628362E-2</v>
      </c>
    </row>
    <row r="35" spans="1:17" x14ac:dyDescent="0.2">
      <c r="A35">
        <v>11</v>
      </c>
      <c r="B35" t="s">
        <v>17</v>
      </c>
      <c r="C35">
        <v>3.2639837526142093E-2</v>
      </c>
      <c r="D35">
        <v>0.20792785387023852</v>
      </c>
      <c r="E35">
        <v>6.6488557923622779E-2</v>
      </c>
      <c r="F35">
        <v>1.2088828713385961E-2</v>
      </c>
      <c r="G35" s="1">
        <v>6.1653026438268393E-2</v>
      </c>
      <c r="H35">
        <v>1.0879945842047364E-2</v>
      </c>
      <c r="I35">
        <v>8.4621800993701715E-3</v>
      </c>
      <c r="J35">
        <v>6.5279675052284186E-2</v>
      </c>
      <c r="K35" s="1">
        <v>2.5386540298110518E-2</v>
      </c>
      <c r="L35">
        <v>8.4621800993701715E-3</v>
      </c>
      <c r="M35">
        <v>3.7475369011496479E-2</v>
      </c>
      <c r="N35">
        <v>2.2968774555433322E-2</v>
      </c>
      <c r="O35">
        <v>3.5057603268819279E-2</v>
      </c>
      <c r="P35">
        <v>0.26595423169449112</v>
      </c>
      <c r="Q35">
        <v>3.7475369011496479E-2</v>
      </c>
    </row>
    <row r="36" spans="1:17" x14ac:dyDescent="0.2">
      <c r="A36">
        <v>12</v>
      </c>
      <c r="B36" t="s">
        <v>18</v>
      </c>
      <c r="C36">
        <v>4.6378604004019476E-2</v>
      </c>
      <c r="D36">
        <v>0.10379973277090074</v>
      </c>
      <c r="E36">
        <v>3.7544584193730052E-2</v>
      </c>
      <c r="F36">
        <v>1.5459534668006494E-2</v>
      </c>
      <c r="G36" s="1">
        <v>3.8648836670016229E-2</v>
      </c>
      <c r="H36">
        <v>1.104252476286178E-2</v>
      </c>
      <c r="I36">
        <v>2.5397806954582096E-2</v>
      </c>
      <c r="J36">
        <v>5.0795613909164192E-2</v>
      </c>
      <c r="K36" s="1">
        <v>4.4170099051447122E-2</v>
      </c>
      <c r="L36">
        <v>1.6563787144292672E-2</v>
      </c>
      <c r="M36">
        <v>1.7668039620578849E-2</v>
      </c>
      <c r="N36">
        <v>1.3251029715434138E-2</v>
      </c>
      <c r="O36">
        <v>4.1961594098874767E-2</v>
      </c>
      <c r="P36">
        <v>0.14244856944091697</v>
      </c>
      <c r="Q36">
        <v>1.5459534668006494E-2</v>
      </c>
    </row>
    <row r="37" spans="1:17" x14ac:dyDescent="0.2">
      <c r="A37">
        <v>13</v>
      </c>
      <c r="B37" t="s">
        <v>19</v>
      </c>
      <c r="C37">
        <v>1.7521139635865011E-2</v>
      </c>
      <c r="D37">
        <v>1.7521139635865011E-2</v>
      </c>
      <c r="E37">
        <v>3.5804067951550243E-2</v>
      </c>
      <c r="F37">
        <v>6.8560981183819611E-3</v>
      </c>
      <c r="G37" s="1">
        <v>7.6178867982021788E-3</v>
      </c>
      <c r="H37">
        <v>8.3796754780223973E-3</v>
      </c>
      <c r="I37">
        <v>1.5235773596404358E-2</v>
      </c>
      <c r="J37">
        <v>4.5707320789213071E-3</v>
      </c>
      <c r="K37" s="1">
        <v>2.6662603793707624E-2</v>
      </c>
      <c r="L37">
        <v>3.8089433991010894E-3</v>
      </c>
      <c r="M37">
        <v>4.5707320789213071E-3</v>
      </c>
      <c r="N37">
        <v>1.7521139635865011E-2</v>
      </c>
      <c r="O37">
        <v>1.1426830197303268E-2</v>
      </c>
      <c r="P37">
        <v>1.8282928315685228E-2</v>
      </c>
      <c r="Q37">
        <v>1.9044716995505449E-2</v>
      </c>
    </row>
    <row r="38" spans="1:17" x14ac:dyDescent="0.2">
      <c r="A38">
        <v>14</v>
      </c>
      <c r="B38" t="s">
        <v>20</v>
      </c>
      <c r="C38">
        <v>5.6169946316264423E-2</v>
      </c>
      <c r="D38">
        <v>7.2744684573522775E-2</v>
      </c>
      <c r="E38">
        <v>7.8269597325942228E-2</v>
      </c>
      <c r="F38">
        <v>1.7495557049328262E-2</v>
      </c>
      <c r="G38" s="1">
        <v>2.8545382554167165E-2</v>
      </c>
      <c r="H38">
        <v>2.4862107385887532E-2</v>
      </c>
      <c r="I38">
        <v>3.7753570474866251E-2</v>
      </c>
      <c r="J38">
        <v>2.2099651009677802E-2</v>
      </c>
      <c r="K38" s="1">
        <v>2.8545382554167165E-2</v>
      </c>
      <c r="L38">
        <v>1.9337194633468079E-2</v>
      </c>
      <c r="M38">
        <v>2.5782926177957442E-2</v>
      </c>
      <c r="N38">
        <v>2.3020469801747715E-2</v>
      </c>
      <c r="O38">
        <v>4.604093960349543E-2</v>
      </c>
      <c r="P38">
        <v>6.3536496652823696E-2</v>
      </c>
      <c r="Q38">
        <v>4.1436845643145884E-2</v>
      </c>
    </row>
    <row r="41" spans="1:17" x14ac:dyDescent="0.2">
      <c r="A41" s="9" t="s">
        <v>42</v>
      </c>
    </row>
    <row r="42" spans="1:17" x14ac:dyDescent="0.2">
      <c r="C42" t="s">
        <v>37</v>
      </c>
      <c r="D42" t="s">
        <v>38</v>
      </c>
      <c r="E42" t="s">
        <v>39</v>
      </c>
      <c r="F42" t="s">
        <v>40</v>
      </c>
      <c r="G42" t="s">
        <v>41</v>
      </c>
    </row>
    <row r="43" spans="1:17" x14ac:dyDescent="0.2">
      <c r="B43" t="s">
        <v>113</v>
      </c>
      <c r="C43">
        <v>0.27490632472838877</v>
      </c>
      <c r="D43">
        <v>0.2071212035624847</v>
      </c>
      <c r="E43">
        <v>0.16757988288237399</v>
      </c>
      <c r="F43">
        <v>1.3180440226703572E-2</v>
      </c>
      <c r="G43">
        <v>7.5316801295448987E-2</v>
      </c>
    </row>
    <row r="44" spans="1:17" x14ac:dyDescent="0.2">
      <c r="A44" t="s">
        <v>36</v>
      </c>
      <c r="B44" t="s">
        <v>114</v>
      </c>
      <c r="C44">
        <v>0.42857835648990084</v>
      </c>
      <c r="D44">
        <v>0.42251642782667731</v>
      </c>
      <c r="E44">
        <v>0.21337988894546689</v>
      </c>
      <c r="F44">
        <v>7.8805072621905392E-2</v>
      </c>
      <c r="G44">
        <v>1.4548628791736379E-2</v>
      </c>
    </row>
    <row r="45" spans="1:17" x14ac:dyDescent="0.2">
      <c r="B45" t="s">
        <v>115</v>
      </c>
      <c r="C45">
        <v>0.4519936663307903</v>
      </c>
      <c r="D45">
        <v>0.31438030804663886</v>
      </c>
      <c r="E45">
        <v>0.32589607024614942</v>
      </c>
      <c r="F45">
        <v>2.2455736289045632E-2</v>
      </c>
      <c r="G45">
        <v>1.0364185979559523E-2</v>
      </c>
    </row>
    <row r="46" spans="1:17" x14ac:dyDescent="0.2">
      <c r="B46" t="s">
        <v>116</v>
      </c>
      <c r="C46">
        <v>0.42972686497804369</v>
      </c>
      <c r="D46">
        <v>0.24906405175519666</v>
      </c>
      <c r="E46">
        <v>0.30545591252995818</v>
      </c>
      <c r="F46">
        <v>0.11852733699880427</v>
      </c>
      <c r="G46">
        <v>6.2135476224042772E-2</v>
      </c>
    </row>
    <row r="47" spans="1:17" x14ac:dyDescent="0.2">
      <c r="B47" t="s">
        <v>117</v>
      </c>
      <c r="C47">
        <v>0.31201571266377714</v>
      </c>
      <c r="D47">
        <v>0.39240223093306376</v>
      </c>
      <c r="E47">
        <v>0.37914259905359377</v>
      </c>
      <c r="F47">
        <v>7.1270521352150965E-2</v>
      </c>
      <c r="G47">
        <v>0.13259631879469946</v>
      </c>
    </row>
    <row r="48" spans="1:17" x14ac:dyDescent="0.2">
      <c r="B48" t="s">
        <v>118</v>
      </c>
      <c r="C48">
        <v>0.4692903519063385</v>
      </c>
      <c r="D48">
        <v>0.2033182022002592</v>
      </c>
      <c r="E48">
        <v>0.32616907966265152</v>
      </c>
      <c r="F48">
        <v>0.12960767572282383</v>
      </c>
      <c r="G48">
        <v>0.13820723714519131</v>
      </c>
    </row>
    <row r="52" spans="1:7" x14ac:dyDescent="0.2">
      <c r="B52" t="s">
        <v>33</v>
      </c>
      <c r="C52">
        <v>0.44500526891607989</v>
      </c>
      <c r="D52">
        <v>0.13021270312174887</v>
      </c>
      <c r="E52">
        <v>0.19666145368387847</v>
      </c>
      <c r="F52">
        <v>0.13088390262237645</v>
      </c>
      <c r="G52">
        <v>0.36110533133763345</v>
      </c>
    </row>
    <row r="53" spans="1:7" x14ac:dyDescent="0.2">
      <c r="A53" t="s">
        <v>22</v>
      </c>
      <c r="B53" t="s">
        <v>34</v>
      </c>
      <c r="C53">
        <v>0.34349688308383869</v>
      </c>
      <c r="D53">
        <v>0.11619524193206396</v>
      </c>
      <c r="E53">
        <v>0.11280268012382851</v>
      </c>
      <c r="F53">
        <v>8.3117764301768371E-2</v>
      </c>
      <c r="G53">
        <v>0.43636826258428391</v>
      </c>
    </row>
    <row r="54" spans="1:7" x14ac:dyDescent="0.2">
      <c r="B54" t="s">
        <v>35</v>
      </c>
      <c r="C54">
        <v>0.44878748236740051</v>
      </c>
      <c r="D54">
        <v>0.1522339281474481</v>
      </c>
      <c r="E54">
        <v>0.26629298746281443</v>
      </c>
      <c r="F54">
        <v>0.13966415426371384</v>
      </c>
      <c r="G54">
        <v>0.2136861560234822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F581-6F88-3D48-8954-E76B97D45744}">
  <dimension ref="A1:Q49"/>
  <sheetViews>
    <sheetView topLeftCell="A2" workbookViewId="0">
      <selection activeCell="F27" sqref="F27"/>
    </sheetView>
  </sheetViews>
  <sheetFormatPr baseColWidth="10" defaultRowHeight="16" x14ac:dyDescent="0.2"/>
  <cols>
    <col min="2" max="2" width="16.33203125" customWidth="1"/>
    <col min="6" max="6" width="17.1640625" customWidth="1"/>
    <col min="7" max="7" width="14" customWidth="1"/>
  </cols>
  <sheetData>
    <row r="1" spans="1:17" s="9" customFormat="1" x14ac:dyDescent="0.2">
      <c r="A1" s="9" t="s">
        <v>23</v>
      </c>
    </row>
    <row r="2" spans="1:17" s="9" customFormat="1" x14ac:dyDescent="0.2"/>
    <row r="3" spans="1:17" x14ac:dyDescent="0.2">
      <c r="A3" t="s">
        <v>0</v>
      </c>
      <c r="C3" t="s">
        <v>24</v>
      </c>
      <c r="D3" t="s">
        <v>25</v>
      </c>
      <c r="E3" t="s">
        <v>26</v>
      </c>
      <c r="F3" t="s">
        <v>24</v>
      </c>
      <c r="G3" t="s">
        <v>25</v>
      </c>
      <c r="H3" t="s">
        <v>26</v>
      </c>
      <c r="I3" t="s">
        <v>24</v>
      </c>
      <c r="J3" t="s">
        <v>25</v>
      </c>
      <c r="K3" t="s">
        <v>26</v>
      </c>
      <c r="L3" t="s">
        <v>24</v>
      </c>
      <c r="M3" t="s">
        <v>25</v>
      </c>
      <c r="N3" t="s">
        <v>26</v>
      </c>
      <c r="O3" t="s">
        <v>24</v>
      </c>
      <c r="P3" t="s">
        <v>25</v>
      </c>
      <c r="Q3" t="s">
        <v>26</v>
      </c>
    </row>
    <row r="4" spans="1:17" x14ac:dyDescent="0.2">
      <c r="B4" t="s">
        <v>1</v>
      </c>
      <c r="C4" s="2"/>
      <c r="D4" s="2" t="s">
        <v>2</v>
      </c>
      <c r="E4" s="2"/>
      <c r="F4" s="3"/>
      <c r="G4" s="4" t="s">
        <v>3</v>
      </c>
      <c r="H4" s="3"/>
      <c r="I4" s="5"/>
      <c r="J4" s="5" t="s">
        <v>4</v>
      </c>
      <c r="K4" s="6"/>
      <c r="L4" s="7"/>
      <c r="M4" s="7" t="s">
        <v>5</v>
      </c>
      <c r="N4" s="7"/>
      <c r="O4" s="8"/>
      <c r="P4" s="8" t="s">
        <v>6</v>
      </c>
      <c r="Q4" s="8"/>
    </row>
    <row r="5" spans="1:17" x14ac:dyDescent="0.2">
      <c r="A5">
        <v>1</v>
      </c>
      <c r="B5" t="s">
        <v>7</v>
      </c>
      <c r="C5">
        <v>3.207801372938988E-3</v>
      </c>
      <c r="D5">
        <v>1.603900686469494E-3</v>
      </c>
      <c r="E5">
        <v>2.7266311669981395E-2</v>
      </c>
      <c r="F5">
        <v>1.603900686469494E-3</v>
      </c>
      <c r="G5" s="1">
        <v>1.603900686469494E-3</v>
      </c>
      <c r="H5">
        <v>1.9246808237633927E-2</v>
      </c>
      <c r="I5">
        <v>0</v>
      </c>
      <c r="J5">
        <v>0</v>
      </c>
      <c r="K5" s="1">
        <v>8.0195034323474693E-3</v>
      </c>
      <c r="L5">
        <v>0</v>
      </c>
      <c r="M5">
        <v>0</v>
      </c>
      <c r="N5">
        <v>1.1227304805286458E-2</v>
      </c>
      <c r="O5">
        <v>0</v>
      </c>
      <c r="P5">
        <v>0</v>
      </c>
      <c r="Q5">
        <v>8.0195034323474693E-3</v>
      </c>
    </row>
    <row r="6" spans="1:17" x14ac:dyDescent="0.2">
      <c r="A6">
        <v>2</v>
      </c>
      <c r="B6" t="s">
        <v>8</v>
      </c>
      <c r="C6">
        <v>3.3664366268304997E-2</v>
      </c>
      <c r="D6">
        <v>5.2740840487011165E-2</v>
      </c>
      <c r="E6">
        <v>0.22611232676878193</v>
      </c>
      <c r="F6">
        <v>3.1420075183751332E-2</v>
      </c>
      <c r="G6" s="1">
        <v>3.8714021208550747E-2</v>
      </c>
      <c r="H6">
        <v>0.21657408965942881</v>
      </c>
      <c r="I6">
        <v>1.2343600965045165E-2</v>
      </c>
      <c r="J6">
        <v>3.7591875666273915E-2</v>
      </c>
      <c r="K6" s="1">
        <v>7.5744824103686242E-2</v>
      </c>
      <c r="L6">
        <v>6.1718004825225825E-3</v>
      </c>
      <c r="M6">
        <v>0</v>
      </c>
      <c r="N6">
        <v>1.514896482073725E-2</v>
      </c>
      <c r="O6">
        <v>6.1718004825225825E-3</v>
      </c>
      <c r="P6">
        <v>5.610727711384166E-4</v>
      </c>
      <c r="Q6">
        <v>1.2343600965045165E-2</v>
      </c>
    </row>
    <row r="7" spans="1:17" x14ac:dyDescent="0.2">
      <c r="A7">
        <v>3</v>
      </c>
      <c r="B7" t="s">
        <v>9</v>
      </c>
      <c r="C7">
        <v>1.4867482629095664E-2</v>
      </c>
      <c r="D7">
        <v>1.83657138359417E-2</v>
      </c>
      <c r="E7">
        <v>0.14998666299352389</v>
      </c>
      <c r="F7">
        <v>1.6616598232518681E-2</v>
      </c>
      <c r="G7" s="1">
        <v>1.7491156034230192E-2</v>
      </c>
      <c r="H7">
        <v>0.16572870342433108</v>
      </c>
      <c r="I7">
        <v>9.18285691797085E-3</v>
      </c>
      <c r="J7">
        <v>1.0057414719682361E-2</v>
      </c>
      <c r="K7" s="1">
        <v>4.9412515796700293E-2</v>
      </c>
      <c r="L7">
        <v>3.0609523059902835E-3</v>
      </c>
      <c r="M7">
        <v>1.7491156034230193E-3</v>
      </c>
      <c r="N7">
        <v>1.2243809223961134E-2</v>
      </c>
      <c r="O7">
        <v>5.2473468102690575E-3</v>
      </c>
      <c r="P7">
        <v>4.3727890085575483E-4</v>
      </c>
      <c r="Q7">
        <v>6.5591835128363226E-3</v>
      </c>
    </row>
    <row r="8" spans="1:17" x14ac:dyDescent="0.2">
      <c r="A8">
        <v>4</v>
      </c>
      <c r="B8" t="s">
        <v>10</v>
      </c>
      <c r="C8">
        <v>1.6630633627141192E-2</v>
      </c>
      <c r="D8">
        <v>1.1087089084760797E-2</v>
      </c>
      <c r="E8">
        <v>6.0978989966184373E-2</v>
      </c>
      <c r="F8">
        <v>3.8804811796662786E-2</v>
      </c>
      <c r="G8" s="1">
        <v>5.5435445423803985E-3</v>
      </c>
      <c r="H8">
        <v>3.8804811796662786E-2</v>
      </c>
      <c r="I8">
        <v>5.5435445423803985E-3</v>
      </c>
      <c r="J8">
        <v>3.3261267254282384E-2</v>
      </c>
      <c r="K8" s="1">
        <v>3.3261267254282384E-2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</v>
      </c>
      <c r="B9" t="s">
        <v>11</v>
      </c>
      <c r="C9">
        <v>7.0989450967586215E-4</v>
      </c>
      <c r="D9">
        <v>4.9692615677310358E-3</v>
      </c>
      <c r="E9">
        <v>8.8026919199806902E-2</v>
      </c>
      <c r="F9">
        <v>2.8395780387034486E-3</v>
      </c>
      <c r="G9" s="1">
        <v>4.9692615677310358E-3</v>
      </c>
      <c r="H9">
        <v>7.3119134496613808E-2</v>
      </c>
      <c r="I9">
        <v>7.0989450967586215E-4</v>
      </c>
      <c r="J9">
        <v>4.9692615677310358E-3</v>
      </c>
      <c r="K9" s="1">
        <v>4.1883776070875865E-2</v>
      </c>
      <c r="L9">
        <v>1.4197890193517243E-3</v>
      </c>
      <c r="M9">
        <v>7.0989450967586215E-4</v>
      </c>
      <c r="N9">
        <v>1.1358312154813794E-2</v>
      </c>
      <c r="O9">
        <v>0</v>
      </c>
      <c r="P9">
        <v>0</v>
      </c>
      <c r="Q9">
        <v>5.6791560774068972E-3</v>
      </c>
    </row>
    <row r="10" spans="1:17" x14ac:dyDescent="0.2">
      <c r="A10">
        <v>6</v>
      </c>
      <c r="B10" t="s">
        <v>12</v>
      </c>
      <c r="C10">
        <v>9.3696563678527089E-3</v>
      </c>
      <c r="D10">
        <v>1.0540863413834298E-2</v>
      </c>
      <c r="E10">
        <v>9.4867770724508679E-2</v>
      </c>
      <c r="F10">
        <v>1.2883277505797475E-2</v>
      </c>
      <c r="G10" s="1">
        <v>2.1667330350659389E-2</v>
      </c>
      <c r="H10">
        <v>0.1136070834602141</v>
      </c>
      <c r="I10">
        <v>1.756810568972383E-3</v>
      </c>
      <c r="J10">
        <v>7.0272422758895321E-3</v>
      </c>
      <c r="K10" s="1">
        <v>3.4550607856456861E-2</v>
      </c>
      <c r="L10">
        <v>4.09922466093556E-3</v>
      </c>
      <c r="M10">
        <v>1.756810568972383E-3</v>
      </c>
      <c r="N10">
        <v>7.6128457988803256E-3</v>
      </c>
      <c r="O10">
        <v>3.513621137944766E-3</v>
      </c>
      <c r="P10">
        <v>0</v>
      </c>
      <c r="Q10">
        <v>5.2704317069171489E-3</v>
      </c>
    </row>
    <row r="11" spans="1:17" x14ac:dyDescent="0.2">
      <c r="A11">
        <v>7</v>
      </c>
      <c r="B11" t="s">
        <v>13</v>
      </c>
      <c r="C11">
        <v>1.3265414411546216E-3</v>
      </c>
      <c r="D11">
        <v>3.9796243234638653E-3</v>
      </c>
      <c r="E11">
        <v>2.6199193462803777E-2</v>
      </c>
      <c r="F11">
        <v>9.9490608086596631E-4</v>
      </c>
      <c r="G11" s="1">
        <v>4.6428950440411763E-3</v>
      </c>
      <c r="H11">
        <v>2.2882839859917223E-2</v>
      </c>
      <c r="I11">
        <v>3.316353602886554E-4</v>
      </c>
      <c r="J11">
        <v>2.9847182425978987E-3</v>
      </c>
      <c r="K11" s="1">
        <v>1.1938872970391595E-2</v>
      </c>
      <c r="L11">
        <v>0</v>
      </c>
      <c r="M11">
        <v>3.316353602886554E-4</v>
      </c>
      <c r="N11">
        <v>1.9898121617319326E-3</v>
      </c>
      <c r="O11">
        <v>1.6581768014432771E-3</v>
      </c>
      <c r="P11">
        <v>3.316353602886554E-4</v>
      </c>
      <c r="Q11">
        <v>3.316353602886554E-4</v>
      </c>
    </row>
    <row r="12" spans="1:17" x14ac:dyDescent="0.2">
      <c r="A12">
        <v>8</v>
      </c>
      <c r="B12" t="s">
        <v>14</v>
      </c>
      <c r="C12">
        <v>1.452503147090152E-2</v>
      </c>
      <c r="D12">
        <v>1.6542396952971175E-2</v>
      </c>
      <c r="E12">
        <v>7.5449469029405122E-2</v>
      </c>
      <c r="F12">
        <v>2.7032697459733388E-2</v>
      </c>
      <c r="G12" s="1">
        <v>2.2594493399180144E-2</v>
      </c>
      <c r="H12">
        <v>8.6746715728995186E-2</v>
      </c>
      <c r="I12">
        <v>1.1297246699590072E-2</v>
      </c>
      <c r="J12">
        <v>8.8764081211064848E-3</v>
      </c>
      <c r="K12" s="1">
        <v>2.2997966495594074E-2</v>
      </c>
      <c r="L12">
        <v>2.0173654820696556E-3</v>
      </c>
      <c r="M12">
        <v>8.069461928278623E-4</v>
      </c>
      <c r="N12">
        <v>6.0520964462089672E-3</v>
      </c>
      <c r="O12">
        <v>9.6833543139343472E-3</v>
      </c>
      <c r="P12">
        <v>8.069461928278623E-4</v>
      </c>
      <c r="Q12">
        <v>3.63125786772538E-3</v>
      </c>
    </row>
    <row r="13" spans="1:17" x14ac:dyDescent="0.2">
      <c r="A13">
        <v>9</v>
      </c>
      <c r="B13" t="s">
        <v>15</v>
      </c>
      <c r="C13">
        <v>0</v>
      </c>
      <c r="D13">
        <v>5.563127590331284E-3</v>
      </c>
      <c r="E13">
        <v>8.3446913854969256E-3</v>
      </c>
      <c r="F13">
        <v>0</v>
      </c>
      <c r="G13" s="1">
        <v>4.1723456927484628E-3</v>
      </c>
      <c r="H13">
        <v>8.3446913854969256E-3</v>
      </c>
      <c r="I13">
        <v>0</v>
      </c>
      <c r="J13">
        <v>0</v>
      </c>
      <c r="K13" s="1">
        <v>1.390781897582821E-3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10</v>
      </c>
      <c r="B14" t="s">
        <v>16</v>
      </c>
      <c r="C14">
        <v>3.9928926510810758E-3</v>
      </c>
      <c r="D14">
        <v>3.4937810696959413E-3</v>
      </c>
      <c r="E14">
        <v>5.6898720277905331E-2</v>
      </c>
      <c r="F14">
        <v>5.9893389766216129E-3</v>
      </c>
      <c r="G14" s="1">
        <v>4.9911158138513448E-3</v>
      </c>
      <c r="H14">
        <v>6.6381840324222882E-2</v>
      </c>
      <c r="I14">
        <v>1.4973347441554032E-3</v>
      </c>
      <c r="J14">
        <v>2.4955579069256724E-3</v>
      </c>
      <c r="K14" s="1">
        <v>1.6969793767094572E-2</v>
      </c>
      <c r="L14">
        <v>1.4973347441554032E-3</v>
      </c>
      <c r="M14">
        <v>4.9911158138513448E-4</v>
      </c>
      <c r="N14">
        <v>5.4902273952364793E-3</v>
      </c>
      <c r="O14">
        <v>3.4937810696959413E-3</v>
      </c>
      <c r="P14">
        <v>0</v>
      </c>
      <c r="Q14">
        <v>4.4920042324662103E-3</v>
      </c>
    </row>
    <row r="15" spans="1:17" x14ac:dyDescent="0.2">
      <c r="A15">
        <v>11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12</v>
      </c>
      <c r="B16" t="s">
        <v>18</v>
      </c>
      <c r="C16">
        <v>4.4170099051447122E-3</v>
      </c>
      <c r="D16">
        <v>1.104252476286178E-3</v>
      </c>
      <c r="E16">
        <v>3.3127574288585346E-3</v>
      </c>
      <c r="F16">
        <v>5.5212623814308902E-3</v>
      </c>
      <c r="G16" s="15">
        <v>3.3127574288585346E-3</v>
      </c>
      <c r="H16">
        <v>5.5212623814308902E-3</v>
      </c>
      <c r="I16">
        <v>6.6255148577170691E-3</v>
      </c>
      <c r="J16">
        <v>4.4170099051447122E-3</v>
      </c>
      <c r="K16" s="1">
        <v>2.2085049525723561E-3</v>
      </c>
      <c r="L16">
        <v>0</v>
      </c>
      <c r="M16">
        <v>0</v>
      </c>
      <c r="N16">
        <v>0</v>
      </c>
      <c r="O16">
        <v>2.2085049525723561E-3</v>
      </c>
      <c r="P16">
        <v>0</v>
      </c>
      <c r="Q16">
        <v>0</v>
      </c>
    </row>
    <row r="17" spans="1:17" x14ac:dyDescent="0.2">
      <c r="A17">
        <v>13</v>
      </c>
      <c r="B17" t="s">
        <v>19</v>
      </c>
      <c r="C17">
        <v>5.3325207587415248E-3</v>
      </c>
      <c r="D17">
        <v>2.437723775424697E-2</v>
      </c>
      <c r="E17">
        <v>0.12264797745105507</v>
      </c>
      <c r="F17">
        <v>3.0471547192808712E-3</v>
      </c>
      <c r="G17" s="1">
        <v>2.437723775424697E-2</v>
      </c>
      <c r="H17">
        <v>0.14550163784566161</v>
      </c>
      <c r="I17">
        <v>2.2853660394606535E-3</v>
      </c>
      <c r="J17">
        <v>1.4473984916584139E-2</v>
      </c>
      <c r="K17" s="1">
        <v>4.1898377390111985E-2</v>
      </c>
      <c r="L17">
        <v>7.6178867982021781E-4</v>
      </c>
      <c r="M17">
        <v>1.5235773596404356E-3</v>
      </c>
      <c r="N17">
        <v>1.4473984916584139E-2</v>
      </c>
      <c r="O17">
        <v>7.6178867982021781E-4</v>
      </c>
      <c r="P17">
        <v>0</v>
      </c>
      <c r="Q17">
        <v>6.0943094385617425E-3</v>
      </c>
    </row>
    <row r="18" spans="1:17" x14ac:dyDescent="0.2">
      <c r="A18">
        <v>14</v>
      </c>
      <c r="B18" t="s">
        <v>20</v>
      </c>
      <c r="C18">
        <v>1.8416375841398174E-3</v>
      </c>
      <c r="D18">
        <v>1.0129006712768994E-2</v>
      </c>
      <c r="E18">
        <v>1.4733100673118539E-2</v>
      </c>
      <c r="F18">
        <v>4.6040939603495422E-3</v>
      </c>
      <c r="G18" s="1">
        <v>1.2891463088978721E-2</v>
      </c>
      <c r="H18">
        <v>1.6574738257258356E-2</v>
      </c>
      <c r="I18">
        <v>0</v>
      </c>
      <c r="J18">
        <v>7.3665503365592695E-3</v>
      </c>
      <c r="K18" s="1">
        <v>5.5249127524194513E-3</v>
      </c>
      <c r="L18">
        <v>9.2081879206990869E-4</v>
      </c>
      <c r="M18">
        <v>0</v>
      </c>
      <c r="N18">
        <v>2.7624563762097256E-3</v>
      </c>
      <c r="O18">
        <v>1.8416375841398174E-3</v>
      </c>
      <c r="P18">
        <v>0</v>
      </c>
      <c r="Q18">
        <v>9.2081879206990869E-4</v>
      </c>
    </row>
    <row r="19" spans="1:17" x14ac:dyDescent="0.2">
      <c r="G19" s="1"/>
      <c r="K19" s="1"/>
    </row>
    <row r="20" spans="1:17" x14ac:dyDescent="0.2">
      <c r="F20" t="s">
        <v>21</v>
      </c>
      <c r="G20" s="1"/>
      <c r="K20" s="1"/>
    </row>
    <row r="21" spans="1:17" x14ac:dyDescent="0.2">
      <c r="G21" s="1"/>
      <c r="K21" s="1"/>
    </row>
    <row r="22" spans="1:17" x14ac:dyDescent="0.2">
      <c r="G22" s="1"/>
      <c r="K22" s="1"/>
      <c r="O22" t="s">
        <v>1</v>
      </c>
    </row>
    <row r="23" spans="1:17" x14ac:dyDescent="0.2">
      <c r="A23" t="s">
        <v>22</v>
      </c>
      <c r="C23" t="s">
        <v>27</v>
      </c>
      <c r="D23" t="s">
        <v>28</v>
      </c>
      <c r="E23" t="s">
        <v>29</v>
      </c>
      <c r="F23" t="s">
        <v>27</v>
      </c>
      <c r="G23" t="s">
        <v>28</v>
      </c>
      <c r="H23" t="s">
        <v>29</v>
      </c>
      <c r="I23" t="s">
        <v>27</v>
      </c>
      <c r="J23" t="s">
        <v>28</v>
      </c>
      <c r="K23" t="s">
        <v>29</v>
      </c>
      <c r="L23" t="s">
        <v>27</v>
      </c>
      <c r="M23" t="s">
        <v>28</v>
      </c>
      <c r="N23" t="s">
        <v>29</v>
      </c>
      <c r="O23" t="s">
        <v>27</v>
      </c>
      <c r="P23" t="s">
        <v>28</v>
      </c>
      <c r="Q23" t="s">
        <v>29</v>
      </c>
    </row>
    <row r="24" spans="1:17" x14ac:dyDescent="0.2">
      <c r="B24" t="s">
        <v>1</v>
      </c>
      <c r="C24" s="2"/>
      <c r="D24" s="2" t="s">
        <v>2</v>
      </c>
      <c r="E24" s="2" t="s">
        <v>1</v>
      </c>
      <c r="F24" s="3"/>
      <c r="G24" s="4" t="s">
        <v>3</v>
      </c>
      <c r="H24" s="3"/>
      <c r="I24" s="5"/>
      <c r="J24" s="5" t="s">
        <v>4</v>
      </c>
      <c r="K24" s="6"/>
      <c r="L24" s="7"/>
      <c r="M24" s="7" t="s">
        <v>5</v>
      </c>
      <c r="N24" s="7"/>
      <c r="O24" s="8"/>
      <c r="P24" s="8" t="s">
        <v>6</v>
      </c>
      <c r="Q24" s="8"/>
    </row>
    <row r="25" spans="1:17" x14ac:dyDescent="0.2">
      <c r="A25">
        <v>1</v>
      </c>
      <c r="B25" t="s">
        <v>7</v>
      </c>
      <c r="C25">
        <v>0.16199396933341889</v>
      </c>
      <c r="D25">
        <v>0.30634503111567335</v>
      </c>
      <c r="E25">
        <v>0.17482517482517482</v>
      </c>
      <c r="F25">
        <v>3.5285815102328866E-2</v>
      </c>
      <c r="G25" s="1">
        <v>8.9818438442291662E-2</v>
      </c>
      <c r="H25">
        <v>3.6889715788798356E-2</v>
      </c>
      <c r="I25">
        <v>3.6889715788798356E-2</v>
      </c>
      <c r="J25">
        <v>7.5383332264066211E-2</v>
      </c>
      <c r="K25" s="1">
        <v>6.2552126772310257E-2</v>
      </c>
      <c r="L25">
        <v>6.0948226085840766E-2</v>
      </c>
      <c r="M25">
        <v>5.4532623339962789E-2</v>
      </c>
      <c r="N25">
        <v>4.6513119907615322E-2</v>
      </c>
      <c r="O25">
        <v>0.11227304805286457</v>
      </c>
      <c r="P25">
        <v>0.30634503111567335</v>
      </c>
      <c r="Q25">
        <v>7.6987232950535708E-2</v>
      </c>
    </row>
    <row r="26" spans="1:17" x14ac:dyDescent="0.2">
      <c r="A26">
        <v>2</v>
      </c>
      <c r="B26" t="s">
        <v>8</v>
      </c>
      <c r="C26">
        <v>1.6832183134152501E-3</v>
      </c>
      <c r="D26">
        <v>0</v>
      </c>
      <c r="E26">
        <v>2.6931493014644002E-2</v>
      </c>
      <c r="F26">
        <v>5.610727711384166E-4</v>
      </c>
      <c r="G26">
        <v>0</v>
      </c>
      <c r="H26">
        <v>1.0660382651629916E-2</v>
      </c>
      <c r="I26">
        <v>0</v>
      </c>
      <c r="J26">
        <v>0</v>
      </c>
      <c r="K26" s="1">
        <v>1.6271110363014082E-2</v>
      </c>
      <c r="L26">
        <v>5.610727711384166E-4</v>
      </c>
      <c r="M26">
        <v>0</v>
      </c>
      <c r="N26">
        <v>1.4587892049598832E-2</v>
      </c>
      <c r="O26">
        <v>3.9275093979689165E-3</v>
      </c>
      <c r="P26">
        <v>0</v>
      </c>
      <c r="Q26">
        <v>8.9771643382146656E-3</v>
      </c>
    </row>
    <row r="27" spans="1:17" x14ac:dyDescent="0.2">
      <c r="A27">
        <v>3</v>
      </c>
      <c r="B27" t="s">
        <v>9</v>
      </c>
      <c r="C27">
        <v>1.7491156034230193E-3</v>
      </c>
      <c r="D27">
        <v>4.3727890085575483E-4</v>
      </c>
      <c r="E27">
        <v>2.9734965258191328E-2</v>
      </c>
      <c r="F27">
        <v>0</v>
      </c>
      <c r="G27">
        <v>0</v>
      </c>
      <c r="H27">
        <v>1.5742040430807173E-2</v>
      </c>
      <c r="I27">
        <v>1.7491156034230193E-3</v>
      </c>
      <c r="J27">
        <v>0</v>
      </c>
      <c r="K27" s="1">
        <v>2.0114829439364722E-2</v>
      </c>
      <c r="L27">
        <v>8.7455780171150966E-4</v>
      </c>
      <c r="M27">
        <v>4.3727890085575483E-4</v>
      </c>
      <c r="N27">
        <v>8.7455780171150962E-3</v>
      </c>
      <c r="O27">
        <v>1.7491156034230193E-3</v>
      </c>
      <c r="P27">
        <v>8.7455780171150966E-4</v>
      </c>
      <c r="Q27">
        <v>7.433741314547832E-3</v>
      </c>
    </row>
    <row r="28" spans="1:17" x14ac:dyDescent="0.2">
      <c r="A28">
        <v>4</v>
      </c>
      <c r="B28" t="s">
        <v>10</v>
      </c>
      <c r="C28">
        <v>0</v>
      </c>
      <c r="D28">
        <v>0</v>
      </c>
      <c r="E28">
        <v>1.1087089084760797E-2</v>
      </c>
      <c r="F28">
        <v>0</v>
      </c>
      <c r="G28">
        <v>0</v>
      </c>
      <c r="H28">
        <v>1.1087089084760797E-2</v>
      </c>
      <c r="I28">
        <v>0</v>
      </c>
      <c r="J28">
        <v>0</v>
      </c>
      <c r="K28" s="1">
        <v>1.1087089084760797E-2</v>
      </c>
      <c r="L28">
        <v>0</v>
      </c>
      <c r="M28">
        <v>0</v>
      </c>
      <c r="N28">
        <v>1.1087089084760797E-2</v>
      </c>
      <c r="O28">
        <v>0</v>
      </c>
      <c r="P28">
        <v>0</v>
      </c>
      <c r="Q28">
        <v>0</v>
      </c>
    </row>
    <row r="29" spans="1:17" x14ac:dyDescent="0.2">
      <c r="A29">
        <v>5</v>
      </c>
      <c r="B29" t="s">
        <v>11</v>
      </c>
      <c r="C29">
        <v>4.6143143128931044E-2</v>
      </c>
      <c r="D29">
        <v>5.5371771754717254E-2</v>
      </c>
      <c r="E29">
        <v>0.17179447134155865</v>
      </c>
      <c r="F29">
        <v>2.910567489671035E-2</v>
      </c>
      <c r="G29" s="1">
        <v>1.5617679212868968E-2</v>
      </c>
      <c r="H29">
        <v>6.8149872928882763E-2</v>
      </c>
      <c r="I29">
        <v>2.9815569406386213E-2</v>
      </c>
      <c r="J29">
        <v>1.1358312154813794E-2</v>
      </c>
      <c r="K29" s="1">
        <v>0.11784248860619312</v>
      </c>
      <c r="L29">
        <v>1.6327573722544831E-2</v>
      </c>
      <c r="M29">
        <v>1.1358312154813794E-2</v>
      </c>
      <c r="N29">
        <v>4.5433248619255177E-2</v>
      </c>
      <c r="O29">
        <v>4.827282665795863E-2</v>
      </c>
      <c r="P29">
        <v>8.5187341161103464E-2</v>
      </c>
      <c r="Q29">
        <v>6.460040038050345E-2</v>
      </c>
    </row>
    <row r="30" spans="1:17" x14ac:dyDescent="0.2">
      <c r="A30">
        <v>6</v>
      </c>
      <c r="B30" t="s">
        <v>12</v>
      </c>
      <c r="C30">
        <v>1.2883277505797475E-2</v>
      </c>
      <c r="D30">
        <v>5.2704317069171489E-3</v>
      </c>
      <c r="E30">
        <v>2.1667330350659389E-2</v>
      </c>
      <c r="F30">
        <v>4.09922466093556E-3</v>
      </c>
      <c r="G30" s="1">
        <v>2.9280176149539716E-3</v>
      </c>
      <c r="H30">
        <v>1.229767398280668E-2</v>
      </c>
      <c r="I30">
        <v>5.8560352299079433E-3</v>
      </c>
      <c r="J30">
        <v>1.756810568972383E-3</v>
      </c>
      <c r="K30" s="1">
        <v>1.7568105689723831E-2</v>
      </c>
      <c r="L30">
        <v>2.3424140919631772E-3</v>
      </c>
      <c r="M30">
        <v>1.1712070459815886E-3</v>
      </c>
      <c r="N30">
        <v>7.0272422758895321E-3</v>
      </c>
      <c r="O30">
        <v>7.6128457988803256E-3</v>
      </c>
      <c r="P30">
        <v>4.6848281839263544E-3</v>
      </c>
      <c r="Q30">
        <v>1.1126466936825091E-2</v>
      </c>
    </row>
    <row r="31" spans="1:17" x14ac:dyDescent="0.2">
      <c r="A31">
        <v>7</v>
      </c>
      <c r="B31" t="s">
        <v>13</v>
      </c>
      <c r="C31">
        <v>7.2959779263504193E-2</v>
      </c>
      <c r="D31">
        <v>3.5484983550886126E-2</v>
      </c>
      <c r="E31">
        <v>5.6709646609360079E-2</v>
      </c>
      <c r="F31">
        <v>1.7908309455587391E-2</v>
      </c>
      <c r="G31" s="1">
        <v>1.4260320492412182E-2</v>
      </c>
      <c r="H31">
        <v>1.094396688952563E-2</v>
      </c>
      <c r="I31">
        <v>2.8189005624535707E-2</v>
      </c>
      <c r="J31">
        <v>1.3597049771834872E-2</v>
      </c>
      <c r="K31" s="1">
        <v>2.387774594078319E-2</v>
      </c>
      <c r="L31">
        <v>1.7908309455587391E-2</v>
      </c>
      <c r="M31">
        <v>1.1938872970391595E-2</v>
      </c>
      <c r="N31">
        <v>1.2602143690968907E-2</v>
      </c>
      <c r="O31">
        <v>4.8418762602143693E-2</v>
      </c>
      <c r="P31">
        <v>5.6378011249071415E-2</v>
      </c>
      <c r="Q31">
        <v>3.4821712830308819E-2</v>
      </c>
    </row>
    <row r="32" spans="1:17" x14ac:dyDescent="0.2">
      <c r="A32">
        <v>8</v>
      </c>
      <c r="B32" t="s">
        <v>14</v>
      </c>
      <c r="C32">
        <v>1.2104192892417934E-3</v>
      </c>
      <c r="D32">
        <v>4.0347309641393115E-4</v>
      </c>
      <c r="E32">
        <v>4.0347309641393115E-4</v>
      </c>
      <c r="F32">
        <v>0</v>
      </c>
      <c r="G32" s="1">
        <v>8.069461928278623E-4</v>
      </c>
      <c r="H32">
        <v>0</v>
      </c>
      <c r="I32">
        <v>0</v>
      </c>
      <c r="J32">
        <v>0</v>
      </c>
      <c r="K32" s="1">
        <v>0</v>
      </c>
      <c r="L32">
        <v>4.0347309641393115E-4</v>
      </c>
      <c r="M32">
        <v>4.0347309641393115E-4</v>
      </c>
      <c r="N32">
        <v>4.0347309641393115E-4</v>
      </c>
      <c r="O32">
        <v>8.069461928278623E-4</v>
      </c>
      <c r="P32">
        <v>1.6138923856557246E-3</v>
      </c>
      <c r="Q32">
        <v>0</v>
      </c>
    </row>
    <row r="33" spans="1:17" x14ac:dyDescent="0.2">
      <c r="A33">
        <v>9</v>
      </c>
      <c r="B33" t="s">
        <v>15</v>
      </c>
      <c r="C33">
        <v>9.7354732830797472E-2</v>
      </c>
      <c r="D33">
        <v>4.8677366415398736E-2</v>
      </c>
      <c r="E33">
        <v>4.1723456927484637E-2</v>
      </c>
      <c r="F33">
        <v>1.529860087341103E-2</v>
      </c>
      <c r="G33" s="1">
        <v>2.2252510361325136E-2</v>
      </c>
      <c r="H33">
        <v>1.9470946566159494E-2</v>
      </c>
      <c r="I33">
        <v>3.8941893132318987E-2</v>
      </c>
      <c r="J33">
        <v>3.059720174682206E-2</v>
      </c>
      <c r="K33" s="1">
        <v>2.2252510361325136E-2</v>
      </c>
      <c r="L33">
        <v>2.6424856054073603E-2</v>
      </c>
      <c r="M33">
        <v>2.9206419849239242E-2</v>
      </c>
      <c r="N33">
        <v>1.9470946566159494E-2</v>
      </c>
      <c r="O33">
        <v>0.11543489749937415</v>
      </c>
      <c r="P33">
        <v>0.10848098801146006</v>
      </c>
      <c r="Q33">
        <v>3.1987983644404888E-2</v>
      </c>
    </row>
    <row r="34" spans="1:17" x14ac:dyDescent="0.2">
      <c r="A34">
        <v>10</v>
      </c>
      <c r="B34" t="s">
        <v>16</v>
      </c>
      <c r="C34">
        <v>1.0980454790472959E-2</v>
      </c>
      <c r="D34">
        <v>9.9822316277026896E-3</v>
      </c>
      <c r="E34">
        <v>1.7468905348479707E-2</v>
      </c>
      <c r="F34">
        <v>2.9946694883108064E-3</v>
      </c>
      <c r="G34" s="1">
        <v>1.4973347441554032E-3</v>
      </c>
      <c r="H34">
        <v>1.2976901116013495E-2</v>
      </c>
      <c r="I34">
        <v>4.9911158138513448E-3</v>
      </c>
      <c r="J34">
        <v>3.4937810696959413E-3</v>
      </c>
      <c r="K34" s="1">
        <v>2.2460021162331052E-2</v>
      </c>
      <c r="L34">
        <v>2.4955579069256724E-3</v>
      </c>
      <c r="M34">
        <v>1.9964463255405379E-3</v>
      </c>
      <c r="N34">
        <v>7.4866737207770172E-3</v>
      </c>
      <c r="O34">
        <v>6.4884505580067474E-3</v>
      </c>
      <c r="P34">
        <v>6.9875621393918827E-3</v>
      </c>
      <c r="Q34">
        <v>1.2477789534628362E-2</v>
      </c>
    </row>
    <row r="35" spans="1:17" x14ac:dyDescent="0.2">
      <c r="A35">
        <v>11</v>
      </c>
      <c r="B35" t="s">
        <v>17</v>
      </c>
      <c r="C35">
        <v>3.2639837526142093E-2</v>
      </c>
      <c r="D35">
        <v>0.20792785387023852</v>
      </c>
      <c r="E35">
        <v>6.6488557923622779E-2</v>
      </c>
      <c r="F35">
        <v>1.2088828713385961E-2</v>
      </c>
      <c r="G35" s="1">
        <v>6.1653026438268393E-2</v>
      </c>
      <c r="H35">
        <v>1.0879945842047364E-2</v>
      </c>
      <c r="I35">
        <v>8.4621800993701715E-3</v>
      </c>
      <c r="J35">
        <v>6.5279675052284186E-2</v>
      </c>
      <c r="K35" s="1">
        <v>2.5386540298110518E-2</v>
      </c>
      <c r="L35">
        <v>8.4621800993701715E-3</v>
      </c>
      <c r="M35">
        <v>3.7475369011496479E-2</v>
      </c>
      <c r="N35">
        <v>2.2968774555433322E-2</v>
      </c>
      <c r="O35">
        <v>3.5057603268819279E-2</v>
      </c>
      <c r="P35">
        <v>0.26595423169449112</v>
      </c>
      <c r="Q35">
        <v>3.7475369011496479E-2</v>
      </c>
    </row>
    <row r="36" spans="1:17" x14ac:dyDescent="0.2">
      <c r="A36">
        <v>12</v>
      </c>
      <c r="B36" t="s">
        <v>18</v>
      </c>
      <c r="C36">
        <v>4.6378604004019476E-2</v>
      </c>
      <c r="D36">
        <v>0.10379973277090074</v>
      </c>
      <c r="E36">
        <v>3.7544584193730052E-2</v>
      </c>
      <c r="F36">
        <v>1.5459534668006494E-2</v>
      </c>
      <c r="G36" s="1">
        <v>3.8648836670016229E-2</v>
      </c>
      <c r="H36">
        <v>1.104252476286178E-2</v>
      </c>
      <c r="I36">
        <v>2.5397806954582096E-2</v>
      </c>
      <c r="J36">
        <v>5.0795613909164192E-2</v>
      </c>
      <c r="K36" s="1">
        <v>4.4170099051447122E-2</v>
      </c>
      <c r="L36">
        <v>1.6563787144292672E-2</v>
      </c>
      <c r="M36">
        <v>1.7668039620578849E-2</v>
      </c>
      <c r="N36">
        <v>1.3251029715434138E-2</v>
      </c>
      <c r="O36">
        <v>4.1961594098874767E-2</v>
      </c>
      <c r="P36">
        <v>0.14244856944091697</v>
      </c>
      <c r="Q36">
        <v>1.5459534668006494E-2</v>
      </c>
    </row>
    <row r="37" spans="1:17" x14ac:dyDescent="0.2">
      <c r="A37">
        <v>13</v>
      </c>
      <c r="B37" t="s">
        <v>19</v>
      </c>
      <c r="C37">
        <v>1.7521139635865011E-2</v>
      </c>
      <c r="D37">
        <v>1.7521139635865011E-2</v>
      </c>
      <c r="E37">
        <v>3.5804067951550243E-2</v>
      </c>
      <c r="F37">
        <v>6.8560981183819611E-3</v>
      </c>
      <c r="G37" s="1">
        <v>7.6178867982021788E-3</v>
      </c>
      <c r="H37">
        <v>8.3796754780223973E-3</v>
      </c>
      <c r="I37">
        <v>1.5235773596404358E-2</v>
      </c>
      <c r="J37">
        <v>4.5707320789213071E-3</v>
      </c>
      <c r="K37" s="1">
        <v>2.6662603793707624E-2</v>
      </c>
      <c r="L37">
        <v>3.8089433991010894E-3</v>
      </c>
      <c r="M37">
        <v>4.5707320789213071E-3</v>
      </c>
      <c r="N37">
        <v>1.7521139635865011E-2</v>
      </c>
      <c r="O37">
        <v>1.1426830197303268E-2</v>
      </c>
      <c r="P37">
        <v>1.8282928315685228E-2</v>
      </c>
      <c r="Q37">
        <v>1.9044716995505449E-2</v>
      </c>
    </row>
    <row r="38" spans="1:17" x14ac:dyDescent="0.2">
      <c r="A38">
        <v>14</v>
      </c>
      <c r="B38" t="s">
        <v>20</v>
      </c>
      <c r="C38">
        <v>5.6169946316264423E-2</v>
      </c>
      <c r="D38">
        <v>7.2744684573522775E-2</v>
      </c>
      <c r="E38">
        <v>7.8269597325942228E-2</v>
      </c>
      <c r="F38">
        <v>1.7495557049328262E-2</v>
      </c>
      <c r="G38" s="1">
        <v>2.8545382554167165E-2</v>
      </c>
      <c r="H38">
        <v>2.4862107385887532E-2</v>
      </c>
      <c r="I38">
        <v>3.7753570474866251E-2</v>
      </c>
      <c r="J38">
        <v>2.2099651009677802E-2</v>
      </c>
      <c r="K38" s="1">
        <v>2.8545382554167165E-2</v>
      </c>
      <c r="L38">
        <v>1.9337194633468079E-2</v>
      </c>
      <c r="M38">
        <v>2.5782926177957442E-2</v>
      </c>
      <c r="N38">
        <v>2.3020469801747715E-2</v>
      </c>
      <c r="O38">
        <v>4.604093960349543E-2</v>
      </c>
      <c r="P38">
        <v>6.3536496652823696E-2</v>
      </c>
      <c r="Q38">
        <v>4.1436845643145884E-2</v>
      </c>
    </row>
    <row r="41" spans="1:17" x14ac:dyDescent="0.2">
      <c r="A41" s="9" t="s">
        <v>42</v>
      </c>
    </row>
    <row r="42" spans="1:17" x14ac:dyDescent="0.2">
      <c r="C42" t="s">
        <v>37</v>
      </c>
      <c r="D42" t="s">
        <v>38</v>
      </c>
      <c r="E42" t="s">
        <v>39</v>
      </c>
      <c r="F42" t="s">
        <v>40</v>
      </c>
      <c r="G42" t="s">
        <v>41</v>
      </c>
    </row>
    <row r="43" spans="1:17" x14ac:dyDescent="0.2">
      <c r="B43" t="s">
        <v>30</v>
      </c>
      <c r="C43">
        <v>0.32569693624068452</v>
      </c>
      <c r="D43">
        <v>0.41218143343453861</v>
      </c>
      <c r="E43">
        <v>0.16376851596283007</v>
      </c>
      <c r="F43">
        <v>6.8083540344097901E-2</v>
      </c>
      <c r="G43">
        <v>0.1288066979482933</v>
      </c>
    </row>
    <row r="44" spans="1:17" x14ac:dyDescent="0.2">
      <c r="A44" t="s">
        <v>36</v>
      </c>
      <c r="B44" t="s">
        <v>31</v>
      </c>
      <c r="C44">
        <v>0.17921737354303521</v>
      </c>
      <c r="D44">
        <v>0.18910068458401144</v>
      </c>
      <c r="E44">
        <v>0.11991750729717798</v>
      </c>
      <c r="F44">
        <v>9.2244236382444597E-3</v>
      </c>
      <c r="G44">
        <v>3.2944370136587355E-3</v>
      </c>
    </row>
    <row r="45" spans="1:17" x14ac:dyDescent="0.2">
      <c r="B45" t="s">
        <v>32</v>
      </c>
      <c r="C45">
        <v>0.67577396067544149</v>
      </c>
      <c r="D45">
        <v>0.7140096337271884</v>
      </c>
      <c r="E45">
        <v>0.23606372058035102</v>
      </c>
      <c r="F45">
        <v>6.0262745570688198E-2</v>
      </c>
      <c r="G45">
        <v>3.6157647342412925E-2</v>
      </c>
    </row>
    <row r="47" spans="1:17" x14ac:dyDescent="0.2">
      <c r="B47" t="s">
        <v>33</v>
      </c>
      <c r="C47">
        <v>0.44500526891607989</v>
      </c>
      <c r="D47">
        <v>0.13021270312174887</v>
      </c>
      <c r="E47">
        <v>0.19666145368387847</v>
      </c>
      <c r="F47">
        <v>0.13088390262237645</v>
      </c>
      <c r="G47">
        <v>0.36110533133763345</v>
      </c>
    </row>
    <row r="48" spans="1:17" x14ac:dyDescent="0.2">
      <c r="A48" t="s">
        <v>22</v>
      </c>
      <c r="B48" t="s">
        <v>34</v>
      </c>
      <c r="C48">
        <v>0.34349688308383869</v>
      </c>
      <c r="D48">
        <v>0.11619524193206396</v>
      </c>
      <c r="E48">
        <v>0.11280268012382851</v>
      </c>
      <c r="F48">
        <v>8.3117764301768371E-2</v>
      </c>
      <c r="G48">
        <v>0.43636826258428391</v>
      </c>
    </row>
    <row r="49" spans="2:7" x14ac:dyDescent="0.2">
      <c r="B49" t="s">
        <v>35</v>
      </c>
      <c r="C49">
        <v>0.44878748236740051</v>
      </c>
      <c r="D49">
        <v>0.1522339281474481</v>
      </c>
      <c r="E49">
        <v>0.26629298746281443</v>
      </c>
      <c r="F49">
        <v>0.13966415426371384</v>
      </c>
      <c r="G49">
        <v>0.2136861560234822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T_subsets</vt:lpstr>
      <vt:lpstr>All_cell_type_frequency_mouse</vt:lpstr>
      <vt:lpstr>T_subsets_D7_14_21_all</vt:lpstr>
      <vt:lpstr>T_subsets_D_0_21_all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Lanzhu Li</dc:creator>
  <cp:lastModifiedBy>Lanzhu Li</cp:lastModifiedBy>
  <dcterms:created xsi:type="dcterms:W3CDTF">2024-01-10T22:30:23Z</dcterms:created>
  <dcterms:modified xsi:type="dcterms:W3CDTF">2025-03-06T09:58:23Z</dcterms:modified>
</cp:coreProperties>
</file>