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uos.sharepoint.com/sites/NEC/Shared Documents/General/design_data/"/>
    </mc:Choice>
  </mc:AlternateContent>
  <xr:revisionPtr revIDLastSave="0" documentId="8_{10C6CDE6-4071-4C87-9169-D76551C619B6}" xr6:coauthVersionLast="47" xr6:coauthVersionMax="47" xr10:uidLastSave="{00000000-0000-0000-0000-000000000000}"/>
  <bookViews>
    <workbookView xWindow="-98" yWindow="-98" windowWidth="20715" windowHeight="13276" xr2:uid="{C23371E9-5D76-4A5E-8CFC-6FB8D137D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G10" i="1"/>
  <c r="G9" i="1"/>
  <c r="F9" i="1"/>
  <c r="E9" i="1"/>
  <c r="F10" i="1"/>
  <c r="E10" i="1"/>
  <c r="G14" i="1"/>
  <c r="F14" i="1"/>
  <c r="E14" i="1"/>
  <c r="G6" i="1"/>
  <c r="F6" i="1"/>
  <c r="E6" i="1"/>
  <c r="G12" i="1"/>
  <c r="F12" i="1"/>
  <c r="E12" i="1"/>
  <c r="H13" i="1"/>
  <c r="G13" i="1"/>
  <c r="F13" i="1"/>
  <c r="E13" i="1"/>
  <c r="G5" i="1"/>
  <c r="F5" i="1"/>
  <c r="E5" i="1"/>
  <c r="G7" i="1"/>
  <c r="F7" i="1"/>
  <c r="E7" i="1"/>
  <c r="G11" i="1"/>
  <c r="F11" i="1"/>
  <c r="F8" i="1"/>
  <c r="G4" i="1"/>
  <c r="F4" i="1"/>
  <c r="E4" i="1"/>
</calcChain>
</file>

<file path=xl/sharedStrings.xml><?xml version="1.0" encoding="utf-8"?>
<sst xmlns="http://schemas.openxmlformats.org/spreadsheetml/2006/main" count="75" uniqueCount="48">
  <si>
    <t>name</t>
    <phoneticPr fontId="1" type="noConversion"/>
  </si>
  <si>
    <t>vendor</t>
    <phoneticPr fontId="1" type="noConversion"/>
  </si>
  <si>
    <t>l1</t>
    <phoneticPr fontId="1" type="noConversion"/>
  </si>
  <si>
    <t>l2</t>
    <phoneticPr fontId="1" type="noConversion"/>
  </si>
  <si>
    <t>h1</t>
    <phoneticPr fontId="1" type="noConversion"/>
  </si>
  <si>
    <t>w1</t>
    <phoneticPr fontId="1" type="noConversion"/>
  </si>
  <si>
    <t>ui</t>
    <phoneticPr fontId="1" type="noConversion"/>
  </si>
  <si>
    <t>규격</t>
    <phoneticPr fontId="1" type="noConversion"/>
  </si>
  <si>
    <t>link</t>
    <phoneticPr fontId="1" type="noConversion"/>
  </si>
  <si>
    <t>EPCOS - TDK Electronics</t>
    <phoneticPr fontId="1" type="noConversion"/>
  </si>
  <si>
    <t>재료</t>
    <phoneticPr fontId="1" type="noConversion"/>
  </si>
  <si>
    <t>N87</t>
    <phoneticPr fontId="1" type="noConversion"/>
  </si>
  <si>
    <t>E55/28/21-3C94</t>
    <phoneticPr fontId="1" type="noConversion"/>
  </si>
  <si>
    <t>Ferroxcube</t>
    <phoneticPr fontId="1" type="noConversion"/>
  </si>
  <si>
    <t>E55/28/21</t>
    <phoneticPr fontId="1" type="noConversion"/>
  </si>
  <si>
    <t>3C94</t>
    <phoneticPr fontId="1" type="noConversion"/>
  </si>
  <si>
    <t>https://www.digikey.kr/product-detail/ko/ferroxcube/E55-28-21-3C94/1779-1049-ND/7041509</t>
  </si>
  <si>
    <t>B66335G0000X187</t>
    <phoneticPr fontId="1" type="noConversion"/>
  </si>
  <si>
    <t>https://www.digikey.kr/product-detail/ko/epcos-tdk-electronics/B66335G0000X187/495-5441-ND/3914763</t>
  </si>
  <si>
    <t>B66387G0000X187</t>
    <phoneticPr fontId="1" type="noConversion"/>
  </si>
  <si>
    <t>E65/32/27</t>
    <phoneticPr fontId="1" type="noConversion"/>
  </si>
  <si>
    <t>https://www.digikey.kr/product-detail/ko/epcos-tdk-electronics/B66387G0000X187/495-5497-ND/3914877</t>
  </si>
  <si>
    <t>E71/33/32-3C92</t>
    <phoneticPr fontId="1" type="noConversion"/>
  </si>
  <si>
    <t>E71/33/32</t>
    <phoneticPr fontId="1" type="noConversion"/>
  </si>
  <si>
    <t>3C92</t>
    <phoneticPr fontId="1" type="noConversion"/>
  </si>
  <si>
    <t>https://www.digikey.kr/product-detail/ko/ferroxcube/E71-33-32-3C92/1779-1062-ND/7041522</t>
  </si>
  <si>
    <t>B66335G0000X127</t>
    <phoneticPr fontId="1" type="noConversion"/>
  </si>
  <si>
    <t>N27</t>
    <phoneticPr fontId="1" type="noConversion"/>
  </si>
  <si>
    <t>https://www.digikey.kr/product-detail/ko/epcos-tdk-electronics/B66335G0000X127/495-5440-ND/3914762</t>
  </si>
  <si>
    <t>E55/28/25</t>
    <phoneticPr fontId="1" type="noConversion"/>
  </si>
  <si>
    <t>B66344G0000X187</t>
    <phoneticPr fontId="1" type="noConversion"/>
  </si>
  <si>
    <t>https://www.digikey.kr/product-detail/ko/epcos-tdk-electronics/B66344G0000X187/495-5446-ND/3914780</t>
  </si>
  <si>
    <t>E55/28/25-3C94</t>
    <phoneticPr fontId="1" type="noConversion"/>
  </si>
  <si>
    <t>https://www.digikey.kr/product-detail/ko/ferroxcube/E55-28-25-3C94/1779-1051-ND/7041511</t>
  </si>
  <si>
    <t>E80/338/20-3C92</t>
    <phoneticPr fontId="1" type="noConversion"/>
  </si>
  <si>
    <t>E80/38/20</t>
    <phoneticPr fontId="1" type="noConversion"/>
  </si>
  <si>
    <t>https://www.digikey.kr/product-detail/ko/ferroxcube/E80-38-20-3C92/1779-1064-ND/7041524</t>
  </si>
  <si>
    <t>B66344G0000X127</t>
    <phoneticPr fontId="1" type="noConversion"/>
  </si>
  <si>
    <t>https://www.digikey.kr/product-detail/ko/epcos-tdk-electronics/B66344G0000X127/495-76758-ND/3914779</t>
  </si>
  <si>
    <t>B66375G0000X187</t>
    <phoneticPr fontId="1" type="noConversion"/>
  </si>
  <si>
    <t>https://www.tdk-electronics.tdk.com/inf/80/db/fer/e_55_28_25.pdf</t>
  </si>
  <si>
    <t>B66371G0000X187</t>
    <phoneticPr fontId="1" type="noConversion"/>
  </si>
  <si>
    <t>E70/33/32</t>
    <phoneticPr fontId="1" type="noConversion"/>
  </si>
  <si>
    <t>https://www.digikey.kr/product-detail/ko/epcos-tdk-electronics/B66371G0000X187/495-5492-ND/3914854</t>
  </si>
  <si>
    <t>B66371G0000X127</t>
    <phoneticPr fontId="1" type="noConversion"/>
  </si>
  <si>
    <t>https://www.digikey.kr/product-detail/ko/epcos-tdk-electronics/B66371G0000X127/495-5491-ND/3914853</t>
  </si>
  <si>
    <t>E71/33/32-3C94</t>
    <phoneticPr fontId="1" type="noConversion"/>
  </si>
  <si>
    <t>https://www.digikey.kr/product-detail/ko/ferroxcube/E71-33-32-3C94/1779-1063-ND/7041523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</si>
</sst>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kr/product-detail/ko/ferroxcube/E71-33-32-3C94/1779-1063-ND/7041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74C7-08C1-43A8-B13D-9D014FD9F4B7}">
  <dimension ref="A1:J14"/>
  <sheetViews>
    <sheetView tabSelected="1" workbookViewId="0">
      <selection activeCell="E19" sqref="E19"/>
    </sheetView>
  </sheetViews>
  <sheetFormatPr defaultRowHeight="16.899999999999999"/>
  <cols>
    <col min="1" max="1" width="17.75" customWidth="1"/>
    <col min="2" max="2" width="11.0625" customWidth="1"/>
    <col min="3" max="3" width="12.5" customWidth="1"/>
    <col min="9" max="9" width="11.5" customWidth="1"/>
  </cols>
  <sheetData>
    <row r="1" spans="1:10">
      <c r="A1" t="s">
        <v>0</v>
      </c>
      <c r="B1" t="s">
        <v>1</v>
      </c>
      <c r="C1" t="s">
        <v>7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</row>
    <row r="2" spans="1:10" ht="17.649999999999999" customHeight="1">
      <c r="A2" t="s">
        <v>12</v>
      </c>
      <c r="B2" t="s">
        <v>13</v>
      </c>
      <c r="C2" t="s">
        <v>14</v>
      </c>
      <c r="D2" t="s">
        <v>15</v>
      </c>
      <c r="E2">
        <v>8.6</v>
      </c>
      <c r="F2">
        <v>10.15</v>
      </c>
      <c r="G2">
        <v>37</v>
      </c>
      <c r="H2">
        <v>21</v>
      </c>
      <c r="J2" t="s">
        <v>16</v>
      </c>
    </row>
    <row r="3" spans="1:10">
      <c r="A3" t="s">
        <v>26</v>
      </c>
      <c r="B3" t="s">
        <v>9</v>
      </c>
      <c r="C3" t="s">
        <v>14</v>
      </c>
      <c r="D3" t="s">
        <v>27</v>
      </c>
      <c r="E3">
        <v>8.6</v>
      </c>
      <c r="F3">
        <v>10.15</v>
      </c>
      <c r="G3">
        <v>37</v>
      </c>
      <c r="H3">
        <v>21</v>
      </c>
      <c r="J3" s="1" t="s">
        <v>28</v>
      </c>
    </row>
    <row r="4" spans="1:10">
      <c r="A4" t="s">
        <v>17</v>
      </c>
      <c r="B4" t="s">
        <v>9</v>
      </c>
      <c r="C4" t="s">
        <v>14</v>
      </c>
      <c r="D4" t="s">
        <v>11</v>
      </c>
      <c r="E4">
        <f>17.2/2</f>
        <v>8.6</v>
      </c>
      <c r="F4">
        <f>(37.5-17.2)/2</f>
        <v>10.15</v>
      </c>
      <c r="G4">
        <f>18.5*2</f>
        <v>37</v>
      </c>
      <c r="H4">
        <v>21</v>
      </c>
      <c r="J4" t="s">
        <v>18</v>
      </c>
    </row>
    <row r="5" spans="1:10">
      <c r="A5" t="s">
        <v>32</v>
      </c>
      <c r="B5" t="s">
        <v>13</v>
      </c>
      <c r="C5" t="s">
        <v>29</v>
      </c>
      <c r="D5" t="s">
        <v>15</v>
      </c>
      <c r="E5">
        <f>17.2/2</f>
        <v>8.6</v>
      </c>
      <c r="F5">
        <f>(37.5-17.2)/2</f>
        <v>10.15</v>
      </c>
      <c r="G5">
        <f>18.5*2</f>
        <v>37</v>
      </c>
      <c r="H5">
        <v>25</v>
      </c>
      <c r="J5" t="s">
        <v>33</v>
      </c>
    </row>
    <row r="6" spans="1:10">
      <c r="A6" t="s">
        <v>37</v>
      </c>
      <c r="B6" t="s">
        <v>9</v>
      </c>
      <c r="C6" t="s">
        <v>29</v>
      </c>
      <c r="D6" t="s">
        <v>27</v>
      </c>
      <c r="E6">
        <f>17.2/2</f>
        <v>8.6</v>
      </c>
      <c r="F6">
        <f>(37.5-17.2)</f>
        <v>20.3</v>
      </c>
      <c r="G6">
        <f>18.5*2</f>
        <v>37</v>
      </c>
      <c r="H6">
        <v>25</v>
      </c>
      <c r="J6" t="s">
        <v>38</v>
      </c>
    </row>
    <row r="7" spans="1:10">
      <c r="A7" t="s">
        <v>30</v>
      </c>
      <c r="B7" t="s">
        <v>9</v>
      </c>
      <c r="C7" t="s">
        <v>29</v>
      </c>
      <c r="D7" t="s">
        <v>11</v>
      </c>
      <c r="E7">
        <f>17.2/2</f>
        <v>8.6</v>
      </c>
      <c r="F7">
        <f>(37.5-17.2)/2</f>
        <v>10.15</v>
      </c>
      <c r="G7">
        <f>18.5*2</f>
        <v>37</v>
      </c>
      <c r="H7">
        <v>25</v>
      </c>
      <c r="J7" t="s">
        <v>31</v>
      </c>
    </row>
    <row r="8" spans="1:10">
      <c r="A8" t="s">
        <v>19</v>
      </c>
      <c r="B8" t="s">
        <v>9</v>
      </c>
      <c r="C8" t="s">
        <v>20</v>
      </c>
      <c r="D8" t="s">
        <v>11</v>
      </c>
      <c r="E8">
        <v>10</v>
      </c>
      <c r="F8">
        <f>(44.2-20)/2</f>
        <v>12.100000000000001</v>
      </c>
      <c r="G8">
        <v>22.2</v>
      </c>
      <c r="H8">
        <v>27.4</v>
      </c>
      <c r="J8" t="s">
        <v>21</v>
      </c>
    </row>
    <row r="9" spans="1:10">
      <c r="A9" t="s">
        <v>44</v>
      </c>
      <c r="B9" t="s">
        <v>9</v>
      </c>
      <c r="C9" t="s">
        <v>42</v>
      </c>
      <c r="D9" t="s">
        <v>27</v>
      </c>
      <c r="E9">
        <f>22/2</f>
        <v>11</v>
      </c>
      <c r="F9">
        <f>(48-22)/2</f>
        <v>13</v>
      </c>
      <c r="G9">
        <f>21.9*2</f>
        <v>43.8</v>
      </c>
      <c r="H9">
        <f>32</f>
        <v>32</v>
      </c>
      <c r="J9" t="s">
        <v>45</v>
      </c>
    </row>
    <row r="10" spans="1:10">
      <c r="A10" t="s">
        <v>41</v>
      </c>
      <c r="B10" t="s">
        <v>9</v>
      </c>
      <c r="C10" t="s">
        <v>42</v>
      </c>
      <c r="D10" t="s">
        <v>11</v>
      </c>
      <c r="E10">
        <f>22/2</f>
        <v>11</v>
      </c>
      <c r="F10">
        <f>(48-22)/2</f>
        <v>13</v>
      </c>
      <c r="G10">
        <f>21.9*2</f>
        <v>43.8</v>
      </c>
      <c r="H10">
        <v>32</v>
      </c>
      <c r="J10" t="s">
        <v>43</v>
      </c>
    </row>
    <row r="11" spans="1:10">
      <c r="A11" t="s">
        <v>22</v>
      </c>
      <c r="B11" t="s">
        <v>13</v>
      </c>
      <c r="C11" t="s">
        <v>23</v>
      </c>
      <c r="D11" t="s">
        <v>24</v>
      </c>
      <c r="E11">
        <v>11</v>
      </c>
      <c r="F11">
        <f>(48-22)/2</f>
        <v>13</v>
      </c>
      <c r="G11">
        <f>21.9*2</f>
        <v>43.8</v>
      </c>
      <c r="H11">
        <v>32</v>
      </c>
      <c r="J11" t="s">
        <v>25</v>
      </c>
    </row>
    <row r="12" spans="1:10">
      <c r="A12" t="s">
        <v>46</v>
      </c>
      <c r="B12" t="s">
        <v>13</v>
      </c>
      <c r="C12" t="s">
        <v>23</v>
      </c>
      <c r="D12" t="s">
        <v>15</v>
      </c>
      <c r="E12">
        <f>22/2</f>
        <v>11</v>
      </c>
      <c r="F12">
        <f>(48-22)/2</f>
        <v>13</v>
      </c>
      <c r="G12">
        <f>21.9*2</f>
        <v>43.8</v>
      </c>
      <c r="H12">
        <v>32</v>
      </c>
      <c r="J12" s="1" t="s">
        <v>47</v>
      </c>
    </row>
    <row r="13" spans="1:10">
      <c r="A13" t="s">
        <v>34</v>
      </c>
      <c r="B13" t="s">
        <v>13</v>
      </c>
      <c r="C13" t="s">
        <v>35</v>
      </c>
      <c r="D13" t="s">
        <v>24</v>
      </c>
      <c r="E13">
        <f>19.8/2</f>
        <v>9.9</v>
      </c>
      <c r="F13">
        <f>(59.1-19.8)/2</f>
        <v>19.649999999999999</v>
      </c>
      <c r="G13">
        <f>27.9*2</f>
        <v>55.8</v>
      </c>
      <c r="H13">
        <f>19.8</f>
        <v>19.8</v>
      </c>
      <c r="J13" t="s">
        <v>36</v>
      </c>
    </row>
    <row r="14" spans="1:10">
      <c r="A14" t="s">
        <v>39</v>
      </c>
      <c r="B14" t="s">
        <v>9</v>
      </c>
      <c r="C14" t="s">
        <v>35</v>
      </c>
      <c r="D14" t="s">
        <v>11</v>
      </c>
      <c r="E14">
        <f>17.2/2</f>
        <v>8.6</v>
      </c>
      <c r="F14">
        <f>(37.5-17.2)/2</f>
        <v>10.15</v>
      </c>
      <c r="G14">
        <f>18.5*2</f>
        <v>37</v>
      </c>
      <c r="H14">
        <v>25</v>
      </c>
      <c r="J14" t="s">
        <v>40</v>
      </c>
    </row>
  </sheetData>
  <phoneticPr fontId="1" type="noConversion"/>
  <hyperlinks>
    <hyperlink ref="J12" r:id="rId1" xr:uid="{B0415B11-6C39-4286-BDBC-55B536EEE95D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388FF164890454CB5D3A0591FD3B5FB" ma:contentTypeVersion="14" ma:contentTypeDescription="새 문서를 만듭니다." ma:contentTypeScope="" ma:versionID="94868adb94f0955a9f6afba4cd92d70b">
  <xsd:schema xmlns:xsd="http://www.w3.org/2001/XMLSchema" xmlns:xs="http://www.w3.org/2001/XMLSchema" xmlns:p="http://schemas.microsoft.com/office/2006/metadata/properties" xmlns:ns2="279e05bd-1df1-4f94-881a-803bf9593f1e" xmlns:ns3="0db72a6f-4816-487f-8a15-0e53ad6f7395" targetNamespace="http://schemas.microsoft.com/office/2006/metadata/properties" ma:root="true" ma:fieldsID="bddd0db219bce57400eb469f51fee447" ns2:_="" ns3:_="">
    <xsd:import namespace="279e05bd-1df1-4f94-881a-803bf9593f1e"/>
    <xsd:import namespace="0db72a6f-4816-487f-8a15-0e53ad6f73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e05bd-1df1-4f94-881a-803bf9593f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72a6f-4816-487f-8a15-0e53ad6f739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5519cf9-c259-41f0-ab56-f7e7cd60730b}" ma:internalName="TaxCatchAll" ma:showField="CatchAllData" ma:web="0db72a6f-4816-487f-8a15-0e53ad6f73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9e05bd-1df1-4f94-881a-803bf9593f1e">
      <Terms xmlns="http://schemas.microsoft.com/office/infopath/2007/PartnerControls"/>
    </lcf76f155ced4ddcb4097134ff3c332f>
    <TaxCatchAll xmlns="0db72a6f-4816-487f-8a15-0e53ad6f7395" xsi:nil="true"/>
  </documentManagement>
</p:properties>
</file>

<file path=customXml/itemProps1.xml><?xml version="1.0" encoding="utf-8"?>
<ds:datastoreItem xmlns:ds="http://schemas.openxmlformats.org/officeDocument/2006/customXml" ds:itemID="{B2EB24D3-E6F0-4351-9603-C0928AC19A6A}"/>
</file>

<file path=customXml/itemProps2.xml><?xml version="1.0" encoding="utf-8"?>
<ds:datastoreItem xmlns:ds="http://schemas.openxmlformats.org/officeDocument/2006/customXml" ds:itemID="{58A0E7A5-FEF6-41A5-961F-18919F51A366}"/>
</file>

<file path=customXml/itemProps3.xml><?xml version="1.0" encoding="utf-8"?>
<ds:datastoreItem xmlns:ds="http://schemas.openxmlformats.org/officeDocument/2006/customXml" ds:itemID="{9BCCAD98-2C0E-4EBD-8367-B7C996B53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2021-09-03T08:46:03Z</dcterms:created>
  <dcterms:modified xsi:type="dcterms:W3CDTF">2021-09-03T09:46:40Z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0x0101004388FF164890454CB5D3A0591FD3B5FB</vt:lpwstr>
  </property>
  <property fmtid="{D5CDD505-2E9C-101B-9397-08002B2CF9AE}" pid="3" name="MediaServiceImageTags">
    <vt:lpwstr/>
  </property>
</Properties>
</file>