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Below Lab\Stephen's Files\2020 Trials\Soybean N\Data\"/>
    </mc:Choice>
  </mc:AlternateContent>
  <bookViews>
    <workbookView xWindow="0" yWindow="30" windowWidth="15360" windowHeight="7320" activeTab="3"/>
  </bookViews>
  <sheets>
    <sheet name="Soybean N" sheetId="1" r:id="rId1"/>
    <sheet name="NDVI Pivot" sheetId="12" r:id="rId2"/>
    <sheet name="Canopeo Pivot" sheetId="2" r:id="rId3"/>
    <sheet name="SAS" sheetId="3" r:id="rId4"/>
    <sheet name="Nodule Pivot" sheetId="8" r:id="rId5"/>
    <sheet name="Nodule Ratings" sheetId="5" r:id="rId6"/>
  </sheets>
  <definedNames>
    <definedName name="_xlnm._FilterDatabase" localSheetId="5" hidden="1">'Nodule Ratings'!$A$1:$Z$49</definedName>
    <definedName name="_xlnm._FilterDatabase" localSheetId="0" hidden="1">'Soybean N'!$A$1:$AE$241</definedName>
  </definedNames>
  <calcPr calcId="162913"/>
  <pivotCaches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5" l="1"/>
  <c r="M95" i="5"/>
  <c r="M93" i="5"/>
  <c r="I45" i="5"/>
  <c r="I43" i="5"/>
  <c r="I29" i="5"/>
  <c r="I5" i="5"/>
  <c r="I39" i="5"/>
  <c r="I37" i="5"/>
  <c r="I33" i="5"/>
  <c r="I27" i="5"/>
  <c r="I13" i="5"/>
  <c r="I9" i="5"/>
  <c r="I49" i="5"/>
  <c r="I41" i="5"/>
  <c r="I25" i="5"/>
  <c r="I19" i="5"/>
  <c r="I23" i="5"/>
  <c r="I21" i="5"/>
  <c r="I35" i="5"/>
  <c r="I15" i="5"/>
  <c r="I47" i="5"/>
  <c r="I31" i="5"/>
  <c r="I7" i="5"/>
  <c r="I3" i="5"/>
  <c r="I17" i="5"/>
  <c r="I11" i="5"/>
  <c r="AG236" i="1" l="1"/>
  <c r="AG223" i="1"/>
  <c r="AG222" i="1"/>
  <c r="AG212" i="1"/>
  <c r="AG198" i="1"/>
  <c r="AG187" i="1"/>
  <c r="AG172" i="1"/>
  <c r="AG168" i="1"/>
  <c r="AG146" i="1"/>
  <c r="AG145" i="1"/>
  <c r="AG143" i="1"/>
  <c r="AG142" i="1"/>
  <c r="AG98" i="1"/>
  <c r="AG97" i="1"/>
  <c r="AG94" i="1"/>
  <c r="AG74" i="1"/>
  <c r="AG72" i="1"/>
  <c r="AG70" i="1"/>
  <c r="AG33" i="1"/>
  <c r="AG32" i="1"/>
  <c r="AG21" i="1"/>
  <c r="AG8" i="1"/>
  <c r="AG7" i="1"/>
  <c r="AG6" i="1"/>
  <c r="AB236" i="1" l="1"/>
  <c r="AB223" i="1"/>
  <c r="AB222" i="1"/>
  <c r="AB212" i="1"/>
  <c r="AB198" i="1"/>
  <c r="AB187" i="1"/>
  <c r="AB172" i="1"/>
  <c r="AB168" i="1"/>
  <c r="AB146" i="1"/>
  <c r="AB145" i="1"/>
  <c r="AB143" i="1"/>
  <c r="AB142" i="1"/>
  <c r="AB94" i="1"/>
  <c r="AB98" i="1"/>
  <c r="AB97" i="1"/>
  <c r="AB74" i="1"/>
  <c r="AB72" i="1"/>
  <c r="AB70" i="1"/>
  <c r="AB33" i="1"/>
  <c r="AB32" i="1"/>
  <c r="AB21" i="1"/>
  <c r="AB8" i="1"/>
  <c r="AB7" i="1"/>
  <c r="AB6" i="1"/>
  <c r="I26" i="5" l="1"/>
  <c r="I28" i="5"/>
  <c r="I18" i="5"/>
  <c r="I20" i="5"/>
  <c r="I22" i="5"/>
  <c r="I24" i="5"/>
  <c r="I14" i="5"/>
  <c r="I16" i="5"/>
  <c r="I2" i="5"/>
  <c r="I12" i="5"/>
  <c r="I38" i="5"/>
  <c r="I44" i="5"/>
  <c r="I6" i="5"/>
  <c r="I10" i="5"/>
  <c r="I4" i="5"/>
  <c r="I8" i="5"/>
  <c r="I32" i="5"/>
  <c r="I36" i="5"/>
  <c r="I42" i="5"/>
  <c r="I46" i="5"/>
  <c r="I40" i="5"/>
  <c r="I48" i="5"/>
  <c r="I30" i="5"/>
  <c r="I34" i="5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</calcChain>
</file>

<file path=xl/sharedStrings.xml><?xml version="1.0" encoding="utf-8"?>
<sst xmlns="http://schemas.openxmlformats.org/spreadsheetml/2006/main" count="3025" uniqueCount="399">
  <si>
    <t>Year</t>
  </si>
  <si>
    <t>Experiment name</t>
  </si>
  <si>
    <t>Field</t>
  </si>
  <si>
    <t>X</t>
  </si>
  <si>
    <t>Y</t>
  </si>
  <si>
    <t>Plot length</t>
  </si>
  <si>
    <t>Plot rows</t>
  </si>
  <si>
    <t>Row Spacing</t>
  </si>
  <si>
    <t>Final population</t>
  </si>
  <si>
    <t>Planting rate</t>
  </si>
  <si>
    <t>Plot number</t>
  </si>
  <si>
    <t>Rep</t>
  </si>
  <si>
    <t>Irrigation Zone</t>
  </si>
  <si>
    <t>Barcode</t>
  </si>
  <si>
    <t>Irrigation Regimen</t>
  </si>
  <si>
    <t>Trt</t>
  </si>
  <si>
    <t>Trt Description</t>
  </si>
  <si>
    <t>Foliar Protection</t>
  </si>
  <si>
    <t xml:space="preserve">Soybean N </t>
  </si>
  <si>
    <t>C800</t>
  </si>
  <si>
    <t>Irrigated</t>
  </si>
  <si>
    <t>Pre band</t>
  </si>
  <si>
    <t>Miravis Top + Endigo</t>
  </si>
  <si>
    <t>AG39X7</t>
  </si>
  <si>
    <t>UTC</t>
  </si>
  <si>
    <t>none</t>
  </si>
  <si>
    <t>AG36X6</t>
  </si>
  <si>
    <t>R3 mid-row</t>
  </si>
  <si>
    <t>Rainfed</t>
  </si>
  <si>
    <t>R3 Y-drop</t>
  </si>
  <si>
    <t>Pre broad</t>
  </si>
  <si>
    <t>Fertigated</t>
  </si>
  <si>
    <t>Moisture</t>
  </si>
  <si>
    <t xml:space="preserve">Yield </t>
  </si>
  <si>
    <t>20348B1001</t>
  </si>
  <si>
    <t>20348B1002</t>
  </si>
  <si>
    <t>20348B1003</t>
  </si>
  <si>
    <t>20348B1004</t>
  </si>
  <si>
    <t>20348B1005</t>
  </si>
  <si>
    <t>20348B1006</t>
  </si>
  <si>
    <t>20348B1007</t>
  </si>
  <si>
    <t>20348B1008</t>
  </si>
  <si>
    <t>20348B1009</t>
  </si>
  <si>
    <t>20348B1010</t>
  </si>
  <si>
    <t>20348B1011</t>
  </si>
  <si>
    <t>20348B1012</t>
  </si>
  <si>
    <t>20348B1013</t>
  </si>
  <si>
    <t>20348B1014</t>
  </si>
  <si>
    <t>20348B1015</t>
  </si>
  <si>
    <t>20348B1016</t>
  </si>
  <si>
    <t>20348B1017</t>
  </si>
  <si>
    <t>20348B1018</t>
  </si>
  <si>
    <t>20348B1019</t>
  </si>
  <si>
    <t>20348B1020</t>
  </si>
  <si>
    <t>20348B1021</t>
  </si>
  <si>
    <t>20348B1022</t>
  </si>
  <si>
    <t>20348B1023</t>
  </si>
  <si>
    <t>20348B1024</t>
  </si>
  <si>
    <t>20348B1025</t>
  </si>
  <si>
    <t>20348B1026</t>
  </si>
  <si>
    <t>20348B1027</t>
  </si>
  <si>
    <t>20348B1028</t>
  </si>
  <si>
    <t>20348B1029</t>
  </si>
  <si>
    <t>20348B1030</t>
  </si>
  <si>
    <t>20348B1031</t>
  </si>
  <si>
    <t>20348B1032</t>
  </si>
  <si>
    <t>20348B1033</t>
  </si>
  <si>
    <t>20348B1034</t>
  </si>
  <si>
    <t>20348B1035</t>
  </si>
  <si>
    <t>20348B1036</t>
  </si>
  <si>
    <t>20348B1037</t>
  </si>
  <si>
    <t>20348B1038</t>
  </si>
  <si>
    <t>20348B1039</t>
  </si>
  <si>
    <t>20348B1040</t>
  </si>
  <si>
    <t>20348B1041</t>
  </si>
  <si>
    <t>20348B1042</t>
  </si>
  <si>
    <t>20348B1043</t>
  </si>
  <si>
    <t>20348B1044</t>
  </si>
  <si>
    <t>20348B1045</t>
  </si>
  <si>
    <t>20348B1046</t>
  </si>
  <si>
    <t>20348B1047</t>
  </si>
  <si>
    <t>20348B1048</t>
  </si>
  <si>
    <t>20348B1049</t>
  </si>
  <si>
    <t>20348B1050</t>
  </si>
  <si>
    <t>20348B1051</t>
  </si>
  <si>
    <t>20348B1052</t>
  </si>
  <si>
    <t>20348B1053</t>
  </si>
  <si>
    <t>20348B1054</t>
  </si>
  <si>
    <t>20348B1055</t>
  </si>
  <si>
    <t>20348B1056</t>
  </si>
  <si>
    <t>20348B1057</t>
  </si>
  <si>
    <t>20348B1058</t>
  </si>
  <si>
    <t>20348B1059</t>
  </si>
  <si>
    <t>20348B1060</t>
  </si>
  <si>
    <t>20348B2001</t>
  </si>
  <si>
    <t>20348B2002</t>
  </si>
  <si>
    <t>20348B2003</t>
  </si>
  <si>
    <t>20348B2004</t>
  </si>
  <si>
    <t>20348B2005</t>
  </si>
  <si>
    <t>20348B2006</t>
  </si>
  <si>
    <t>20348B2007</t>
  </si>
  <si>
    <t>20348B2008</t>
  </si>
  <si>
    <t>20348B2009</t>
  </si>
  <si>
    <t>20348B2010</t>
  </si>
  <si>
    <t>20348B2011</t>
  </si>
  <si>
    <t>20348B2012</t>
  </si>
  <si>
    <t>20348B2013</t>
  </si>
  <si>
    <t>20348B2014</t>
  </si>
  <si>
    <t>20348B2015</t>
  </si>
  <si>
    <t>20348B2016</t>
  </si>
  <si>
    <t>20348B2017</t>
  </si>
  <si>
    <t>20348B2018</t>
  </si>
  <si>
    <t>20348B2019</t>
  </si>
  <si>
    <t>20348B2020</t>
  </si>
  <si>
    <t>20348B2021</t>
  </si>
  <si>
    <t>20348B2022</t>
  </si>
  <si>
    <t>20348B2023</t>
  </si>
  <si>
    <t>20348B2024</t>
  </si>
  <si>
    <t>20348B2025</t>
  </si>
  <si>
    <t>20348B2026</t>
  </si>
  <si>
    <t>20348B2027</t>
  </si>
  <si>
    <t>20348B2028</t>
  </si>
  <si>
    <t>20348B2029</t>
  </si>
  <si>
    <t>20348B2030</t>
  </si>
  <si>
    <t>20348B2031</t>
  </si>
  <si>
    <t>20348B2032</t>
  </si>
  <si>
    <t>20348B2033</t>
  </si>
  <si>
    <t>20348B2034</t>
  </si>
  <si>
    <t>20348B2035</t>
  </si>
  <si>
    <t>20348B2036</t>
  </si>
  <si>
    <t>20348B2037</t>
  </si>
  <si>
    <t>20348B2038</t>
  </si>
  <si>
    <t>20348B2039</t>
  </si>
  <si>
    <t>20348B2040</t>
  </si>
  <si>
    <t>20348B2041</t>
  </si>
  <si>
    <t>20348B2042</t>
  </si>
  <si>
    <t>20348B2043</t>
  </si>
  <si>
    <t>20348B2044</t>
  </si>
  <si>
    <t>20348B2045</t>
  </si>
  <si>
    <t>20348B2046</t>
  </si>
  <si>
    <t>20348B2047</t>
  </si>
  <si>
    <t>20348B2048</t>
  </si>
  <si>
    <t>20348B2049</t>
  </si>
  <si>
    <t>20348B2050</t>
  </si>
  <si>
    <t>20348B2051</t>
  </si>
  <si>
    <t>20348B2052</t>
  </si>
  <si>
    <t>20348B2053</t>
  </si>
  <si>
    <t>20348B2054</t>
  </si>
  <si>
    <t>20348B2055</t>
  </si>
  <si>
    <t>20348B2056</t>
  </si>
  <si>
    <t>20348B2057</t>
  </si>
  <si>
    <t>20348B2058</t>
  </si>
  <si>
    <t>20348B2059</t>
  </si>
  <si>
    <t>20348B2060</t>
  </si>
  <si>
    <t>20348B3001</t>
  </si>
  <si>
    <t>20348B3002</t>
  </si>
  <si>
    <t>20348B3003</t>
  </si>
  <si>
    <t>20348B3004</t>
  </si>
  <si>
    <t>20348B3005</t>
  </si>
  <si>
    <t>20348B3006</t>
  </si>
  <si>
    <t>20348B3007</t>
  </si>
  <si>
    <t>20348B3008</t>
  </si>
  <si>
    <t>20348B3009</t>
  </si>
  <si>
    <t>20348B3010</t>
  </si>
  <si>
    <t>20348B3011</t>
  </si>
  <si>
    <t>20348B3012</t>
  </si>
  <si>
    <t>20348B3013</t>
  </si>
  <si>
    <t>20348B3014</t>
  </si>
  <si>
    <t>20348B3015</t>
  </si>
  <si>
    <t>20348B3016</t>
  </si>
  <si>
    <t>20348B3017</t>
  </si>
  <si>
    <t>20348B3018</t>
  </si>
  <si>
    <t>20348B3019</t>
  </si>
  <si>
    <t>20348B3020</t>
  </si>
  <si>
    <t>20348B3021</t>
  </si>
  <si>
    <t>20348B3022</t>
  </si>
  <si>
    <t>20348B3023</t>
  </si>
  <si>
    <t>20348B3024</t>
  </si>
  <si>
    <t>20348B3025</t>
  </si>
  <si>
    <t>20348B3026</t>
  </si>
  <si>
    <t>20348B3027</t>
  </si>
  <si>
    <t>20348B3028</t>
  </si>
  <si>
    <t>20348B3029</t>
  </si>
  <si>
    <t>20348B3030</t>
  </si>
  <si>
    <t>20348B3031</t>
  </si>
  <si>
    <t>20348B3032</t>
  </si>
  <si>
    <t>20348B3033</t>
  </si>
  <si>
    <t>20348B3034</t>
  </si>
  <si>
    <t>20348B3035</t>
  </si>
  <si>
    <t>20348B3036</t>
  </si>
  <si>
    <t>20348B3037</t>
  </si>
  <si>
    <t>20348B3038</t>
  </si>
  <si>
    <t>20348B3039</t>
  </si>
  <si>
    <t>20348B3040</t>
  </si>
  <si>
    <t>20348B3041</t>
  </si>
  <si>
    <t>20348B3042</t>
  </si>
  <si>
    <t>20348B3043</t>
  </si>
  <si>
    <t>20348B3044</t>
  </si>
  <si>
    <t>20348B3045</t>
  </si>
  <si>
    <t>20348B3046</t>
  </si>
  <si>
    <t>20348B3047</t>
  </si>
  <si>
    <t>20348B3048</t>
  </si>
  <si>
    <t>20348B3049</t>
  </si>
  <si>
    <t>20348B3050</t>
  </si>
  <si>
    <t>20348B3051</t>
  </si>
  <si>
    <t>20348B3052</t>
  </si>
  <si>
    <t>20348B3053</t>
  </si>
  <si>
    <t>20348B3054</t>
  </si>
  <si>
    <t>20348B3055</t>
  </si>
  <si>
    <t>20348B3056</t>
  </si>
  <si>
    <t>20348B3057</t>
  </si>
  <si>
    <t>20348B3058</t>
  </si>
  <si>
    <t>20348B3059</t>
  </si>
  <si>
    <t>20348B3060</t>
  </si>
  <si>
    <t>20348B4001</t>
  </si>
  <si>
    <t>20348B4002</t>
  </si>
  <si>
    <t>20348B4003</t>
  </si>
  <si>
    <t>20348B4004</t>
  </si>
  <si>
    <t>20348B4005</t>
  </si>
  <si>
    <t>20348B4006</t>
  </si>
  <si>
    <t>20348B4007</t>
  </si>
  <si>
    <t>20348B4008</t>
  </si>
  <si>
    <t>20348B4009</t>
  </si>
  <si>
    <t>20348B4010</t>
  </si>
  <si>
    <t>20348B4011</t>
  </si>
  <si>
    <t>20348B4012</t>
  </si>
  <si>
    <t>20348B4013</t>
  </si>
  <si>
    <t>20348B4014</t>
  </si>
  <si>
    <t>20348B4015</t>
  </si>
  <si>
    <t>20348B4016</t>
  </si>
  <si>
    <t>20348B4017</t>
  </si>
  <si>
    <t>20348B4018</t>
  </si>
  <si>
    <t>20348B4019</t>
  </si>
  <si>
    <t>20348B4020</t>
  </si>
  <si>
    <t>20348B4021</t>
  </si>
  <si>
    <t>20348B4022</t>
  </si>
  <si>
    <t>20348B4023</t>
  </si>
  <si>
    <t>20348B4024</t>
  </si>
  <si>
    <t>20348B4025</t>
  </si>
  <si>
    <t>20348B4026</t>
  </si>
  <si>
    <t>20348B4027</t>
  </si>
  <si>
    <t>20348B4028</t>
  </si>
  <si>
    <t>20348B4029</t>
  </si>
  <si>
    <t>20348B4030</t>
  </si>
  <si>
    <t>20348B4031</t>
  </si>
  <si>
    <t>20348B4032</t>
  </si>
  <si>
    <t>20348B4033</t>
  </si>
  <si>
    <t>20348B4034</t>
  </si>
  <si>
    <t>20348B4035</t>
  </si>
  <si>
    <t>20348B4036</t>
  </si>
  <si>
    <t>20348B4037</t>
  </si>
  <si>
    <t>20348B4038</t>
  </si>
  <si>
    <t>20348B4039</t>
  </si>
  <si>
    <t>20348B4040</t>
  </si>
  <si>
    <t>20348B4041</t>
  </si>
  <si>
    <t>20348B4042</t>
  </si>
  <si>
    <t>20348B4043</t>
  </si>
  <si>
    <t>20348B4044</t>
  </si>
  <si>
    <t>20348B4045</t>
  </si>
  <si>
    <t>20348B4046</t>
  </si>
  <si>
    <t>20348B4047</t>
  </si>
  <si>
    <t>20348B4048</t>
  </si>
  <si>
    <t>20348B4049</t>
  </si>
  <si>
    <t>20348B4050</t>
  </si>
  <si>
    <t>20348B4051</t>
  </si>
  <si>
    <t>20348B4052</t>
  </si>
  <si>
    <t>20348B4053</t>
  </si>
  <si>
    <t>20348B4054</t>
  </si>
  <si>
    <t>20348B4055</t>
  </si>
  <si>
    <t>20348B4056</t>
  </si>
  <si>
    <t>20348B4057</t>
  </si>
  <si>
    <t>20348B4058</t>
  </si>
  <si>
    <t>20348B4059</t>
  </si>
  <si>
    <t>20348B4060</t>
  </si>
  <si>
    <t>Harvst notes</t>
  </si>
  <si>
    <t>Canopeo 6-25</t>
  </si>
  <si>
    <t>Row Labels</t>
  </si>
  <si>
    <t>(blank)</t>
  </si>
  <si>
    <t>Grand Total</t>
  </si>
  <si>
    <t>Column Labels</t>
  </si>
  <si>
    <t>Sum of Canopeo 6-25</t>
  </si>
  <si>
    <t>Variety</t>
  </si>
  <si>
    <t>Pre_N</t>
  </si>
  <si>
    <t>Band</t>
  </si>
  <si>
    <t>Broad</t>
  </si>
  <si>
    <t>V6 canopy cover</t>
  </si>
  <si>
    <t>LSD  values for Pre_N  are 2.34043  (avg) 2.18056  (min) 2.66018  (max).</t>
  </si>
  <si>
    <t>LSD  values for Variety  are 1.91986  (avg) 1.91986  (min) 1.91986  (max).</t>
  </si>
  <si>
    <t>LSD  values for Pre_N*Variety  are 3.29648  (avg) 2.20588  (min) 3.76198  (max).</t>
  </si>
  <si>
    <t>Type 3 Tests of Fixed Effects</t>
  </si>
  <si>
    <t>Effect</t>
  </si>
  <si>
    <t>Num DF</t>
  </si>
  <si>
    <t>Den DF</t>
  </si>
  <si>
    <t>F Value</t>
  </si>
  <si>
    <t>Pr &gt; F</t>
  </si>
  <si>
    <t>&lt;.0001</t>
  </si>
  <si>
    <t>Pre_N*Variety</t>
  </si>
  <si>
    <t>Type 3 Analysis of Variance</t>
  </si>
  <si>
    <t>Source</t>
  </si>
  <si>
    <t>DF</t>
  </si>
  <si>
    <t>Sum of Squares</t>
  </si>
  <si>
    <t>Mean Square</t>
  </si>
  <si>
    <t>Expected Mean Square</t>
  </si>
  <si>
    <t>Error Term</t>
  </si>
  <si>
    <t>Error DF</t>
  </si>
  <si>
    <t>Var(Residual) + Q(Pre_N,Pre_N*Variety)</t>
  </si>
  <si>
    <t>MS(Residual)</t>
  </si>
  <si>
    <t>Var(Residual) + Q(Variety,Pre_N*Variety)</t>
  </si>
  <si>
    <t>Var(Residual) + Q(Pre_N*Variety)</t>
  </si>
  <si>
    <t>Irrigation_Zone</t>
  </si>
  <si>
    <t>Var(Residual) + 19.647 Var(Irrigation_Zone)</t>
  </si>
  <si>
    <t>Residual</t>
  </si>
  <si>
    <t>Var(Residual)</t>
  </si>
  <si>
    <t>.</t>
  </si>
  <si>
    <t>Effect=Pre_N Method=LSD(P&lt;.1) Set=1</t>
  </si>
  <si>
    <t>Obs</t>
  </si>
  <si>
    <t>Estimate</t>
  </si>
  <si>
    <t>Standard Error</t>
  </si>
  <si>
    <t>Letter</t>
  </si>
  <si>
    <t>Group</t>
  </si>
  <si>
    <t>A</t>
  </si>
  <si>
    <t>B</t>
  </si>
  <si>
    <t>Effect=Variety Method=LSD(P&lt;.1) Set=2</t>
  </si>
  <si>
    <t>Effect=Pre_N*Variety Method=LSD(P&lt;.1) Set=3</t>
  </si>
  <si>
    <t>Nodule Rating</t>
  </si>
  <si>
    <t>Plant 1</t>
  </si>
  <si>
    <t>Plant 2</t>
  </si>
  <si>
    <t>Plant 3</t>
  </si>
  <si>
    <t>Plant 4</t>
  </si>
  <si>
    <t>Average of Nodule Rating</t>
  </si>
  <si>
    <t>StdDev of Nodule Rating</t>
  </si>
  <si>
    <t>NDVI AVG</t>
  </si>
  <si>
    <t>NDVI STD</t>
  </si>
  <si>
    <t>Sum of NDVI AVG</t>
  </si>
  <si>
    <t>Average of NDVI AVG</t>
  </si>
  <si>
    <t>Painted by Rep</t>
  </si>
  <si>
    <t>Painted Horizontally</t>
  </si>
  <si>
    <t>Painted Vertially</t>
  </si>
  <si>
    <t>Plot Notes</t>
  </si>
  <si>
    <t>Broadcast bakpack lost pressure</t>
  </si>
  <si>
    <t>Average of Canopeo 6-25</t>
  </si>
  <si>
    <t>V6 Nodule Rating</t>
  </si>
  <si>
    <t>treatment</t>
  </si>
  <si>
    <t>treatment*Variety</t>
  </si>
  <si>
    <t>Var(Residual) + Q(treatment,treatment*Variety)</t>
  </si>
  <si>
    <t>Var(Residual) + Q(Variety,treatment*Variety)</t>
  </si>
  <si>
    <t>Var(Residual) + Q(treatment*Variety)</t>
  </si>
  <si>
    <t>Var(Residual) + 6 Var(Rep)</t>
  </si>
  <si>
    <t>Effect=treatment Method=LSD(P&lt;.1) Set=1</t>
  </si>
  <si>
    <t>Effect=treatment*Variety Method=LSD(P&lt;.1) Set=3</t>
  </si>
  <si>
    <t>BC</t>
  </si>
  <si>
    <t>C</t>
  </si>
  <si>
    <t>AB</t>
  </si>
  <si>
    <t>NDVI</t>
  </si>
  <si>
    <t>LSD  values for Pre_N  are 0.00728  (avg) 0.00675  (min) 0.0083  (max).</t>
  </si>
  <si>
    <t>LSD  values for Variety  are 0.00597  (avg) 0.00597  (min) 0.00597  (max).</t>
  </si>
  <si>
    <t>LSD  values for Pre_N*Variety  are 0.01026  (avg) 0.00679  (min) 0.01179  (max).</t>
  </si>
  <si>
    <t>Var(Residual) + 56.642 Var(Rep)</t>
  </si>
  <si>
    <t>CD</t>
  </si>
  <si>
    <t>D</t>
  </si>
  <si>
    <t>The CORR Procedure</t>
  </si>
  <si>
    <t>3 Variables:</t>
  </si>
  <si>
    <t>ndvi cover nodule</t>
  </si>
  <si>
    <t>Pearson Correlation Coefficients</t>
  </si>
  <si>
    <t>Prob &gt; |r| under H0: Rho=0</t>
  </si>
  <si>
    <t>Number of Observations</t>
  </si>
  <si>
    <t>ndvi</t>
  </si>
  <si>
    <t>cover</t>
  </si>
  <si>
    <t>nodule</t>
  </si>
  <si>
    <t>Nodule Rating V6</t>
  </si>
  <si>
    <t>Nodule Rating R3</t>
  </si>
  <si>
    <t>Change in Nod</t>
  </si>
  <si>
    <t xml:space="preserve">  </t>
  </si>
  <si>
    <t>Var(Residual) + Q(treatment)</t>
  </si>
  <si>
    <t>Var(Residual) + Q(Variety)</t>
  </si>
  <si>
    <t>LSD  values for treatment  are 0.39832  (avg) 0.39832  (min) 0.39832  (max).</t>
  </si>
  <si>
    <t>LSD  values for Variety  are 0.32523  (avg) 0.32523  (min) 0.32523  (max).</t>
  </si>
  <si>
    <t>R3 Nodule Rating</t>
  </si>
  <si>
    <t>LSD  values for treatment  are 0.35334  (avg) 0.35334  (min) 0.35334  (max).</t>
  </si>
  <si>
    <t>LSD  values for Variety  are 0.2885  (avg) 0.2885  (min) 0.2885  (max).</t>
  </si>
  <si>
    <t>LSD  values for treatment*Variety  are 0.4997  (avg) 0.4997  (min) 0.4997  (max).</t>
  </si>
  <si>
    <t>Change in Nodule Rating</t>
  </si>
  <si>
    <t>LSD  values for treatment  are 0.46697  (avg) 0.46697  (min) 0.46697  (max).</t>
  </si>
  <si>
    <t>LSD  values for Variety  are 0.38128  (avg) 0.38128  (min) 0.38128  (max).</t>
  </si>
  <si>
    <t>Toss Plot (1/2 Mid + 1/2 YD)</t>
  </si>
  <si>
    <t>Timing</t>
  </si>
  <si>
    <t>V6</t>
  </si>
  <si>
    <t>R3</t>
  </si>
  <si>
    <t>Var(Residual) + Q(Timing,Timing*treatment)</t>
  </si>
  <si>
    <t>Var(Residual) + Q(treatment,Timing*treatment)</t>
  </si>
  <si>
    <t>Timing*treatment</t>
  </si>
  <si>
    <t>Var(Residual) + Q(Timing*treatment)</t>
  </si>
  <si>
    <t>Effect=Timing Method=LSD(P&lt;.1) Set=1</t>
  </si>
  <si>
    <t>Effect=treatment Method=LSD(P&lt;.1) Set=2</t>
  </si>
  <si>
    <t>Effect=Timing*treatment Method=LSD(P&lt;.1) Set=3</t>
  </si>
  <si>
    <t>Var(Residual) + 11.429 Var(Rep)</t>
  </si>
  <si>
    <t>LSD  values for Timing  are 0.19244  (avg) 0.19244  (min) 0.19244  (max).</t>
  </si>
  <si>
    <t>LSD  values for treatment  are 0.23656  (avg) 0.23025  (min) 0.23971  (max).</t>
  </si>
  <si>
    <t>LSD  values for Timing*treatment  are 0.33375  (avg) 0.32564  (min) 0.34812  (max).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</si>
</sst>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4" borderId="0" applyNumberFormat="0" applyBorder="0" applyAlignment="0" applyProtection="0"/>
  </cellStyleXfs>
  <cellXfs count="33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3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Font="1"/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6" fillId="4" borderId="0" xfId="2"/>
    <xf numFmtId="0" fontId="0" fillId="3" borderId="0" xfId="0" applyFill="1" applyBorder="1"/>
    <xf numFmtId="0" fontId="7" fillId="0" borderId="0" xfId="0" applyFont="1" applyBorder="1"/>
    <xf numFmtId="0" fontId="8" fillId="0" borderId="0" xfId="0" applyFont="1" applyBorder="1"/>
  </cellXfs>
  <cellStyles count="3">
    <cellStyle name="Good" xfId="2" builtinId="26"/>
    <cellStyle name="Normal" xfId="0" builtinId="0"/>
    <cellStyle name="Normal 7" xfId="1"/>
  </cellStyles>
  <dxfs count="27">
    <dxf>
      <numFmt numFmtId="2" formatCode="0.00"/>
    </dxf>
    <dxf>
      <numFmt numFmtId="164" formatCode="0.000"/>
    </dxf>
    <dxf>
      <numFmt numFmtId="165" formatCode="0.00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64</xdr:row>
      <xdr:rowOff>19050</xdr:rowOff>
    </xdr:from>
    <xdr:to>
      <xdr:col>12</xdr:col>
      <xdr:colOff>228600</xdr:colOff>
      <xdr:row>96</xdr:row>
      <xdr:rowOff>19050</xdr:rowOff>
    </xdr:to>
    <xdr:pic>
      <xdr:nvPicPr>
        <xdr:cNvPr id="2" name="Picture 1" descr="Scatter Plot Matri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299210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wartz, Stephen" refreshedDate="44012.684338194442" createdVersion="6" refreshedVersion="6" minRefreshableVersion="3" recordCount="24">
  <cacheSource type="worksheet">
    <worksheetSource ref="A1:V25" sheet="Nodule Ratings"/>
  </cacheSource>
  <cacheFields count="25">
    <cacheField name="Year" numFmtId="0">
      <sharedItems containsSemiMixedTypes="0" containsString="0" containsNumber="1" containsInteger="1" minValue="2020" maxValue="2020"/>
    </cacheField>
    <cacheField name="Experiment name" numFmtId="0">
      <sharedItems/>
    </cacheField>
    <cacheField name="Field" numFmtId="0">
      <sharedItems/>
    </cacheField>
    <cacheField name="X" numFmtId="0">
      <sharedItems containsSemiMixedTypes="0" containsString="0" containsNumber="1" containsInteger="1" minValue="5" maxValue="97"/>
    </cacheField>
    <cacheField name="Y" numFmtId="0">
      <sharedItems containsSemiMixedTypes="0" containsString="0" containsNumber="1" containsInteger="1" minValue="2" maxValue="11"/>
    </cacheField>
    <cacheField name="Plot length" numFmtId="0">
      <sharedItems containsSemiMixedTypes="0" containsString="0" containsNumber="1" containsInteger="1" minValue="36" maxValue="36"/>
    </cacheField>
    <cacheField name="Plot rows" numFmtId="0">
      <sharedItems containsSemiMixedTypes="0" containsString="0" containsNumber="1" containsInteger="1" minValue="2" maxValue="2"/>
    </cacheField>
    <cacheField name="Row Spacing" numFmtId="0">
      <sharedItems containsSemiMixedTypes="0" containsString="0" containsNumber="1" containsInteger="1" minValue="30" maxValue="30"/>
    </cacheField>
    <cacheField name="Final population" numFmtId="0">
      <sharedItems containsSemiMixedTypes="0" containsString="0" containsNumber="1" containsInteger="1" minValue="126000" maxValue="126000"/>
    </cacheField>
    <cacheField name="Planting rate" numFmtId="1">
      <sharedItems containsSemiMixedTypes="0" containsString="0" containsNumber="1" minValue="158730.15873015873" maxValue="158730.15873015873"/>
    </cacheField>
    <cacheField name="Plot number" numFmtId="0">
      <sharedItems containsSemiMixedTypes="0" containsString="0" containsNumber="1" containsInteger="1" minValue="1005" maxValue="4055"/>
    </cacheField>
    <cacheField name="Rep" numFmtId="0">
      <sharedItems containsSemiMixedTypes="0" containsString="0" containsNumber="1" containsInteger="1" minValue="1" maxValue="4"/>
    </cacheField>
    <cacheField name="Irrigation Zone" numFmtId="0">
      <sharedItems containsSemiMixedTypes="0" containsString="0" containsNumber="1" containsInteger="1" minValue="7" maxValue="17"/>
    </cacheField>
    <cacheField name="Barcode" numFmtId="0">
      <sharedItems/>
    </cacheField>
    <cacheField name="Irrigation Regimen" numFmtId="0">
      <sharedItems/>
    </cacheField>
    <cacheField name="Trt" numFmtId="0">
      <sharedItems containsSemiMixedTypes="0" containsString="0" containsNumber="1" containsInteger="1" minValue="1" maxValue="3"/>
    </cacheField>
    <cacheField name="Trt Description" numFmtId="0">
      <sharedItems count="3">
        <s v="Pre band"/>
        <s v="UTC"/>
        <s v="Pre broad"/>
      </sharedItems>
    </cacheField>
    <cacheField name="Pre_N" numFmtId="0">
      <sharedItems containsBlank="1" count="4">
        <m/>
        <s v="Band"/>
        <s v="Broad"/>
        <s v="none"/>
      </sharedItems>
    </cacheField>
    <cacheField name="Foliar Protection" numFmtId="0">
      <sharedItems/>
    </cacheField>
    <cacheField name="Variety" numFmtId="0">
      <sharedItems count="2">
        <s v="AG39X7"/>
        <s v="AG36X6"/>
      </sharedItems>
    </cacheField>
    <cacheField name="Plant 1" numFmtId="0">
      <sharedItems containsSemiMixedTypes="0" containsString="0" containsNumber="1" containsInteger="1" minValue="0" maxValue="3"/>
    </cacheField>
    <cacheField name="Plant 2" numFmtId="0">
      <sharedItems containsSemiMixedTypes="0" containsString="0" containsNumber="1" containsInteger="1" minValue="0" maxValue="3"/>
    </cacheField>
    <cacheField name="Plant 3" numFmtId="0">
      <sharedItems containsSemiMixedTypes="0" containsString="0" containsNumber="1" containsInteger="1" minValue="1" maxValue="3"/>
    </cacheField>
    <cacheField name="Plant 4" numFmtId="0">
      <sharedItems containsSemiMixedTypes="0" containsString="0" containsNumber="1" containsInteger="1" minValue="0" maxValue="3"/>
    </cacheField>
    <cacheField name="Nodule Rating" numFmtId="0">
      <sharedItems containsSemiMixedTypes="0" containsString="0" containsNumber="1" minValue="0.5" maxValue="2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chwartz, Stephen" refreshedDate="44013.468747569445" createdVersion="6" refreshedVersion="6" minRefreshableVersion="3" recordCount="240">
  <cacheSource type="worksheet">
    <worksheetSource ref="A1:V241" sheet="Soybean N"/>
  </cacheSource>
  <cacheFields count="22">
    <cacheField name="Year" numFmtId="0">
      <sharedItems containsSemiMixedTypes="0" containsString="0" containsNumber="1" containsInteger="1" minValue="2020" maxValue="2020"/>
    </cacheField>
    <cacheField name="Experiment name" numFmtId="0">
      <sharedItems/>
    </cacheField>
    <cacheField name="Field" numFmtId="0">
      <sharedItems/>
    </cacheField>
    <cacheField name="X" numFmtId="0">
      <sharedItems containsSemiMixedTypes="0" containsString="0" containsNumber="1" containsInteger="1" minValue="5" maxValue="97" count="24">
        <n v="5"/>
        <n v="9"/>
        <n v="29"/>
        <n v="21"/>
        <n v="41"/>
        <n v="45"/>
        <n v="49"/>
        <n v="53"/>
        <n v="93"/>
        <n v="77"/>
        <n v="73"/>
        <n v="61"/>
        <n v="85"/>
        <n v="69"/>
        <n v="97"/>
        <n v="13"/>
        <n v="25"/>
        <n v="37"/>
        <n v="89"/>
        <n v="81"/>
        <n v="57"/>
        <n v="17"/>
        <n v="33"/>
        <n v="65"/>
      </sharedItems>
    </cacheField>
    <cacheField name="Y" numFmtId="0">
      <sharedItems containsSemiMixedTypes="0" containsString="0" containsNumber="1" containsInteger="1" minValue="2" maxValue="11" count="10">
        <n v="2"/>
        <n v="4"/>
        <n v="5"/>
        <n v="6"/>
        <n v="3"/>
        <n v="7"/>
        <n v="8"/>
        <n v="9"/>
        <n v="10"/>
        <n v="11"/>
      </sharedItems>
    </cacheField>
    <cacheField name="Plot length" numFmtId="0">
      <sharedItems containsSemiMixedTypes="0" containsString="0" containsNumber="1" containsInteger="1" minValue="36" maxValue="36"/>
    </cacheField>
    <cacheField name="Plot rows" numFmtId="0">
      <sharedItems containsSemiMixedTypes="0" containsString="0" containsNumber="1" containsInteger="1" minValue="2" maxValue="2"/>
    </cacheField>
    <cacheField name="Row Spacing" numFmtId="0">
      <sharedItems containsSemiMixedTypes="0" containsString="0" containsNumber="1" containsInteger="1" minValue="30" maxValue="30"/>
    </cacheField>
    <cacheField name="Final population" numFmtId="0">
      <sharedItems containsSemiMixedTypes="0" containsString="0" containsNumber="1" containsInteger="1" minValue="126000" maxValue="126000"/>
    </cacheField>
    <cacheField name="Planting rate" numFmtId="1">
      <sharedItems containsSemiMixedTypes="0" containsString="0" containsNumber="1" minValue="158730.15873015873" maxValue="158730.15873015873"/>
    </cacheField>
    <cacheField name="Plot number" numFmtId="0">
      <sharedItems containsSemiMixedTypes="0" containsString="0" containsNumber="1" containsInteger="1" minValue="1001" maxValue="4060"/>
    </cacheField>
    <cacheField name="Rep" numFmtId="0">
      <sharedItems containsSemiMixedTypes="0" containsString="0" containsNumber="1" containsInteger="1" minValue="1" maxValue="4"/>
    </cacheField>
    <cacheField name="Irrigation Zone" numFmtId="0">
      <sharedItems containsSemiMixedTypes="0" containsString="0" containsNumber="1" containsInteger="1" minValue="7" maxValue="18"/>
    </cacheField>
    <cacheField name="Barcode" numFmtId="0">
      <sharedItems/>
    </cacheField>
    <cacheField name="Irrigation Regimen" numFmtId="0">
      <sharedItems count="3">
        <s v="Irrigated"/>
        <s v="Rainfed"/>
        <s v="Fertigated"/>
      </sharedItems>
    </cacheField>
    <cacheField name="Trt" numFmtId="0">
      <sharedItems containsSemiMixedTypes="0" containsString="0" containsNumber="1" containsInteger="1" minValue="1" maxValue="5"/>
    </cacheField>
    <cacheField name="Trt Description" numFmtId="0">
      <sharedItems/>
    </cacheField>
    <cacheField name="Pre_N" numFmtId="0">
      <sharedItems containsBlank="1" count="4">
        <s v="Band"/>
        <s v="Broad"/>
        <s v="none"/>
        <m u="1"/>
      </sharedItems>
    </cacheField>
    <cacheField name="Foliar Protection" numFmtId="0">
      <sharedItems/>
    </cacheField>
    <cacheField name="Variety" numFmtId="0">
      <sharedItems count="2">
        <s v="AG39X7"/>
        <s v="AG36X6"/>
      </sharedItems>
    </cacheField>
    <cacheField name="NDVI AVG" numFmtId="0">
      <sharedItems containsSemiMixedTypes="0" containsString="0" containsNumber="1" minValue="0.58339603960396025" maxValue="0.77312631578947355"/>
    </cacheField>
    <cacheField name="NDVI STD" numFmtId="0">
      <sharedItems containsSemiMixedTypes="0" containsString="0" containsNumber="1" minValue="1.4700990519557677E-2" maxValue="0.15435998851697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chwartz, Stephen" refreshedDate="44025.578917939813" createdVersion="6" refreshedVersion="6" minRefreshableVersion="3" recordCount="241">
  <cacheSource type="worksheet">
    <worksheetSource ref="A1:AE1048576" sheet="Soybean N"/>
  </cacheSource>
  <cacheFields count="31">
    <cacheField name="Year" numFmtId="0">
      <sharedItems containsString="0" containsBlank="1" containsNumber="1" containsInteger="1" minValue="2020" maxValue="2020"/>
    </cacheField>
    <cacheField name="Experiment name" numFmtId="0">
      <sharedItems containsBlank="1"/>
    </cacheField>
    <cacheField name="Field" numFmtId="0">
      <sharedItems containsBlank="1"/>
    </cacheField>
    <cacheField name="X" numFmtId="0">
      <sharedItems containsString="0" containsBlank="1" containsNumber="1" containsInteger="1" minValue="5" maxValue="97" count="25">
        <n v="5"/>
        <n v="9"/>
        <n v="13"/>
        <n v="17"/>
        <n v="21"/>
        <n v="25"/>
        <n v="29"/>
        <n v="33"/>
        <n v="37"/>
        <n v="41"/>
        <n v="45"/>
        <n v="49"/>
        <n v="53"/>
        <n v="57"/>
        <n v="61"/>
        <n v="65"/>
        <n v="69"/>
        <n v="73"/>
        <n v="77"/>
        <n v="81"/>
        <n v="85"/>
        <n v="89"/>
        <n v="93"/>
        <n v="97"/>
        <m/>
      </sharedItems>
    </cacheField>
    <cacheField name="Y" numFmtId="0">
      <sharedItems containsString="0" containsBlank="1" containsNumber="1" containsInteger="1" minValue="2" maxValue="11" count="11">
        <n v="2"/>
        <n v="3"/>
        <n v="4"/>
        <n v="5"/>
        <n v="6"/>
        <n v="7"/>
        <n v="8"/>
        <n v="9"/>
        <n v="10"/>
        <n v="11"/>
        <m/>
      </sharedItems>
    </cacheField>
    <cacheField name="Plot length" numFmtId="0">
      <sharedItems containsString="0" containsBlank="1" containsNumber="1" containsInteger="1" minValue="36" maxValue="36"/>
    </cacheField>
    <cacheField name="Plot rows" numFmtId="0">
      <sharedItems containsString="0" containsBlank="1" containsNumber="1" containsInteger="1" minValue="2" maxValue="2"/>
    </cacheField>
    <cacheField name="Row Spacing" numFmtId="0">
      <sharedItems containsString="0" containsBlank="1" containsNumber="1" containsInteger="1" minValue="30" maxValue="30"/>
    </cacheField>
    <cacheField name="Final population" numFmtId="0">
      <sharedItems containsString="0" containsBlank="1" containsNumber="1" containsInteger="1" minValue="126000" maxValue="126000"/>
    </cacheField>
    <cacheField name="Planting rate" numFmtId="0">
      <sharedItems containsString="0" containsBlank="1" containsNumber="1" minValue="158730.15873015873" maxValue="158730.15873015873"/>
    </cacheField>
    <cacheField name="Plot number" numFmtId="0">
      <sharedItems containsString="0" containsBlank="1" containsNumber="1" containsInteger="1" minValue="1001" maxValue="4060"/>
    </cacheField>
    <cacheField name="Rep" numFmtId="0">
      <sharedItems containsString="0" containsBlank="1" containsNumber="1" containsInteger="1" minValue="1" maxValue="4"/>
    </cacheField>
    <cacheField name="Irrigation Zone" numFmtId="0">
      <sharedItems containsString="0" containsBlank="1" containsNumber="1" containsInteger="1" minValue="7" maxValue="18"/>
    </cacheField>
    <cacheField name="Barcode" numFmtId="0">
      <sharedItems containsBlank="1"/>
    </cacheField>
    <cacheField name="Irrigation Regimen" numFmtId="0">
      <sharedItems containsBlank="1"/>
    </cacheField>
    <cacheField name="Trt" numFmtId="0">
      <sharedItems containsString="0" containsBlank="1" containsNumber="1" containsInteger="1" minValue="1" maxValue="5"/>
    </cacheField>
    <cacheField name="Trt Description" numFmtId="0">
      <sharedItems containsBlank="1" count="6">
        <s v="Pre band"/>
        <s v="UTC"/>
        <s v="R3 Y-drop"/>
        <s v="Pre broad"/>
        <s v="R3 mid-row"/>
        <m/>
      </sharedItems>
    </cacheField>
    <cacheField name="Pre_N" numFmtId="0">
      <sharedItems containsBlank="1" count="4">
        <s v="Band"/>
        <s v="none"/>
        <s v="Broad"/>
        <m/>
      </sharedItems>
    </cacheField>
    <cacheField name="Foliar Protection" numFmtId="0">
      <sharedItems containsBlank="1"/>
    </cacheField>
    <cacheField name="Variety" numFmtId="0">
      <sharedItems containsBlank="1" count="3">
        <s v="AG39X7"/>
        <s v="AG36X6"/>
        <m/>
      </sharedItems>
    </cacheField>
    <cacheField name="NDVI AVG" numFmtId="0">
      <sharedItems containsString="0" containsBlank="1" containsNumber="1" minValue="0.58339603960396025" maxValue="0.77312631578947355" count="241">
        <n v="0.6060526315789474"/>
        <n v="0.63056862745098008"/>
        <n v="0.72233980582524271"/>
        <n v="0.71030188679245254"/>
        <n v="0.72962857142857163"/>
        <n v="0.75244660194174728"/>
        <n v="0.75354368932038862"/>
        <n v="0.73578999999999994"/>
        <n v="0.75841666666666663"/>
        <n v="0.75588541666666675"/>
        <n v="0.73343434343434299"/>
        <n v="0.72032999999999991"/>
        <n v="0.73818947368421073"/>
        <n v="0.76029126213592257"/>
        <n v="0.73192553191489318"/>
        <n v="0.75517346938775498"/>
        <n v="0.76159595959595983"/>
        <n v="0.73126470588235282"/>
        <n v="0.72568999999999972"/>
        <n v="0.73716666666666641"/>
        <n v="0.69977142857142827"/>
        <n v="0.7281818181818186"/>
        <n v="0.67590000000000006"/>
        <n v="0.71799099099099051"/>
        <n v="0.69072641509433952"/>
        <n v="0.68101010101010062"/>
        <n v="0.7197800000000002"/>
        <n v="0.72431132075471694"/>
        <n v="0.73904464285714278"/>
        <n v="0.70042424242424217"/>
        <n v="0.71844117647058825"/>
        <n v="0.74485714285714277"/>
        <n v="0.76966000000000034"/>
        <n v="0.75234020618556718"/>
        <n v="0.74653535353535339"/>
        <n v="0.73834736842105264"/>
        <n v="0.72811340206185582"/>
        <n v="0.70753684210526335"/>
        <n v="0.7263505154639176"/>
        <n v="0.7267216494845361"/>
        <n v="0.73620212765957449"/>
        <n v="0.73205882352941176"/>
        <n v="0.7026960784313725"/>
        <n v="0.71228440366972456"/>
        <n v="0.7012499999999996"/>
        <n v="0.68828971962616825"/>
        <n v="0.62839000000000023"/>
        <n v="0.70074311926605504"/>
        <n v="0.69223636363636343"/>
        <n v="0.6107619047619044"/>
        <n v="0.58339603960396025"/>
        <n v="0.68514285714285728"/>
        <n v="0.70601851851851882"/>
        <n v="0.67560396039603954"/>
        <n v="0.67251485148514834"/>
        <n v="0.68719191919191935"/>
        <n v="0.6743979591836734"/>
        <n v="0.72402083333333289"/>
        <n v="0.67217346938775513"/>
        <n v="0.68758947368421053"/>
        <n v="0.74304395604395612"/>
        <n v="0.70906250000000004"/>
        <n v="0.73802197802197866"/>
        <n v="0.70739795918367365"/>
        <n v="0.71661702127659588"/>
        <n v="0.74241489361702107"/>
        <n v="0.75564835164835187"/>
        <n v="0.74761052631578973"/>
        <n v="0.73760674157303374"/>
        <n v="0.73815384615384627"/>
        <n v="0.73664835164835174"/>
        <n v="0.74196703296703304"/>
        <n v="0.73906896551724144"/>
        <n v="0.75514772727272728"/>
        <n v="0.71224719101123568"/>
        <n v="0.76463636363636422"/>
        <n v="0.72385555555555559"/>
        <n v="0.75704301075268798"/>
        <n v="0.73335106382978743"/>
        <n v="0.72394623655913959"/>
        <n v="0.73890624999999999"/>
        <n v="0.75947872340425548"/>
        <n v="0.74645744680851067"/>
        <n v="0.76362765957446799"/>
        <n v="0.74591666666666689"/>
        <n v="0.72820212765957415"/>
        <n v="0.7478659793814435"/>
        <n v="0.71389690721649457"/>
        <n v="0.72053763440860186"/>
        <n v="0.73385106382978704"/>
        <n v="0.75155434782608677"/>
        <n v="0.73559782608695634"/>
        <n v="0.76506976744186039"/>
        <n v="0.71240909090909088"/>
        <n v="0.74098876404494396"/>
        <n v="0.74773863636363636"/>
        <n v="0.7404772727272726"/>
        <n v="0.72591011235955061"/>
        <n v="0.73195402298850587"/>
        <n v="0.76515555555555592"/>
        <n v="0.72889999999999988"/>
        <n v="0.73521505376344087"/>
        <n v="0.73666304347826073"/>
        <n v="0.72461702127659566"/>
        <n v="0.73482105263157904"/>
        <n v="0.76829473684210492"/>
        <n v="0.72518085106382968"/>
        <n v="0.77312631578947355"/>
        <n v="0.71684210526315784"/>
        <n v="0.67827368421052614"/>
        <n v="0.74323157894736858"/>
        <n v="0.71172631578947387"/>
        <n v="0.72129032258064485"/>
        <n v="0.72606382978723394"/>
        <n v="0.75276595744680841"/>
        <n v="0.75794382022471951"/>
        <n v="0.75771739130434823"/>
        <n v="0.72568539325842674"/>
        <n v="0.75815909090909139"/>
        <n v="0.71455172413793078"/>
        <n v="0.71751851851851844"/>
        <n v="0.71377981651376143"/>
        <n v="0.7310384615384613"/>
        <n v="0.75349122807017566"/>
        <n v="0.74085714285714288"/>
        <n v="0.76024752475247537"/>
        <n v="0.74967326732673256"/>
        <n v="0.75188541666666631"/>
        <n v="0.72103225806451565"/>
        <n v="0.74790625000000011"/>
        <n v="0.70868749999999991"/>
        <n v="0.7109583333333328"/>
        <n v="0.68290425531914878"/>
        <n v="0.71184375"/>
        <n v="0.72185567010309259"/>
        <n v="0.72063541666666664"/>
        <n v="0.76256565656565656"/>
        <n v="0.70802999999999994"/>
        <n v="0.73417757009345808"/>
        <n v="0.76220560747663557"/>
        <n v="0.74374561403508765"/>
        <n v="0.74471153846153881"/>
        <n v="0.68812280701754369"/>
        <n v="0.71191150442477813"/>
        <n v="0.72286363636363649"/>
        <n v="0.71193693693693694"/>
        <n v="0.71244660194174736"/>
        <n v="0.72597169811320716"/>
        <n v="0.73717592592592573"/>
        <n v="0.69023000000000012"/>
        <n v="0.69016161616161609"/>
        <n v="0.69382828282828279"/>
        <n v="0.70395959595959601"/>
        <n v="0.67174226804123716"/>
        <n v="0.61940624999999994"/>
        <n v="0.68254081632653074"/>
        <n v="0.69074468085106377"/>
        <n v="0.65011578947368442"/>
        <n v="0.66060824742268021"/>
        <n v="0.68763265306122423"/>
        <n v="0.70579166666666648"/>
        <n v="0.66867346938775463"/>
        <n v="0.6577979797979796"/>
        <n v="0.7000476190476187"/>
        <n v="0.70267924528301873"/>
        <n v="0.68914563106796112"/>
        <n v="0.68667272727272721"/>
        <n v="0.69903603603603592"/>
        <n v="0.63628703703703693"/>
        <n v="0.59996491228070159"/>
        <n v="0.72419811320754746"/>
        <n v="0.72450000000000037"/>
        <n v="0.70169523809523815"/>
        <n v="0.68140000000000012"/>
        <n v="0.75144897959183665"/>
        <n v="0.72660638297872315"/>
        <n v="0.71968932038834943"/>
        <n v="0.74063636363636354"/>
        <n v="0.73841414141414141"/>
        <n v="0.67679166666666646"/>
        <n v="0.74396739130434775"/>
        <n v="0.70645744680851064"/>
        <n v="0.75140000000000007"/>
        <n v="0.6700947368421053"/>
        <n v="0.6902307692307692"/>
        <n v="0.67595652173913034"/>
        <n v="0.73937234042553168"/>
        <n v="0.71676136363636356"/>
        <n v="0.72813186813186803"/>
        <n v="0.72586666666666666"/>
        <n v="0.73137499999999978"/>
        <n v="0.73987640449438219"/>
        <n v="0.64983132530120469"/>
        <n v="0.64619540229885031"/>
        <n v="0.69305494505494514"/>
        <n v="0.64682222222222241"/>
        <n v="0.67497752808988765"/>
        <n v="0.65158695652173926"/>
        <n v="0.59671111111111119"/>
        <n v="0.63365934065934082"/>
        <n v="0.62779166666666641"/>
        <n v="0.66822826086956522"/>
        <n v="0.6875789473684214"/>
        <n v="0.70804347826086955"/>
        <n v="0.65651648351648362"/>
        <n v="0.686148936170213"/>
        <n v="0.68035869565217399"/>
        <n v="0.64270212765957468"/>
        <n v="0.70621276595744664"/>
        <n v="0.69917204301075297"/>
        <n v="0.74850526315789512"/>
        <n v="0.70368965517241389"/>
        <n v="0.69887640449438204"/>
        <n v="0.72144444444444489"/>
        <n v="0.7005862068965516"/>
        <n v="0.70495402298850574"/>
        <n v="0.74497777777777763"/>
        <n v="0.74110112359550562"/>
        <n v="0.73113333333333308"/>
        <n v="0.75889887640449438"/>
        <n v="0.75095402298850589"/>
        <n v="0.72754838709677427"/>
        <n v="0.73134065934065906"/>
        <n v="0.70735789473684196"/>
        <n v="0.68484374999999986"/>
        <n v="0.7341808510638298"/>
        <n v="0.71256382978723398"/>
        <n v="0.72195744680851037"/>
        <n v="0.7442727272727272"/>
        <n v="0.74687096774193551"/>
        <n v="0.73697979797979807"/>
        <n v="0.71029473684210509"/>
        <n v="0.76542708333333354"/>
        <n v="0.74007368421052599"/>
        <n v="0.75549494949494922"/>
        <n v="0.75867415730337084"/>
        <n v="0.74727173913043488"/>
        <n v="0.73966292134831479"/>
        <n v="0.71867032967032984"/>
        <n v="0.72657777777777754"/>
        <m/>
      </sharedItems>
    </cacheField>
    <cacheField name="NDVI STD" numFmtId="0">
      <sharedItems containsString="0" containsBlank="1" containsNumber="1" minValue="1.4700990519557677E-2" maxValue="0.15435998851697375"/>
    </cacheField>
    <cacheField name="Canopeo 6-25" numFmtId="0">
      <sharedItems containsString="0" containsBlank="1" containsNumber="1" minValue="26.7" maxValue="53.02"/>
    </cacheField>
    <cacheField name="Plant 1" numFmtId="0">
      <sharedItems containsString="0" containsBlank="1" containsNumber="1" containsInteger="1" minValue="0" maxValue="3"/>
    </cacheField>
    <cacheField name="Plant 2" numFmtId="0">
      <sharedItems containsString="0" containsBlank="1" containsNumber="1" containsInteger="1" minValue="0" maxValue="3"/>
    </cacheField>
    <cacheField name="Plant 3" numFmtId="0">
      <sharedItems containsString="0" containsBlank="1" containsNumber="1" containsInteger="1" minValue="1" maxValue="3"/>
    </cacheField>
    <cacheField name="Plant 4" numFmtId="0">
      <sharedItems containsString="0" containsBlank="1" containsNumber="1" containsInteger="1" minValue="0" maxValue="3"/>
    </cacheField>
    <cacheField name="Nodule Rating" numFmtId="0">
      <sharedItems containsString="0" containsBlank="1" containsNumber="1" minValue="0.5" maxValue="2.75" count="10">
        <m/>
        <n v="1.25"/>
        <n v="2.75"/>
        <n v="2.5"/>
        <n v="0.5"/>
        <n v="1.75"/>
        <n v="1"/>
        <n v="2.25"/>
        <n v="2"/>
        <n v="1.5"/>
      </sharedItems>
    </cacheField>
    <cacheField name="Harvst notes" numFmtId="0">
      <sharedItems containsNonDate="0" containsString="0" containsBlank="1"/>
    </cacheField>
    <cacheField name="Moisture" numFmtId="0">
      <sharedItems containsNonDate="0" containsString="0" containsBlank="1"/>
    </cacheField>
    <cacheField name="Yield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2020"/>
    <s v="Soybean N "/>
    <s v="C800"/>
    <n v="29"/>
    <n v="4"/>
    <n v="36"/>
    <n v="2"/>
    <n v="30"/>
    <n v="126000"/>
    <n v="158730.15873015873"/>
    <n v="1031"/>
    <n v="1"/>
    <n v="11"/>
    <s v="20348B1031"/>
    <s v="Rainfed"/>
    <n v="3"/>
    <x v="0"/>
    <x v="0"/>
    <s v="Miravis Top + Endigo"/>
    <x v="0"/>
    <n v="0"/>
    <n v="0"/>
    <n v="1"/>
    <n v="1"/>
    <n v="0.5"/>
  </r>
  <r>
    <n v="2020"/>
    <s v="Soybean N "/>
    <s v="C800"/>
    <n v="93"/>
    <n v="2"/>
    <n v="36"/>
    <n v="2"/>
    <n v="30"/>
    <n v="126000"/>
    <n v="158730.15873015873"/>
    <n v="2011"/>
    <n v="2"/>
    <n v="7"/>
    <s v="20348B2011"/>
    <s v="Rainfed"/>
    <n v="3"/>
    <x v="0"/>
    <x v="1"/>
    <s v="Miravis Top + Endigo"/>
    <x v="0"/>
    <n v="0"/>
    <n v="1"/>
    <n v="2"/>
    <n v="1"/>
    <n v="1"/>
  </r>
  <r>
    <n v="2020"/>
    <s v="Soybean N "/>
    <s v="C800"/>
    <n v="21"/>
    <n v="2"/>
    <n v="36"/>
    <n v="2"/>
    <n v="30"/>
    <n v="126000"/>
    <n v="158730.15873015873"/>
    <n v="1005"/>
    <n v="1"/>
    <n v="11"/>
    <s v="20348B1005"/>
    <s v="Rainfed"/>
    <n v="1"/>
    <x v="1"/>
    <x v="0"/>
    <s v="Miravis Top + Endigo"/>
    <x v="0"/>
    <n v="1"/>
    <n v="2"/>
    <n v="1"/>
    <n v="1"/>
    <n v="1.25"/>
  </r>
  <r>
    <n v="2020"/>
    <s v="Soybean N "/>
    <s v="C800"/>
    <n v="29"/>
    <n v="2"/>
    <n v="36"/>
    <n v="2"/>
    <n v="30"/>
    <n v="126000"/>
    <n v="158730.15873015873"/>
    <n v="1007"/>
    <n v="1"/>
    <n v="11"/>
    <s v="20348B1007"/>
    <s v="Rainfed"/>
    <n v="3"/>
    <x v="0"/>
    <x v="0"/>
    <s v="Miravis Top + Endigo"/>
    <x v="1"/>
    <n v="0"/>
    <n v="3"/>
    <n v="2"/>
    <n v="0"/>
    <n v="1.25"/>
  </r>
  <r>
    <n v="2020"/>
    <s v="Soybean N "/>
    <s v="C800"/>
    <n v="5"/>
    <n v="8"/>
    <n v="36"/>
    <n v="2"/>
    <n v="30"/>
    <n v="126000"/>
    <n v="158730.15873015873"/>
    <n v="3024"/>
    <n v="3"/>
    <n v="13"/>
    <s v="20348B3024"/>
    <s v="Rainfed"/>
    <n v="3"/>
    <x v="0"/>
    <x v="1"/>
    <s v="Miravis Top + Endigo"/>
    <x v="0"/>
    <n v="1"/>
    <n v="1"/>
    <n v="1"/>
    <n v="2"/>
    <n v="1.25"/>
  </r>
  <r>
    <n v="2020"/>
    <s v="Soybean N "/>
    <s v="C800"/>
    <n v="77"/>
    <n v="10"/>
    <n v="36"/>
    <n v="2"/>
    <n v="30"/>
    <n v="126000"/>
    <n v="158730.15873015873"/>
    <n v="4042"/>
    <n v="4"/>
    <n v="17"/>
    <s v="20348B4042"/>
    <s v="Rainfed"/>
    <n v="2"/>
    <x v="2"/>
    <x v="2"/>
    <s v="Miravis Top + Endigo"/>
    <x v="0"/>
    <n v="2"/>
    <n v="3"/>
    <n v="1"/>
    <n v="0"/>
    <n v="1.5"/>
  </r>
  <r>
    <n v="2020"/>
    <s v="Soybean N "/>
    <s v="C800"/>
    <n v="85"/>
    <n v="2"/>
    <n v="36"/>
    <n v="2"/>
    <n v="30"/>
    <n v="126000"/>
    <n v="158730.15873015873"/>
    <n v="2009"/>
    <n v="2"/>
    <n v="7"/>
    <s v="20348B2009"/>
    <s v="Rainfed"/>
    <n v="1"/>
    <x v="1"/>
    <x v="3"/>
    <s v="Miravis Top + Endigo"/>
    <x v="0"/>
    <n v="2"/>
    <n v="2"/>
    <n v="1"/>
    <n v="2"/>
    <n v="1.75"/>
  </r>
  <r>
    <n v="2020"/>
    <s v="Soybean N "/>
    <s v="C800"/>
    <n v="9"/>
    <n v="10"/>
    <n v="36"/>
    <n v="2"/>
    <n v="30"/>
    <n v="126000"/>
    <n v="158730.15873015873"/>
    <n v="3047"/>
    <n v="3"/>
    <n v="13"/>
    <s v="20348B3047"/>
    <s v="Rainfed"/>
    <n v="3"/>
    <x v="0"/>
    <x v="1"/>
    <s v="Miravis Top + Endigo"/>
    <x v="1"/>
    <n v="0"/>
    <n v="2"/>
    <n v="2"/>
    <n v="3"/>
    <n v="1.75"/>
  </r>
  <r>
    <n v="2020"/>
    <s v="Soybean N "/>
    <s v="C800"/>
    <n v="85"/>
    <n v="4"/>
    <n v="36"/>
    <n v="2"/>
    <n v="30"/>
    <n v="126000"/>
    <n v="158730.15873015873"/>
    <n v="2033"/>
    <n v="2"/>
    <n v="7"/>
    <s v="20348B2033"/>
    <s v="Rainfed"/>
    <n v="3"/>
    <x v="0"/>
    <x v="1"/>
    <s v="Miravis Top + Endigo"/>
    <x v="1"/>
    <n v="2"/>
    <n v="1"/>
    <n v="2"/>
    <n v="3"/>
    <n v="2"/>
  </r>
  <r>
    <n v="2020"/>
    <s v="Soybean N "/>
    <s v="C800"/>
    <n v="97"/>
    <n v="4"/>
    <n v="36"/>
    <n v="2"/>
    <n v="30"/>
    <n v="126000"/>
    <n v="158730.15873015873"/>
    <n v="2036"/>
    <n v="2"/>
    <n v="7"/>
    <s v="20348B2036"/>
    <s v="Rainfed"/>
    <n v="2"/>
    <x v="2"/>
    <x v="2"/>
    <s v="Miravis Top + Endigo"/>
    <x v="1"/>
    <n v="2"/>
    <n v="2"/>
    <n v="2"/>
    <n v="2"/>
    <n v="2"/>
  </r>
  <r>
    <n v="2020"/>
    <s v="Soybean N "/>
    <s v="C800"/>
    <n v="97"/>
    <n v="3"/>
    <n v="36"/>
    <n v="2"/>
    <n v="30"/>
    <n v="126000"/>
    <n v="158730.15873015873"/>
    <n v="2013"/>
    <n v="2"/>
    <n v="7"/>
    <s v="20348B2013"/>
    <s v="Rainfed"/>
    <n v="2"/>
    <x v="2"/>
    <x v="2"/>
    <s v="Miravis Top + Endigo"/>
    <x v="0"/>
    <n v="2"/>
    <n v="3"/>
    <n v="3"/>
    <n v="1"/>
    <n v="2.25"/>
  </r>
  <r>
    <n v="2020"/>
    <s v="Soybean N "/>
    <s v="C800"/>
    <n v="97"/>
    <n v="5"/>
    <n v="36"/>
    <n v="2"/>
    <n v="30"/>
    <n v="126000"/>
    <n v="158730.15873015873"/>
    <n v="2037"/>
    <n v="2"/>
    <n v="7"/>
    <s v="20348B2037"/>
    <s v="Rainfed"/>
    <n v="1"/>
    <x v="1"/>
    <x v="3"/>
    <s v="Miravis Top + Endigo"/>
    <x v="1"/>
    <n v="2"/>
    <n v="2"/>
    <n v="2"/>
    <n v="3"/>
    <n v="2.25"/>
  </r>
  <r>
    <n v="2020"/>
    <s v="Soybean N "/>
    <s v="C800"/>
    <n v="81"/>
    <n v="8"/>
    <n v="36"/>
    <n v="2"/>
    <n v="30"/>
    <n v="126000"/>
    <n v="158730.15873015873"/>
    <n v="4017"/>
    <n v="4"/>
    <n v="17"/>
    <s v="20348B4017"/>
    <s v="Rainfed"/>
    <n v="3"/>
    <x v="0"/>
    <x v="1"/>
    <s v="Miravis Top + Endigo"/>
    <x v="0"/>
    <n v="2"/>
    <n v="2"/>
    <n v="2"/>
    <n v="3"/>
    <n v="2.25"/>
  </r>
  <r>
    <n v="2020"/>
    <s v="Soybean N "/>
    <s v="C800"/>
    <n v="77"/>
    <n v="11"/>
    <n v="36"/>
    <n v="2"/>
    <n v="30"/>
    <n v="126000"/>
    <n v="158730.15873015873"/>
    <n v="4055"/>
    <n v="4"/>
    <n v="17"/>
    <s v="20348B4055"/>
    <s v="Rainfed"/>
    <n v="3"/>
    <x v="0"/>
    <x v="1"/>
    <s v="Miravis Top + Endigo"/>
    <x v="1"/>
    <n v="2"/>
    <n v="2"/>
    <n v="3"/>
    <n v="2"/>
    <n v="2.25"/>
  </r>
  <r>
    <n v="2020"/>
    <s v="Soybean N "/>
    <s v="C800"/>
    <n v="21"/>
    <n v="3"/>
    <n v="36"/>
    <n v="2"/>
    <n v="30"/>
    <n v="126000"/>
    <n v="158730.15873015873"/>
    <n v="1020"/>
    <n v="1"/>
    <n v="11"/>
    <s v="20348B1020"/>
    <s v="Rainfed"/>
    <n v="2"/>
    <x v="2"/>
    <x v="0"/>
    <s v="Miravis Top + Endigo"/>
    <x v="0"/>
    <n v="3"/>
    <n v="2"/>
    <n v="3"/>
    <n v="2"/>
    <n v="2.5"/>
  </r>
  <r>
    <n v="2020"/>
    <s v="Soybean N "/>
    <s v="C800"/>
    <n v="33"/>
    <n v="4"/>
    <n v="36"/>
    <n v="2"/>
    <n v="30"/>
    <n v="126000"/>
    <n v="158730.15873015873"/>
    <n v="1032"/>
    <n v="1"/>
    <n v="11"/>
    <s v="20348B1032"/>
    <s v="Rainfed"/>
    <n v="1"/>
    <x v="1"/>
    <x v="0"/>
    <s v="Miravis Top + Endigo"/>
    <x v="1"/>
    <n v="2"/>
    <n v="3"/>
    <n v="3"/>
    <n v="2"/>
    <n v="2.5"/>
  </r>
  <r>
    <n v="2020"/>
    <s v="Soybean N "/>
    <s v="C800"/>
    <n v="17"/>
    <n v="8"/>
    <n v="36"/>
    <n v="2"/>
    <n v="30"/>
    <n v="126000"/>
    <n v="158730.15873015873"/>
    <n v="3021"/>
    <n v="3"/>
    <n v="13"/>
    <s v="20348B3021"/>
    <s v="Rainfed"/>
    <n v="1"/>
    <x v="1"/>
    <x v="3"/>
    <s v="Miravis Top + Endigo"/>
    <x v="1"/>
    <n v="2"/>
    <n v="3"/>
    <n v="3"/>
    <n v="2"/>
    <n v="2.5"/>
  </r>
  <r>
    <n v="2020"/>
    <s v="Soybean N "/>
    <s v="C800"/>
    <n v="5"/>
    <n v="9"/>
    <n v="36"/>
    <n v="2"/>
    <n v="30"/>
    <n v="126000"/>
    <n v="158730.15873015873"/>
    <n v="3025"/>
    <n v="3"/>
    <n v="13"/>
    <s v="20348B3025"/>
    <s v="Rainfed"/>
    <n v="1"/>
    <x v="1"/>
    <x v="3"/>
    <s v="Miravis Top + Endigo"/>
    <x v="0"/>
    <n v="2"/>
    <n v="3"/>
    <n v="2"/>
    <n v="3"/>
    <n v="2.5"/>
  </r>
  <r>
    <n v="2020"/>
    <s v="Soybean N "/>
    <s v="C800"/>
    <n v="13"/>
    <n v="11"/>
    <n v="36"/>
    <n v="2"/>
    <n v="30"/>
    <n v="126000"/>
    <n v="158730.15873015873"/>
    <n v="3051"/>
    <n v="3"/>
    <n v="13"/>
    <s v="20348B3051"/>
    <s v="Rainfed"/>
    <n v="2"/>
    <x v="2"/>
    <x v="2"/>
    <s v="Miravis Top + Endigo"/>
    <x v="1"/>
    <n v="3"/>
    <n v="2"/>
    <n v="2"/>
    <n v="3"/>
    <n v="2.5"/>
  </r>
  <r>
    <n v="2020"/>
    <s v="Soybean N "/>
    <s v="C800"/>
    <n v="73"/>
    <n v="7"/>
    <n v="36"/>
    <n v="2"/>
    <n v="30"/>
    <n v="126000"/>
    <n v="158730.15873015873"/>
    <n v="4006"/>
    <n v="4"/>
    <n v="17"/>
    <s v="20348B4006"/>
    <s v="Rainfed"/>
    <n v="1"/>
    <x v="1"/>
    <x v="3"/>
    <s v="Miravis Top + Endigo"/>
    <x v="0"/>
    <n v="3"/>
    <n v="2"/>
    <n v="3"/>
    <n v="2"/>
    <n v="2.5"/>
  </r>
  <r>
    <n v="2020"/>
    <s v="Soybean N "/>
    <s v="C800"/>
    <n v="25"/>
    <n v="2"/>
    <n v="36"/>
    <n v="2"/>
    <n v="30"/>
    <n v="126000"/>
    <n v="158730.15873015873"/>
    <n v="1006"/>
    <n v="1"/>
    <n v="11"/>
    <s v="20348B1006"/>
    <s v="Rainfed"/>
    <n v="2"/>
    <x v="2"/>
    <x v="0"/>
    <s v="Miravis Top + Endigo"/>
    <x v="1"/>
    <n v="2"/>
    <n v="3"/>
    <n v="3"/>
    <n v="3"/>
    <n v="2.75"/>
  </r>
  <r>
    <n v="2020"/>
    <s v="Soybean N "/>
    <s v="C800"/>
    <n v="13"/>
    <n v="8"/>
    <n v="36"/>
    <n v="2"/>
    <n v="30"/>
    <n v="126000"/>
    <n v="158730.15873015873"/>
    <n v="3022"/>
    <n v="3"/>
    <n v="13"/>
    <s v="20348B3022"/>
    <s v="Rainfed"/>
    <n v="2"/>
    <x v="2"/>
    <x v="2"/>
    <s v="Miravis Top + Endigo"/>
    <x v="0"/>
    <n v="3"/>
    <n v="3"/>
    <n v="3"/>
    <n v="2"/>
    <n v="2.75"/>
  </r>
  <r>
    <n v="2020"/>
    <s v="Soybean N "/>
    <s v="C800"/>
    <n v="77"/>
    <n v="9"/>
    <n v="36"/>
    <n v="2"/>
    <n v="30"/>
    <n v="126000"/>
    <n v="158730.15873015873"/>
    <n v="4031"/>
    <n v="4"/>
    <n v="17"/>
    <s v="20348B4031"/>
    <s v="Rainfed"/>
    <n v="2"/>
    <x v="2"/>
    <x v="2"/>
    <s v="Miravis Top + Endigo"/>
    <x v="1"/>
    <n v="3"/>
    <n v="2"/>
    <n v="3"/>
    <n v="3"/>
    <n v="2.75"/>
  </r>
  <r>
    <n v="2020"/>
    <s v="Soybean N "/>
    <s v="C800"/>
    <n v="81"/>
    <n v="10"/>
    <n v="36"/>
    <n v="2"/>
    <n v="30"/>
    <n v="126000"/>
    <n v="158730.15873015873"/>
    <n v="4041"/>
    <n v="4"/>
    <n v="17"/>
    <s v="20348B4041"/>
    <s v="Rainfed"/>
    <n v="1"/>
    <x v="1"/>
    <x v="3"/>
    <s v="Miravis Top + Endigo"/>
    <x v="1"/>
    <n v="3"/>
    <n v="3"/>
    <n v="2"/>
    <n v="3"/>
    <n v="2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n v="2020"/>
    <s v="Soybean N "/>
    <s v="C800"/>
    <x v="0"/>
    <x v="0"/>
    <n v="36"/>
    <n v="2"/>
    <n v="30"/>
    <n v="126000"/>
    <n v="158730.15873015873"/>
    <n v="1001"/>
    <n v="1"/>
    <n v="12"/>
    <s v="20348B1001"/>
    <x v="0"/>
    <n v="3"/>
    <s v="Pre band"/>
    <x v="0"/>
    <s v="Miravis Top + Endigo"/>
    <x v="0"/>
    <n v="0.6060526315789474"/>
    <n v="0.15435998851697375"/>
  </r>
  <r>
    <n v="2020"/>
    <s v="Soybean N "/>
    <s v="C800"/>
    <x v="1"/>
    <x v="0"/>
    <n v="36"/>
    <n v="2"/>
    <n v="30"/>
    <n v="126000"/>
    <n v="158730.15873015873"/>
    <n v="1002"/>
    <n v="1"/>
    <n v="12"/>
    <s v="20348B1002"/>
    <x v="0"/>
    <n v="3"/>
    <s v="Pre band"/>
    <x v="0"/>
    <s v="Miravis Top + Endigo"/>
    <x v="1"/>
    <n v="0.63056862745098008"/>
    <n v="8.99973057686871E-2"/>
  </r>
  <r>
    <n v="2020"/>
    <s v="Soybean N "/>
    <s v="C800"/>
    <x v="2"/>
    <x v="0"/>
    <n v="36"/>
    <n v="2"/>
    <n v="30"/>
    <n v="126000"/>
    <n v="158730.15873015873"/>
    <n v="1007"/>
    <n v="1"/>
    <n v="11"/>
    <s v="20348B1007"/>
    <x v="1"/>
    <n v="3"/>
    <s v="Pre band"/>
    <x v="0"/>
    <s v="Miravis Top + Endigo"/>
    <x v="1"/>
    <n v="0.75354368932038862"/>
    <n v="2.5874802906898187E-2"/>
  </r>
  <r>
    <n v="2020"/>
    <s v="Soybean N "/>
    <s v="C800"/>
    <x v="1"/>
    <x v="1"/>
    <n v="36"/>
    <n v="2"/>
    <n v="30"/>
    <n v="126000"/>
    <n v="158730.15873015873"/>
    <n v="1026"/>
    <n v="1"/>
    <n v="12"/>
    <s v="20348B1026"/>
    <x v="0"/>
    <n v="3"/>
    <s v="Pre band"/>
    <x v="0"/>
    <s v="none"/>
    <x v="0"/>
    <n v="0.68101010101010062"/>
    <n v="3.1199324609882079E-2"/>
  </r>
  <r>
    <n v="2020"/>
    <s v="Soybean N "/>
    <s v="C800"/>
    <x v="3"/>
    <x v="1"/>
    <n v="36"/>
    <n v="2"/>
    <n v="30"/>
    <n v="126000"/>
    <n v="158730.15873015873"/>
    <n v="1029"/>
    <n v="1"/>
    <n v="11"/>
    <s v="20348B1029"/>
    <x v="1"/>
    <n v="3"/>
    <s v="Pre band"/>
    <x v="0"/>
    <s v="none"/>
    <x v="0"/>
    <n v="0.73904464285714278"/>
    <n v="2.469175315252534E-2"/>
  </r>
  <r>
    <n v="2020"/>
    <s v="Soybean N "/>
    <s v="C800"/>
    <x v="2"/>
    <x v="1"/>
    <n v="36"/>
    <n v="2"/>
    <n v="30"/>
    <n v="126000"/>
    <n v="158730.15873015873"/>
    <n v="1031"/>
    <n v="1"/>
    <n v="11"/>
    <s v="20348B1031"/>
    <x v="1"/>
    <n v="3"/>
    <s v="Pre band"/>
    <x v="0"/>
    <s v="Miravis Top + Endigo"/>
    <x v="0"/>
    <n v="0.71844117647058825"/>
    <n v="3.9239698409588464E-2"/>
  </r>
  <r>
    <n v="2020"/>
    <s v="Soybean N "/>
    <s v="C800"/>
    <x v="4"/>
    <x v="1"/>
    <n v="36"/>
    <n v="2"/>
    <n v="30"/>
    <n v="126000"/>
    <n v="158730.15873015873"/>
    <n v="1034"/>
    <n v="1"/>
    <n v="10"/>
    <s v="20348B1034"/>
    <x v="2"/>
    <n v="3"/>
    <s v="Pre band"/>
    <x v="0"/>
    <s v="none"/>
    <x v="1"/>
    <n v="0.75234020618556718"/>
    <n v="2.0482150052910746E-2"/>
  </r>
  <r>
    <n v="2020"/>
    <s v="Soybean N "/>
    <s v="C800"/>
    <x v="4"/>
    <x v="2"/>
    <n v="36"/>
    <n v="2"/>
    <n v="30"/>
    <n v="126000"/>
    <n v="158730.15873015873"/>
    <n v="1039"/>
    <n v="1"/>
    <n v="10"/>
    <s v="20348B1039"/>
    <x v="2"/>
    <n v="3"/>
    <s v="Pre band"/>
    <x v="0"/>
    <s v="none"/>
    <x v="0"/>
    <n v="0.7263505154639176"/>
    <n v="2.6278572242544481E-2"/>
  </r>
  <r>
    <n v="2020"/>
    <s v="Soybean N "/>
    <s v="C800"/>
    <x v="2"/>
    <x v="2"/>
    <n v="36"/>
    <n v="2"/>
    <n v="30"/>
    <n v="126000"/>
    <n v="158730.15873015873"/>
    <n v="1042"/>
    <n v="1"/>
    <n v="11"/>
    <s v="20348B1042"/>
    <x v="1"/>
    <n v="3"/>
    <s v="Pre band"/>
    <x v="0"/>
    <s v="none"/>
    <x v="1"/>
    <n v="0.73205882352941176"/>
    <n v="4.0185417661906045E-2"/>
  </r>
  <r>
    <n v="2020"/>
    <s v="Soybean N "/>
    <s v="C800"/>
    <x v="0"/>
    <x v="3"/>
    <n v="36"/>
    <n v="2"/>
    <n v="30"/>
    <n v="126000"/>
    <n v="158730.15873015873"/>
    <n v="1049"/>
    <n v="1"/>
    <n v="12"/>
    <s v="20348B1049"/>
    <x v="0"/>
    <n v="3"/>
    <s v="Pre band"/>
    <x v="0"/>
    <s v="none"/>
    <x v="1"/>
    <n v="0.69223636363636343"/>
    <n v="3.8520321640873691E-2"/>
  </r>
  <r>
    <n v="2020"/>
    <s v="Soybean N "/>
    <s v="C800"/>
    <x v="5"/>
    <x v="3"/>
    <n v="36"/>
    <n v="2"/>
    <n v="30"/>
    <n v="126000"/>
    <n v="158730.15873015873"/>
    <n v="1059"/>
    <n v="1"/>
    <n v="10"/>
    <s v="20348B1059"/>
    <x v="2"/>
    <n v="3"/>
    <s v="Pre band"/>
    <x v="0"/>
    <s v="Miravis Top + Endigo"/>
    <x v="1"/>
    <n v="0.67217346938775513"/>
    <n v="5.072891883724899E-2"/>
  </r>
  <r>
    <n v="2020"/>
    <s v="Soybean N "/>
    <s v="C800"/>
    <x v="6"/>
    <x v="3"/>
    <n v="36"/>
    <n v="2"/>
    <n v="30"/>
    <n v="126000"/>
    <n v="158730.15873015873"/>
    <n v="1060"/>
    <n v="1"/>
    <n v="10"/>
    <s v="20348B1060"/>
    <x v="2"/>
    <n v="3"/>
    <s v="Pre band"/>
    <x v="0"/>
    <s v="Miravis Top + Endigo"/>
    <x v="0"/>
    <n v="0.68758947368421053"/>
    <n v="3.3021751289577926E-2"/>
  </r>
  <r>
    <n v="2020"/>
    <s v="Soybean N "/>
    <s v="C800"/>
    <x v="7"/>
    <x v="0"/>
    <n v="36"/>
    <n v="2"/>
    <n v="30"/>
    <n v="126000"/>
    <n v="158730.15873015873"/>
    <n v="2001"/>
    <n v="2"/>
    <n v="9"/>
    <s v="20348B2001"/>
    <x v="2"/>
    <n v="3"/>
    <s v="Pre band"/>
    <x v="0"/>
    <s v="Miravis Top + Endigo"/>
    <x v="0"/>
    <n v="0.74304395604395612"/>
    <n v="2.9340117430620649E-2"/>
  </r>
  <r>
    <n v="2020"/>
    <s v="Soybean N "/>
    <s v="C800"/>
    <x v="8"/>
    <x v="0"/>
    <n v="36"/>
    <n v="2"/>
    <n v="30"/>
    <n v="126000"/>
    <n v="158730.15873015873"/>
    <n v="2011"/>
    <n v="2"/>
    <n v="7"/>
    <s v="20348B2011"/>
    <x v="1"/>
    <n v="3"/>
    <s v="Pre band"/>
    <x v="0"/>
    <s v="Miravis Top + Endigo"/>
    <x v="0"/>
    <n v="0.73664835164835174"/>
    <n v="2.9378137610725278E-2"/>
  </r>
  <r>
    <n v="2020"/>
    <s v="Soybean N "/>
    <s v="C800"/>
    <x v="8"/>
    <x v="4"/>
    <n v="36"/>
    <n v="2"/>
    <n v="30"/>
    <n v="126000"/>
    <n v="158730.15873015873"/>
    <n v="2014"/>
    <n v="2"/>
    <n v="7"/>
    <s v="20348B2014"/>
    <x v="1"/>
    <n v="3"/>
    <s v="Pre band"/>
    <x v="0"/>
    <s v="none"/>
    <x v="1"/>
    <n v="0.75514772727272728"/>
    <n v="2.2859158869056977E-2"/>
  </r>
  <r>
    <n v="2020"/>
    <s v="Soybean N "/>
    <s v="C800"/>
    <x v="9"/>
    <x v="4"/>
    <n v="36"/>
    <n v="2"/>
    <n v="30"/>
    <n v="126000"/>
    <n v="158730.15873015873"/>
    <n v="2018"/>
    <n v="2"/>
    <n v="8"/>
    <s v="20348B2018"/>
    <x v="0"/>
    <n v="3"/>
    <s v="Pre band"/>
    <x v="0"/>
    <s v="Miravis Top + Endigo"/>
    <x v="1"/>
    <n v="0.75704301075268798"/>
    <n v="1.8029513231338928E-2"/>
  </r>
  <r>
    <n v="2020"/>
    <s v="Soybean N "/>
    <s v="C800"/>
    <x v="10"/>
    <x v="4"/>
    <n v="36"/>
    <n v="2"/>
    <n v="30"/>
    <n v="126000"/>
    <n v="158730.15873015873"/>
    <n v="2019"/>
    <n v="2"/>
    <n v="8"/>
    <s v="20348B2019"/>
    <x v="0"/>
    <n v="3"/>
    <s v="Pre band"/>
    <x v="0"/>
    <s v="none"/>
    <x v="0"/>
    <n v="0.73335106382978743"/>
    <n v="2.1505541894801871E-2"/>
  </r>
  <r>
    <n v="2020"/>
    <s v="Soybean N "/>
    <s v="C800"/>
    <x v="11"/>
    <x v="4"/>
    <n v="36"/>
    <n v="2"/>
    <n v="30"/>
    <n v="126000"/>
    <n v="158730.15873015873"/>
    <n v="2022"/>
    <n v="2"/>
    <n v="9"/>
    <s v="20348B2022"/>
    <x v="2"/>
    <n v="3"/>
    <s v="Pre band"/>
    <x v="0"/>
    <s v="Miravis Top + Endigo"/>
    <x v="1"/>
    <n v="0.75947872340425548"/>
    <n v="2.5029328484280321E-2"/>
  </r>
  <r>
    <n v="2020"/>
    <s v="Soybean N "/>
    <s v="C800"/>
    <x v="12"/>
    <x v="1"/>
    <n v="36"/>
    <n v="2"/>
    <n v="30"/>
    <n v="126000"/>
    <n v="158730.15873015873"/>
    <n v="2033"/>
    <n v="2"/>
    <n v="7"/>
    <s v="20348B2033"/>
    <x v="1"/>
    <n v="3"/>
    <s v="Pre band"/>
    <x v="0"/>
    <s v="Miravis Top + Endigo"/>
    <x v="1"/>
    <n v="0.76506976744186039"/>
    <n v="2.5096890221081834E-2"/>
  </r>
  <r>
    <n v="2020"/>
    <s v="Soybean N "/>
    <s v="C800"/>
    <x v="13"/>
    <x v="2"/>
    <n v="36"/>
    <n v="2"/>
    <n v="30"/>
    <n v="126000"/>
    <n v="158730.15873015873"/>
    <n v="2044"/>
    <n v="2"/>
    <n v="8"/>
    <s v="20348B2044"/>
    <x v="0"/>
    <n v="3"/>
    <s v="Pre band"/>
    <x v="0"/>
    <s v="Miravis Top + Endigo"/>
    <x v="0"/>
    <n v="0.72461702127659566"/>
    <n v="3.0023326552342914E-2"/>
  </r>
  <r>
    <n v="2020"/>
    <s v="Soybean N "/>
    <s v="C800"/>
    <x v="11"/>
    <x v="2"/>
    <n v="36"/>
    <n v="2"/>
    <n v="30"/>
    <n v="126000"/>
    <n v="158730.15873015873"/>
    <n v="2046"/>
    <n v="2"/>
    <n v="9"/>
    <s v="20348B2046"/>
    <x v="2"/>
    <n v="3"/>
    <s v="Pre band"/>
    <x v="0"/>
    <s v="none"/>
    <x v="1"/>
    <n v="0.76829473684210492"/>
    <n v="1.938241892784566E-2"/>
  </r>
  <r>
    <n v="2020"/>
    <s v="Soybean N "/>
    <s v="C800"/>
    <x v="7"/>
    <x v="3"/>
    <n v="36"/>
    <n v="2"/>
    <n v="30"/>
    <n v="126000"/>
    <n v="158730.15873015873"/>
    <n v="2049"/>
    <n v="2"/>
    <n v="9"/>
    <s v="20348B2049"/>
    <x v="2"/>
    <n v="3"/>
    <s v="Pre band"/>
    <x v="0"/>
    <s v="none"/>
    <x v="0"/>
    <n v="0.71684210526315784"/>
    <n v="2.6348045181427929E-2"/>
  </r>
  <r>
    <n v="2020"/>
    <s v="Soybean N "/>
    <s v="C800"/>
    <x v="10"/>
    <x v="3"/>
    <n v="36"/>
    <n v="2"/>
    <n v="30"/>
    <n v="126000"/>
    <n v="158730.15873015873"/>
    <n v="2054"/>
    <n v="2"/>
    <n v="8"/>
    <s v="20348B2054"/>
    <x v="0"/>
    <n v="3"/>
    <s v="Pre band"/>
    <x v="0"/>
    <s v="none"/>
    <x v="1"/>
    <n v="0.72606382978723394"/>
    <n v="2.662677466876184E-2"/>
  </r>
  <r>
    <n v="2020"/>
    <s v="Soybean N "/>
    <s v="C800"/>
    <x v="14"/>
    <x v="3"/>
    <n v="36"/>
    <n v="2"/>
    <n v="30"/>
    <n v="126000"/>
    <n v="158730.15873015873"/>
    <n v="2060"/>
    <n v="2"/>
    <n v="7"/>
    <s v="20348B2060"/>
    <x v="1"/>
    <n v="3"/>
    <s v="Pre band"/>
    <x v="0"/>
    <s v="none"/>
    <x v="0"/>
    <n v="0.71455172413793078"/>
    <n v="2.9748073465351303E-2"/>
  </r>
  <r>
    <n v="2020"/>
    <s v="Soybean N "/>
    <s v="C800"/>
    <x v="15"/>
    <x v="5"/>
    <n v="36"/>
    <n v="2"/>
    <n v="30"/>
    <n v="126000"/>
    <n v="158730.15873015873"/>
    <n v="3003"/>
    <n v="3"/>
    <n v="13"/>
    <s v="20348B3003"/>
    <x v="1"/>
    <n v="3"/>
    <s v="Pre band"/>
    <x v="0"/>
    <s v="none"/>
    <x v="0"/>
    <n v="0.7310384615384613"/>
    <n v="3.3453901938221474E-2"/>
  </r>
  <r>
    <n v="2020"/>
    <s v="Soybean N "/>
    <s v="C800"/>
    <x v="16"/>
    <x v="5"/>
    <n v="36"/>
    <n v="2"/>
    <n v="30"/>
    <n v="126000"/>
    <n v="158730.15873015873"/>
    <n v="3006"/>
    <n v="3"/>
    <n v="14"/>
    <s v="20348B3006"/>
    <x v="0"/>
    <n v="3"/>
    <s v="Pre band"/>
    <x v="0"/>
    <s v="Miravis Top + Endigo"/>
    <x v="1"/>
    <n v="0.76024752475247537"/>
    <n v="2.5794342767585545E-2"/>
  </r>
  <r>
    <n v="2020"/>
    <s v="Soybean N "/>
    <s v="C800"/>
    <x v="16"/>
    <x v="6"/>
    <n v="36"/>
    <n v="2"/>
    <n v="30"/>
    <n v="126000"/>
    <n v="158730.15873015873"/>
    <n v="3019"/>
    <n v="3"/>
    <n v="14"/>
    <s v="20348B3019"/>
    <x v="0"/>
    <n v="3"/>
    <s v="Pre band"/>
    <x v="0"/>
    <s v="none"/>
    <x v="0"/>
    <n v="0.73417757009345808"/>
    <n v="2.3370200782318443E-2"/>
  </r>
  <r>
    <n v="2020"/>
    <s v="Soybean N "/>
    <s v="C800"/>
    <x v="0"/>
    <x v="6"/>
    <n v="36"/>
    <n v="2"/>
    <n v="30"/>
    <n v="126000"/>
    <n v="158730.15873015873"/>
    <n v="3024"/>
    <n v="3"/>
    <n v="13"/>
    <s v="20348B3024"/>
    <x v="1"/>
    <n v="3"/>
    <s v="Pre band"/>
    <x v="0"/>
    <s v="Miravis Top + Endigo"/>
    <x v="0"/>
    <n v="0.71191150442477813"/>
    <n v="3.1177360582576946E-2"/>
  </r>
  <r>
    <n v="2020"/>
    <s v="Soybean N "/>
    <s v="C800"/>
    <x v="1"/>
    <x v="7"/>
    <n v="36"/>
    <n v="2"/>
    <n v="30"/>
    <n v="126000"/>
    <n v="158730.15873015873"/>
    <n v="3026"/>
    <n v="3"/>
    <n v="13"/>
    <s v="20348B3026"/>
    <x v="1"/>
    <n v="3"/>
    <s v="Pre band"/>
    <x v="0"/>
    <s v="none"/>
    <x v="1"/>
    <n v="0.71193693693693694"/>
    <n v="3.4985783938692651E-2"/>
  </r>
  <r>
    <n v="2020"/>
    <s v="Soybean N "/>
    <s v="C800"/>
    <x v="5"/>
    <x v="7"/>
    <n v="36"/>
    <n v="2"/>
    <n v="30"/>
    <n v="126000"/>
    <n v="158730.15873015873"/>
    <n v="3035"/>
    <n v="3"/>
    <n v="15"/>
    <s v="20348B3035"/>
    <x v="2"/>
    <n v="3"/>
    <s v="Pre band"/>
    <x v="0"/>
    <s v="Miravis Top + Endigo"/>
    <x v="0"/>
    <n v="0.61940624999999994"/>
    <n v="4.8994216226859802E-2"/>
  </r>
  <r>
    <n v="2020"/>
    <s v="Soybean N "/>
    <s v="C800"/>
    <x v="6"/>
    <x v="7"/>
    <n v="36"/>
    <n v="2"/>
    <n v="30"/>
    <n v="126000"/>
    <n v="158730.15873015873"/>
    <n v="3036"/>
    <n v="3"/>
    <n v="15"/>
    <s v="20348B3036"/>
    <x v="2"/>
    <n v="3"/>
    <s v="Pre band"/>
    <x v="0"/>
    <s v="none"/>
    <x v="1"/>
    <n v="0.68254081632653074"/>
    <n v="2.5040654930066845E-2"/>
  </r>
  <r>
    <n v="2020"/>
    <s v="Soybean N "/>
    <s v="C800"/>
    <x v="1"/>
    <x v="8"/>
    <n v="36"/>
    <n v="2"/>
    <n v="30"/>
    <n v="126000"/>
    <n v="158730.15873015873"/>
    <n v="3047"/>
    <n v="3"/>
    <n v="13"/>
    <s v="20348B3047"/>
    <x v="1"/>
    <n v="3"/>
    <s v="Pre band"/>
    <x v="0"/>
    <s v="Miravis Top + Endigo"/>
    <x v="1"/>
    <n v="0.68667272727272721"/>
    <n v="4.3461278577754878E-2"/>
  </r>
  <r>
    <n v="2020"/>
    <s v="Soybean N "/>
    <s v="C800"/>
    <x v="16"/>
    <x v="9"/>
    <n v="36"/>
    <n v="2"/>
    <n v="30"/>
    <n v="126000"/>
    <n v="158730.15873015873"/>
    <n v="3054"/>
    <n v="3"/>
    <n v="14"/>
    <s v="20348B3054"/>
    <x v="0"/>
    <n v="3"/>
    <s v="Pre band"/>
    <x v="0"/>
    <s v="Miravis Top + Endigo"/>
    <x v="0"/>
    <n v="0.68140000000000012"/>
    <n v="3.5283555559623585E-2"/>
  </r>
  <r>
    <n v="2020"/>
    <s v="Soybean N "/>
    <s v="C800"/>
    <x v="2"/>
    <x v="9"/>
    <n v="36"/>
    <n v="2"/>
    <n v="30"/>
    <n v="126000"/>
    <n v="158730.15873015873"/>
    <n v="3055"/>
    <n v="3"/>
    <n v="14"/>
    <s v="20348B3055"/>
    <x v="0"/>
    <n v="3"/>
    <s v="Pre band"/>
    <x v="0"/>
    <s v="none"/>
    <x v="1"/>
    <n v="0.75144897959183665"/>
    <n v="2.1602368354783189E-2"/>
  </r>
  <r>
    <n v="2020"/>
    <s v="Soybean N "/>
    <s v="C800"/>
    <x v="17"/>
    <x v="9"/>
    <n v="36"/>
    <n v="2"/>
    <n v="30"/>
    <n v="126000"/>
    <n v="158730.15873015873"/>
    <n v="3057"/>
    <n v="3"/>
    <n v="15"/>
    <s v="20348B3057"/>
    <x v="2"/>
    <n v="3"/>
    <s v="Pre band"/>
    <x v="0"/>
    <s v="none"/>
    <x v="0"/>
    <n v="0.71968932038834943"/>
    <n v="4.5803294069019736E-2"/>
  </r>
  <r>
    <n v="2020"/>
    <s v="Soybean N "/>
    <s v="C800"/>
    <x v="4"/>
    <x v="9"/>
    <n v="36"/>
    <n v="2"/>
    <n v="30"/>
    <n v="126000"/>
    <n v="158730.15873015873"/>
    <n v="3058"/>
    <n v="3"/>
    <n v="15"/>
    <s v="20348B3058"/>
    <x v="2"/>
    <n v="3"/>
    <s v="Pre band"/>
    <x v="0"/>
    <s v="Miravis Top + Endigo"/>
    <x v="1"/>
    <n v="0.74063636363636354"/>
    <n v="2.9584005105301778E-2"/>
  </r>
  <r>
    <n v="2020"/>
    <s v="Soybean N "/>
    <s v="C800"/>
    <x v="9"/>
    <x v="5"/>
    <n v="36"/>
    <n v="2"/>
    <n v="30"/>
    <n v="126000"/>
    <n v="158730.15873015873"/>
    <n v="4007"/>
    <n v="4"/>
    <n v="17"/>
    <s v="20348B4007"/>
    <x v="1"/>
    <n v="3"/>
    <s v="Pre band"/>
    <x v="0"/>
    <s v="none"/>
    <x v="1"/>
    <n v="0.73937234042553168"/>
    <n v="2.6543931547353738E-2"/>
  </r>
  <r>
    <n v="2020"/>
    <s v="Soybean N "/>
    <s v="C800"/>
    <x v="8"/>
    <x v="5"/>
    <n v="36"/>
    <n v="2"/>
    <n v="30"/>
    <n v="126000"/>
    <n v="158730.15873015873"/>
    <n v="4011"/>
    <n v="4"/>
    <n v="18"/>
    <s v="20348B4011"/>
    <x v="2"/>
    <n v="3"/>
    <s v="Pre band"/>
    <x v="0"/>
    <s v="none"/>
    <x v="0"/>
    <n v="0.73137499999999978"/>
    <n v="3.333573985566788E-2"/>
  </r>
  <r>
    <n v="2020"/>
    <s v="Soybean N "/>
    <s v="C800"/>
    <x v="18"/>
    <x v="6"/>
    <n v="36"/>
    <n v="2"/>
    <n v="30"/>
    <n v="126000"/>
    <n v="158730.15873015873"/>
    <n v="4015"/>
    <n v="4"/>
    <n v="18"/>
    <s v="20348B4015"/>
    <x v="2"/>
    <n v="3"/>
    <s v="Pre band"/>
    <x v="0"/>
    <s v="Miravis Top + Endigo"/>
    <x v="1"/>
    <n v="0.69305494505494514"/>
    <n v="2.3136485201878682E-2"/>
  </r>
  <r>
    <n v="2020"/>
    <s v="Soybean N "/>
    <s v="C800"/>
    <x v="19"/>
    <x v="6"/>
    <n v="36"/>
    <n v="2"/>
    <n v="30"/>
    <n v="126000"/>
    <n v="158730.15873015873"/>
    <n v="4017"/>
    <n v="4"/>
    <n v="17"/>
    <s v="20348B4017"/>
    <x v="1"/>
    <n v="3"/>
    <s v="Pre band"/>
    <x v="0"/>
    <s v="Miravis Top + Endigo"/>
    <x v="0"/>
    <n v="0.67497752808988765"/>
    <n v="2.8699452611229779E-2"/>
  </r>
  <r>
    <n v="2020"/>
    <s v="Soybean N "/>
    <s v="C800"/>
    <x v="11"/>
    <x v="6"/>
    <n v="36"/>
    <n v="2"/>
    <n v="30"/>
    <n v="126000"/>
    <n v="158730.15873015873"/>
    <n v="4022"/>
    <n v="4"/>
    <n v="16"/>
    <s v="20348B4022"/>
    <x v="0"/>
    <n v="3"/>
    <s v="Pre band"/>
    <x v="0"/>
    <s v="Miravis Top + Endigo"/>
    <x v="0"/>
    <n v="0.66822826086956522"/>
    <n v="4.531552465727378E-2"/>
  </r>
  <r>
    <n v="2020"/>
    <s v="Soybean N "/>
    <s v="C800"/>
    <x v="18"/>
    <x v="8"/>
    <n v="36"/>
    <n v="2"/>
    <n v="30"/>
    <n v="126000"/>
    <n v="158730.15873015873"/>
    <n v="4039"/>
    <n v="4"/>
    <n v="18"/>
    <s v="20348B4039"/>
    <x v="2"/>
    <n v="3"/>
    <s v="Pre band"/>
    <x v="0"/>
    <s v="Miravis Top + Endigo"/>
    <x v="0"/>
    <n v="0.73113333333333308"/>
    <n v="3.0245140755597769E-2"/>
  </r>
  <r>
    <n v="2020"/>
    <s v="Soybean N "/>
    <s v="C800"/>
    <x v="12"/>
    <x v="8"/>
    <n v="36"/>
    <n v="2"/>
    <n v="30"/>
    <n v="126000"/>
    <n v="158730.15873015873"/>
    <n v="4040"/>
    <n v="4"/>
    <n v="18"/>
    <s v="20348B4040"/>
    <x v="2"/>
    <n v="3"/>
    <s v="Pre band"/>
    <x v="0"/>
    <s v="none"/>
    <x v="1"/>
    <n v="0.75889887640449438"/>
    <n v="2.0867027570599991E-2"/>
  </r>
  <r>
    <n v="2020"/>
    <s v="Soybean N "/>
    <s v="C800"/>
    <x v="13"/>
    <x v="8"/>
    <n v="36"/>
    <n v="2"/>
    <n v="30"/>
    <n v="126000"/>
    <n v="158730.15873015873"/>
    <n v="4044"/>
    <n v="4"/>
    <n v="17"/>
    <s v="20348B4044"/>
    <x v="1"/>
    <n v="3"/>
    <s v="Pre band"/>
    <x v="0"/>
    <s v="none"/>
    <x v="0"/>
    <n v="0.70735789473684196"/>
    <n v="3.3315996984861387E-2"/>
  </r>
  <r>
    <n v="2020"/>
    <s v="Soybean N "/>
    <s v="C800"/>
    <x v="11"/>
    <x v="8"/>
    <n v="36"/>
    <n v="2"/>
    <n v="30"/>
    <n v="126000"/>
    <n v="158730.15873015873"/>
    <n v="4046"/>
    <n v="4"/>
    <n v="16"/>
    <s v="20348B4046"/>
    <x v="0"/>
    <n v="3"/>
    <s v="Pre band"/>
    <x v="0"/>
    <s v="none"/>
    <x v="1"/>
    <n v="0.7341808510638298"/>
    <n v="4.3355733523670219E-2"/>
  </r>
  <r>
    <n v="2020"/>
    <s v="Soybean N "/>
    <s v="C800"/>
    <x v="20"/>
    <x v="8"/>
    <n v="36"/>
    <n v="2"/>
    <n v="30"/>
    <n v="126000"/>
    <n v="158730.15873015873"/>
    <n v="4047"/>
    <n v="4"/>
    <n v="16"/>
    <s v="20348B4047"/>
    <x v="0"/>
    <n v="3"/>
    <s v="Pre band"/>
    <x v="0"/>
    <s v="none"/>
    <x v="0"/>
    <n v="0.71256382978723398"/>
    <n v="2.6764427728361673E-2"/>
  </r>
  <r>
    <n v="2020"/>
    <s v="Soybean N "/>
    <s v="C800"/>
    <x v="7"/>
    <x v="9"/>
    <n v="36"/>
    <n v="2"/>
    <n v="30"/>
    <n v="126000"/>
    <n v="158730.15873015873"/>
    <n v="4049"/>
    <n v="4"/>
    <n v="16"/>
    <s v="20348B4049"/>
    <x v="0"/>
    <n v="3"/>
    <s v="Pre band"/>
    <x v="0"/>
    <s v="Miravis Top + Endigo"/>
    <x v="1"/>
    <n v="0.7442727272727272"/>
    <n v="2.4945580845328198E-2"/>
  </r>
  <r>
    <n v="2020"/>
    <s v="Soybean N "/>
    <s v="C800"/>
    <x v="9"/>
    <x v="9"/>
    <n v="36"/>
    <n v="2"/>
    <n v="30"/>
    <n v="126000"/>
    <n v="158730.15873015873"/>
    <n v="4055"/>
    <n v="4"/>
    <n v="17"/>
    <s v="20348B4055"/>
    <x v="1"/>
    <n v="3"/>
    <s v="Pre band"/>
    <x v="0"/>
    <s v="Miravis Top + Endigo"/>
    <x v="1"/>
    <n v="0.75549494949494922"/>
    <n v="2.1601858261614357E-2"/>
  </r>
  <r>
    <n v="2020"/>
    <s v="Soybean N "/>
    <s v="C800"/>
    <x v="16"/>
    <x v="0"/>
    <n v="36"/>
    <n v="2"/>
    <n v="30"/>
    <n v="126000"/>
    <n v="158730.15873015873"/>
    <n v="1006"/>
    <n v="1"/>
    <n v="11"/>
    <s v="20348B1006"/>
    <x v="1"/>
    <n v="2"/>
    <s v="Pre broad"/>
    <x v="1"/>
    <s v="Miravis Top + Endigo"/>
    <x v="1"/>
    <n v="0.75244660194174728"/>
    <n v="2.3954911959092828E-2"/>
  </r>
  <r>
    <n v="2020"/>
    <s v="Soybean N "/>
    <s v="C800"/>
    <x v="4"/>
    <x v="0"/>
    <n v="36"/>
    <n v="2"/>
    <n v="30"/>
    <n v="126000"/>
    <n v="158730.15873015873"/>
    <n v="1010"/>
    <n v="1"/>
    <n v="10"/>
    <s v="20348B1010"/>
    <x v="2"/>
    <n v="2"/>
    <s v="Pre broad"/>
    <x v="1"/>
    <s v="Miravis Top + Endigo"/>
    <x v="1"/>
    <n v="0.75588541666666675"/>
    <n v="2.6448308986499715E-2"/>
  </r>
  <r>
    <n v="2020"/>
    <s v="Soybean N "/>
    <s v="C800"/>
    <x v="16"/>
    <x v="4"/>
    <n v="36"/>
    <n v="2"/>
    <n v="30"/>
    <n v="126000"/>
    <n v="158730.15873015873"/>
    <n v="1019"/>
    <n v="1"/>
    <n v="11"/>
    <s v="20348B1019"/>
    <x v="1"/>
    <n v="2"/>
    <s v="Pre broad"/>
    <x v="1"/>
    <s v="none"/>
    <x v="0"/>
    <n v="0.72568999999999972"/>
    <n v="2.3142376627301293E-2"/>
  </r>
  <r>
    <n v="2020"/>
    <s v="Soybean N "/>
    <s v="C800"/>
    <x v="3"/>
    <x v="4"/>
    <n v="36"/>
    <n v="2"/>
    <n v="30"/>
    <n v="126000"/>
    <n v="158730.15873015873"/>
    <n v="1020"/>
    <n v="1"/>
    <n v="11"/>
    <s v="20348B1020"/>
    <x v="1"/>
    <n v="2"/>
    <s v="Pre broad"/>
    <x v="1"/>
    <s v="Miravis Top + Endigo"/>
    <x v="0"/>
    <n v="0.73716666666666641"/>
    <n v="2.6251657713573889E-2"/>
  </r>
  <r>
    <n v="2020"/>
    <s v="Soybean N "/>
    <s v="C800"/>
    <x v="15"/>
    <x v="4"/>
    <n v="36"/>
    <n v="2"/>
    <n v="30"/>
    <n v="126000"/>
    <n v="158730.15873015873"/>
    <n v="1022"/>
    <n v="1"/>
    <n v="12"/>
    <s v="20348B1022"/>
    <x v="0"/>
    <n v="2"/>
    <s v="Pre broad"/>
    <x v="1"/>
    <s v="none"/>
    <x v="1"/>
    <n v="0.7281818181818186"/>
    <n v="2.6991443707122122E-2"/>
  </r>
  <r>
    <n v="2020"/>
    <s v="Soybean N "/>
    <s v="C800"/>
    <x v="21"/>
    <x v="1"/>
    <n v="36"/>
    <n v="2"/>
    <n v="30"/>
    <n v="126000"/>
    <n v="158730.15873015873"/>
    <n v="1028"/>
    <n v="1"/>
    <n v="12"/>
    <s v="20348B1028"/>
    <x v="0"/>
    <n v="2"/>
    <s v="Pre broad"/>
    <x v="1"/>
    <s v="Miravis Top + Endigo"/>
    <x v="0"/>
    <n v="0.72431132075471694"/>
    <n v="2.6716274051439247E-2"/>
  </r>
  <r>
    <n v="2020"/>
    <s v="Soybean N "/>
    <s v="C800"/>
    <x v="17"/>
    <x v="1"/>
    <n v="36"/>
    <n v="2"/>
    <n v="30"/>
    <n v="126000"/>
    <n v="158730.15873015873"/>
    <n v="1033"/>
    <n v="1"/>
    <n v="10"/>
    <s v="20348B1033"/>
    <x v="2"/>
    <n v="2"/>
    <s v="Pre broad"/>
    <x v="1"/>
    <s v="none"/>
    <x v="1"/>
    <n v="0.76966000000000034"/>
    <n v="1.4701899829117824E-2"/>
  </r>
  <r>
    <n v="2020"/>
    <s v="Soybean N "/>
    <s v="C800"/>
    <x v="5"/>
    <x v="1"/>
    <n v="36"/>
    <n v="2"/>
    <n v="30"/>
    <n v="126000"/>
    <n v="158730.15873015873"/>
    <n v="1035"/>
    <n v="1"/>
    <n v="10"/>
    <s v="20348B1035"/>
    <x v="2"/>
    <n v="2"/>
    <s v="Pre broad"/>
    <x v="1"/>
    <s v="Miravis Top + Endigo"/>
    <x v="0"/>
    <n v="0.74653535353535339"/>
    <n v="2.0342131373151995E-2"/>
  </r>
  <r>
    <n v="2020"/>
    <s v="Soybean N "/>
    <s v="C800"/>
    <x v="6"/>
    <x v="2"/>
    <n v="36"/>
    <n v="2"/>
    <n v="30"/>
    <n v="126000"/>
    <n v="158730.15873015873"/>
    <n v="1037"/>
    <n v="1"/>
    <n v="10"/>
    <s v="20348B1037"/>
    <x v="2"/>
    <n v="2"/>
    <s v="Pre broad"/>
    <x v="1"/>
    <s v="none"/>
    <x v="0"/>
    <n v="0.72811340206185582"/>
    <n v="2.8940987474747271E-2"/>
  </r>
  <r>
    <n v="2020"/>
    <s v="Soybean N "/>
    <s v="C800"/>
    <x v="15"/>
    <x v="2"/>
    <n v="36"/>
    <n v="2"/>
    <n v="30"/>
    <n v="126000"/>
    <n v="158730.15873015873"/>
    <n v="1046"/>
    <n v="1"/>
    <n v="12"/>
    <s v="20348B1046"/>
    <x v="0"/>
    <n v="2"/>
    <s v="Pre broad"/>
    <x v="1"/>
    <s v="none"/>
    <x v="0"/>
    <n v="0.68828971962616825"/>
    <n v="6.997021055431292E-2"/>
  </r>
  <r>
    <n v="2020"/>
    <s v="Soybean N "/>
    <s v="C800"/>
    <x v="21"/>
    <x v="3"/>
    <n v="36"/>
    <n v="2"/>
    <n v="30"/>
    <n v="126000"/>
    <n v="158730.15873015873"/>
    <n v="1052"/>
    <n v="1"/>
    <n v="12"/>
    <s v="20348B1052"/>
    <x v="0"/>
    <n v="2"/>
    <s v="Pre broad"/>
    <x v="1"/>
    <s v="Miravis Top + Endigo"/>
    <x v="1"/>
    <n v="0.68514285714285728"/>
    <n v="5.5105568016067752E-2"/>
  </r>
  <r>
    <n v="2020"/>
    <s v="Soybean N "/>
    <s v="C800"/>
    <x v="3"/>
    <x v="3"/>
    <n v="36"/>
    <n v="2"/>
    <n v="30"/>
    <n v="126000"/>
    <n v="158730.15873015873"/>
    <n v="1053"/>
    <n v="1"/>
    <n v="11"/>
    <s v="20348B1053"/>
    <x v="1"/>
    <n v="2"/>
    <s v="Pre broad"/>
    <x v="1"/>
    <s v="none"/>
    <x v="1"/>
    <n v="0.70601851851851882"/>
    <n v="3.8254675722150314E-2"/>
  </r>
  <r>
    <n v="2020"/>
    <s v="Soybean N "/>
    <s v="C800"/>
    <x v="19"/>
    <x v="0"/>
    <n v="36"/>
    <n v="2"/>
    <n v="30"/>
    <n v="126000"/>
    <n v="158730.15873015873"/>
    <n v="2008"/>
    <n v="2"/>
    <n v="8"/>
    <s v="20348B2008"/>
    <x v="0"/>
    <n v="2"/>
    <s v="Pre broad"/>
    <x v="1"/>
    <s v="Miravis Top + Endigo"/>
    <x v="1"/>
    <n v="0.74761052631578973"/>
    <n v="2.8581832772119505E-2"/>
  </r>
  <r>
    <n v="2020"/>
    <s v="Soybean N "/>
    <s v="C800"/>
    <x v="18"/>
    <x v="0"/>
    <n v="36"/>
    <n v="2"/>
    <n v="30"/>
    <n v="126000"/>
    <n v="158730.15873015873"/>
    <n v="2010"/>
    <n v="2"/>
    <n v="7"/>
    <s v="20348B2010"/>
    <x v="1"/>
    <n v="2"/>
    <s v="Pre broad"/>
    <x v="1"/>
    <s v="none"/>
    <x v="1"/>
    <n v="0.73815384615384627"/>
    <n v="3.7455432205614592E-2"/>
  </r>
  <r>
    <n v="2020"/>
    <s v="Soybean N "/>
    <s v="C800"/>
    <x v="14"/>
    <x v="4"/>
    <n v="36"/>
    <n v="2"/>
    <n v="30"/>
    <n v="126000"/>
    <n v="158730.15873015873"/>
    <n v="2013"/>
    <n v="2"/>
    <n v="7"/>
    <s v="20348B2013"/>
    <x v="1"/>
    <n v="2"/>
    <s v="Pre broad"/>
    <x v="1"/>
    <s v="Miravis Top + Endigo"/>
    <x v="0"/>
    <n v="0.73906896551724144"/>
    <n v="2.5994987487953179E-2"/>
  </r>
  <r>
    <n v="2020"/>
    <s v="Soybean N "/>
    <s v="C800"/>
    <x v="19"/>
    <x v="4"/>
    <n v="36"/>
    <n v="2"/>
    <n v="30"/>
    <n v="126000"/>
    <n v="158730.15873015873"/>
    <n v="2017"/>
    <n v="2"/>
    <n v="8"/>
    <s v="20348B2017"/>
    <x v="0"/>
    <n v="2"/>
    <s v="Pre broad"/>
    <x v="1"/>
    <s v="Miravis Top + Endigo"/>
    <x v="0"/>
    <n v="0.72385555555555559"/>
    <n v="3.1709198718915782E-2"/>
  </r>
  <r>
    <n v="2020"/>
    <s v="Soybean N "/>
    <s v="C800"/>
    <x v="20"/>
    <x v="4"/>
    <n v="36"/>
    <n v="2"/>
    <n v="30"/>
    <n v="126000"/>
    <n v="158730.15873015873"/>
    <n v="2023"/>
    <n v="2"/>
    <n v="9"/>
    <s v="20348B2023"/>
    <x v="2"/>
    <n v="2"/>
    <s v="Pre broad"/>
    <x v="1"/>
    <s v="Miravis Top + Endigo"/>
    <x v="1"/>
    <n v="0.74645744680851067"/>
    <n v="3.0184972724146237E-2"/>
  </r>
  <r>
    <n v="2020"/>
    <s v="Soybean N "/>
    <s v="C800"/>
    <x v="20"/>
    <x v="1"/>
    <n v="36"/>
    <n v="2"/>
    <n v="30"/>
    <n v="126000"/>
    <n v="158730.15873015873"/>
    <n v="2026"/>
    <n v="2"/>
    <n v="9"/>
    <s v="20348B2026"/>
    <x v="2"/>
    <n v="2"/>
    <s v="Pre broad"/>
    <x v="1"/>
    <s v="none"/>
    <x v="0"/>
    <n v="0.72820212765957415"/>
    <n v="2.8435393584896305E-2"/>
  </r>
  <r>
    <n v="2020"/>
    <s v="Soybean N "/>
    <s v="C800"/>
    <x v="11"/>
    <x v="1"/>
    <n v="36"/>
    <n v="2"/>
    <n v="30"/>
    <n v="126000"/>
    <n v="158730.15873015873"/>
    <n v="2027"/>
    <n v="2"/>
    <n v="9"/>
    <s v="20348B2027"/>
    <x v="2"/>
    <n v="2"/>
    <s v="Pre broad"/>
    <x v="1"/>
    <s v="Miravis Top + Endigo"/>
    <x v="0"/>
    <n v="0.7478659793814435"/>
    <n v="2.6484519403625117E-2"/>
  </r>
  <r>
    <n v="2020"/>
    <s v="Soybean N "/>
    <s v="C800"/>
    <x v="19"/>
    <x v="1"/>
    <n v="36"/>
    <n v="2"/>
    <n v="30"/>
    <n v="126000"/>
    <n v="158730.15873015873"/>
    <n v="2032"/>
    <n v="2"/>
    <n v="8"/>
    <s v="20348B2032"/>
    <x v="0"/>
    <n v="2"/>
    <s v="Pre broad"/>
    <x v="1"/>
    <s v="none"/>
    <x v="0"/>
    <n v="0.73559782608695634"/>
    <n v="2.7453481046964451E-2"/>
  </r>
  <r>
    <n v="2020"/>
    <s v="Soybean N "/>
    <s v="C800"/>
    <x v="8"/>
    <x v="1"/>
    <n v="36"/>
    <n v="2"/>
    <n v="30"/>
    <n v="126000"/>
    <n v="158730.15873015873"/>
    <n v="2035"/>
    <n v="2"/>
    <n v="7"/>
    <s v="20348B2035"/>
    <x v="1"/>
    <n v="2"/>
    <s v="Pre broad"/>
    <x v="1"/>
    <s v="none"/>
    <x v="0"/>
    <n v="0.74098876404494396"/>
    <n v="2.4045645221885091E-2"/>
  </r>
  <r>
    <n v="2020"/>
    <s v="Soybean N "/>
    <s v="C800"/>
    <x v="14"/>
    <x v="1"/>
    <n v="36"/>
    <n v="2"/>
    <n v="30"/>
    <n v="126000"/>
    <n v="158730.15873015873"/>
    <n v="2036"/>
    <n v="2"/>
    <n v="7"/>
    <s v="20348B2036"/>
    <x v="1"/>
    <n v="2"/>
    <s v="Pre broad"/>
    <x v="1"/>
    <s v="Miravis Top + Endigo"/>
    <x v="1"/>
    <n v="0.74773863636363636"/>
    <n v="2.5298445873934913E-2"/>
  </r>
  <r>
    <n v="2020"/>
    <s v="Soybean N "/>
    <s v="C800"/>
    <x v="7"/>
    <x v="2"/>
    <n v="36"/>
    <n v="2"/>
    <n v="30"/>
    <n v="126000"/>
    <n v="158730.15873015873"/>
    <n v="2048"/>
    <n v="2"/>
    <n v="9"/>
    <s v="20348B2048"/>
    <x v="2"/>
    <n v="2"/>
    <s v="Pre broad"/>
    <x v="1"/>
    <s v="none"/>
    <x v="1"/>
    <n v="0.77312631578947355"/>
    <n v="1.910510798650435E-2"/>
  </r>
  <r>
    <n v="2020"/>
    <s v="Soybean N "/>
    <s v="C800"/>
    <x v="19"/>
    <x v="3"/>
    <n v="36"/>
    <n v="2"/>
    <n v="30"/>
    <n v="126000"/>
    <n v="158730.15873015873"/>
    <n v="2056"/>
    <n v="2"/>
    <n v="8"/>
    <s v="20348B2056"/>
    <x v="0"/>
    <n v="2"/>
    <s v="Pre broad"/>
    <x v="1"/>
    <s v="none"/>
    <x v="1"/>
    <n v="0.75794382022471951"/>
    <n v="1.8283971837340034E-2"/>
  </r>
  <r>
    <n v="2020"/>
    <s v="Soybean N "/>
    <s v="C800"/>
    <x v="6"/>
    <x v="5"/>
    <n v="36"/>
    <n v="2"/>
    <n v="30"/>
    <n v="126000"/>
    <n v="158730.15873015873"/>
    <n v="3012"/>
    <n v="3"/>
    <n v="15"/>
    <s v="20348B3012"/>
    <x v="2"/>
    <n v="2"/>
    <s v="Pre broad"/>
    <x v="1"/>
    <s v="Miravis Top + Endigo"/>
    <x v="0"/>
    <n v="0.7109583333333328"/>
    <n v="1.9361881523786095E-2"/>
  </r>
  <r>
    <n v="2020"/>
    <s v="Soybean N "/>
    <s v="C800"/>
    <x v="22"/>
    <x v="6"/>
    <n v="36"/>
    <n v="2"/>
    <n v="30"/>
    <n v="126000"/>
    <n v="158730.15873015873"/>
    <n v="3017"/>
    <n v="3"/>
    <n v="14"/>
    <s v="20348B3017"/>
    <x v="0"/>
    <n v="2"/>
    <s v="Pre broad"/>
    <x v="1"/>
    <s v="Miravis Top + Endigo"/>
    <x v="1"/>
    <n v="0.76256565656565656"/>
    <n v="2.1216648072492399E-2"/>
  </r>
  <r>
    <n v="2020"/>
    <s v="Soybean N "/>
    <s v="C800"/>
    <x v="15"/>
    <x v="6"/>
    <n v="36"/>
    <n v="2"/>
    <n v="30"/>
    <n v="126000"/>
    <n v="158730.15873015873"/>
    <n v="3022"/>
    <n v="3"/>
    <n v="13"/>
    <s v="20348B3022"/>
    <x v="1"/>
    <n v="2"/>
    <s v="Pre broad"/>
    <x v="1"/>
    <s v="Miravis Top + Endigo"/>
    <x v="0"/>
    <n v="0.74471153846153881"/>
    <n v="2.4293382005399794E-2"/>
  </r>
  <r>
    <n v="2020"/>
    <s v="Soybean N "/>
    <s v="C800"/>
    <x v="3"/>
    <x v="7"/>
    <n v="36"/>
    <n v="2"/>
    <n v="30"/>
    <n v="126000"/>
    <n v="158730.15873015873"/>
    <n v="3029"/>
    <n v="3"/>
    <n v="14"/>
    <s v="20348B3029"/>
    <x v="0"/>
    <n v="2"/>
    <s v="Pre broad"/>
    <x v="1"/>
    <s v="Miravis Top + Endigo"/>
    <x v="0"/>
    <n v="0.73717592592592573"/>
    <n v="2.4632562865857771E-2"/>
  </r>
  <r>
    <n v="2020"/>
    <s v="Soybean N "/>
    <s v="C800"/>
    <x v="17"/>
    <x v="7"/>
    <n v="36"/>
    <n v="2"/>
    <n v="30"/>
    <n v="126000"/>
    <n v="158730.15873015873"/>
    <n v="3033"/>
    <n v="3"/>
    <n v="15"/>
    <s v="20348B3033"/>
    <x v="2"/>
    <n v="2"/>
    <s v="Pre broad"/>
    <x v="1"/>
    <s v="none"/>
    <x v="0"/>
    <n v="0.70395959595959601"/>
    <n v="2.8203314030165808E-2"/>
  </r>
  <r>
    <n v="2020"/>
    <s v="Soybean N "/>
    <s v="C800"/>
    <x v="5"/>
    <x v="8"/>
    <n v="36"/>
    <n v="2"/>
    <n v="30"/>
    <n v="126000"/>
    <n v="158730.15873015873"/>
    <n v="3038"/>
    <n v="3"/>
    <n v="15"/>
    <s v="20348B3038"/>
    <x v="2"/>
    <n v="2"/>
    <s v="Pre broad"/>
    <x v="1"/>
    <s v="none"/>
    <x v="1"/>
    <n v="0.65011578947368442"/>
    <n v="7.3749123782445136E-2"/>
  </r>
  <r>
    <n v="2020"/>
    <s v="Soybean N "/>
    <s v="C800"/>
    <x v="2"/>
    <x v="8"/>
    <n v="36"/>
    <n v="2"/>
    <n v="30"/>
    <n v="126000"/>
    <n v="158730.15873015873"/>
    <n v="3042"/>
    <n v="3"/>
    <n v="14"/>
    <s v="20348B3042"/>
    <x v="0"/>
    <n v="2"/>
    <s v="Pre broad"/>
    <x v="1"/>
    <s v="none"/>
    <x v="0"/>
    <n v="0.66867346938775463"/>
    <n v="3.5981316890289793E-2"/>
  </r>
  <r>
    <n v="2020"/>
    <s v="Soybean N "/>
    <s v="C800"/>
    <x v="3"/>
    <x v="8"/>
    <n v="36"/>
    <n v="2"/>
    <n v="30"/>
    <n v="126000"/>
    <n v="158730.15873015873"/>
    <n v="3044"/>
    <n v="3"/>
    <n v="14"/>
    <s v="20348B3044"/>
    <x v="0"/>
    <n v="2"/>
    <s v="Pre broad"/>
    <x v="1"/>
    <s v="none"/>
    <x v="1"/>
    <n v="0.7000476190476187"/>
    <n v="2.8284060798241695E-2"/>
  </r>
  <r>
    <n v="2020"/>
    <s v="Soybean N "/>
    <s v="C800"/>
    <x v="1"/>
    <x v="9"/>
    <n v="36"/>
    <n v="2"/>
    <n v="30"/>
    <n v="126000"/>
    <n v="158730.15873015873"/>
    <n v="3050"/>
    <n v="3"/>
    <n v="13"/>
    <s v="20348B3050"/>
    <x v="1"/>
    <n v="2"/>
    <s v="Pre broad"/>
    <x v="1"/>
    <s v="none"/>
    <x v="0"/>
    <n v="0.59996491228070159"/>
    <n v="6.6565681160785456E-2"/>
  </r>
  <r>
    <n v="2020"/>
    <s v="Soybean N "/>
    <s v="C800"/>
    <x v="15"/>
    <x v="9"/>
    <n v="36"/>
    <n v="2"/>
    <n v="30"/>
    <n v="126000"/>
    <n v="158730.15873015873"/>
    <n v="3051"/>
    <n v="3"/>
    <n v="13"/>
    <s v="20348B3051"/>
    <x v="1"/>
    <n v="2"/>
    <s v="Pre broad"/>
    <x v="1"/>
    <s v="Miravis Top + Endigo"/>
    <x v="1"/>
    <n v="0.72419811320754746"/>
    <n v="5.603849354069592E-2"/>
  </r>
  <r>
    <n v="2020"/>
    <s v="Soybean N "/>
    <s v="C800"/>
    <x v="21"/>
    <x v="9"/>
    <n v="36"/>
    <n v="2"/>
    <n v="30"/>
    <n v="126000"/>
    <n v="158730.15873015873"/>
    <n v="3052"/>
    <n v="3"/>
    <n v="13"/>
    <s v="20348B3052"/>
    <x v="1"/>
    <n v="2"/>
    <s v="Pre broad"/>
    <x v="1"/>
    <s v="none"/>
    <x v="1"/>
    <n v="0.72450000000000037"/>
    <n v="5.183537925061911E-2"/>
  </r>
  <r>
    <n v="2020"/>
    <s v="Soybean N "/>
    <s v="C800"/>
    <x v="5"/>
    <x v="9"/>
    <n v="36"/>
    <n v="2"/>
    <n v="30"/>
    <n v="126000"/>
    <n v="158730.15873015873"/>
    <n v="3059"/>
    <n v="3"/>
    <n v="15"/>
    <s v="20348B3059"/>
    <x v="2"/>
    <n v="2"/>
    <s v="Pre broad"/>
    <x v="1"/>
    <s v="Miravis Top + Endigo"/>
    <x v="1"/>
    <n v="0.73841414141414141"/>
    <n v="3.1874438002572815E-2"/>
  </r>
  <r>
    <n v="2020"/>
    <s v="Soybean N "/>
    <s v="C800"/>
    <x v="18"/>
    <x v="5"/>
    <n v="36"/>
    <n v="2"/>
    <n v="30"/>
    <n v="126000"/>
    <n v="158730.15873015873"/>
    <n v="4010"/>
    <n v="4"/>
    <n v="18"/>
    <s v="20348B4010"/>
    <x v="2"/>
    <n v="2"/>
    <s v="Pre broad"/>
    <x v="1"/>
    <s v="Miravis Top + Endigo"/>
    <x v="0"/>
    <n v="0.72586666666666666"/>
    <n v="2.3176024031045645E-2"/>
  </r>
  <r>
    <n v="2020"/>
    <s v="Soybean N "/>
    <s v="C800"/>
    <x v="14"/>
    <x v="5"/>
    <n v="36"/>
    <n v="2"/>
    <n v="30"/>
    <n v="126000"/>
    <n v="158730.15873015873"/>
    <n v="4012"/>
    <n v="4"/>
    <n v="18"/>
    <s v="20348B4012"/>
    <x v="2"/>
    <n v="2"/>
    <s v="Pre broad"/>
    <x v="1"/>
    <s v="Miravis Top + Endigo"/>
    <x v="1"/>
    <n v="0.73987640449438219"/>
    <n v="3.7611295518253096E-2"/>
  </r>
  <r>
    <n v="2020"/>
    <s v="Soybean N "/>
    <s v="C800"/>
    <x v="20"/>
    <x v="6"/>
    <n v="36"/>
    <n v="2"/>
    <n v="30"/>
    <n v="126000"/>
    <n v="158730.15873015873"/>
    <n v="4023"/>
    <n v="4"/>
    <n v="16"/>
    <s v="20348B4023"/>
    <x v="0"/>
    <n v="2"/>
    <s v="Pre broad"/>
    <x v="1"/>
    <s v="Miravis Top + Endigo"/>
    <x v="1"/>
    <n v="0.6875789473684214"/>
    <n v="3.0146302461015708E-2"/>
  </r>
  <r>
    <n v="2020"/>
    <s v="Soybean N "/>
    <s v="C800"/>
    <x v="7"/>
    <x v="7"/>
    <n v="36"/>
    <n v="2"/>
    <n v="30"/>
    <n v="126000"/>
    <n v="158730.15873015873"/>
    <n v="4025"/>
    <n v="4"/>
    <n v="16"/>
    <s v="20348B4025"/>
    <x v="0"/>
    <n v="2"/>
    <s v="Pre broad"/>
    <x v="1"/>
    <s v="none"/>
    <x v="0"/>
    <n v="0.65651648351648362"/>
    <n v="5.5790951603553199E-2"/>
  </r>
  <r>
    <n v="2020"/>
    <s v="Soybean N "/>
    <s v="C800"/>
    <x v="13"/>
    <x v="7"/>
    <n v="36"/>
    <n v="2"/>
    <n v="30"/>
    <n v="126000"/>
    <n v="158730.15873015873"/>
    <n v="4029"/>
    <n v="4"/>
    <n v="17"/>
    <s v="20348B4029"/>
    <x v="1"/>
    <n v="2"/>
    <s v="Pre broad"/>
    <x v="1"/>
    <s v="none"/>
    <x v="0"/>
    <n v="0.70621276595744664"/>
    <n v="4.0140043112639669E-2"/>
  </r>
  <r>
    <n v="2020"/>
    <s v="Soybean N "/>
    <s v="C800"/>
    <x v="9"/>
    <x v="7"/>
    <n v="36"/>
    <n v="2"/>
    <n v="30"/>
    <n v="126000"/>
    <n v="158730.15873015873"/>
    <n v="4031"/>
    <n v="4"/>
    <n v="17"/>
    <s v="20348B4031"/>
    <x v="1"/>
    <n v="2"/>
    <s v="Pre broad"/>
    <x v="1"/>
    <s v="Miravis Top + Endigo"/>
    <x v="1"/>
    <n v="0.74850526315789512"/>
    <n v="2.882960715305851E-2"/>
  </r>
  <r>
    <n v="2020"/>
    <s v="Soybean N "/>
    <s v="C800"/>
    <x v="14"/>
    <x v="8"/>
    <n v="36"/>
    <n v="2"/>
    <n v="30"/>
    <n v="126000"/>
    <n v="158730.15873015873"/>
    <n v="4037"/>
    <n v="4"/>
    <n v="18"/>
    <s v="20348B4037"/>
    <x v="2"/>
    <n v="2"/>
    <s v="Pre broad"/>
    <x v="1"/>
    <s v="none"/>
    <x v="1"/>
    <n v="0.74497777777777763"/>
    <n v="1.8860205878857197E-2"/>
  </r>
  <r>
    <n v="2020"/>
    <s v="Soybean N "/>
    <s v="C800"/>
    <x v="9"/>
    <x v="8"/>
    <n v="36"/>
    <n v="2"/>
    <n v="30"/>
    <n v="126000"/>
    <n v="158730.15873015873"/>
    <n v="4042"/>
    <n v="4"/>
    <n v="17"/>
    <s v="20348B4042"/>
    <x v="1"/>
    <n v="2"/>
    <s v="Pre broad"/>
    <x v="1"/>
    <s v="Miravis Top + Endigo"/>
    <x v="0"/>
    <n v="0.72754838709677427"/>
    <n v="2.6362653149212129E-2"/>
  </r>
  <r>
    <n v="2020"/>
    <s v="Soybean N "/>
    <s v="C800"/>
    <x v="20"/>
    <x v="9"/>
    <n v="36"/>
    <n v="2"/>
    <n v="30"/>
    <n v="126000"/>
    <n v="158730.15873015873"/>
    <n v="4050"/>
    <n v="4"/>
    <n v="16"/>
    <s v="20348B4050"/>
    <x v="0"/>
    <n v="2"/>
    <s v="Pre broad"/>
    <x v="1"/>
    <s v="none"/>
    <x v="1"/>
    <n v="0.74687096774193551"/>
    <n v="2.4410094938830135E-2"/>
  </r>
  <r>
    <n v="2020"/>
    <s v="Soybean N "/>
    <s v="C800"/>
    <x v="11"/>
    <x v="9"/>
    <n v="36"/>
    <n v="2"/>
    <n v="30"/>
    <n v="126000"/>
    <n v="158730.15873015873"/>
    <n v="4051"/>
    <n v="4"/>
    <n v="16"/>
    <s v="20348B4051"/>
    <x v="0"/>
    <n v="2"/>
    <s v="Pre broad"/>
    <x v="1"/>
    <s v="Miravis Top + Endigo"/>
    <x v="0"/>
    <n v="0.73697979797979807"/>
    <n v="2.2725055756634704E-2"/>
  </r>
  <r>
    <n v="2020"/>
    <s v="Soybean N "/>
    <s v="C800"/>
    <x v="13"/>
    <x v="9"/>
    <n v="36"/>
    <n v="2"/>
    <n v="30"/>
    <n v="126000"/>
    <n v="158730.15873015873"/>
    <n v="4053"/>
    <n v="4"/>
    <n v="17"/>
    <s v="20348B4053"/>
    <x v="1"/>
    <n v="2"/>
    <s v="Pre broad"/>
    <x v="1"/>
    <s v="none"/>
    <x v="1"/>
    <n v="0.76542708333333354"/>
    <n v="2.63481727286786E-2"/>
  </r>
  <r>
    <n v="2020"/>
    <s v="Soybean N "/>
    <s v="C800"/>
    <x v="12"/>
    <x v="9"/>
    <n v="36"/>
    <n v="2"/>
    <n v="30"/>
    <n v="126000"/>
    <n v="158730.15873015873"/>
    <n v="4057"/>
    <n v="4"/>
    <n v="18"/>
    <s v="20348B4057"/>
    <x v="2"/>
    <n v="2"/>
    <s v="Pre broad"/>
    <x v="1"/>
    <s v="none"/>
    <x v="0"/>
    <n v="0.74727173913043488"/>
    <n v="2.4590314925817661E-2"/>
  </r>
  <r>
    <n v="2020"/>
    <s v="Soybean N "/>
    <s v="C800"/>
    <x v="22"/>
    <x v="0"/>
    <n v="36"/>
    <n v="2"/>
    <n v="30"/>
    <n v="126000"/>
    <n v="158730.15873015873"/>
    <n v="1008"/>
    <n v="1"/>
    <n v="11"/>
    <s v="20348B1008"/>
    <x v="1"/>
    <n v="4"/>
    <s v="R3 mid-row"/>
    <x v="2"/>
    <s v="none"/>
    <x v="0"/>
    <n v="0.73578999999999994"/>
    <n v="2.1722908356725672E-2"/>
  </r>
  <r>
    <n v="2020"/>
    <s v="Soybean N "/>
    <s v="C800"/>
    <x v="5"/>
    <x v="0"/>
    <n v="36"/>
    <n v="2"/>
    <n v="30"/>
    <n v="126000"/>
    <n v="158730.15873015873"/>
    <n v="1011"/>
    <n v="1"/>
    <n v="10"/>
    <s v="20348B1011"/>
    <x v="2"/>
    <n v="4"/>
    <s v="R3 mid-row"/>
    <x v="2"/>
    <s v="none"/>
    <x v="0"/>
    <n v="0.73343434343434299"/>
    <n v="2.9562511290477291E-2"/>
  </r>
  <r>
    <n v="2020"/>
    <s v="Soybean N "/>
    <s v="C800"/>
    <x v="17"/>
    <x v="4"/>
    <n v="36"/>
    <n v="2"/>
    <n v="30"/>
    <n v="126000"/>
    <n v="158730.15873015873"/>
    <n v="1016"/>
    <n v="1"/>
    <n v="10"/>
    <s v="20348B1016"/>
    <x v="2"/>
    <n v="4"/>
    <s v="R3 mid-row"/>
    <x v="2"/>
    <s v="Miravis Top + Endigo"/>
    <x v="1"/>
    <n v="0.75517346938775498"/>
    <n v="1.936679351188891E-2"/>
  </r>
  <r>
    <n v="2020"/>
    <s v="Soybean N "/>
    <s v="C800"/>
    <x v="22"/>
    <x v="4"/>
    <n v="36"/>
    <n v="2"/>
    <n v="30"/>
    <n v="126000"/>
    <n v="158730.15873015873"/>
    <n v="1017"/>
    <n v="1"/>
    <n v="11"/>
    <s v="20348B1017"/>
    <x v="1"/>
    <n v="4"/>
    <s v="R3 mid-row"/>
    <x v="2"/>
    <s v="Miravis Top + Endigo"/>
    <x v="1"/>
    <n v="0.76159595959595983"/>
    <n v="2.009971021819074E-2"/>
  </r>
  <r>
    <n v="2020"/>
    <s v="Soybean N "/>
    <s v="C800"/>
    <x v="0"/>
    <x v="1"/>
    <n v="36"/>
    <n v="2"/>
    <n v="30"/>
    <n v="126000"/>
    <n v="158730.15873015873"/>
    <n v="1025"/>
    <n v="1"/>
    <n v="12"/>
    <s v="20348B1025"/>
    <x v="0"/>
    <n v="4"/>
    <s v="R3 mid-row"/>
    <x v="2"/>
    <s v="Miravis Top + Endigo"/>
    <x v="0"/>
    <n v="0.69072641509433952"/>
    <n v="5.1790518164893766E-2"/>
  </r>
  <r>
    <n v="2020"/>
    <s v="Soybean N "/>
    <s v="C800"/>
    <x v="16"/>
    <x v="1"/>
    <n v="36"/>
    <n v="2"/>
    <n v="30"/>
    <n v="126000"/>
    <n v="158730.15873015873"/>
    <n v="1030"/>
    <n v="1"/>
    <n v="11"/>
    <s v="20348B1030"/>
    <x v="1"/>
    <n v="4"/>
    <s v="R3 mid-row"/>
    <x v="2"/>
    <s v="Miravis Top + Endigo"/>
    <x v="0"/>
    <n v="0.70042424242424217"/>
    <n v="2.0856698091692591E-2"/>
  </r>
  <r>
    <n v="2020"/>
    <s v="Soybean N "/>
    <s v="C800"/>
    <x v="22"/>
    <x v="2"/>
    <n v="36"/>
    <n v="2"/>
    <n v="30"/>
    <n v="126000"/>
    <n v="158730.15873015873"/>
    <n v="1041"/>
    <n v="1"/>
    <n v="11"/>
    <s v="20348B1041"/>
    <x v="1"/>
    <n v="4"/>
    <s v="R3 mid-row"/>
    <x v="2"/>
    <s v="none"/>
    <x v="1"/>
    <n v="0.73620212765957449"/>
    <n v="2.307098899177433E-2"/>
  </r>
  <r>
    <n v="2020"/>
    <s v="Soybean N "/>
    <s v="C800"/>
    <x v="21"/>
    <x v="2"/>
    <n v="36"/>
    <n v="2"/>
    <n v="30"/>
    <n v="126000"/>
    <n v="158730.15873015873"/>
    <n v="1045"/>
    <n v="1"/>
    <n v="12"/>
    <s v="20348B1045"/>
    <x v="0"/>
    <n v="4"/>
    <s v="R3 mid-row"/>
    <x v="2"/>
    <s v="none"/>
    <x v="1"/>
    <n v="0.7012499999999996"/>
    <n v="5.0779921891336233E-2"/>
  </r>
  <r>
    <n v="2020"/>
    <s v="Soybean N "/>
    <s v="C800"/>
    <x v="0"/>
    <x v="2"/>
    <n v="36"/>
    <n v="2"/>
    <n v="30"/>
    <n v="126000"/>
    <n v="158730.15873015873"/>
    <n v="1048"/>
    <n v="1"/>
    <n v="12"/>
    <s v="20348B1048"/>
    <x v="0"/>
    <n v="4"/>
    <s v="R3 mid-row"/>
    <x v="2"/>
    <s v="Miravis Top + Endigo"/>
    <x v="1"/>
    <n v="0.70074311926605504"/>
    <n v="4.9906097688321382E-2"/>
  </r>
  <r>
    <n v="2020"/>
    <s v="Soybean N "/>
    <s v="C800"/>
    <x v="15"/>
    <x v="3"/>
    <n v="36"/>
    <n v="2"/>
    <n v="30"/>
    <n v="126000"/>
    <n v="158730.15873015873"/>
    <n v="1051"/>
    <n v="1"/>
    <n v="12"/>
    <s v="20348B1051"/>
    <x v="0"/>
    <n v="4"/>
    <s v="R3 mid-row"/>
    <x v="2"/>
    <s v="none"/>
    <x v="0"/>
    <n v="0.58339603960396025"/>
    <n v="7.3539659940460952E-2"/>
  </r>
  <r>
    <n v="2020"/>
    <s v="Soybean N "/>
    <s v="C800"/>
    <x v="17"/>
    <x v="3"/>
    <n v="36"/>
    <n v="2"/>
    <n v="30"/>
    <n v="126000"/>
    <n v="158730.15873015873"/>
    <n v="1057"/>
    <n v="1"/>
    <n v="10"/>
    <s v="20348B1057"/>
    <x v="2"/>
    <n v="4"/>
    <s v="R3 mid-row"/>
    <x v="2"/>
    <s v="Miravis Top + Endigo"/>
    <x v="0"/>
    <n v="0.6743979591836734"/>
    <n v="3.7063539701082893E-2"/>
  </r>
  <r>
    <n v="2020"/>
    <s v="Soybean N "/>
    <s v="C800"/>
    <x v="4"/>
    <x v="3"/>
    <n v="36"/>
    <n v="2"/>
    <n v="30"/>
    <n v="126000"/>
    <n v="158730.15873015873"/>
    <n v="1058"/>
    <n v="1"/>
    <n v="10"/>
    <s v="20348B1058"/>
    <x v="2"/>
    <n v="4"/>
    <s v="R3 mid-row"/>
    <x v="2"/>
    <s v="none"/>
    <x v="1"/>
    <n v="0.72402083333333289"/>
    <n v="2.1953529468882592E-2"/>
  </r>
  <r>
    <n v="2020"/>
    <s v="Soybean N "/>
    <s v="C800"/>
    <x v="20"/>
    <x v="0"/>
    <n v="36"/>
    <n v="2"/>
    <n v="30"/>
    <n v="126000"/>
    <n v="158730.15873015873"/>
    <n v="2002"/>
    <n v="2"/>
    <n v="9"/>
    <s v="20348B2002"/>
    <x v="2"/>
    <n v="4"/>
    <s v="R3 mid-row"/>
    <x v="2"/>
    <s v="Miravis Top + Endigo"/>
    <x v="0"/>
    <n v="0.70906250000000004"/>
    <n v="2.8287922846103011E-2"/>
  </r>
  <r>
    <n v="2020"/>
    <s v="Soybean N "/>
    <s v="C800"/>
    <x v="13"/>
    <x v="0"/>
    <n v="36"/>
    <n v="2"/>
    <n v="30"/>
    <n v="126000"/>
    <n v="158730.15873015873"/>
    <n v="2005"/>
    <n v="2"/>
    <n v="8"/>
    <s v="20348B2005"/>
    <x v="0"/>
    <n v="4"/>
    <s v="R3 mid-row"/>
    <x v="2"/>
    <s v="none"/>
    <x v="0"/>
    <n v="0.71661702127659588"/>
    <n v="3.8001727856300578E-2"/>
  </r>
  <r>
    <n v="2020"/>
    <s v="Soybean N "/>
    <s v="C800"/>
    <x v="10"/>
    <x v="0"/>
    <n v="36"/>
    <n v="2"/>
    <n v="30"/>
    <n v="126000"/>
    <n v="158730.15873015873"/>
    <n v="2006"/>
    <n v="2"/>
    <n v="8"/>
    <s v="20348B2006"/>
    <x v="0"/>
    <n v="4"/>
    <s v="R3 mid-row"/>
    <x v="2"/>
    <s v="none"/>
    <x v="1"/>
    <n v="0.74241489361702107"/>
    <n v="2.493708624556772E-2"/>
  </r>
  <r>
    <n v="2020"/>
    <s v="Soybean N "/>
    <s v="C800"/>
    <x v="14"/>
    <x v="0"/>
    <n v="36"/>
    <n v="2"/>
    <n v="30"/>
    <n v="126000"/>
    <n v="158730.15873015873"/>
    <n v="2012"/>
    <n v="2"/>
    <n v="7"/>
    <s v="20348B2012"/>
    <x v="1"/>
    <n v="4"/>
    <s v="R3 mid-row"/>
    <x v="2"/>
    <s v="Miravis Top + Endigo"/>
    <x v="0"/>
    <n v="0.74196703296703304"/>
    <n v="2.4277767858882512E-2"/>
  </r>
  <r>
    <n v="2020"/>
    <s v="Soybean N "/>
    <s v="C800"/>
    <x v="23"/>
    <x v="4"/>
    <n v="36"/>
    <n v="2"/>
    <n v="30"/>
    <n v="126000"/>
    <n v="158730.15873015873"/>
    <n v="2021"/>
    <n v="2"/>
    <n v="9"/>
    <s v="20348B2021"/>
    <x v="2"/>
    <n v="4"/>
    <s v="R3 mid-row"/>
    <x v="2"/>
    <s v="none"/>
    <x v="1"/>
    <n v="0.73890624999999999"/>
    <n v="2.9604437122982646E-2"/>
  </r>
  <r>
    <n v="2020"/>
    <s v="Soybean N "/>
    <s v="C800"/>
    <x v="10"/>
    <x v="1"/>
    <n v="36"/>
    <n v="2"/>
    <n v="30"/>
    <n v="126000"/>
    <n v="158730.15873015873"/>
    <n v="2030"/>
    <n v="2"/>
    <n v="8"/>
    <s v="20348B2030"/>
    <x v="0"/>
    <n v="4"/>
    <s v="R3 mid-row"/>
    <x v="2"/>
    <s v="Miravis Top + Endigo"/>
    <x v="1"/>
    <n v="0.73385106382978704"/>
    <n v="1.8218481368441508E-2"/>
  </r>
  <r>
    <n v="2020"/>
    <s v="Soybean N "/>
    <s v="C800"/>
    <x v="18"/>
    <x v="2"/>
    <n v="36"/>
    <n v="2"/>
    <n v="30"/>
    <n v="126000"/>
    <n v="158730.15873015873"/>
    <n v="2039"/>
    <n v="2"/>
    <n v="7"/>
    <s v="20348B2039"/>
    <x v="1"/>
    <n v="4"/>
    <s v="R3 mid-row"/>
    <x v="2"/>
    <s v="Miravis Top + Endigo"/>
    <x v="1"/>
    <n v="0.73195402298850587"/>
    <n v="2.8143282913722759E-2"/>
  </r>
  <r>
    <n v="2020"/>
    <s v="Soybean N "/>
    <s v="C800"/>
    <x v="12"/>
    <x v="2"/>
    <n v="36"/>
    <n v="2"/>
    <n v="30"/>
    <n v="126000"/>
    <n v="158730.15873015873"/>
    <n v="2040"/>
    <n v="2"/>
    <n v="7"/>
    <s v="20348B2040"/>
    <x v="1"/>
    <n v="4"/>
    <s v="R3 mid-row"/>
    <x v="2"/>
    <s v="none"/>
    <x v="1"/>
    <n v="0.76515555555555592"/>
    <n v="1.6561028513290398E-2"/>
  </r>
  <r>
    <n v="2020"/>
    <s v="Soybean N "/>
    <s v="C800"/>
    <x v="20"/>
    <x v="3"/>
    <n v="36"/>
    <n v="2"/>
    <n v="30"/>
    <n v="126000"/>
    <n v="158730.15873015873"/>
    <n v="2050"/>
    <n v="2"/>
    <n v="9"/>
    <s v="20348B2050"/>
    <x v="2"/>
    <n v="4"/>
    <s v="R3 mid-row"/>
    <x v="2"/>
    <s v="none"/>
    <x v="0"/>
    <n v="0.67827368421052614"/>
    <n v="2.6604847624699567E-2"/>
  </r>
  <r>
    <n v="2020"/>
    <s v="Soybean N "/>
    <s v="C800"/>
    <x v="23"/>
    <x v="3"/>
    <n v="36"/>
    <n v="2"/>
    <n v="30"/>
    <n v="126000"/>
    <n v="158730.15873015873"/>
    <n v="2052"/>
    <n v="2"/>
    <n v="9"/>
    <s v="20348B2052"/>
    <x v="2"/>
    <n v="4"/>
    <s v="R3 mid-row"/>
    <x v="2"/>
    <s v="Miravis Top + Endigo"/>
    <x v="1"/>
    <n v="0.71172631578947387"/>
    <n v="2.860383923987609E-2"/>
  </r>
  <r>
    <n v="2020"/>
    <s v="Soybean N "/>
    <s v="C800"/>
    <x v="13"/>
    <x v="3"/>
    <n v="36"/>
    <n v="2"/>
    <n v="30"/>
    <n v="126000"/>
    <n v="158730.15873015873"/>
    <n v="2053"/>
    <n v="2"/>
    <n v="8"/>
    <s v="20348B2053"/>
    <x v="0"/>
    <n v="4"/>
    <s v="R3 mid-row"/>
    <x v="2"/>
    <s v="Miravis Top + Endigo"/>
    <x v="0"/>
    <n v="0.72129032258064485"/>
    <n v="2.2579126877441791E-2"/>
  </r>
  <r>
    <n v="2020"/>
    <s v="Soybean N "/>
    <s v="C800"/>
    <x v="18"/>
    <x v="3"/>
    <n v="36"/>
    <n v="2"/>
    <n v="30"/>
    <n v="126000"/>
    <n v="158730.15873015873"/>
    <n v="2058"/>
    <n v="2"/>
    <n v="7"/>
    <s v="20348B2058"/>
    <x v="1"/>
    <n v="4"/>
    <s v="R3 mid-row"/>
    <x v="2"/>
    <s v="none"/>
    <x v="0"/>
    <n v="0.72568539325842674"/>
    <n v="2.4090075052547059E-2"/>
  </r>
  <r>
    <n v="2020"/>
    <s v="Soybean N "/>
    <s v="C800"/>
    <x v="0"/>
    <x v="5"/>
    <n v="36"/>
    <n v="2"/>
    <n v="30"/>
    <n v="126000"/>
    <n v="158730.15873015873"/>
    <n v="3001"/>
    <n v="3"/>
    <n v="13"/>
    <s v="20348B3001"/>
    <x v="1"/>
    <n v="4"/>
    <s v="R3 mid-row"/>
    <x v="2"/>
    <s v="none"/>
    <x v="0"/>
    <n v="0.71751851851851844"/>
    <n v="2.6442489696252409E-2"/>
  </r>
  <r>
    <n v="2020"/>
    <s v="Soybean N "/>
    <s v="C800"/>
    <x v="1"/>
    <x v="5"/>
    <n v="36"/>
    <n v="2"/>
    <n v="30"/>
    <n v="126000"/>
    <n v="158730.15873015873"/>
    <n v="3002"/>
    <n v="3"/>
    <n v="13"/>
    <s v="20348B3002"/>
    <x v="1"/>
    <n v="4"/>
    <s v="R3 mid-row"/>
    <x v="2"/>
    <s v="Miravis Top + Endigo"/>
    <x v="1"/>
    <n v="0.71377981651376143"/>
    <n v="2.8849339744089608E-2"/>
  </r>
  <r>
    <n v="2020"/>
    <s v="Soybean N "/>
    <s v="C800"/>
    <x v="3"/>
    <x v="5"/>
    <n v="36"/>
    <n v="2"/>
    <n v="30"/>
    <n v="126000"/>
    <n v="158730.15873015873"/>
    <n v="3005"/>
    <n v="3"/>
    <n v="14"/>
    <s v="20348B3005"/>
    <x v="0"/>
    <n v="4"/>
    <s v="R3 mid-row"/>
    <x v="2"/>
    <s v="none"/>
    <x v="0"/>
    <n v="0.74085714285714288"/>
    <n v="2.5558164648887879E-2"/>
  </r>
  <r>
    <n v="2020"/>
    <s v="Soybean N "/>
    <s v="C800"/>
    <x v="17"/>
    <x v="5"/>
    <n v="36"/>
    <n v="2"/>
    <n v="30"/>
    <n v="126000"/>
    <n v="158730.15873015873"/>
    <n v="3009"/>
    <n v="3"/>
    <n v="15"/>
    <s v="20348B3009"/>
    <x v="2"/>
    <n v="4"/>
    <s v="R3 mid-row"/>
    <x v="2"/>
    <s v="Miravis Top + Endigo"/>
    <x v="0"/>
    <n v="0.72103225806451565"/>
    <n v="3.5436548196841555E-2"/>
  </r>
  <r>
    <n v="2020"/>
    <s v="Soybean N "/>
    <s v="C800"/>
    <x v="5"/>
    <x v="5"/>
    <n v="36"/>
    <n v="2"/>
    <n v="30"/>
    <n v="126000"/>
    <n v="158730.15873015873"/>
    <n v="3011"/>
    <n v="3"/>
    <n v="15"/>
    <s v="20348B3011"/>
    <x v="2"/>
    <n v="4"/>
    <s v="R3 mid-row"/>
    <x v="2"/>
    <s v="none"/>
    <x v="0"/>
    <n v="0.70868749999999991"/>
    <n v="3.5128130128377066E-2"/>
  </r>
  <r>
    <n v="2020"/>
    <s v="Soybean N "/>
    <s v="C800"/>
    <x v="1"/>
    <x v="6"/>
    <n v="36"/>
    <n v="2"/>
    <n v="30"/>
    <n v="126000"/>
    <n v="158730.15873015873"/>
    <n v="3023"/>
    <n v="3"/>
    <n v="13"/>
    <s v="20348B3023"/>
    <x v="1"/>
    <n v="4"/>
    <s v="R3 mid-row"/>
    <x v="2"/>
    <s v="Miravis Top + Endigo"/>
    <x v="0"/>
    <n v="0.68812280701754369"/>
    <n v="3.0707336862451244E-2"/>
  </r>
  <r>
    <n v="2020"/>
    <s v="Soybean N "/>
    <s v="C800"/>
    <x v="21"/>
    <x v="7"/>
    <n v="36"/>
    <n v="2"/>
    <n v="30"/>
    <n v="126000"/>
    <n v="158730.15873015873"/>
    <n v="3028"/>
    <n v="3"/>
    <n v="13"/>
    <s v="20348B3028"/>
    <x v="1"/>
    <n v="4"/>
    <s v="R3 mid-row"/>
    <x v="2"/>
    <s v="none"/>
    <x v="1"/>
    <n v="0.72597169811320716"/>
    <n v="2.5471349936069473E-2"/>
  </r>
  <r>
    <n v="2020"/>
    <s v="Soybean N "/>
    <s v="C800"/>
    <x v="6"/>
    <x v="8"/>
    <n v="36"/>
    <n v="2"/>
    <n v="30"/>
    <n v="126000"/>
    <n v="158730.15873015873"/>
    <n v="3037"/>
    <n v="3"/>
    <n v="15"/>
    <s v="20348B3037"/>
    <x v="2"/>
    <n v="4"/>
    <s v="R3 mid-row"/>
    <x v="2"/>
    <s v="none"/>
    <x v="1"/>
    <n v="0.69074468085106377"/>
    <n v="3.5455541196122112E-2"/>
  </r>
  <r>
    <n v="2020"/>
    <s v="Soybean N "/>
    <s v="C800"/>
    <x v="17"/>
    <x v="8"/>
    <n v="36"/>
    <n v="2"/>
    <n v="30"/>
    <n v="126000"/>
    <n v="158730.15873015873"/>
    <n v="3040"/>
    <n v="3"/>
    <n v="15"/>
    <s v="20348B3040"/>
    <x v="2"/>
    <n v="4"/>
    <s v="R3 mid-row"/>
    <x v="2"/>
    <s v="Miravis Top + Endigo"/>
    <x v="1"/>
    <n v="0.68763265306122423"/>
    <n v="3.966207457886492E-2"/>
  </r>
  <r>
    <n v="2020"/>
    <s v="Soybean N "/>
    <s v="C800"/>
    <x v="22"/>
    <x v="8"/>
    <n v="36"/>
    <n v="2"/>
    <n v="30"/>
    <n v="126000"/>
    <n v="158730.15873015873"/>
    <n v="3041"/>
    <n v="3"/>
    <n v="14"/>
    <s v="20348B3041"/>
    <x v="0"/>
    <n v="4"/>
    <s v="R3 mid-row"/>
    <x v="2"/>
    <s v="none"/>
    <x v="1"/>
    <n v="0.70579166666666648"/>
    <n v="1.9596947488765636E-2"/>
  </r>
  <r>
    <n v="2020"/>
    <s v="Soybean N "/>
    <s v="C800"/>
    <x v="3"/>
    <x v="9"/>
    <n v="36"/>
    <n v="2"/>
    <n v="30"/>
    <n v="126000"/>
    <n v="158730.15873015873"/>
    <n v="3053"/>
    <n v="3"/>
    <n v="14"/>
    <s v="20348B3053"/>
    <x v="0"/>
    <n v="4"/>
    <s v="R3 mid-row"/>
    <x v="2"/>
    <s v="Miravis Top + Endigo"/>
    <x v="1"/>
    <n v="0.70169523809523815"/>
    <n v="6.886094178872075E-2"/>
  </r>
  <r>
    <n v="2020"/>
    <s v="Soybean N "/>
    <s v="C800"/>
    <x v="22"/>
    <x v="9"/>
    <n v="36"/>
    <n v="2"/>
    <n v="30"/>
    <n v="126000"/>
    <n v="158730.15873015873"/>
    <n v="3056"/>
    <n v="3"/>
    <n v="14"/>
    <s v="20348B3056"/>
    <x v="0"/>
    <n v="4"/>
    <s v="R3 mid-row"/>
    <x v="2"/>
    <s v="Miravis Top + Endigo"/>
    <x v="0"/>
    <n v="0.72660638297872315"/>
    <n v="2.6135798415583972E-2"/>
  </r>
  <r>
    <n v="2020"/>
    <s v="Soybean N "/>
    <s v="C800"/>
    <x v="23"/>
    <x v="5"/>
    <n v="36"/>
    <n v="2"/>
    <n v="30"/>
    <n v="126000"/>
    <n v="158730.15873015873"/>
    <n v="4004"/>
    <n v="4"/>
    <n v="16"/>
    <s v="20348B4004"/>
    <x v="0"/>
    <n v="4"/>
    <s v="R3 mid-row"/>
    <x v="2"/>
    <s v="none"/>
    <x v="0"/>
    <n v="0.6700947368421053"/>
    <n v="4.0153448669942367E-2"/>
  </r>
  <r>
    <n v="2020"/>
    <s v="Soybean N "/>
    <s v="C800"/>
    <x v="12"/>
    <x v="5"/>
    <n v="36"/>
    <n v="2"/>
    <n v="30"/>
    <n v="126000"/>
    <n v="158730.15873015873"/>
    <n v="4009"/>
    <n v="4"/>
    <n v="18"/>
    <s v="20348B4009"/>
    <x v="2"/>
    <n v="4"/>
    <s v="R3 mid-row"/>
    <x v="2"/>
    <s v="Miravis Top + Endigo"/>
    <x v="1"/>
    <n v="0.72813186813186803"/>
    <n v="2.8110183520967728E-2"/>
  </r>
  <r>
    <n v="2020"/>
    <s v="Soybean N "/>
    <s v="C800"/>
    <x v="10"/>
    <x v="6"/>
    <n v="36"/>
    <n v="2"/>
    <n v="30"/>
    <n v="126000"/>
    <n v="158730.15873015873"/>
    <n v="4019"/>
    <n v="4"/>
    <n v="17"/>
    <s v="20348B4019"/>
    <x v="1"/>
    <n v="4"/>
    <s v="R3 mid-row"/>
    <x v="2"/>
    <s v="none"/>
    <x v="0"/>
    <n v="0.59671111111111119"/>
    <n v="4.4030184856829233E-2"/>
  </r>
  <r>
    <n v="2020"/>
    <s v="Soybean N "/>
    <s v="C800"/>
    <x v="13"/>
    <x v="6"/>
    <n v="36"/>
    <n v="2"/>
    <n v="30"/>
    <n v="126000"/>
    <n v="158730.15873015873"/>
    <n v="4020"/>
    <n v="4"/>
    <n v="17"/>
    <s v="20348B4020"/>
    <x v="1"/>
    <n v="4"/>
    <s v="R3 mid-row"/>
    <x v="2"/>
    <s v="Miravis Top + Endigo"/>
    <x v="0"/>
    <n v="0.63365934065934082"/>
    <n v="4.0607941144615189E-2"/>
  </r>
  <r>
    <n v="2020"/>
    <s v="Soybean N "/>
    <s v="C800"/>
    <x v="11"/>
    <x v="7"/>
    <n v="36"/>
    <n v="2"/>
    <n v="30"/>
    <n v="126000"/>
    <n v="158730.15873015873"/>
    <n v="4027"/>
    <n v="4"/>
    <n v="16"/>
    <s v="20348B4027"/>
    <x v="0"/>
    <n v="4"/>
    <s v="R3 mid-row"/>
    <x v="2"/>
    <s v="none"/>
    <x v="1"/>
    <n v="0.68035869565217399"/>
    <n v="4.6700961592504489E-2"/>
  </r>
  <r>
    <n v="2020"/>
    <s v="Soybean N "/>
    <s v="C800"/>
    <x v="14"/>
    <x v="7"/>
    <n v="36"/>
    <n v="2"/>
    <n v="30"/>
    <n v="126000"/>
    <n v="158730.15873015873"/>
    <n v="4036"/>
    <n v="4"/>
    <n v="18"/>
    <s v="20348B4036"/>
    <x v="2"/>
    <n v="4"/>
    <s v="R3 mid-row"/>
    <x v="2"/>
    <s v="Miravis Top + Endigo"/>
    <x v="0"/>
    <n v="0.70495402298850574"/>
    <n v="2.5637412726366441E-2"/>
  </r>
  <r>
    <n v="2020"/>
    <s v="Soybean N "/>
    <s v="C800"/>
    <x v="8"/>
    <x v="8"/>
    <n v="36"/>
    <n v="2"/>
    <n v="30"/>
    <n v="126000"/>
    <n v="158730.15873015873"/>
    <n v="4038"/>
    <n v="4"/>
    <n v="18"/>
    <s v="20348B4038"/>
    <x v="2"/>
    <n v="4"/>
    <s v="R3 mid-row"/>
    <x v="2"/>
    <s v="none"/>
    <x v="1"/>
    <n v="0.74110112359550562"/>
    <n v="2.8143320273128845E-2"/>
  </r>
  <r>
    <n v="2020"/>
    <s v="Soybean N "/>
    <s v="C800"/>
    <x v="7"/>
    <x v="8"/>
    <n v="36"/>
    <n v="2"/>
    <n v="30"/>
    <n v="126000"/>
    <n v="158730.15873015873"/>
    <n v="4048"/>
    <n v="4"/>
    <n v="16"/>
    <s v="20348B4048"/>
    <x v="0"/>
    <n v="4"/>
    <s v="R3 mid-row"/>
    <x v="2"/>
    <s v="Miravis Top + Endigo"/>
    <x v="1"/>
    <n v="0.72195744680851037"/>
    <n v="4.1564023653013038E-2"/>
  </r>
  <r>
    <n v="2020"/>
    <s v="Soybean N "/>
    <s v="C800"/>
    <x v="23"/>
    <x v="9"/>
    <n v="36"/>
    <n v="2"/>
    <n v="30"/>
    <n v="126000"/>
    <n v="158730.15873015873"/>
    <n v="4052"/>
    <n v="4"/>
    <n v="16"/>
    <s v="20348B4052"/>
    <x v="0"/>
    <n v="4"/>
    <s v="R3 mid-row"/>
    <x v="2"/>
    <s v="Miravis Top + Endigo"/>
    <x v="0"/>
    <n v="0.71029473684210509"/>
    <n v="3.4109296693729432E-2"/>
  </r>
  <r>
    <n v="2020"/>
    <s v="Soybean N "/>
    <s v="C800"/>
    <x v="10"/>
    <x v="9"/>
    <n v="36"/>
    <n v="2"/>
    <n v="30"/>
    <n v="126000"/>
    <n v="158730.15873015873"/>
    <n v="4054"/>
    <n v="4"/>
    <n v="17"/>
    <s v="20348B4054"/>
    <x v="1"/>
    <n v="4"/>
    <s v="R3 mid-row"/>
    <x v="2"/>
    <s v="Miravis Top + Endigo"/>
    <x v="1"/>
    <n v="0.74007368421052599"/>
    <n v="2.9645150335433662E-2"/>
  </r>
  <r>
    <n v="2020"/>
    <s v="Soybean N "/>
    <s v="C800"/>
    <x v="19"/>
    <x v="9"/>
    <n v="36"/>
    <n v="2"/>
    <n v="30"/>
    <n v="126000"/>
    <n v="158730.15873015873"/>
    <n v="4056"/>
    <n v="4"/>
    <n v="17"/>
    <s v="20348B4056"/>
    <x v="1"/>
    <n v="4"/>
    <s v="R3 mid-row"/>
    <x v="2"/>
    <s v="none"/>
    <x v="1"/>
    <n v="0.75867415730337084"/>
    <n v="2.1409840176517612E-2"/>
  </r>
  <r>
    <n v="2020"/>
    <s v="Soybean N "/>
    <s v="C800"/>
    <x v="8"/>
    <x v="9"/>
    <n v="36"/>
    <n v="2"/>
    <n v="30"/>
    <n v="126000"/>
    <n v="158730.15873015873"/>
    <n v="4059"/>
    <n v="4"/>
    <n v="18"/>
    <s v="20348B4059"/>
    <x v="2"/>
    <n v="4"/>
    <s v="R3 mid-row"/>
    <x v="2"/>
    <s v="none"/>
    <x v="0"/>
    <n v="0.71867032967032984"/>
    <n v="2.824498183357305E-2"/>
  </r>
  <r>
    <n v="2020"/>
    <s v="Soybean N "/>
    <s v="C800"/>
    <x v="21"/>
    <x v="0"/>
    <n v="36"/>
    <n v="2"/>
    <n v="30"/>
    <n v="126000"/>
    <n v="158730.15873015873"/>
    <n v="1004"/>
    <n v="1"/>
    <n v="12"/>
    <s v="20348B1004"/>
    <x v="0"/>
    <n v="5"/>
    <s v="R3 Y-drop"/>
    <x v="2"/>
    <s v="none"/>
    <x v="1"/>
    <n v="0.71030188679245254"/>
    <n v="3.6648177973638001E-2"/>
  </r>
  <r>
    <n v="2020"/>
    <s v="Soybean N "/>
    <s v="C800"/>
    <x v="17"/>
    <x v="0"/>
    <n v="36"/>
    <n v="2"/>
    <n v="30"/>
    <n v="126000"/>
    <n v="158730.15873015873"/>
    <n v="1009"/>
    <n v="1"/>
    <n v="10"/>
    <s v="20348B1009"/>
    <x v="2"/>
    <n v="5"/>
    <s v="R3 Y-drop"/>
    <x v="2"/>
    <s v="Miravis Top + Endigo"/>
    <x v="1"/>
    <n v="0.75841666666666663"/>
    <n v="2.4803084131946138E-2"/>
  </r>
  <r>
    <n v="2020"/>
    <s v="Soybean N "/>
    <s v="C800"/>
    <x v="6"/>
    <x v="4"/>
    <n v="36"/>
    <n v="2"/>
    <n v="30"/>
    <n v="126000"/>
    <n v="158730.15873015873"/>
    <n v="1013"/>
    <n v="1"/>
    <n v="10"/>
    <s v="20348B1013"/>
    <x v="2"/>
    <n v="5"/>
    <s v="R3 Y-drop"/>
    <x v="2"/>
    <s v="none"/>
    <x v="1"/>
    <n v="0.73818947368421073"/>
    <n v="3.2908090816835975E-2"/>
  </r>
  <r>
    <n v="2020"/>
    <s v="Soybean N "/>
    <s v="C800"/>
    <x v="1"/>
    <x v="4"/>
    <n v="36"/>
    <n v="2"/>
    <n v="30"/>
    <n v="126000"/>
    <n v="158730.15873015873"/>
    <n v="1023"/>
    <n v="1"/>
    <n v="12"/>
    <s v="20348B1023"/>
    <x v="0"/>
    <n v="5"/>
    <s v="R3 Y-drop"/>
    <x v="2"/>
    <s v="Miravis Top + Endigo"/>
    <x v="1"/>
    <n v="0.67590000000000006"/>
    <n v="3.0061385009457542E-2"/>
  </r>
  <r>
    <n v="2020"/>
    <s v="Soybean N "/>
    <s v="C800"/>
    <x v="6"/>
    <x v="1"/>
    <n v="36"/>
    <n v="2"/>
    <n v="30"/>
    <n v="126000"/>
    <n v="158730.15873015873"/>
    <n v="1036"/>
    <n v="1"/>
    <n v="10"/>
    <s v="20348B1036"/>
    <x v="2"/>
    <n v="5"/>
    <s v="R3 Y-drop"/>
    <x v="2"/>
    <s v="Miravis Top + Endigo"/>
    <x v="0"/>
    <n v="0.73834736842105264"/>
    <n v="1.8992029919100512E-2"/>
  </r>
  <r>
    <n v="2020"/>
    <s v="Soybean N "/>
    <s v="C800"/>
    <x v="5"/>
    <x v="2"/>
    <n v="36"/>
    <n v="2"/>
    <n v="30"/>
    <n v="126000"/>
    <n v="158730.15873015873"/>
    <n v="1038"/>
    <n v="1"/>
    <n v="10"/>
    <s v="20348B1038"/>
    <x v="2"/>
    <n v="5"/>
    <s v="R3 Y-drop"/>
    <x v="2"/>
    <s v="none"/>
    <x v="0"/>
    <n v="0.70753684210526335"/>
    <n v="3.763509298466091E-2"/>
  </r>
  <r>
    <n v="2020"/>
    <s v="Soybean N "/>
    <s v="C800"/>
    <x v="3"/>
    <x v="2"/>
    <n v="36"/>
    <n v="2"/>
    <n v="30"/>
    <n v="126000"/>
    <n v="158730.15873015873"/>
    <n v="1044"/>
    <n v="1"/>
    <n v="11"/>
    <s v="20348B1044"/>
    <x v="1"/>
    <n v="5"/>
    <s v="R3 Y-drop"/>
    <x v="2"/>
    <s v="Miravis Top + Endigo"/>
    <x v="0"/>
    <n v="0.71228440366972456"/>
    <n v="2.7719859087592103E-2"/>
  </r>
  <r>
    <n v="2020"/>
    <s v="Soybean N "/>
    <s v="C800"/>
    <x v="1"/>
    <x v="2"/>
    <n v="36"/>
    <n v="2"/>
    <n v="30"/>
    <n v="126000"/>
    <n v="158730.15873015873"/>
    <n v="1047"/>
    <n v="1"/>
    <n v="12"/>
    <s v="20348B1047"/>
    <x v="0"/>
    <n v="5"/>
    <s v="R3 Y-drop"/>
    <x v="2"/>
    <s v="Miravis Top + Endigo"/>
    <x v="0"/>
    <n v="0.62839000000000023"/>
    <n v="4.9439258722497409E-2"/>
  </r>
  <r>
    <n v="2020"/>
    <s v="Soybean N "/>
    <s v="C800"/>
    <x v="1"/>
    <x v="3"/>
    <n v="36"/>
    <n v="2"/>
    <n v="30"/>
    <n v="126000"/>
    <n v="158730.15873015873"/>
    <n v="1050"/>
    <n v="1"/>
    <n v="12"/>
    <s v="20348B1050"/>
    <x v="0"/>
    <n v="5"/>
    <s v="R3 Y-drop"/>
    <x v="2"/>
    <s v="none"/>
    <x v="0"/>
    <n v="0.6107619047619044"/>
    <n v="3.135115131291176E-2"/>
  </r>
  <r>
    <n v="2020"/>
    <s v="Soybean N "/>
    <s v="C800"/>
    <x v="16"/>
    <x v="3"/>
    <n v="36"/>
    <n v="2"/>
    <n v="30"/>
    <n v="126000"/>
    <n v="158730.15873015873"/>
    <n v="1054"/>
    <n v="1"/>
    <n v="11"/>
    <s v="20348B1054"/>
    <x v="1"/>
    <n v="5"/>
    <s v="R3 Y-drop"/>
    <x v="2"/>
    <s v="none"/>
    <x v="1"/>
    <n v="0.67560396039603954"/>
    <n v="3.1465561875779188E-2"/>
  </r>
  <r>
    <n v="2020"/>
    <s v="Soybean N "/>
    <s v="C800"/>
    <x v="2"/>
    <x v="3"/>
    <n v="36"/>
    <n v="2"/>
    <n v="30"/>
    <n v="126000"/>
    <n v="158730.15873015873"/>
    <n v="1055"/>
    <n v="1"/>
    <n v="11"/>
    <s v="20348B1055"/>
    <x v="1"/>
    <n v="5"/>
    <s v="R3 Y-drop"/>
    <x v="2"/>
    <s v="Miravis Top + Endigo"/>
    <x v="1"/>
    <n v="0.67251485148514834"/>
    <n v="5.338101045529093E-2"/>
  </r>
  <r>
    <n v="2020"/>
    <s v="Soybean N "/>
    <s v="C800"/>
    <x v="22"/>
    <x v="3"/>
    <n v="36"/>
    <n v="2"/>
    <n v="30"/>
    <n v="126000"/>
    <n v="158730.15873015873"/>
    <n v="1056"/>
    <n v="1"/>
    <n v="11"/>
    <s v="20348B1056"/>
    <x v="1"/>
    <n v="5"/>
    <s v="R3 Y-drop"/>
    <x v="2"/>
    <s v="none"/>
    <x v="0"/>
    <n v="0.68719191919191935"/>
    <n v="2.495288489626718E-2"/>
  </r>
  <r>
    <n v="2020"/>
    <s v="Soybean N "/>
    <s v="C800"/>
    <x v="11"/>
    <x v="0"/>
    <n v="36"/>
    <n v="2"/>
    <n v="30"/>
    <n v="126000"/>
    <n v="158730.15873015873"/>
    <n v="2003"/>
    <n v="2"/>
    <n v="9"/>
    <s v="20348B2003"/>
    <x v="2"/>
    <n v="5"/>
    <s v="R3 Y-drop"/>
    <x v="2"/>
    <s v="Miravis Top + Endigo"/>
    <x v="0"/>
    <n v="0.73802197802197866"/>
    <n v="3.28014152885489E-2"/>
  </r>
  <r>
    <n v="2020"/>
    <s v="Soybean N "/>
    <s v="C800"/>
    <x v="9"/>
    <x v="0"/>
    <n v="36"/>
    <n v="2"/>
    <n v="30"/>
    <n v="126000"/>
    <n v="158730.15873015873"/>
    <n v="2007"/>
    <n v="2"/>
    <n v="8"/>
    <s v="20348B2007"/>
    <x v="0"/>
    <n v="5"/>
    <s v="R3 Y-drop"/>
    <x v="2"/>
    <s v="Miravis Top + Endigo"/>
    <x v="1"/>
    <n v="0.75564835164835187"/>
    <n v="2.2525232087281192E-2"/>
  </r>
  <r>
    <n v="2020"/>
    <s v="Soybean N "/>
    <s v="C800"/>
    <x v="18"/>
    <x v="4"/>
    <n v="36"/>
    <n v="2"/>
    <n v="30"/>
    <n v="126000"/>
    <n v="158730.15873015873"/>
    <n v="2015"/>
    <n v="2"/>
    <n v="7"/>
    <s v="20348B2015"/>
    <x v="1"/>
    <n v="5"/>
    <s v="R3 Y-drop"/>
    <x v="2"/>
    <s v="none"/>
    <x v="0"/>
    <n v="0.71224719101123568"/>
    <n v="2.9577817586097278E-2"/>
  </r>
  <r>
    <n v="2020"/>
    <s v="Soybean N "/>
    <s v="C800"/>
    <x v="12"/>
    <x v="4"/>
    <n v="36"/>
    <n v="2"/>
    <n v="30"/>
    <n v="126000"/>
    <n v="158730.15873015873"/>
    <n v="2016"/>
    <n v="2"/>
    <n v="7"/>
    <s v="20348B2016"/>
    <x v="1"/>
    <n v="5"/>
    <s v="R3 Y-drop"/>
    <x v="2"/>
    <s v="Miravis Top + Endigo"/>
    <x v="1"/>
    <n v="0.76463636363636422"/>
    <n v="1.4700990519557677E-2"/>
  </r>
  <r>
    <n v="2020"/>
    <s v="Soybean N "/>
    <s v="C800"/>
    <x v="13"/>
    <x v="4"/>
    <n v="36"/>
    <n v="2"/>
    <n v="30"/>
    <n v="126000"/>
    <n v="158730.15873015873"/>
    <n v="2020"/>
    <n v="2"/>
    <n v="8"/>
    <s v="20348B2020"/>
    <x v="0"/>
    <n v="5"/>
    <s v="R3 Y-drop"/>
    <x v="2"/>
    <s v="none"/>
    <x v="0"/>
    <n v="0.72394623655913959"/>
    <n v="3.0944327846957588E-2"/>
  </r>
  <r>
    <n v="2020"/>
    <s v="Soybean N "/>
    <s v="C800"/>
    <x v="7"/>
    <x v="4"/>
    <n v="36"/>
    <n v="2"/>
    <n v="30"/>
    <n v="126000"/>
    <n v="158730.15873015873"/>
    <n v="2024"/>
    <n v="2"/>
    <n v="9"/>
    <s v="20348B2024"/>
    <x v="2"/>
    <n v="5"/>
    <s v="R3 Y-drop"/>
    <x v="2"/>
    <s v="none"/>
    <x v="1"/>
    <n v="0.76362765957446799"/>
    <n v="2.1166510392730969E-2"/>
  </r>
  <r>
    <n v="2020"/>
    <s v="Soybean N "/>
    <s v="C800"/>
    <x v="23"/>
    <x v="1"/>
    <n v="36"/>
    <n v="2"/>
    <n v="30"/>
    <n v="126000"/>
    <n v="158730.15873015873"/>
    <n v="2028"/>
    <n v="2"/>
    <n v="9"/>
    <s v="20348B2028"/>
    <x v="2"/>
    <n v="5"/>
    <s v="R3 Y-drop"/>
    <x v="2"/>
    <s v="none"/>
    <x v="0"/>
    <n v="0.71389690721649457"/>
    <n v="3.0559192744057918E-2"/>
  </r>
  <r>
    <n v="2020"/>
    <s v="Soybean N "/>
    <s v="C800"/>
    <x v="9"/>
    <x v="1"/>
    <n v="36"/>
    <n v="2"/>
    <n v="30"/>
    <n v="126000"/>
    <n v="158730.15873015873"/>
    <n v="2031"/>
    <n v="2"/>
    <n v="8"/>
    <s v="20348B2031"/>
    <x v="0"/>
    <n v="5"/>
    <s v="R3 Y-drop"/>
    <x v="2"/>
    <s v="none"/>
    <x v="1"/>
    <n v="0.75155434782608677"/>
    <n v="1.892284167171351E-2"/>
  </r>
  <r>
    <n v="2020"/>
    <s v="Soybean N "/>
    <s v="C800"/>
    <x v="18"/>
    <x v="1"/>
    <n v="36"/>
    <n v="2"/>
    <n v="30"/>
    <n v="126000"/>
    <n v="158730.15873015873"/>
    <n v="2034"/>
    <n v="2"/>
    <n v="7"/>
    <s v="20348B2034"/>
    <x v="1"/>
    <n v="5"/>
    <s v="R3 Y-drop"/>
    <x v="2"/>
    <s v="Miravis Top + Endigo"/>
    <x v="0"/>
    <n v="0.71240909090909088"/>
    <n v="1.9773217904291273E-2"/>
  </r>
  <r>
    <n v="2020"/>
    <s v="Soybean N "/>
    <s v="C800"/>
    <x v="9"/>
    <x v="2"/>
    <n v="36"/>
    <n v="2"/>
    <n v="30"/>
    <n v="126000"/>
    <n v="158730.15873015873"/>
    <n v="2042"/>
    <n v="2"/>
    <n v="8"/>
    <s v="20348B2042"/>
    <x v="0"/>
    <n v="5"/>
    <s v="R3 Y-drop"/>
    <x v="2"/>
    <s v="Miravis Top + Endigo"/>
    <x v="0"/>
    <n v="0.73521505376344087"/>
    <n v="2.4922422880311042E-2"/>
  </r>
  <r>
    <n v="2020"/>
    <s v="Soybean N "/>
    <s v="C800"/>
    <x v="20"/>
    <x v="2"/>
    <n v="36"/>
    <n v="2"/>
    <n v="30"/>
    <n v="126000"/>
    <n v="158730.15873015873"/>
    <n v="2047"/>
    <n v="2"/>
    <n v="9"/>
    <s v="20348B2047"/>
    <x v="2"/>
    <n v="5"/>
    <s v="R3 Y-drop"/>
    <x v="2"/>
    <s v="Miravis Top + Endigo"/>
    <x v="1"/>
    <n v="0.72518085106382968"/>
    <n v="2.6545138171773057E-2"/>
  </r>
  <r>
    <n v="2020"/>
    <s v="Soybean N "/>
    <s v="C800"/>
    <x v="8"/>
    <x v="3"/>
    <n v="36"/>
    <n v="2"/>
    <n v="30"/>
    <n v="126000"/>
    <n v="158730.15873015873"/>
    <n v="2059"/>
    <n v="2"/>
    <n v="7"/>
    <s v="20348B2059"/>
    <x v="1"/>
    <n v="5"/>
    <s v="R3 Y-drop"/>
    <x v="2"/>
    <s v="none"/>
    <x v="1"/>
    <n v="0.75815909090909139"/>
    <n v="1.7235279485213192E-2"/>
  </r>
  <r>
    <n v="2020"/>
    <s v="Soybean N "/>
    <s v="C800"/>
    <x v="21"/>
    <x v="5"/>
    <n v="36"/>
    <n v="2"/>
    <n v="30"/>
    <n v="126000"/>
    <n v="158730.15873015873"/>
    <n v="3004"/>
    <n v="3"/>
    <n v="13"/>
    <s v="20348B3004"/>
    <x v="1"/>
    <n v="5"/>
    <s v="R3 Y-drop"/>
    <x v="2"/>
    <s v="Miravis Top + Endigo"/>
    <x v="1"/>
    <n v="0.75349122807017566"/>
    <n v="3.3094192633887486E-2"/>
  </r>
  <r>
    <n v="2020"/>
    <s v="Soybean N "/>
    <s v="C800"/>
    <x v="2"/>
    <x v="5"/>
    <n v="36"/>
    <n v="2"/>
    <n v="30"/>
    <n v="126000"/>
    <n v="158730.15873015873"/>
    <n v="3007"/>
    <n v="3"/>
    <n v="14"/>
    <s v="20348B3007"/>
    <x v="0"/>
    <n v="5"/>
    <s v="R3 Y-drop"/>
    <x v="2"/>
    <s v="none"/>
    <x v="1"/>
    <n v="0.74967326732673256"/>
    <n v="1.8607583889855391E-2"/>
  </r>
  <r>
    <n v="2020"/>
    <s v="Soybean N "/>
    <s v="C800"/>
    <x v="4"/>
    <x v="5"/>
    <n v="36"/>
    <n v="2"/>
    <n v="30"/>
    <n v="126000"/>
    <n v="158730.15873015873"/>
    <n v="3010"/>
    <n v="3"/>
    <n v="15"/>
    <s v="20348B3010"/>
    <x v="2"/>
    <n v="5"/>
    <s v="R3 Y-drop"/>
    <x v="2"/>
    <s v="none"/>
    <x v="1"/>
    <n v="0.74790625000000011"/>
    <n v="1.8386538625623877E-2"/>
  </r>
  <r>
    <n v="2020"/>
    <s v="Soybean N "/>
    <s v="C800"/>
    <x v="5"/>
    <x v="6"/>
    <n v="36"/>
    <n v="2"/>
    <n v="30"/>
    <n v="126000"/>
    <n v="158730.15873015873"/>
    <n v="3014"/>
    <n v="3"/>
    <n v="15"/>
    <s v="20348B3014"/>
    <x v="2"/>
    <n v="5"/>
    <s v="R3 Y-drop"/>
    <x v="2"/>
    <s v="Miravis Top + Endigo"/>
    <x v="1"/>
    <n v="0.71184375"/>
    <n v="2.7287679164976295E-2"/>
  </r>
  <r>
    <n v="2020"/>
    <s v="Soybean N "/>
    <s v="C800"/>
    <x v="3"/>
    <x v="6"/>
    <n v="36"/>
    <n v="2"/>
    <n v="30"/>
    <n v="126000"/>
    <n v="158730.15873015873"/>
    <n v="3020"/>
    <n v="3"/>
    <n v="14"/>
    <s v="20348B3020"/>
    <x v="0"/>
    <n v="5"/>
    <s v="R3 Y-drop"/>
    <x v="2"/>
    <s v="Miravis Top + Endigo"/>
    <x v="1"/>
    <n v="0.76220560747663557"/>
    <n v="2.165847183487081E-2"/>
  </r>
  <r>
    <n v="2020"/>
    <s v="Soybean N "/>
    <s v="C800"/>
    <x v="15"/>
    <x v="7"/>
    <n v="36"/>
    <n v="2"/>
    <n v="30"/>
    <n v="126000"/>
    <n v="158730.15873015873"/>
    <n v="3027"/>
    <n v="3"/>
    <n v="13"/>
    <s v="20348B3027"/>
    <x v="1"/>
    <n v="5"/>
    <s v="R3 Y-drop"/>
    <x v="2"/>
    <s v="none"/>
    <x v="0"/>
    <n v="0.71244660194174736"/>
    <n v="3.0023431423124552E-2"/>
  </r>
  <r>
    <n v="2020"/>
    <s v="Soybean N "/>
    <s v="C800"/>
    <x v="16"/>
    <x v="7"/>
    <n v="36"/>
    <n v="2"/>
    <n v="30"/>
    <n v="126000"/>
    <n v="158730.15873015873"/>
    <n v="3030"/>
    <n v="3"/>
    <n v="14"/>
    <s v="20348B3030"/>
    <x v="0"/>
    <n v="5"/>
    <s v="R3 Y-drop"/>
    <x v="2"/>
    <s v="none"/>
    <x v="0"/>
    <n v="0.69023000000000012"/>
    <n v="1.6516814205997269E-2"/>
  </r>
  <r>
    <n v="2020"/>
    <s v="Soybean N "/>
    <s v="C800"/>
    <x v="22"/>
    <x v="7"/>
    <n v="36"/>
    <n v="2"/>
    <n v="30"/>
    <n v="126000"/>
    <n v="158730.15873015873"/>
    <n v="3032"/>
    <n v="3"/>
    <n v="14"/>
    <s v="20348B3032"/>
    <x v="0"/>
    <n v="5"/>
    <s v="R3 Y-drop"/>
    <x v="2"/>
    <s v="Miravis Top + Endigo"/>
    <x v="0"/>
    <n v="0.69382828282828279"/>
    <n v="2.5250193130826722E-2"/>
  </r>
  <r>
    <n v="2020"/>
    <s v="Soybean N "/>
    <s v="C800"/>
    <x v="4"/>
    <x v="7"/>
    <n v="36"/>
    <n v="2"/>
    <n v="30"/>
    <n v="126000"/>
    <n v="158730.15873015873"/>
    <n v="3034"/>
    <n v="3"/>
    <n v="15"/>
    <s v="20348B3034"/>
    <x v="2"/>
    <n v="5"/>
    <s v="R3 Y-drop"/>
    <x v="2"/>
    <s v="Miravis Top + Endigo"/>
    <x v="0"/>
    <n v="0.67174226804123716"/>
    <n v="2.5101161307182648E-2"/>
  </r>
  <r>
    <n v="2020"/>
    <s v="Soybean N "/>
    <s v="C800"/>
    <x v="21"/>
    <x v="8"/>
    <n v="36"/>
    <n v="2"/>
    <n v="30"/>
    <n v="126000"/>
    <n v="158730.15873015873"/>
    <n v="3045"/>
    <n v="3"/>
    <n v="13"/>
    <s v="20348B3045"/>
    <x v="1"/>
    <n v="5"/>
    <s v="R3 Y-drop"/>
    <x v="2"/>
    <s v="none"/>
    <x v="1"/>
    <n v="0.70267924528301873"/>
    <n v="3.3203140175597882E-2"/>
  </r>
  <r>
    <n v="2020"/>
    <s v="Soybean N "/>
    <s v="C800"/>
    <x v="0"/>
    <x v="9"/>
    <n v="36"/>
    <n v="2"/>
    <n v="30"/>
    <n v="126000"/>
    <n v="158730.15873015873"/>
    <n v="3049"/>
    <n v="3"/>
    <n v="13"/>
    <s v="20348B3049"/>
    <x v="1"/>
    <n v="5"/>
    <s v="R3 Y-drop"/>
    <x v="2"/>
    <s v="Miravis Top + Endigo"/>
    <x v="0"/>
    <n v="0.63628703703703693"/>
    <n v="9.5350024227111127E-2"/>
  </r>
  <r>
    <n v="2020"/>
    <s v="Soybean N "/>
    <s v="C800"/>
    <x v="6"/>
    <x v="9"/>
    <n v="36"/>
    <n v="2"/>
    <n v="30"/>
    <n v="126000"/>
    <n v="158730.15873015873"/>
    <n v="3060"/>
    <n v="3"/>
    <n v="15"/>
    <s v="20348B3060"/>
    <x v="2"/>
    <n v="5"/>
    <s v="R3 Y-drop"/>
    <x v="2"/>
    <s v="none"/>
    <x v="0"/>
    <n v="0.67679166666666646"/>
    <n v="5.7677673627566553E-2"/>
  </r>
  <r>
    <n v="2020"/>
    <s v="Soybean N "/>
    <s v="C800"/>
    <x v="7"/>
    <x v="5"/>
    <n v="36"/>
    <n v="2"/>
    <n v="30"/>
    <n v="126000"/>
    <n v="158730.15873015873"/>
    <n v="4001"/>
    <n v="4"/>
    <n v="16"/>
    <s v="20348B4001"/>
    <x v="0"/>
    <n v="5"/>
    <s v="R3 Y-drop"/>
    <x v="2"/>
    <s v="Miravis Top + Endigo"/>
    <x v="1"/>
    <n v="0.74396739130434775"/>
    <n v="2.7862082267570441E-2"/>
  </r>
  <r>
    <n v="2020"/>
    <s v="Soybean N "/>
    <s v="C800"/>
    <x v="11"/>
    <x v="5"/>
    <n v="36"/>
    <n v="2"/>
    <n v="30"/>
    <n v="126000"/>
    <n v="158730.15873015873"/>
    <n v="4003"/>
    <n v="4"/>
    <n v="16"/>
    <s v="20348B4003"/>
    <x v="0"/>
    <n v="5"/>
    <s v="R3 Y-drop"/>
    <x v="2"/>
    <s v="none"/>
    <x v="1"/>
    <n v="0.75140000000000007"/>
    <n v="1.9372825890371592E-2"/>
  </r>
  <r>
    <n v="2020"/>
    <s v="Soybean N "/>
    <s v="C800"/>
    <x v="13"/>
    <x v="5"/>
    <n v="36"/>
    <n v="2"/>
    <n v="30"/>
    <n v="126000"/>
    <n v="158730.15873015873"/>
    <n v="4005"/>
    <n v="4"/>
    <n v="17"/>
    <s v="20348B4005"/>
    <x v="1"/>
    <n v="5"/>
    <s v="R3 Y-drop"/>
    <x v="2"/>
    <s v="Miravis Top + Endigo"/>
    <x v="0"/>
    <n v="0.6902307692307692"/>
    <n v="9.2846956142662321E-2"/>
  </r>
  <r>
    <n v="2020"/>
    <s v="Soybean N "/>
    <s v="C800"/>
    <x v="19"/>
    <x v="5"/>
    <n v="36"/>
    <n v="2"/>
    <n v="30"/>
    <n v="126000"/>
    <n v="158730.15873015873"/>
    <n v="4008"/>
    <n v="4"/>
    <n v="17"/>
    <s v="20348B4008"/>
    <x v="1"/>
    <n v="5"/>
    <s v="R3 Y-drop"/>
    <x v="2"/>
    <s v="none"/>
    <x v="0"/>
    <n v="0.71676136363636356"/>
    <n v="2.248779710885785E-2"/>
  </r>
  <r>
    <n v="2020"/>
    <s v="Soybean N "/>
    <s v="C800"/>
    <x v="14"/>
    <x v="6"/>
    <n v="36"/>
    <n v="2"/>
    <n v="30"/>
    <n v="126000"/>
    <n v="158730.15873015873"/>
    <n v="4013"/>
    <n v="4"/>
    <n v="18"/>
    <s v="20348B4013"/>
    <x v="2"/>
    <n v="5"/>
    <s v="R3 Y-drop"/>
    <x v="2"/>
    <s v="none"/>
    <x v="0"/>
    <n v="0.64983132530120469"/>
    <n v="3.9012449319170812E-2"/>
  </r>
  <r>
    <n v="2020"/>
    <s v="Soybean N "/>
    <s v="C800"/>
    <x v="23"/>
    <x v="6"/>
    <n v="36"/>
    <n v="2"/>
    <n v="30"/>
    <n v="126000"/>
    <n v="158730.15873015873"/>
    <n v="4021"/>
    <n v="4"/>
    <n v="16"/>
    <s v="20348B4021"/>
    <x v="0"/>
    <n v="5"/>
    <s v="R3 Y-drop"/>
    <x v="2"/>
    <s v="Miravis Top + Endigo"/>
    <x v="0"/>
    <n v="0.62779166666666641"/>
    <n v="2.9859994947182934E-2"/>
  </r>
  <r>
    <n v="2020"/>
    <s v="Soybean N "/>
    <s v="C800"/>
    <x v="10"/>
    <x v="7"/>
    <n v="36"/>
    <n v="2"/>
    <n v="30"/>
    <n v="126000"/>
    <n v="158730.15873015873"/>
    <n v="4030"/>
    <n v="4"/>
    <n v="17"/>
    <s v="20348B4030"/>
    <x v="1"/>
    <n v="5"/>
    <s v="R3 Y-drop"/>
    <x v="2"/>
    <s v="Miravis Top + Endigo"/>
    <x v="1"/>
    <n v="0.69917204301075297"/>
    <n v="3.0754152655584736E-2"/>
  </r>
  <r>
    <n v="2020"/>
    <s v="Soybean N "/>
    <s v="C800"/>
    <x v="12"/>
    <x v="7"/>
    <n v="36"/>
    <n v="2"/>
    <n v="30"/>
    <n v="126000"/>
    <n v="158730.15873015873"/>
    <n v="4033"/>
    <n v="4"/>
    <n v="18"/>
    <s v="20348B4033"/>
    <x v="2"/>
    <n v="5"/>
    <s v="R3 Y-drop"/>
    <x v="2"/>
    <s v="Miravis Top + Endigo"/>
    <x v="1"/>
    <n v="0.69887640449438204"/>
    <n v="6.2536138683730494E-2"/>
  </r>
  <r>
    <n v="2020"/>
    <s v="Soybean N "/>
    <s v="C800"/>
    <x v="8"/>
    <x v="7"/>
    <n v="36"/>
    <n v="2"/>
    <n v="30"/>
    <n v="126000"/>
    <n v="158730.15873015873"/>
    <n v="4035"/>
    <n v="4"/>
    <n v="18"/>
    <s v="20348B4035"/>
    <x v="2"/>
    <n v="5"/>
    <s v="R3 Y-drop"/>
    <x v="2"/>
    <s v="Miravis Top + Endigo"/>
    <x v="0"/>
    <n v="0.7005862068965516"/>
    <n v="3.6888440151902846E-2"/>
  </r>
  <r>
    <n v="2020"/>
    <s v="Soybean N "/>
    <s v="C800"/>
    <x v="10"/>
    <x v="8"/>
    <n v="36"/>
    <n v="2"/>
    <n v="30"/>
    <n v="126000"/>
    <n v="158730.15873015873"/>
    <n v="4043"/>
    <n v="4"/>
    <n v="17"/>
    <s v="20348B4043"/>
    <x v="1"/>
    <n v="5"/>
    <s v="R3 Y-drop"/>
    <x v="2"/>
    <s v="none"/>
    <x v="1"/>
    <n v="0.73134065934065906"/>
    <n v="1.9115566536343942E-2"/>
  </r>
  <r>
    <n v="2020"/>
    <s v="Soybean N "/>
    <s v="C800"/>
    <x v="23"/>
    <x v="8"/>
    <n v="36"/>
    <n v="2"/>
    <n v="30"/>
    <n v="126000"/>
    <n v="158730.15873015873"/>
    <n v="4045"/>
    <n v="4"/>
    <n v="16"/>
    <s v="20348B4045"/>
    <x v="0"/>
    <n v="5"/>
    <s v="R3 Y-drop"/>
    <x v="2"/>
    <s v="none"/>
    <x v="0"/>
    <n v="0.68484374999999986"/>
    <n v="3.6615017949929822E-2"/>
  </r>
  <r>
    <n v="2020"/>
    <s v="Soybean N "/>
    <s v="C800"/>
    <x v="18"/>
    <x v="9"/>
    <n v="36"/>
    <n v="2"/>
    <n v="30"/>
    <n v="126000"/>
    <n v="158730.15873015873"/>
    <n v="4058"/>
    <n v="4"/>
    <n v="18"/>
    <s v="20348B4058"/>
    <x v="2"/>
    <n v="5"/>
    <s v="R3 Y-drop"/>
    <x v="2"/>
    <s v="none"/>
    <x v="1"/>
    <n v="0.73966292134831479"/>
    <n v="2.3150664539947186E-2"/>
  </r>
  <r>
    <n v="2020"/>
    <s v="Soybean N "/>
    <s v="C800"/>
    <x v="15"/>
    <x v="0"/>
    <n v="36"/>
    <n v="2"/>
    <n v="30"/>
    <n v="126000"/>
    <n v="158730.15873015873"/>
    <n v="1003"/>
    <n v="1"/>
    <n v="12"/>
    <s v="20348B1003"/>
    <x v="0"/>
    <n v="1"/>
    <s v="UTC"/>
    <x v="2"/>
    <s v="Miravis Top + Endigo"/>
    <x v="1"/>
    <n v="0.72233980582524271"/>
    <n v="4.4162257285938748E-2"/>
  </r>
  <r>
    <n v="2020"/>
    <s v="Soybean N "/>
    <s v="C800"/>
    <x v="3"/>
    <x v="0"/>
    <n v="36"/>
    <n v="2"/>
    <n v="30"/>
    <n v="126000"/>
    <n v="158730.15873015873"/>
    <n v="1005"/>
    <n v="1"/>
    <n v="11"/>
    <s v="20348B1005"/>
    <x v="1"/>
    <n v="1"/>
    <s v="UTC"/>
    <x v="2"/>
    <s v="Miravis Top + Endigo"/>
    <x v="0"/>
    <n v="0.72962857142857163"/>
    <n v="3.6341134021626448E-2"/>
  </r>
  <r>
    <n v="2020"/>
    <s v="Soybean N "/>
    <s v="C800"/>
    <x v="6"/>
    <x v="0"/>
    <n v="36"/>
    <n v="2"/>
    <n v="30"/>
    <n v="126000"/>
    <n v="158730.15873015873"/>
    <n v="1012"/>
    <n v="1"/>
    <n v="10"/>
    <s v="20348B1012"/>
    <x v="2"/>
    <n v="1"/>
    <s v="UTC"/>
    <x v="2"/>
    <s v="none"/>
    <x v="0"/>
    <n v="0.72032999999999991"/>
    <n v="2.7918371273149813E-2"/>
  </r>
  <r>
    <n v="2020"/>
    <s v="Soybean N "/>
    <s v="C800"/>
    <x v="5"/>
    <x v="4"/>
    <n v="36"/>
    <n v="2"/>
    <n v="30"/>
    <n v="126000"/>
    <n v="158730.15873015873"/>
    <n v="1014"/>
    <n v="1"/>
    <n v="10"/>
    <s v="20348B1014"/>
    <x v="2"/>
    <n v="1"/>
    <s v="UTC"/>
    <x v="2"/>
    <s v="Miravis Top + Endigo"/>
    <x v="1"/>
    <n v="0.76029126213592257"/>
    <n v="2.5188945236287112E-2"/>
  </r>
  <r>
    <n v="2020"/>
    <s v="Soybean N "/>
    <s v="C800"/>
    <x v="4"/>
    <x v="4"/>
    <n v="36"/>
    <n v="2"/>
    <n v="30"/>
    <n v="126000"/>
    <n v="158730.15873015873"/>
    <n v="1015"/>
    <n v="1"/>
    <n v="10"/>
    <s v="20348B1015"/>
    <x v="2"/>
    <n v="1"/>
    <s v="UTC"/>
    <x v="2"/>
    <s v="Miravis Top + Endigo"/>
    <x v="0"/>
    <n v="0.73192553191489318"/>
    <n v="1.6209143418441239E-2"/>
  </r>
  <r>
    <n v="2020"/>
    <s v="Soybean N "/>
    <s v="C800"/>
    <x v="2"/>
    <x v="4"/>
    <n v="36"/>
    <n v="2"/>
    <n v="30"/>
    <n v="126000"/>
    <n v="158730.15873015873"/>
    <n v="1018"/>
    <n v="1"/>
    <n v="11"/>
    <s v="20348B1018"/>
    <x v="1"/>
    <n v="1"/>
    <s v="UTC"/>
    <x v="2"/>
    <s v="none"/>
    <x v="0"/>
    <n v="0.73126470588235282"/>
    <n v="1.8988754603659688E-2"/>
  </r>
  <r>
    <n v="2020"/>
    <s v="Soybean N "/>
    <s v="C800"/>
    <x v="21"/>
    <x v="4"/>
    <n v="36"/>
    <n v="2"/>
    <n v="30"/>
    <n v="126000"/>
    <n v="158730.15873015873"/>
    <n v="1021"/>
    <n v="1"/>
    <n v="12"/>
    <s v="20348B1021"/>
    <x v="0"/>
    <n v="1"/>
    <s v="UTC"/>
    <x v="2"/>
    <s v="Miravis Top + Endigo"/>
    <x v="0"/>
    <n v="0.69977142857142827"/>
    <n v="2.3407862396606187E-2"/>
  </r>
  <r>
    <n v="2020"/>
    <s v="Soybean N "/>
    <s v="C800"/>
    <x v="0"/>
    <x v="4"/>
    <n v="36"/>
    <n v="2"/>
    <n v="30"/>
    <n v="126000"/>
    <n v="158730.15873015873"/>
    <n v="1024"/>
    <n v="1"/>
    <n v="12"/>
    <s v="20348B1024"/>
    <x v="0"/>
    <n v="1"/>
    <s v="UTC"/>
    <x v="2"/>
    <s v="none"/>
    <x v="1"/>
    <n v="0.71799099099099051"/>
    <n v="3.4546541859705161E-2"/>
  </r>
  <r>
    <n v="2020"/>
    <s v="Soybean N "/>
    <s v="C800"/>
    <x v="15"/>
    <x v="1"/>
    <n v="36"/>
    <n v="2"/>
    <n v="30"/>
    <n v="126000"/>
    <n v="158730.15873015873"/>
    <n v="1027"/>
    <n v="1"/>
    <n v="12"/>
    <s v="20348B1027"/>
    <x v="0"/>
    <n v="1"/>
    <s v="UTC"/>
    <x v="2"/>
    <s v="none"/>
    <x v="0"/>
    <n v="0.7197800000000002"/>
    <n v="2.814629171619891E-2"/>
  </r>
  <r>
    <n v="2020"/>
    <s v="Soybean N "/>
    <s v="C800"/>
    <x v="22"/>
    <x v="1"/>
    <n v="36"/>
    <n v="2"/>
    <n v="30"/>
    <n v="126000"/>
    <n v="158730.15873015873"/>
    <n v="1032"/>
    <n v="1"/>
    <n v="11"/>
    <s v="20348B1032"/>
    <x v="1"/>
    <n v="1"/>
    <s v="UTC"/>
    <x v="2"/>
    <s v="Miravis Top + Endigo"/>
    <x v="1"/>
    <n v="0.74485714285714277"/>
    <n v="2.2148049179884381E-2"/>
  </r>
  <r>
    <n v="2020"/>
    <s v="Soybean N "/>
    <s v="C800"/>
    <x v="17"/>
    <x v="2"/>
    <n v="36"/>
    <n v="2"/>
    <n v="30"/>
    <n v="126000"/>
    <n v="158730.15873015873"/>
    <n v="1040"/>
    <n v="1"/>
    <n v="10"/>
    <s v="20348B1040"/>
    <x v="2"/>
    <n v="1"/>
    <s v="UTC"/>
    <x v="2"/>
    <s v="none"/>
    <x v="1"/>
    <n v="0.7267216494845361"/>
    <n v="2.7242637487048891E-2"/>
  </r>
  <r>
    <n v="2020"/>
    <s v="Soybean N "/>
    <s v="C800"/>
    <x v="16"/>
    <x v="2"/>
    <n v="36"/>
    <n v="2"/>
    <n v="30"/>
    <n v="126000"/>
    <n v="158730.15873015873"/>
    <n v="1043"/>
    <n v="1"/>
    <n v="11"/>
    <s v="20348B1043"/>
    <x v="1"/>
    <n v="1"/>
    <s v="UTC"/>
    <x v="2"/>
    <s v="none"/>
    <x v="1"/>
    <n v="0.7026960784313725"/>
    <n v="2.9682741332022158E-2"/>
  </r>
  <r>
    <n v="2020"/>
    <s v="Soybean N "/>
    <s v="C800"/>
    <x v="23"/>
    <x v="0"/>
    <n v="36"/>
    <n v="2"/>
    <n v="30"/>
    <n v="126000"/>
    <n v="158730.15873015873"/>
    <n v="2004"/>
    <n v="2"/>
    <n v="9"/>
    <s v="20348B2004"/>
    <x v="2"/>
    <n v="1"/>
    <s v="UTC"/>
    <x v="2"/>
    <s v="Miravis Top + Endigo"/>
    <x v="0"/>
    <n v="0.70739795918367365"/>
    <n v="3.9486586472572228E-2"/>
  </r>
  <r>
    <n v="2020"/>
    <s v="Soybean N "/>
    <s v="C800"/>
    <x v="12"/>
    <x v="0"/>
    <n v="36"/>
    <n v="2"/>
    <n v="30"/>
    <n v="126000"/>
    <n v="158730.15873015873"/>
    <n v="2009"/>
    <n v="2"/>
    <n v="7"/>
    <s v="20348B2009"/>
    <x v="1"/>
    <n v="1"/>
    <s v="UTC"/>
    <x v="2"/>
    <s v="Miravis Top + Endigo"/>
    <x v="0"/>
    <n v="0.73760674157303374"/>
    <n v="1.9695187447193684E-2"/>
  </r>
  <r>
    <n v="2020"/>
    <s v="Soybean N "/>
    <s v="C800"/>
    <x v="7"/>
    <x v="1"/>
    <n v="36"/>
    <n v="2"/>
    <n v="30"/>
    <n v="126000"/>
    <n v="158730.15873015873"/>
    <n v="2025"/>
    <n v="2"/>
    <n v="9"/>
    <s v="20348B2025"/>
    <x v="2"/>
    <n v="1"/>
    <s v="UTC"/>
    <x v="2"/>
    <s v="none"/>
    <x v="0"/>
    <n v="0.74591666666666689"/>
    <n v="2.3038944907608105E-2"/>
  </r>
  <r>
    <n v="2020"/>
    <s v="Soybean N "/>
    <s v="C800"/>
    <x v="13"/>
    <x v="1"/>
    <n v="36"/>
    <n v="2"/>
    <n v="30"/>
    <n v="126000"/>
    <n v="158730.15873015873"/>
    <n v="2029"/>
    <n v="2"/>
    <n v="8"/>
    <s v="20348B2029"/>
    <x v="0"/>
    <n v="1"/>
    <s v="UTC"/>
    <x v="2"/>
    <s v="Miravis Top + Endigo"/>
    <x v="0"/>
    <n v="0.72053763440860186"/>
    <n v="2.7568712235858963E-2"/>
  </r>
  <r>
    <n v="2020"/>
    <s v="Soybean N "/>
    <s v="C800"/>
    <x v="14"/>
    <x v="2"/>
    <n v="36"/>
    <n v="2"/>
    <n v="30"/>
    <n v="126000"/>
    <n v="158730.15873015873"/>
    <n v="2037"/>
    <n v="2"/>
    <n v="7"/>
    <s v="20348B2037"/>
    <x v="1"/>
    <n v="1"/>
    <s v="UTC"/>
    <x v="2"/>
    <s v="Miravis Top + Endigo"/>
    <x v="1"/>
    <n v="0.7404772727272726"/>
    <n v="2.0327761026207498E-2"/>
  </r>
  <r>
    <n v="2020"/>
    <s v="Soybean N "/>
    <s v="C800"/>
    <x v="8"/>
    <x v="2"/>
    <n v="36"/>
    <n v="2"/>
    <n v="30"/>
    <n v="126000"/>
    <n v="158730.15873015873"/>
    <n v="2038"/>
    <n v="2"/>
    <n v="7"/>
    <s v="20348B2038"/>
    <x v="1"/>
    <n v="1"/>
    <s v="UTC"/>
    <x v="2"/>
    <s v="none"/>
    <x v="0"/>
    <n v="0.72591011235955061"/>
    <n v="2.6138894934484985E-2"/>
  </r>
  <r>
    <n v="2020"/>
    <s v="Soybean N "/>
    <s v="C800"/>
    <x v="19"/>
    <x v="2"/>
    <n v="36"/>
    <n v="2"/>
    <n v="30"/>
    <n v="126000"/>
    <n v="158730.15873015873"/>
    <n v="2041"/>
    <n v="2"/>
    <n v="8"/>
    <s v="20348B2041"/>
    <x v="0"/>
    <n v="1"/>
    <s v="UTC"/>
    <x v="2"/>
    <s v="none"/>
    <x v="0"/>
    <n v="0.72889999999999988"/>
    <n v="2.0862874935200927E-2"/>
  </r>
  <r>
    <n v="2020"/>
    <s v="Soybean N "/>
    <s v="C800"/>
    <x v="10"/>
    <x v="2"/>
    <n v="36"/>
    <n v="2"/>
    <n v="30"/>
    <n v="126000"/>
    <n v="158730.15873015873"/>
    <n v="2043"/>
    <n v="2"/>
    <n v="8"/>
    <s v="20348B2043"/>
    <x v="0"/>
    <n v="1"/>
    <s v="UTC"/>
    <x v="2"/>
    <s v="Miravis Top + Endigo"/>
    <x v="1"/>
    <n v="0.73666304347826073"/>
    <n v="2.2057505848629665E-2"/>
  </r>
  <r>
    <n v="2020"/>
    <s v="Soybean N "/>
    <s v="C800"/>
    <x v="23"/>
    <x v="2"/>
    <n v="36"/>
    <n v="2"/>
    <n v="30"/>
    <n v="126000"/>
    <n v="158730.15873015873"/>
    <n v="2045"/>
    <n v="2"/>
    <n v="9"/>
    <s v="20348B2045"/>
    <x v="2"/>
    <n v="1"/>
    <s v="UTC"/>
    <x v="2"/>
    <s v="Miravis Top + Endigo"/>
    <x v="1"/>
    <n v="0.73482105263157904"/>
    <n v="3.1144815813734638E-2"/>
  </r>
  <r>
    <n v="2020"/>
    <s v="Soybean N "/>
    <s v="C800"/>
    <x v="11"/>
    <x v="3"/>
    <n v="36"/>
    <n v="2"/>
    <n v="30"/>
    <n v="126000"/>
    <n v="158730.15873015873"/>
    <n v="2051"/>
    <n v="2"/>
    <n v="9"/>
    <s v="20348B2051"/>
    <x v="2"/>
    <n v="1"/>
    <s v="UTC"/>
    <x v="2"/>
    <s v="none"/>
    <x v="1"/>
    <n v="0.74323157894736858"/>
    <n v="2.1033131226290865E-2"/>
  </r>
  <r>
    <n v="2020"/>
    <s v="Soybean N "/>
    <s v="C800"/>
    <x v="9"/>
    <x v="3"/>
    <n v="36"/>
    <n v="2"/>
    <n v="30"/>
    <n v="126000"/>
    <n v="158730.15873015873"/>
    <n v="2055"/>
    <n v="2"/>
    <n v="8"/>
    <s v="20348B2055"/>
    <x v="0"/>
    <n v="1"/>
    <s v="UTC"/>
    <x v="2"/>
    <s v="none"/>
    <x v="1"/>
    <n v="0.75276595744680841"/>
    <n v="1.7613793184999432E-2"/>
  </r>
  <r>
    <n v="2020"/>
    <s v="Soybean N "/>
    <s v="C800"/>
    <x v="12"/>
    <x v="3"/>
    <n v="36"/>
    <n v="2"/>
    <n v="30"/>
    <n v="126000"/>
    <n v="158730.15873015873"/>
    <n v="2057"/>
    <n v="2"/>
    <n v="7"/>
    <s v="20348B2057"/>
    <x v="1"/>
    <n v="1"/>
    <s v="UTC"/>
    <x v="2"/>
    <s v="none"/>
    <x v="1"/>
    <n v="0.75771739130434823"/>
    <n v="2.1076170642307514E-2"/>
  </r>
  <r>
    <n v="2020"/>
    <s v="Soybean N "/>
    <s v="C800"/>
    <x v="22"/>
    <x v="5"/>
    <n v="36"/>
    <n v="2"/>
    <n v="30"/>
    <n v="126000"/>
    <n v="158730.15873015873"/>
    <n v="3008"/>
    <n v="3"/>
    <n v="14"/>
    <s v="20348B3008"/>
    <x v="0"/>
    <n v="1"/>
    <s v="UTC"/>
    <x v="2"/>
    <s v="Miravis Top + Endigo"/>
    <x v="1"/>
    <n v="0.75188541666666631"/>
    <n v="1.7812396506334181E-2"/>
  </r>
  <r>
    <n v="2020"/>
    <s v="Soybean N "/>
    <s v="C800"/>
    <x v="6"/>
    <x v="6"/>
    <n v="36"/>
    <n v="2"/>
    <n v="30"/>
    <n v="126000"/>
    <n v="158730.15873015873"/>
    <n v="3013"/>
    <n v="3"/>
    <n v="15"/>
    <s v="20348B3013"/>
    <x v="2"/>
    <n v="1"/>
    <s v="UTC"/>
    <x v="2"/>
    <s v="none"/>
    <x v="1"/>
    <n v="0.68290425531914878"/>
    <n v="3.0171577150011789E-2"/>
  </r>
  <r>
    <n v="2020"/>
    <s v="Soybean N "/>
    <s v="C800"/>
    <x v="4"/>
    <x v="6"/>
    <n v="36"/>
    <n v="2"/>
    <n v="30"/>
    <n v="126000"/>
    <n v="158730.15873015873"/>
    <n v="3015"/>
    <n v="3"/>
    <n v="15"/>
    <s v="20348B3015"/>
    <x v="2"/>
    <n v="1"/>
    <s v="UTC"/>
    <x v="2"/>
    <s v="Miravis Top + Endigo"/>
    <x v="1"/>
    <n v="0.72185567010309259"/>
    <n v="1.7547548315653989E-2"/>
  </r>
  <r>
    <n v="2020"/>
    <s v="Soybean N "/>
    <s v="C800"/>
    <x v="17"/>
    <x v="6"/>
    <n v="36"/>
    <n v="2"/>
    <n v="30"/>
    <n v="126000"/>
    <n v="158730.15873015873"/>
    <n v="3016"/>
    <n v="3"/>
    <n v="15"/>
    <s v="20348B3016"/>
    <x v="2"/>
    <n v="1"/>
    <s v="UTC"/>
    <x v="2"/>
    <s v="Miravis Top + Endigo"/>
    <x v="0"/>
    <n v="0.72063541666666664"/>
    <n v="1.9911445950120923E-2"/>
  </r>
  <r>
    <n v="2020"/>
    <s v="Soybean N "/>
    <s v="C800"/>
    <x v="2"/>
    <x v="6"/>
    <n v="36"/>
    <n v="2"/>
    <n v="30"/>
    <n v="126000"/>
    <n v="158730.15873015873"/>
    <n v="3018"/>
    <n v="3"/>
    <n v="14"/>
    <s v="20348B3018"/>
    <x v="0"/>
    <n v="1"/>
    <s v="UTC"/>
    <x v="2"/>
    <s v="none"/>
    <x v="1"/>
    <n v="0.70802999999999994"/>
    <n v="2.7885210228630334E-2"/>
  </r>
  <r>
    <n v="2020"/>
    <s v="Soybean N "/>
    <s v="C800"/>
    <x v="21"/>
    <x v="6"/>
    <n v="36"/>
    <n v="2"/>
    <n v="30"/>
    <n v="126000"/>
    <n v="158730.15873015873"/>
    <n v="3021"/>
    <n v="3"/>
    <n v="13"/>
    <s v="20348B3021"/>
    <x v="1"/>
    <n v="1"/>
    <s v="UTC"/>
    <x v="2"/>
    <s v="Miravis Top + Endigo"/>
    <x v="1"/>
    <n v="0.74374561403508765"/>
    <n v="3.7631612441265498E-2"/>
  </r>
  <r>
    <n v="2020"/>
    <s v="Soybean N "/>
    <s v="C800"/>
    <x v="0"/>
    <x v="7"/>
    <n v="36"/>
    <n v="2"/>
    <n v="30"/>
    <n v="126000"/>
    <n v="158730.15873015873"/>
    <n v="3025"/>
    <n v="3"/>
    <n v="13"/>
    <s v="20348B3025"/>
    <x v="1"/>
    <n v="1"/>
    <s v="UTC"/>
    <x v="2"/>
    <s v="Miravis Top + Endigo"/>
    <x v="0"/>
    <n v="0.72286363636363649"/>
    <n v="2.8897629270945548E-2"/>
  </r>
  <r>
    <n v="2020"/>
    <s v="Soybean N "/>
    <s v="C800"/>
    <x v="2"/>
    <x v="7"/>
    <n v="36"/>
    <n v="2"/>
    <n v="30"/>
    <n v="126000"/>
    <n v="158730.15873015873"/>
    <n v="3031"/>
    <n v="3"/>
    <n v="14"/>
    <s v="20348B3031"/>
    <x v="0"/>
    <n v="1"/>
    <s v="UTC"/>
    <x v="2"/>
    <s v="none"/>
    <x v="0"/>
    <n v="0.69016161616161609"/>
    <n v="3.7241272658146703E-2"/>
  </r>
  <r>
    <n v="2020"/>
    <s v="Soybean N "/>
    <s v="C800"/>
    <x v="4"/>
    <x v="8"/>
    <n v="36"/>
    <n v="2"/>
    <n v="30"/>
    <n v="126000"/>
    <n v="158730.15873015873"/>
    <n v="3039"/>
    <n v="3"/>
    <n v="15"/>
    <s v="20348B3039"/>
    <x v="2"/>
    <n v="1"/>
    <s v="UTC"/>
    <x v="2"/>
    <s v="none"/>
    <x v="0"/>
    <n v="0.66060824742268021"/>
    <n v="3.2261805559180012E-2"/>
  </r>
  <r>
    <n v="2020"/>
    <s v="Soybean N "/>
    <s v="C800"/>
    <x v="16"/>
    <x v="8"/>
    <n v="36"/>
    <n v="2"/>
    <n v="30"/>
    <n v="126000"/>
    <n v="158730.15873015873"/>
    <n v="3043"/>
    <n v="3"/>
    <n v="14"/>
    <s v="20348B3043"/>
    <x v="0"/>
    <n v="1"/>
    <s v="UTC"/>
    <x v="2"/>
    <s v="Miravis Top + Endigo"/>
    <x v="0"/>
    <n v="0.6577979797979796"/>
    <n v="2.1506989750360691E-2"/>
  </r>
  <r>
    <n v="2020"/>
    <s v="Soybean N "/>
    <s v="C800"/>
    <x v="15"/>
    <x v="8"/>
    <n v="36"/>
    <n v="2"/>
    <n v="30"/>
    <n v="126000"/>
    <n v="158730.15873015873"/>
    <n v="3046"/>
    <n v="3"/>
    <n v="13"/>
    <s v="20348B3046"/>
    <x v="1"/>
    <n v="1"/>
    <s v="UTC"/>
    <x v="2"/>
    <s v="none"/>
    <x v="1"/>
    <n v="0.68914563106796112"/>
    <n v="4.3682995248295123E-2"/>
  </r>
  <r>
    <n v="2020"/>
    <s v="Soybean N "/>
    <s v="C800"/>
    <x v="0"/>
    <x v="8"/>
    <n v="36"/>
    <n v="2"/>
    <n v="30"/>
    <n v="126000"/>
    <n v="158730.15873015873"/>
    <n v="3048"/>
    <n v="3"/>
    <n v="13"/>
    <s v="20348B3048"/>
    <x v="1"/>
    <n v="1"/>
    <s v="UTC"/>
    <x v="2"/>
    <s v="none"/>
    <x v="0"/>
    <n v="0.69903603603603592"/>
    <n v="2.7837492026509113E-2"/>
  </r>
  <r>
    <n v="2020"/>
    <s v="Soybean N "/>
    <s v="C800"/>
    <x v="20"/>
    <x v="5"/>
    <n v="36"/>
    <n v="2"/>
    <n v="30"/>
    <n v="126000"/>
    <n v="158730.15873015873"/>
    <n v="4002"/>
    <n v="4"/>
    <n v="16"/>
    <s v="20348B4002"/>
    <x v="0"/>
    <n v="1"/>
    <s v="UTC"/>
    <x v="2"/>
    <s v="none"/>
    <x v="0"/>
    <n v="0.70645744680851064"/>
    <n v="2.6690445672285946E-2"/>
  </r>
  <r>
    <n v="2020"/>
    <s v="Soybean N "/>
    <s v="C800"/>
    <x v="10"/>
    <x v="5"/>
    <n v="36"/>
    <n v="2"/>
    <n v="30"/>
    <n v="126000"/>
    <n v="158730.15873015873"/>
    <n v="4006"/>
    <n v="4"/>
    <n v="17"/>
    <s v="20348B4006"/>
    <x v="1"/>
    <n v="1"/>
    <s v="UTC"/>
    <x v="2"/>
    <s v="Miravis Top + Endigo"/>
    <x v="0"/>
    <n v="0.67595652173913034"/>
    <n v="2.4420723069586998E-2"/>
  </r>
  <r>
    <n v="2020"/>
    <s v="Soybean N "/>
    <s v="C800"/>
    <x v="8"/>
    <x v="6"/>
    <n v="36"/>
    <n v="2"/>
    <n v="30"/>
    <n v="126000"/>
    <n v="158730.15873015873"/>
    <n v="4014"/>
    <n v="4"/>
    <n v="18"/>
    <s v="20348B4014"/>
    <x v="2"/>
    <n v="1"/>
    <s v="UTC"/>
    <x v="2"/>
    <s v="none"/>
    <x v="0"/>
    <n v="0.64619540229885031"/>
    <n v="6.5778493530741056E-2"/>
  </r>
  <r>
    <n v="2020"/>
    <s v="Soybean N "/>
    <s v="C800"/>
    <x v="12"/>
    <x v="6"/>
    <n v="36"/>
    <n v="2"/>
    <n v="30"/>
    <n v="126000"/>
    <n v="158730.15873015873"/>
    <n v="4016"/>
    <n v="4"/>
    <n v="18"/>
    <s v="20348B4016"/>
    <x v="2"/>
    <n v="1"/>
    <s v="UTC"/>
    <x v="2"/>
    <s v="none"/>
    <x v="1"/>
    <n v="0.64682222222222241"/>
    <n v="5.2459203577160711E-2"/>
  </r>
  <r>
    <n v="2020"/>
    <s v="Soybean N "/>
    <s v="C800"/>
    <x v="9"/>
    <x v="6"/>
    <n v="36"/>
    <n v="2"/>
    <n v="30"/>
    <n v="126000"/>
    <n v="158730.15873015873"/>
    <n v="4018"/>
    <n v="4"/>
    <n v="17"/>
    <s v="20348B4018"/>
    <x v="1"/>
    <n v="1"/>
    <s v="UTC"/>
    <x v="2"/>
    <s v="none"/>
    <x v="1"/>
    <n v="0.65158695652173926"/>
    <n v="4.9051251997308171E-2"/>
  </r>
  <r>
    <n v="2020"/>
    <s v="Soybean N "/>
    <s v="C800"/>
    <x v="7"/>
    <x v="6"/>
    <n v="36"/>
    <n v="2"/>
    <n v="30"/>
    <n v="126000"/>
    <n v="158730.15873015873"/>
    <n v="4024"/>
    <n v="4"/>
    <n v="16"/>
    <s v="20348B4024"/>
    <x v="0"/>
    <n v="1"/>
    <s v="UTC"/>
    <x v="2"/>
    <s v="none"/>
    <x v="1"/>
    <n v="0.70804347826086955"/>
    <n v="2.9505787490947226E-2"/>
  </r>
  <r>
    <n v="2020"/>
    <s v="Soybean N "/>
    <s v="C800"/>
    <x v="20"/>
    <x v="7"/>
    <n v="36"/>
    <n v="2"/>
    <n v="30"/>
    <n v="126000"/>
    <n v="158730.15873015873"/>
    <n v="4026"/>
    <n v="4"/>
    <n v="16"/>
    <s v="20348B4026"/>
    <x v="0"/>
    <n v="1"/>
    <s v="UTC"/>
    <x v="2"/>
    <s v="Miravis Top + Endigo"/>
    <x v="1"/>
    <n v="0.686148936170213"/>
    <n v="2.5476937682824916E-2"/>
  </r>
  <r>
    <n v="2020"/>
    <s v="Soybean N "/>
    <s v="C800"/>
    <x v="23"/>
    <x v="7"/>
    <n v="36"/>
    <n v="2"/>
    <n v="30"/>
    <n v="126000"/>
    <n v="158730.15873015873"/>
    <n v="4028"/>
    <n v="4"/>
    <n v="16"/>
    <s v="20348B4028"/>
    <x v="0"/>
    <n v="1"/>
    <s v="UTC"/>
    <x v="2"/>
    <s v="Miravis Top + Endigo"/>
    <x v="0"/>
    <n v="0.64270212765957468"/>
    <n v="2.5361400603781208E-2"/>
  </r>
  <r>
    <n v="2020"/>
    <s v="Soybean N "/>
    <s v="C800"/>
    <x v="19"/>
    <x v="7"/>
    <n v="36"/>
    <n v="2"/>
    <n v="30"/>
    <n v="126000"/>
    <n v="158730.15873015873"/>
    <n v="4032"/>
    <n v="4"/>
    <n v="17"/>
    <s v="20348B4032"/>
    <x v="1"/>
    <n v="1"/>
    <s v="UTC"/>
    <x v="2"/>
    <s v="none"/>
    <x v="0"/>
    <n v="0.70368965517241389"/>
    <n v="2.0533189437696057E-2"/>
  </r>
  <r>
    <n v="2020"/>
    <s v="Soybean N "/>
    <s v="C800"/>
    <x v="18"/>
    <x v="7"/>
    <n v="36"/>
    <n v="2"/>
    <n v="30"/>
    <n v="126000"/>
    <n v="158730.15873015873"/>
    <n v="4034"/>
    <n v="4"/>
    <n v="18"/>
    <s v="20348B4034"/>
    <x v="2"/>
    <n v="1"/>
    <s v="UTC"/>
    <x v="2"/>
    <s v="Miravis Top + Endigo"/>
    <x v="1"/>
    <n v="0.72144444444444489"/>
    <n v="2.0904335935948329E-2"/>
  </r>
  <r>
    <n v="2020"/>
    <s v="Soybean N "/>
    <s v="C800"/>
    <x v="19"/>
    <x v="8"/>
    <n v="36"/>
    <n v="2"/>
    <n v="30"/>
    <n v="126000"/>
    <n v="158730.15873015873"/>
    <n v="4041"/>
    <n v="4"/>
    <n v="17"/>
    <s v="20348B4041"/>
    <x v="1"/>
    <n v="1"/>
    <s v="UTC"/>
    <x v="2"/>
    <s v="Miravis Top + Endigo"/>
    <x v="1"/>
    <n v="0.75095402298850589"/>
    <n v="1.6759522143083721E-2"/>
  </r>
  <r>
    <n v="2020"/>
    <s v="Soybean N "/>
    <s v="C800"/>
    <x v="14"/>
    <x v="9"/>
    <n v="36"/>
    <n v="2"/>
    <n v="30"/>
    <n v="126000"/>
    <n v="158730.15873015873"/>
    <n v="4060"/>
    <n v="4"/>
    <n v="18"/>
    <s v="20348B4060"/>
    <x v="2"/>
    <n v="1"/>
    <s v="UTC"/>
    <x v="2"/>
    <s v="Miravis Top + Endigo"/>
    <x v="0"/>
    <n v="0.72657777777777754"/>
    <n v="2.127507259934878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1">
  <r>
    <n v="2020"/>
    <s v="Soybean N "/>
    <s v="C800"/>
    <x v="0"/>
    <x v="0"/>
    <n v="36"/>
    <n v="2"/>
    <n v="30"/>
    <n v="126000"/>
    <n v="158730.15873015873"/>
    <n v="1001"/>
    <n v="1"/>
    <n v="12"/>
    <s v="20348B1001"/>
    <s v="Irrigated"/>
    <n v="3"/>
    <x v="0"/>
    <x v="0"/>
    <s v="Miravis Top + Endigo"/>
    <x v="0"/>
    <x v="0"/>
    <n v="0.15435998851697375"/>
    <m/>
    <m/>
    <m/>
    <m/>
    <m/>
    <x v="0"/>
    <m/>
    <m/>
    <m/>
  </r>
  <r>
    <n v="2020"/>
    <s v="Soybean N "/>
    <s v="C800"/>
    <x v="1"/>
    <x v="0"/>
    <n v="36"/>
    <n v="2"/>
    <n v="30"/>
    <n v="126000"/>
    <n v="158730.15873015873"/>
    <n v="1002"/>
    <n v="1"/>
    <n v="12"/>
    <s v="20348B1002"/>
    <s v="Irrigated"/>
    <n v="3"/>
    <x v="0"/>
    <x v="0"/>
    <s v="Miravis Top + Endigo"/>
    <x v="1"/>
    <x v="1"/>
    <n v="8.99973057686871E-2"/>
    <m/>
    <m/>
    <m/>
    <m/>
    <m/>
    <x v="0"/>
    <m/>
    <m/>
    <m/>
  </r>
  <r>
    <n v="2020"/>
    <s v="Soybean N "/>
    <s v="C800"/>
    <x v="2"/>
    <x v="0"/>
    <n v="36"/>
    <n v="2"/>
    <n v="30"/>
    <n v="126000"/>
    <n v="158730.15873015873"/>
    <n v="1003"/>
    <n v="1"/>
    <n v="12"/>
    <s v="20348B1003"/>
    <s v="Irrigated"/>
    <n v="1"/>
    <x v="1"/>
    <x v="1"/>
    <s v="Miravis Top + Endigo"/>
    <x v="1"/>
    <x v="2"/>
    <n v="4.4162257285938748E-2"/>
    <m/>
    <m/>
    <m/>
    <m/>
    <m/>
    <x v="0"/>
    <m/>
    <m/>
    <m/>
  </r>
  <r>
    <n v="2020"/>
    <s v="Soybean N "/>
    <s v="C800"/>
    <x v="3"/>
    <x v="0"/>
    <n v="36"/>
    <n v="2"/>
    <n v="30"/>
    <n v="126000"/>
    <n v="158730.15873015873"/>
    <n v="1004"/>
    <n v="1"/>
    <n v="12"/>
    <s v="20348B1004"/>
    <s v="Irrigated"/>
    <n v="5"/>
    <x v="2"/>
    <x v="1"/>
    <s v="none"/>
    <x v="1"/>
    <x v="3"/>
    <n v="3.6648177973638001E-2"/>
    <m/>
    <m/>
    <m/>
    <m/>
    <m/>
    <x v="0"/>
    <m/>
    <m/>
    <m/>
  </r>
  <r>
    <n v="2020"/>
    <s v="Soybean N "/>
    <s v="C800"/>
    <x v="4"/>
    <x v="0"/>
    <n v="36"/>
    <n v="2"/>
    <n v="30"/>
    <n v="126000"/>
    <n v="158730.15873015873"/>
    <n v="1005"/>
    <n v="1"/>
    <n v="11"/>
    <s v="20348B1005"/>
    <s v="Rainfed"/>
    <n v="1"/>
    <x v="1"/>
    <x v="1"/>
    <s v="Miravis Top + Endigo"/>
    <x v="0"/>
    <x v="4"/>
    <n v="3.6341134021626448E-2"/>
    <m/>
    <n v="1"/>
    <n v="2"/>
    <n v="1"/>
    <n v="1"/>
    <x v="1"/>
    <m/>
    <m/>
    <m/>
  </r>
  <r>
    <n v="2020"/>
    <s v="Soybean N "/>
    <s v="C800"/>
    <x v="5"/>
    <x v="0"/>
    <n v="36"/>
    <n v="2"/>
    <n v="30"/>
    <n v="126000"/>
    <n v="158730.15873015873"/>
    <n v="1006"/>
    <n v="1"/>
    <n v="11"/>
    <s v="20348B1006"/>
    <s v="Rainfed"/>
    <n v="2"/>
    <x v="3"/>
    <x v="2"/>
    <s v="Miravis Top + Endigo"/>
    <x v="1"/>
    <x v="5"/>
    <n v="2.3954911959092828E-2"/>
    <m/>
    <n v="2"/>
    <n v="3"/>
    <n v="3"/>
    <n v="3"/>
    <x v="2"/>
    <m/>
    <m/>
    <m/>
  </r>
  <r>
    <n v="2020"/>
    <s v="Soybean N "/>
    <s v="C800"/>
    <x v="6"/>
    <x v="0"/>
    <n v="36"/>
    <n v="2"/>
    <n v="30"/>
    <n v="126000"/>
    <n v="158730.15873015873"/>
    <n v="1007"/>
    <n v="1"/>
    <n v="11"/>
    <s v="20348B1007"/>
    <s v="Rainfed"/>
    <n v="3"/>
    <x v="0"/>
    <x v="0"/>
    <s v="Miravis Top + Endigo"/>
    <x v="1"/>
    <x v="6"/>
    <n v="2.5874802906898187E-2"/>
    <m/>
    <n v="0"/>
    <n v="3"/>
    <n v="2"/>
    <n v="0"/>
    <x v="1"/>
    <m/>
    <m/>
    <m/>
  </r>
  <r>
    <n v="2020"/>
    <s v="Soybean N "/>
    <s v="C800"/>
    <x v="7"/>
    <x v="0"/>
    <n v="36"/>
    <n v="2"/>
    <n v="30"/>
    <n v="126000"/>
    <n v="158730.15873015873"/>
    <n v="1008"/>
    <n v="1"/>
    <n v="11"/>
    <s v="20348B1008"/>
    <s v="Rainfed"/>
    <n v="4"/>
    <x v="4"/>
    <x v="1"/>
    <s v="none"/>
    <x v="0"/>
    <x v="7"/>
    <n v="2.1722908356725672E-2"/>
    <m/>
    <m/>
    <m/>
    <m/>
    <m/>
    <x v="0"/>
    <m/>
    <m/>
    <m/>
  </r>
  <r>
    <n v="2020"/>
    <s v="Soybean N "/>
    <s v="C800"/>
    <x v="8"/>
    <x v="0"/>
    <n v="36"/>
    <n v="2"/>
    <n v="30"/>
    <n v="126000"/>
    <n v="158730.15873015873"/>
    <n v="1009"/>
    <n v="1"/>
    <n v="10"/>
    <s v="20348B1009"/>
    <s v="Fertigated"/>
    <n v="5"/>
    <x v="2"/>
    <x v="1"/>
    <s v="Miravis Top + Endigo"/>
    <x v="1"/>
    <x v="8"/>
    <n v="2.4803084131946138E-2"/>
    <m/>
    <m/>
    <m/>
    <m/>
    <m/>
    <x v="0"/>
    <m/>
    <m/>
    <m/>
  </r>
  <r>
    <n v="2020"/>
    <s v="Soybean N "/>
    <s v="C800"/>
    <x v="9"/>
    <x v="0"/>
    <n v="36"/>
    <n v="2"/>
    <n v="30"/>
    <n v="126000"/>
    <n v="158730.15873015873"/>
    <n v="1010"/>
    <n v="1"/>
    <n v="10"/>
    <s v="20348B1010"/>
    <s v="Fertigated"/>
    <n v="2"/>
    <x v="3"/>
    <x v="2"/>
    <s v="Miravis Top + Endigo"/>
    <x v="1"/>
    <x v="9"/>
    <n v="2.6448308986499715E-2"/>
    <m/>
    <m/>
    <m/>
    <m/>
    <m/>
    <x v="0"/>
    <m/>
    <m/>
    <m/>
  </r>
  <r>
    <n v="2020"/>
    <s v="Soybean N "/>
    <s v="C800"/>
    <x v="10"/>
    <x v="0"/>
    <n v="36"/>
    <n v="2"/>
    <n v="30"/>
    <n v="126000"/>
    <n v="158730.15873015873"/>
    <n v="1011"/>
    <n v="1"/>
    <n v="10"/>
    <s v="20348B1011"/>
    <s v="Fertigated"/>
    <n v="4"/>
    <x v="4"/>
    <x v="1"/>
    <s v="none"/>
    <x v="0"/>
    <x v="10"/>
    <n v="2.9562511290477291E-2"/>
    <m/>
    <m/>
    <m/>
    <m/>
    <m/>
    <x v="0"/>
    <m/>
    <m/>
    <m/>
  </r>
  <r>
    <n v="2020"/>
    <s v="Soybean N "/>
    <s v="C800"/>
    <x v="11"/>
    <x v="0"/>
    <n v="36"/>
    <n v="2"/>
    <n v="30"/>
    <n v="126000"/>
    <n v="158730.15873015873"/>
    <n v="1012"/>
    <n v="1"/>
    <n v="10"/>
    <s v="20348B1012"/>
    <s v="Fertigated"/>
    <n v="1"/>
    <x v="1"/>
    <x v="1"/>
    <s v="none"/>
    <x v="0"/>
    <x v="11"/>
    <n v="2.7918371273149813E-2"/>
    <m/>
    <m/>
    <m/>
    <m/>
    <m/>
    <x v="0"/>
    <m/>
    <m/>
    <m/>
  </r>
  <r>
    <n v="2020"/>
    <s v="Soybean N "/>
    <s v="C800"/>
    <x v="11"/>
    <x v="1"/>
    <n v="36"/>
    <n v="2"/>
    <n v="30"/>
    <n v="126000"/>
    <n v="158730.15873015873"/>
    <n v="1013"/>
    <n v="1"/>
    <n v="10"/>
    <s v="20348B1013"/>
    <s v="Fertigated"/>
    <n v="5"/>
    <x v="2"/>
    <x v="1"/>
    <s v="none"/>
    <x v="1"/>
    <x v="12"/>
    <n v="3.2908090816835975E-2"/>
    <m/>
    <m/>
    <m/>
    <m/>
    <m/>
    <x v="0"/>
    <m/>
    <m/>
    <m/>
  </r>
  <r>
    <n v="2020"/>
    <s v="Soybean N "/>
    <s v="C800"/>
    <x v="10"/>
    <x v="1"/>
    <n v="36"/>
    <n v="2"/>
    <n v="30"/>
    <n v="126000"/>
    <n v="158730.15873015873"/>
    <n v="1014"/>
    <n v="1"/>
    <n v="10"/>
    <s v="20348B1014"/>
    <s v="Fertigated"/>
    <n v="1"/>
    <x v="1"/>
    <x v="1"/>
    <s v="Miravis Top + Endigo"/>
    <x v="1"/>
    <x v="13"/>
    <n v="2.5188945236287112E-2"/>
    <m/>
    <m/>
    <m/>
    <m/>
    <m/>
    <x v="0"/>
    <m/>
    <m/>
    <m/>
  </r>
  <r>
    <n v="2020"/>
    <s v="Soybean N "/>
    <s v="C800"/>
    <x v="9"/>
    <x v="1"/>
    <n v="36"/>
    <n v="2"/>
    <n v="30"/>
    <n v="126000"/>
    <n v="158730.15873015873"/>
    <n v="1015"/>
    <n v="1"/>
    <n v="10"/>
    <s v="20348B1015"/>
    <s v="Fertigated"/>
    <n v="1"/>
    <x v="1"/>
    <x v="1"/>
    <s v="Miravis Top + Endigo"/>
    <x v="0"/>
    <x v="14"/>
    <n v="1.6209143418441239E-2"/>
    <m/>
    <m/>
    <m/>
    <m/>
    <m/>
    <x v="0"/>
    <m/>
    <m/>
    <m/>
  </r>
  <r>
    <n v="2020"/>
    <s v="Soybean N "/>
    <s v="C800"/>
    <x v="8"/>
    <x v="1"/>
    <n v="36"/>
    <n v="2"/>
    <n v="30"/>
    <n v="126000"/>
    <n v="158730.15873015873"/>
    <n v="1016"/>
    <n v="1"/>
    <n v="10"/>
    <s v="20348B1016"/>
    <s v="Fertigated"/>
    <n v="4"/>
    <x v="4"/>
    <x v="1"/>
    <s v="Miravis Top + Endigo"/>
    <x v="1"/>
    <x v="15"/>
    <n v="1.936679351188891E-2"/>
    <m/>
    <m/>
    <m/>
    <m/>
    <m/>
    <x v="0"/>
    <m/>
    <m/>
    <m/>
  </r>
  <r>
    <n v="2020"/>
    <s v="Soybean N "/>
    <s v="C800"/>
    <x v="7"/>
    <x v="1"/>
    <n v="36"/>
    <n v="2"/>
    <n v="30"/>
    <n v="126000"/>
    <n v="158730.15873015873"/>
    <n v="1017"/>
    <n v="1"/>
    <n v="11"/>
    <s v="20348B1017"/>
    <s v="Rainfed"/>
    <n v="4"/>
    <x v="4"/>
    <x v="1"/>
    <s v="Miravis Top + Endigo"/>
    <x v="1"/>
    <x v="16"/>
    <n v="2.009971021819074E-2"/>
    <m/>
    <m/>
    <m/>
    <m/>
    <m/>
    <x v="0"/>
    <m/>
    <m/>
    <m/>
  </r>
  <r>
    <n v="2020"/>
    <s v="Soybean N "/>
    <s v="C800"/>
    <x v="6"/>
    <x v="1"/>
    <n v="36"/>
    <n v="2"/>
    <n v="30"/>
    <n v="126000"/>
    <n v="158730.15873015873"/>
    <n v="1018"/>
    <n v="1"/>
    <n v="11"/>
    <s v="20348B1018"/>
    <s v="Rainfed"/>
    <n v="1"/>
    <x v="1"/>
    <x v="1"/>
    <s v="none"/>
    <x v="0"/>
    <x v="17"/>
    <n v="1.8988754603659688E-2"/>
    <m/>
    <m/>
    <m/>
    <m/>
    <m/>
    <x v="0"/>
    <m/>
    <m/>
    <m/>
  </r>
  <r>
    <n v="2020"/>
    <s v="Soybean N "/>
    <s v="C800"/>
    <x v="5"/>
    <x v="1"/>
    <n v="36"/>
    <n v="2"/>
    <n v="30"/>
    <n v="126000"/>
    <n v="158730.15873015873"/>
    <n v="1019"/>
    <n v="1"/>
    <n v="11"/>
    <s v="20348B1019"/>
    <s v="Rainfed"/>
    <n v="2"/>
    <x v="3"/>
    <x v="2"/>
    <s v="none"/>
    <x v="0"/>
    <x v="18"/>
    <n v="2.3142376627301293E-2"/>
    <m/>
    <m/>
    <m/>
    <m/>
    <m/>
    <x v="0"/>
    <m/>
    <m/>
    <m/>
  </r>
  <r>
    <n v="2020"/>
    <s v="Soybean N "/>
    <s v="C800"/>
    <x v="4"/>
    <x v="1"/>
    <n v="36"/>
    <n v="2"/>
    <n v="30"/>
    <n v="126000"/>
    <n v="158730.15873015873"/>
    <n v="1020"/>
    <n v="1"/>
    <n v="11"/>
    <s v="20348B1020"/>
    <s v="Rainfed"/>
    <n v="2"/>
    <x v="3"/>
    <x v="2"/>
    <s v="Miravis Top + Endigo"/>
    <x v="0"/>
    <x v="19"/>
    <n v="2.6251657713573889E-2"/>
    <m/>
    <n v="3"/>
    <n v="2"/>
    <n v="3"/>
    <n v="2"/>
    <x v="3"/>
    <m/>
    <m/>
    <m/>
  </r>
  <r>
    <n v="2020"/>
    <s v="Soybean N "/>
    <s v="C800"/>
    <x v="3"/>
    <x v="1"/>
    <n v="36"/>
    <n v="2"/>
    <n v="30"/>
    <n v="126000"/>
    <n v="158730.15873015873"/>
    <n v="1021"/>
    <n v="1"/>
    <n v="12"/>
    <s v="20348B1021"/>
    <s v="Irrigated"/>
    <n v="1"/>
    <x v="1"/>
    <x v="1"/>
    <s v="Miravis Top + Endigo"/>
    <x v="0"/>
    <x v="20"/>
    <n v="2.3407862396606187E-2"/>
    <m/>
    <m/>
    <m/>
    <m/>
    <m/>
    <x v="0"/>
    <m/>
    <m/>
    <m/>
  </r>
  <r>
    <n v="2020"/>
    <s v="Soybean N "/>
    <s v="C800"/>
    <x v="2"/>
    <x v="1"/>
    <n v="36"/>
    <n v="2"/>
    <n v="30"/>
    <n v="126000"/>
    <n v="158730.15873015873"/>
    <n v="1022"/>
    <n v="1"/>
    <n v="12"/>
    <s v="20348B1022"/>
    <s v="Irrigated"/>
    <n v="2"/>
    <x v="3"/>
    <x v="2"/>
    <s v="none"/>
    <x v="1"/>
    <x v="21"/>
    <n v="2.6991443707122122E-2"/>
    <m/>
    <m/>
    <m/>
    <m/>
    <m/>
    <x v="0"/>
    <m/>
    <m/>
    <m/>
  </r>
  <r>
    <n v="2020"/>
    <s v="Soybean N "/>
    <s v="C800"/>
    <x v="1"/>
    <x v="1"/>
    <n v="36"/>
    <n v="2"/>
    <n v="30"/>
    <n v="126000"/>
    <n v="158730.15873015873"/>
    <n v="1023"/>
    <n v="1"/>
    <n v="12"/>
    <s v="20348B1023"/>
    <s v="Irrigated"/>
    <n v="5"/>
    <x v="2"/>
    <x v="1"/>
    <s v="Miravis Top + Endigo"/>
    <x v="1"/>
    <x v="22"/>
    <n v="3.0061385009457542E-2"/>
    <m/>
    <m/>
    <m/>
    <m/>
    <m/>
    <x v="0"/>
    <m/>
    <m/>
    <m/>
  </r>
  <r>
    <n v="2020"/>
    <s v="Soybean N "/>
    <s v="C800"/>
    <x v="0"/>
    <x v="1"/>
    <n v="36"/>
    <n v="2"/>
    <n v="30"/>
    <n v="126000"/>
    <n v="158730.15873015873"/>
    <n v="1024"/>
    <n v="1"/>
    <n v="12"/>
    <s v="20348B1024"/>
    <s v="Irrigated"/>
    <n v="1"/>
    <x v="1"/>
    <x v="1"/>
    <s v="none"/>
    <x v="1"/>
    <x v="23"/>
    <n v="3.4546541859705161E-2"/>
    <m/>
    <m/>
    <m/>
    <m/>
    <m/>
    <x v="0"/>
    <m/>
    <m/>
    <m/>
  </r>
  <r>
    <n v="2020"/>
    <s v="Soybean N "/>
    <s v="C800"/>
    <x v="0"/>
    <x v="2"/>
    <n v="36"/>
    <n v="2"/>
    <n v="30"/>
    <n v="126000"/>
    <n v="158730.15873015873"/>
    <n v="1025"/>
    <n v="1"/>
    <n v="12"/>
    <s v="20348B1025"/>
    <s v="Irrigated"/>
    <n v="4"/>
    <x v="4"/>
    <x v="1"/>
    <s v="Miravis Top + Endigo"/>
    <x v="0"/>
    <x v="24"/>
    <n v="5.1790518164893766E-2"/>
    <m/>
    <m/>
    <m/>
    <m/>
    <m/>
    <x v="0"/>
    <m/>
    <m/>
    <m/>
  </r>
  <r>
    <n v="2020"/>
    <s v="Soybean N "/>
    <s v="C800"/>
    <x v="1"/>
    <x v="2"/>
    <n v="36"/>
    <n v="2"/>
    <n v="30"/>
    <n v="126000"/>
    <n v="158730.15873015873"/>
    <n v="1026"/>
    <n v="1"/>
    <n v="12"/>
    <s v="20348B1026"/>
    <s v="Irrigated"/>
    <n v="3"/>
    <x v="0"/>
    <x v="0"/>
    <s v="none"/>
    <x v="0"/>
    <x v="25"/>
    <n v="3.1199324609882079E-2"/>
    <m/>
    <m/>
    <m/>
    <m/>
    <m/>
    <x v="0"/>
    <m/>
    <m/>
    <m/>
  </r>
  <r>
    <n v="2020"/>
    <s v="Soybean N "/>
    <s v="C800"/>
    <x v="2"/>
    <x v="2"/>
    <n v="36"/>
    <n v="2"/>
    <n v="30"/>
    <n v="126000"/>
    <n v="158730.15873015873"/>
    <n v="1027"/>
    <n v="1"/>
    <n v="12"/>
    <s v="20348B1027"/>
    <s v="Irrigated"/>
    <n v="1"/>
    <x v="1"/>
    <x v="1"/>
    <s v="none"/>
    <x v="0"/>
    <x v="26"/>
    <n v="2.814629171619891E-2"/>
    <m/>
    <m/>
    <m/>
    <m/>
    <m/>
    <x v="0"/>
    <m/>
    <m/>
    <m/>
  </r>
  <r>
    <n v="2020"/>
    <s v="Soybean N "/>
    <s v="C800"/>
    <x v="3"/>
    <x v="2"/>
    <n v="36"/>
    <n v="2"/>
    <n v="30"/>
    <n v="126000"/>
    <n v="158730.15873015873"/>
    <n v="1028"/>
    <n v="1"/>
    <n v="12"/>
    <s v="20348B1028"/>
    <s v="Irrigated"/>
    <n v="2"/>
    <x v="3"/>
    <x v="2"/>
    <s v="Miravis Top + Endigo"/>
    <x v="0"/>
    <x v="27"/>
    <n v="2.6716274051439247E-2"/>
    <m/>
    <m/>
    <m/>
    <m/>
    <m/>
    <x v="0"/>
    <m/>
    <m/>
    <m/>
  </r>
  <r>
    <n v="2020"/>
    <s v="Soybean N "/>
    <s v="C800"/>
    <x v="4"/>
    <x v="2"/>
    <n v="36"/>
    <n v="2"/>
    <n v="30"/>
    <n v="126000"/>
    <n v="158730.15873015873"/>
    <n v="1029"/>
    <n v="1"/>
    <n v="11"/>
    <s v="20348B1029"/>
    <s v="Rainfed"/>
    <n v="3"/>
    <x v="0"/>
    <x v="0"/>
    <s v="none"/>
    <x v="0"/>
    <x v="28"/>
    <n v="2.469175315252534E-2"/>
    <m/>
    <m/>
    <m/>
    <m/>
    <m/>
    <x v="0"/>
    <m/>
    <m/>
    <m/>
  </r>
  <r>
    <n v="2020"/>
    <s v="Soybean N "/>
    <s v="C800"/>
    <x v="5"/>
    <x v="2"/>
    <n v="36"/>
    <n v="2"/>
    <n v="30"/>
    <n v="126000"/>
    <n v="158730.15873015873"/>
    <n v="1030"/>
    <n v="1"/>
    <n v="11"/>
    <s v="20348B1030"/>
    <s v="Rainfed"/>
    <n v="4"/>
    <x v="4"/>
    <x v="1"/>
    <s v="Miravis Top + Endigo"/>
    <x v="0"/>
    <x v="29"/>
    <n v="2.0856698091692591E-2"/>
    <m/>
    <m/>
    <m/>
    <m/>
    <m/>
    <x v="0"/>
    <m/>
    <m/>
    <m/>
  </r>
  <r>
    <n v="2020"/>
    <s v="Soybean N "/>
    <s v="C800"/>
    <x v="6"/>
    <x v="2"/>
    <n v="36"/>
    <n v="2"/>
    <n v="30"/>
    <n v="126000"/>
    <n v="158730.15873015873"/>
    <n v="1031"/>
    <n v="1"/>
    <n v="11"/>
    <s v="20348B1031"/>
    <s v="Rainfed"/>
    <n v="3"/>
    <x v="0"/>
    <x v="0"/>
    <s v="Miravis Top + Endigo"/>
    <x v="0"/>
    <x v="30"/>
    <n v="3.9239698409588464E-2"/>
    <m/>
    <n v="0"/>
    <n v="0"/>
    <n v="1"/>
    <n v="1"/>
    <x v="4"/>
    <m/>
    <m/>
    <m/>
  </r>
  <r>
    <n v="2020"/>
    <s v="Soybean N "/>
    <s v="C800"/>
    <x v="7"/>
    <x v="2"/>
    <n v="36"/>
    <n v="2"/>
    <n v="30"/>
    <n v="126000"/>
    <n v="158730.15873015873"/>
    <n v="1032"/>
    <n v="1"/>
    <n v="11"/>
    <s v="20348B1032"/>
    <s v="Rainfed"/>
    <n v="1"/>
    <x v="1"/>
    <x v="1"/>
    <s v="Miravis Top + Endigo"/>
    <x v="1"/>
    <x v="31"/>
    <n v="2.2148049179884381E-2"/>
    <m/>
    <n v="2"/>
    <n v="3"/>
    <n v="3"/>
    <n v="2"/>
    <x v="3"/>
    <m/>
    <m/>
    <m/>
  </r>
  <r>
    <n v="2020"/>
    <s v="Soybean N "/>
    <s v="C800"/>
    <x v="8"/>
    <x v="2"/>
    <n v="36"/>
    <n v="2"/>
    <n v="30"/>
    <n v="126000"/>
    <n v="158730.15873015873"/>
    <n v="1033"/>
    <n v="1"/>
    <n v="10"/>
    <s v="20348B1033"/>
    <s v="Fertigated"/>
    <n v="2"/>
    <x v="3"/>
    <x v="2"/>
    <s v="none"/>
    <x v="1"/>
    <x v="32"/>
    <n v="1.4701899829117824E-2"/>
    <m/>
    <m/>
    <m/>
    <m/>
    <m/>
    <x v="0"/>
    <m/>
    <m/>
    <m/>
  </r>
  <r>
    <n v="2020"/>
    <s v="Soybean N "/>
    <s v="C800"/>
    <x v="9"/>
    <x v="2"/>
    <n v="36"/>
    <n v="2"/>
    <n v="30"/>
    <n v="126000"/>
    <n v="158730.15873015873"/>
    <n v="1034"/>
    <n v="1"/>
    <n v="10"/>
    <s v="20348B1034"/>
    <s v="Fertigated"/>
    <n v="3"/>
    <x v="0"/>
    <x v="0"/>
    <s v="none"/>
    <x v="1"/>
    <x v="33"/>
    <n v="2.0482150052910746E-2"/>
    <m/>
    <m/>
    <m/>
    <m/>
    <m/>
    <x v="0"/>
    <m/>
    <m/>
    <m/>
  </r>
  <r>
    <n v="2020"/>
    <s v="Soybean N "/>
    <s v="C800"/>
    <x v="10"/>
    <x v="2"/>
    <n v="36"/>
    <n v="2"/>
    <n v="30"/>
    <n v="126000"/>
    <n v="158730.15873015873"/>
    <n v="1035"/>
    <n v="1"/>
    <n v="10"/>
    <s v="20348B1035"/>
    <s v="Fertigated"/>
    <n v="2"/>
    <x v="3"/>
    <x v="2"/>
    <s v="Miravis Top + Endigo"/>
    <x v="0"/>
    <x v="34"/>
    <n v="2.0342131373151995E-2"/>
    <m/>
    <m/>
    <m/>
    <m/>
    <m/>
    <x v="0"/>
    <m/>
    <m/>
    <m/>
  </r>
  <r>
    <n v="2020"/>
    <s v="Soybean N "/>
    <s v="C800"/>
    <x v="11"/>
    <x v="2"/>
    <n v="36"/>
    <n v="2"/>
    <n v="30"/>
    <n v="126000"/>
    <n v="158730.15873015873"/>
    <n v="1036"/>
    <n v="1"/>
    <n v="10"/>
    <s v="20348B1036"/>
    <s v="Fertigated"/>
    <n v="5"/>
    <x v="2"/>
    <x v="1"/>
    <s v="Miravis Top + Endigo"/>
    <x v="0"/>
    <x v="35"/>
    <n v="1.8992029919100512E-2"/>
    <m/>
    <m/>
    <m/>
    <m/>
    <m/>
    <x v="0"/>
    <m/>
    <m/>
    <m/>
  </r>
  <r>
    <n v="2020"/>
    <s v="Soybean N "/>
    <s v="C800"/>
    <x v="11"/>
    <x v="3"/>
    <n v="36"/>
    <n v="2"/>
    <n v="30"/>
    <n v="126000"/>
    <n v="158730.15873015873"/>
    <n v="1037"/>
    <n v="1"/>
    <n v="10"/>
    <s v="20348B1037"/>
    <s v="Fertigated"/>
    <n v="2"/>
    <x v="3"/>
    <x v="2"/>
    <s v="none"/>
    <x v="0"/>
    <x v="36"/>
    <n v="2.8940987474747271E-2"/>
    <m/>
    <m/>
    <m/>
    <m/>
    <m/>
    <x v="0"/>
    <m/>
    <m/>
    <m/>
  </r>
  <r>
    <n v="2020"/>
    <s v="Soybean N "/>
    <s v="C800"/>
    <x v="10"/>
    <x v="3"/>
    <n v="36"/>
    <n v="2"/>
    <n v="30"/>
    <n v="126000"/>
    <n v="158730.15873015873"/>
    <n v="1038"/>
    <n v="1"/>
    <n v="10"/>
    <s v="20348B1038"/>
    <s v="Fertigated"/>
    <n v="5"/>
    <x v="2"/>
    <x v="1"/>
    <s v="none"/>
    <x v="0"/>
    <x v="37"/>
    <n v="3.763509298466091E-2"/>
    <m/>
    <m/>
    <m/>
    <m/>
    <m/>
    <x v="0"/>
    <m/>
    <m/>
    <m/>
  </r>
  <r>
    <n v="2020"/>
    <s v="Soybean N "/>
    <s v="C800"/>
    <x v="9"/>
    <x v="3"/>
    <n v="36"/>
    <n v="2"/>
    <n v="30"/>
    <n v="126000"/>
    <n v="158730.15873015873"/>
    <n v="1039"/>
    <n v="1"/>
    <n v="10"/>
    <s v="20348B1039"/>
    <s v="Fertigated"/>
    <n v="3"/>
    <x v="0"/>
    <x v="0"/>
    <s v="none"/>
    <x v="0"/>
    <x v="38"/>
    <n v="2.6278572242544481E-2"/>
    <m/>
    <m/>
    <m/>
    <m/>
    <m/>
    <x v="0"/>
    <m/>
    <m/>
    <m/>
  </r>
  <r>
    <n v="2020"/>
    <s v="Soybean N "/>
    <s v="C800"/>
    <x v="8"/>
    <x v="3"/>
    <n v="36"/>
    <n v="2"/>
    <n v="30"/>
    <n v="126000"/>
    <n v="158730.15873015873"/>
    <n v="1040"/>
    <n v="1"/>
    <n v="10"/>
    <s v="20348B1040"/>
    <s v="Fertigated"/>
    <n v="1"/>
    <x v="1"/>
    <x v="1"/>
    <s v="none"/>
    <x v="1"/>
    <x v="39"/>
    <n v="2.7242637487048891E-2"/>
    <m/>
    <m/>
    <m/>
    <m/>
    <m/>
    <x v="0"/>
    <m/>
    <m/>
    <m/>
  </r>
  <r>
    <n v="2020"/>
    <s v="Soybean N "/>
    <s v="C800"/>
    <x v="7"/>
    <x v="3"/>
    <n v="36"/>
    <n v="2"/>
    <n v="30"/>
    <n v="126000"/>
    <n v="158730.15873015873"/>
    <n v="1041"/>
    <n v="1"/>
    <n v="11"/>
    <s v="20348B1041"/>
    <s v="Rainfed"/>
    <n v="4"/>
    <x v="4"/>
    <x v="1"/>
    <s v="none"/>
    <x v="1"/>
    <x v="40"/>
    <n v="2.307098899177433E-2"/>
    <m/>
    <m/>
    <m/>
    <m/>
    <m/>
    <x v="0"/>
    <m/>
    <m/>
    <m/>
  </r>
  <r>
    <n v="2020"/>
    <s v="Soybean N "/>
    <s v="C800"/>
    <x v="6"/>
    <x v="3"/>
    <n v="36"/>
    <n v="2"/>
    <n v="30"/>
    <n v="126000"/>
    <n v="158730.15873015873"/>
    <n v="1042"/>
    <n v="1"/>
    <n v="11"/>
    <s v="20348B1042"/>
    <s v="Rainfed"/>
    <n v="3"/>
    <x v="0"/>
    <x v="0"/>
    <s v="none"/>
    <x v="1"/>
    <x v="41"/>
    <n v="4.0185417661906045E-2"/>
    <m/>
    <m/>
    <m/>
    <m/>
    <m/>
    <x v="0"/>
    <m/>
    <m/>
    <m/>
  </r>
  <r>
    <n v="2020"/>
    <s v="Soybean N "/>
    <s v="C800"/>
    <x v="5"/>
    <x v="3"/>
    <n v="36"/>
    <n v="2"/>
    <n v="30"/>
    <n v="126000"/>
    <n v="158730.15873015873"/>
    <n v="1043"/>
    <n v="1"/>
    <n v="11"/>
    <s v="20348B1043"/>
    <s v="Rainfed"/>
    <n v="1"/>
    <x v="1"/>
    <x v="1"/>
    <s v="none"/>
    <x v="1"/>
    <x v="42"/>
    <n v="2.9682741332022158E-2"/>
    <m/>
    <m/>
    <m/>
    <m/>
    <m/>
    <x v="0"/>
    <m/>
    <m/>
    <m/>
  </r>
  <r>
    <n v="2020"/>
    <s v="Soybean N "/>
    <s v="C800"/>
    <x v="4"/>
    <x v="3"/>
    <n v="36"/>
    <n v="2"/>
    <n v="30"/>
    <n v="126000"/>
    <n v="158730.15873015873"/>
    <n v="1044"/>
    <n v="1"/>
    <n v="11"/>
    <s v="20348B1044"/>
    <s v="Rainfed"/>
    <n v="5"/>
    <x v="2"/>
    <x v="1"/>
    <s v="Miravis Top + Endigo"/>
    <x v="0"/>
    <x v="43"/>
    <n v="2.7719859087592103E-2"/>
    <m/>
    <m/>
    <m/>
    <m/>
    <m/>
    <x v="0"/>
    <m/>
    <m/>
    <m/>
  </r>
  <r>
    <n v="2020"/>
    <s v="Soybean N "/>
    <s v="C800"/>
    <x v="3"/>
    <x v="3"/>
    <n v="36"/>
    <n v="2"/>
    <n v="30"/>
    <n v="126000"/>
    <n v="158730.15873015873"/>
    <n v="1045"/>
    <n v="1"/>
    <n v="12"/>
    <s v="20348B1045"/>
    <s v="Irrigated"/>
    <n v="4"/>
    <x v="4"/>
    <x v="1"/>
    <s v="none"/>
    <x v="1"/>
    <x v="44"/>
    <n v="5.0779921891336233E-2"/>
    <m/>
    <m/>
    <m/>
    <m/>
    <m/>
    <x v="0"/>
    <m/>
    <m/>
    <m/>
  </r>
  <r>
    <n v="2020"/>
    <s v="Soybean N "/>
    <s v="C800"/>
    <x v="2"/>
    <x v="3"/>
    <n v="36"/>
    <n v="2"/>
    <n v="30"/>
    <n v="126000"/>
    <n v="158730.15873015873"/>
    <n v="1046"/>
    <n v="1"/>
    <n v="12"/>
    <s v="20348B1046"/>
    <s v="Irrigated"/>
    <n v="2"/>
    <x v="3"/>
    <x v="2"/>
    <s v="none"/>
    <x v="0"/>
    <x v="45"/>
    <n v="6.997021055431292E-2"/>
    <m/>
    <m/>
    <m/>
    <m/>
    <m/>
    <x v="0"/>
    <m/>
    <m/>
    <m/>
  </r>
  <r>
    <n v="2020"/>
    <s v="Soybean N "/>
    <s v="C800"/>
    <x v="1"/>
    <x v="3"/>
    <n v="36"/>
    <n v="2"/>
    <n v="30"/>
    <n v="126000"/>
    <n v="158730.15873015873"/>
    <n v="1047"/>
    <n v="1"/>
    <n v="12"/>
    <s v="20348B1047"/>
    <s v="Irrigated"/>
    <n v="5"/>
    <x v="2"/>
    <x v="1"/>
    <s v="Miravis Top + Endigo"/>
    <x v="0"/>
    <x v="46"/>
    <n v="4.9439258722497409E-2"/>
    <m/>
    <m/>
    <m/>
    <m/>
    <m/>
    <x v="0"/>
    <m/>
    <m/>
    <m/>
  </r>
  <r>
    <n v="2020"/>
    <s v="Soybean N "/>
    <s v="C800"/>
    <x v="0"/>
    <x v="3"/>
    <n v="36"/>
    <n v="2"/>
    <n v="30"/>
    <n v="126000"/>
    <n v="158730.15873015873"/>
    <n v="1048"/>
    <n v="1"/>
    <n v="12"/>
    <s v="20348B1048"/>
    <s v="Irrigated"/>
    <n v="4"/>
    <x v="4"/>
    <x v="1"/>
    <s v="Miravis Top + Endigo"/>
    <x v="1"/>
    <x v="47"/>
    <n v="4.9906097688321382E-2"/>
    <m/>
    <m/>
    <m/>
    <m/>
    <m/>
    <x v="0"/>
    <m/>
    <m/>
    <m/>
  </r>
  <r>
    <n v="2020"/>
    <s v="Soybean N "/>
    <s v="C800"/>
    <x v="0"/>
    <x v="4"/>
    <n v="36"/>
    <n v="2"/>
    <n v="30"/>
    <n v="126000"/>
    <n v="158730.15873015873"/>
    <n v="1049"/>
    <n v="1"/>
    <n v="12"/>
    <s v="20348B1049"/>
    <s v="Irrigated"/>
    <n v="3"/>
    <x v="0"/>
    <x v="0"/>
    <s v="none"/>
    <x v="1"/>
    <x v="48"/>
    <n v="3.8520321640873691E-2"/>
    <m/>
    <m/>
    <m/>
    <m/>
    <m/>
    <x v="0"/>
    <m/>
    <m/>
    <m/>
  </r>
  <r>
    <n v="2020"/>
    <s v="Soybean N "/>
    <s v="C800"/>
    <x v="1"/>
    <x v="4"/>
    <n v="36"/>
    <n v="2"/>
    <n v="30"/>
    <n v="126000"/>
    <n v="158730.15873015873"/>
    <n v="1050"/>
    <n v="1"/>
    <n v="12"/>
    <s v="20348B1050"/>
    <s v="Irrigated"/>
    <n v="5"/>
    <x v="2"/>
    <x v="1"/>
    <s v="none"/>
    <x v="0"/>
    <x v="49"/>
    <n v="3.135115131291176E-2"/>
    <m/>
    <m/>
    <m/>
    <m/>
    <m/>
    <x v="0"/>
    <m/>
    <m/>
    <m/>
  </r>
  <r>
    <n v="2020"/>
    <s v="Soybean N "/>
    <s v="C800"/>
    <x v="2"/>
    <x v="4"/>
    <n v="36"/>
    <n v="2"/>
    <n v="30"/>
    <n v="126000"/>
    <n v="158730.15873015873"/>
    <n v="1051"/>
    <n v="1"/>
    <n v="12"/>
    <s v="20348B1051"/>
    <s v="Irrigated"/>
    <n v="4"/>
    <x v="4"/>
    <x v="1"/>
    <s v="none"/>
    <x v="0"/>
    <x v="50"/>
    <n v="7.3539659940460952E-2"/>
    <m/>
    <m/>
    <m/>
    <m/>
    <m/>
    <x v="0"/>
    <m/>
    <m/>
    <m/>
  </r>
  <r>
    <n v="2020"/>
    <s v="Soybean N "/>
    <s v="C800"/>
    <x v="3"/>
    <x v="4"/>
    <n v="36"/>
    <n v="2"/>
    <n v="30"/>
    <n v="126000"/>
    <n v="158730.15873015873"/>
    <n v="1052"/>
    <n v="1"/>
    <n v="12"/>
    <s v="20348B1052"/>
    <s v="Irrigated"/>
    <n v="2"/>
    <x v="3"/>
    <x v="2"/>
    <s v="Miravis Top + Endigo"/>
    <x v="1"/>
    <x v="51"/>
    <n v="5.5105568016067752E-2"/>
    <m/>
    <m/>
    <m/>
    <m/>
    <m/>
    <x v="0"/>
    <m/>
    <m/>
    <m/>
  </r>
  <r>
    <n v="2020"/>
    <s v="Soybean N "/>
    <s v="C800"/>
    <x v="4"/>
    <x v="4"/>
    <n v="36"/>
    <n v="2"/>
    <n v="30"/>
    <n v="126000"/>
    <n v="158730.15873015873"/>
    <n v="1053"/>
    <n v="1"/>
    <n v="11"/>
    <s v="20348B1053"/>
    <s v="Rainfed"/>
    <n v="2"/>
    <x v="3"/>
    <x v="2"/>
    <s v="none"/>
    <x v="1"/>
    <x v="52"/>
    <n v="3.8254675722150314E-2"/>
    <m/>
    <m/>
    <m/>
    <m/>
    <m/>
    <x v="0"/>
    <m/>
    <m/>
    <m/>
  </r>
  <r>
    <n v="2020"/>
    <s v="Soybean N "/>
    <s v="C800"/>
    <x v="5"/>
    <x v="4"/>
    <n v="36"/>
    <n v="2"/>
    <n v="30"/>
    <n v="126000"/>
    <n v="158730.15873015873"/>
    <n v="1054"/>
    <n v="1"/>
    <n v="11"/>
    <s v="20348B1054"/>
    <s v="Rainfed"/>
    <n v="5"/>
    <x v="2"/>
    <x v="1"/>
    <s v="none"/>
    <x v="1"/>
    <x v="53"/>
    <n v="3.1465561875779188E-2"/>
    <m/>
    <m/>
    <m/>
    <m/>
    <m/>
    <x v="0"/>
    <m/>
    <m/>
    <m/>
  </r>
  <r>
    <n v="2020"/>
    <s v="Soybean N "/>
    <s v="C800"/>
    <x v="6"/>
    <x v="4"/>
    <n v="36"/>
    <n v="2"/>
    <n v="30"/>
    <n v="126000"/>
    <n v="158730.15873015873"/>
    <n v="1055"/>
    <n v="1"/>
    <n v="11"/>
    <s v="20348B1055"/>
    <s v="Rainfed"/>
    <n v="5"/>
    <x v="2"/>
    <x v="1"/>
    <s v="Miravis Top + Endigo"/>
    <x v="1"/>
    <x v="54"/>
    <n v="5.338101045529093E-2"/>
    <m/>
    <m/>
    <m/>
    <m/>
    <m/>
    <x v="0"/>
    <m/>
    <m/>
    <m/>
  </r>
  <r>
    <n v="2020"/>
    <s v="Soybean N "/>
    <s v="C800"/>
    <x v="7"/>
    <x v="4"/>
    <n v="36"/>
    <n v="2"/>
    <n v="30"/>
    <n v="126000"/>
    <n v="158730.15873015873"/>
    <n v="1056"/>
    <n v="1"/>
    <n v="11"/>
    <s v="20348B1056"/>
    <s v="Rainfed"/>
    <n v="5"/>
    <x v="2"/>
    <x v="1"/>
    <s v="none"/>
    <x v="0"/>
    <x v="55"/>
    <n v="2.495288489626718E-2"/>
    <m/>
    <m/>
    <m/>
    <m/>
    <m/>
    <x v="0"/>
    <m/>
    <m/>
    <m/>
  </r>
  <r>
    <n v="2020"/>
    <s v="Soybean N "/>
    <s v="C800"/>
    <x v="8"/>
    <x v="4"/>
    <n v="36"/>
    <n v="2"/>
    <n v="30"/>
    <n v="126000"/>
    <n v="158730.15873015873"/>
    <n v="1057"/>
    <n v="1"/>
    <n v="10"/>
    <s v="20348B1057"/>
    <s v="Fertigated"/>
    <n v="4"/>
    <x v="4"/>
    <x v="1"/>
    <s v="Miravis Top + Endigo"/>
    <x v="0"/>
    <x v="56"/>
    <n v="3.7063539701082893E-2"/>
    <m/>
    <m/>
    <m/>
    <m/>
    <m/>
    <x v="0"/>
    <m/>
    <m/>
    <m/>
  </r>
  <r>
    <n v="2020"/>
    <s v="Soybean N "/>
    <s v="C800"/>
    <x v="9"/>
    <x v="4"/>
    <n v="36"/>
    <n v="2"/>
    <n v="30"/>
    <n v="126000"/>
    <n v="158730.15873015873"/>
    <n v="1058"/>
    <n v="1"/>
    <n v="10"/>
    <s v="20348B1058"/>
    <s v="Fertigated"/>
    <n v="4"/>
    <x v="4"/>
    <x v="1"/>
    <s v="none"/>
    <x v="1"/>
    <x v="57"/>
    <n v="2.1953529468882592E-2"/>
    <m/>
    <m/>
    <m/>
    <m/>
    <m/>
    <x v="0"/>
    <m/>
    <m/>
    <m/>
  </r>
  <r>
    <n v="2020"/>
    <s v="Soybean N "/>
    <s v="C800"/>
    <x v="10"/>
    <x v="4"/>
    <n v="36"/>
    <n v="2"/>
    <n v="30"/>
    <n v="126000"/>
    <n v="158730.15873015873"/>
    <n v="1059"/>
    <n v="1"/>
    <n v="10"/>
    <s v="20348B1059"/>
    <s v="Fertigated"/>
    <n v="3"/>
    <x v="0"/>
    <x v="0"/>
    <s v="Miravis Top + Endigo"/>
    <x v="1"/>
    <x v="58"/>
    <n v="5.072891883724899E-2"/>
    <m/>
    <m/>
    <m/>
    <m/>
    <m/>
    <x v="0"/>
    <m/>
    <m/>
    <m/>
  </r>
  <r>
    <n v="2020"/>
    <s v="Soybean N "/>
    <s v="C800"/>
    <x v="11"/>
    <x v="4"/>
    <n v="36"/>
    <n v="2"/>
    <n v="30"/>
    <n v="126000"/>
    <n v="158730.15873015873"/>
    <n v="1060"/>
    <n v="1"/>
    <n v="10"/>
    <s v="20348B1060"/>
    <s v="Fertigated"/>
    <n v="3"/>
    <x v="0"/>
    <x v="0"/>
    <s v="Miravis Top + Endigo"/>
    <x v="0"/>
    <x v="59"/>
    <n v="3.3021751289577926E-2"/>
    <m/>
    <m/>
    <m/>
    <m/>
    <m/>
    <x v="0"/>
    <m/>
    <m/>
    <m/>
  </r>
  <r>
    <n v="2020"/>
    <s v="Soybean N "/>
    <s v="C800"/>
    <x v="12"/>
    <x v="0"/>
    <n v="36"/>
    <n v="2"/>
    <n v="30"/>
    <n v="126000"/>
    <n v="158730.15873015873"/>
    <n v="2001"/>
    <n v="2"/>
    <n v="9"/>
    <s v="20348B2001"/>
    <s v="Fertigated"/>
    <n v="3"/>
    <x v="0"/>
    <x v="0"/>
    <s v="Miravis Top + Endigo"/>
    <x v="0"/>
    <x v="60"/>
    <n v="2.9340117430620649E-2"/>
    <n v="46.46"/>
    <m/>
    <m/>
    <m/>
    <m/>
    <x v="0"/>
    <m/>
    <m/>
    <m/>
  </r>
  <r>
    <n v="2020"/>
    <s v="Soybean N "/>
    <s v="C800"/>
    <x v="13"/>
    <x v="0"/>
    <n v="36"/>
    <n v="2"/>
    <n v="30"/>
    <n v="126000"/>
    <n v="158730.15873015873"/>
    <n v="2002"/>
    <n v="2"/>
    <n v="9"/>
    <s v="20348B2002"/>
    <s v="Fertigated"/>
    <n v="4"/>
    <x v="4"/>
    <x v="1"/>
    <s v="Miravis Top + Endigo"/>
    <x v="0"/>
    <x v="61"/>
    <n v="2.8287922846103011E-2"/>
    <n v="33.380000000000003"/>
    <m/>
    <m/>
    <m/>
    <m/>
    <x v="0"/>
    <m/>
    <m/>
    <m/>
  </r>
  <r>
    <n v="2020"/>
    <s v="Soybean N "/>
    <s v="C800"/>
    <x v="14"/>
    <x v="0"/>
    <n v="36"/>
    <n v="2"/>
    <n v="30"/>
    <n v="126000"/>
    <n v="158730.15873015873"/>
    <n v="2003"/>
    <n v="2"/>
    <n v="9"/>
    <s v="20348B2003"/>
    <s v="Fertigated"/>
    <n v="5"/>
    <x v="2"/>
    <x v="1"/>
    <s v="Miravis Top + Endigo"/>
    <x v="0"/>
    <x v="62"/>
    <n v="3.28014152885489E-2"/>
    <n v="31.69"/>
    <m/>
    <m/>
    <m/>
    <m/>
    <x v="0"/>
    <m/>
    <m/>
    <m/>
  </r>
  <r>
    <n v="2020"/>
    <s v="Soybean N "/>
    <s v="C800"/>
    <x v="15"/>
    <x v="0"/>
    <n v="36"/>
    <n v="2"/>
    <n v="30"/>
    <n v="126000"/>
    <n v="158730.15873015873"/>
    <n v="2004"/>
    <n v="2"/>
    <n v="9"/>
    <s v="20348B2004"/>
    <s v="Fertigated"/>
    <n v="1"/>
    <x v="1"/>
    <x v="1"/>
    <s v="Miravis Top + Endigo"/>
    <x v="0"/>
    <x v="63"/>
    <n v="3.9486586472572228E-2"/>
    <n v="33.659999999999997"/>
    <m/>
    <m/>
    <m/>
    <m/>
    <x v="0"/>
    <m/>
    <m/>
    <m/>
  </r>
  <r>
    <n v="2020"/>
    <s v="Soybean N "/>
    <s v="C800"/>
    <x v="16"/>
    <x v="0"/>
    <n v="36"/>
    <n v="2"/>
    <n v="30"/>
    <n v="126000"/>
    <n v="158730.15873015873"/>
    <n v="2005"/>
    <n v="2"/>
    <n v="8"/>
    <s v="20348B2005"/>
    <s v="Irrigated"/>
    <n v="4"/>
    <x v="4"/>
    <x v="1"/>
    <s v="none"/>
    <x v="0"/>
    <x v="64"/>
    <n v="3.8001727856300578E-2"/>
    <n v="36.340000000000003"/>
    <m/>
    <m/>
    <m/>
    <m/>
    <x v="0"/>
    <m/>
    <m/>
    <m/>
  </r>
  <r>
    <n v="2020"/>
    <s v="Soybean N "/>
    <s v="C800"/>
    <x v="17"/>
    <x v="0"/>
    <n v="36"/>
    <n v="2"/>
    <n v="30"/>
    <n v="126000"/>
    <n v="158730.15873015873"/>
    <n v="2006"/>
    <n v="2"/>
    <n v="8"/>
    <s v="20348B2006"/>
    <s v="Irrigated"/>
    <n v="4"/>
    <x v="4"/>
    <x v="1"/>
    <s v="none"/>
    <x v="1"/>
    <x v="65"/>
    <n v="2.493708624556772E-2"/>
    <n v="42.38"/>
    <m/>
    <m/>
    <m/>
    <m/>
    <x v="0"/>
    <m/>
    <m/>
    <m/>
  </r>
  <r>
    <n v="2020"/>
    <s v="Soybean N "/>
    <s v="C800"/>
    <x v="18"/>
    <x v="0"/>
    <n v="36"/>
    <n v="2"/>
    <n v="30"/>
    <n v="126000"/>
    <n v="158730.15873015873"/>
    <n v="2007"/>
    <n v="2"/>
    <n v="8"/>
    <s v="20348B2007"/>
    <s v="Irrigated"/>
    <n v="5"/>
    <x v="2"/>
    <x v="1"/>
    <s v="Miravis Top + Endigo"/>
    <x v="1"/>
    <x v="66"/>
    <n v="2.2525232087281192E-2"/>
    <n v="41.9"/>
    <m/>
    <m/>
    <m/>
    <m/>
    <x v="0"/>
    <m/>
    <m/>
    <m/>
  </r>
  <r>
    <n v="2020"/>
    <s v="Soybean N "/>
    <s v="C800"/>
    <x v="19"/>
    <x v="0"/>
    <n v="36"/>
    <n v="2"/>
    <n v="30"/>
    <n v="126000"/>
    <n v="158730.15873015873"/>
    <n v="2008"/>
    <n v="2"/>
    <n v="8"/>
    <s v="20348B2008"/>
    <s v="Irrigated"/>
    <n v="2"/>
    <x v="3"/>
    <x v="2"/>
    <s v="Miravis Top + Endigo"/>
    <x v="1"/>
    <x v="67"/>
    <n v="2.8581832772119505E-2"/>
    <n v="39.65"/>
    <m/>
    <m/>
    <m/>
    <m/>
    <x v="0"/>
    <m/>
    <m/>
    <m/>
  </r>
  <r>
    <n v="2020"/>
    <s v="Soybean N "/>
    <s v="C800"/>
    <x v="20"/>
    <x v="0"/>
    <n v="36"/>
    <n v="2"/>
    <n v="30"/>
    <n v="126000"/>
    <n v="158730.15873015873"/>
    <n v="2009"/>
    <n v="2"/>
    <n v="7"/>
    <s v="20348B2009"/>
    <s v="Rainfed"/>
    <n v="1"/>
    <x v="1"/>
    <x v="1"/>
    <s v="Miravis Top + Endigo"/>
    <x v="0"/>
    <x v="68"/>
    <n v="1.9695187447193684E-2"/>
    <n v="35.81"/>
    <n v="2"/>
    <n v="2"/>
    <n v="1"/>
    <n v="2"/>
    <x v="5"/>
    <m/>
    <m/>
    <m/>
  </r>
  <r>
    <n v="2020"/>
    <s v="Soybean N "/>
    <s v="C800"/>
    <x v="21"/>
    <x v="0"/>
    <n v="36"/>
    <n v="2"/>
    <n v="30"/>
    <n v="126000"/>
    <n v="158730.15873015873"/>
    <n v="2010"/>
    <n v="2"/>
    <n v="7"/>
    <s v="20348B2010"/>
    <s v="Rainfed"/>
    <n v="2"/>
    <x v="3"/>
    <x v="2"/>
    <s v="none"/>
    <x v="1"/>
    <x v="69"/>
    <n v="3.7455432205614592E-2"/>
    <n v="50.28"/>
    <m/>
    <m/>
    <m/>
    <m/>
    <x v="0"/>
    <m/>
    <m/>
    <m/>
  </r>
  <r>
    <n v="2020"/>
    <s v="Soybean N "/>
    <s v="C800"/>
    <x v="22"/>
    <x v="0"/>
    <n v="36"/>
    <n v="2"/>
    <n v="30"/>
    <n v="126000"/>
    <n v="158730.15873015873"/>
    <n v="2011"/>
    <n v="2"/>
    <n v="7"/>
    <s v="20348B2011"/>
    <s v="Rainfed"/>
    <n v="3"/>
    <x v="0"/>
    <x v="0"/>
    <s v="Miravis Top + Endigo"/>
    <x v="0"/>
    <x v="70"/>
    <n v="2.9378137610725278E-2"/>
    <n v="44.59"/>
    <n v="0"/>
    <n v="1"/>
    <n v="2"/>
    <n v="1"/>
    <x v="6"/>
    <m/>
    <m/>
    <m/>
  </r>
  <r>
    <n v="2020"/>
    <s v="Soybean N "/>
    <s v="C800"/>
    <x v="23"/>
    <x v="0"/>
    <n v="36"/>
    <n v="2"/>
    <n v="30"/>
    <n v="126000"/>
    <n v="158730.15873015873"/>
    <n v="2012"/>
    <n v="2"/>
    <n v="7"/>
    <s v="20348B2012"/>
    <s v="Rainfed"/>
    <n v="4"/>
    <x v="4"/>
    <x v="1"/>
    <s v="Miravis Top + Endigo"/>
    <x v="0"/>
    <x v="71"/>
    <n v="2.4277767858882512E-2"/>
    <n v="39.86"/>
    <m/>
    <m/>
    <m/>
    <m/>
    <x v="0"/>
    <m/>
    <m/>
    <m/>
  </r>
  <r>
    <n v="2020"/>
    <s v="Soybean N "/>
    <s v="C800"/>
    <x v="23"/>
    <x v="1"/>
    <n v="36"/>
    <n v="2"/>
    <n v="30"/>
    <n v="126000"/>
    <n v="158730.15873015873"/>
    <n v="2013"/>
    <n v="2"/>
    <n v="7"/>
    <s v="20348B2013"/>
    <s v="Rainfed"/>
    <n v="2"/>
    <x v="3"/>
    <x v="2"/>
    <s v="Miravis Top + Endigo"/>
    <x v="0"/>
    <x v="72"/>
    <n v="2.5994987487953179E-2"/>
    <n v="42.99"/>
    <n v="2"/>
    <n v="3"/>
    <n v="3"/>
    <n v="1"/>
    <x v="7"/>
    <m/>
    <m/>
    <m/>
  </r>
  <r>
    <n v="2020"/>
    <s v="Soybean N "/>
    <s v="C800"/>
    <x v="22"/>
    <x v="1"/>
    <n v="36"/>
    <n v="2"/>
    <n v="30"/>
    <n v="126000"/>
    <n v="158730.15873015873"/>
    <n v="2014"/>
    <n v="2"/>
    <n v="7"/>
    <s v="20348B2014"/>
    <s v="Rainfed"/>
    <n v="3"/>
    <x v="0"/>
    <x v="0"/>
    <s v="none"/>
    <x v="1"/>
    <x v="73"/>
    <n v="2.2859158869056977E-2"/>
    <n v="42.63"/>
    <m/>
    <m/>
    <m/>
    <m/>
    <x v="0"/>
    <m/>
    <m/>
    <m/>
  </r>
  <r>
    <n v="2020"/>
    <s v="Soybean N "/>
    <s v="C800"/>
    <x v="21"/>
    <x v="1"/>
    <n v="36"/>
    <n v="2"/>
    <n v="30"/>
    <n v="126000"/>
    <n v="158730.15873015873"/>
    <n v="2015"/>
    <n v="2"/>
    <n v="7"/>
    <s v="20348B2015"/>
    <s v="Rainfed"/>
    <n v="5"/>
    <x v="2"/>
    <x v="1"/>
    <s v="none"/>
    <x v="0"/>
    <x v="74"/>
    <n v="2.9577817586097278E-2"/>
    <n v="43.28"/>
    <m/>
    <m/>
    <m/>
    <m/>
    <x v="0"/>
    <m/>
    <m/>
    <m/>
  </r>
  <r>
    <n v="2020"/>
    <s v="Soybean N "/>
    <s v="C800"/>
    <x v="20"/>
    <x v="1"/>
    <n v="36"/>
    <n v="2"/>
    <n v="30"/>
    <n v="126000"/>
    <n v="158730.15873015873"/>
    <n v="2016"/>
    <n v="2"/>
    <n v="7"/>
    <s v="20348B2016"/>
    <s v="Rainfed"/>
    <n v="5"/>
    <x v="2"/>
    <x v="1"/>
    <s v="Miravis Top + Endigo"/>
    <x v="1"/>
    <x v="75"/>
    <n v="1.4700990519557677E-2"/>
    <n v="39.49"/>
    <m/>
    <m/>
    <m/>
    <m/>
    <x v="0"/>
    <m/>
    <m/>
    <m/>
  </r>
  <r>
    <n v="2020"/>
    <s v="Soybean N "/>
    <s v="C800"/>
    <x v="19"/>
    <x v="1"/>
    <n v="36"/>
    <n v="2"/>
    <n v="30"/>
    <n v="126000"/>
    <n v="158730.15873015873"/>
    <n v="2017"/>
    <n v="2"/>
    <n v="8"/>
    <s v="20348B2017"/>
    <s v="Irrigated"/>
    <n v="2"/>
    <x v="3"/>
    <x v="2"/>
    <s v="Miravis Top + Endigo"/>
    <x v="0"/>
    <x v="76"/>
    <n v="3.1709198718915782E-2"/>
    <n v="42.97"/>
    <m/>
    <m/>
    <m/>
    <m/>
    <x v="0"/>
    <m/>
    <m/>
    <m/>
  </r>
  <r>
    <n v="2020"/>
    <s v="Soybean N "/>
    <s v="C800"/>
    <x v="18"/>
    <x v="1"/>
    <n v="36"/>
    <n v="2"/>
    <n v="30"/>
    <n v="126000"/>
    <n v="158730.15873015873"/>
    <n v="2018"/>
    <n v="2"/>
    <n v="8"/>
    <s v="20348B2018"/>
    <s v="Irrigated"/>
    <n v="3"/>
    <x v="0"/>
    <x v="0"/>
    <s v="Miravis Top + Endigo"/>
    <x v="1"/>
    <x v="77"/>
    <n v="1.8029513231338928E-2"/>
    <n v="45.45"/>
    <m/>
    <m/>
    <m/>
    <m/>
    <x v="0"/>
    <m/>
    <m/>
    <m/>
  </r>
  <r>
    <n v="2020"/>
    <s v="Soybean N "/>
    <s v="C800"/>
    <x v="17"/>
    <x v="1"/>
    <n v="36"/>
    <n v="2"/>
    <n v="30"/>
    <n v="126000"/>
    <n v="158730.15873015873"/>
    <n v="2019"/>
    <n v="2"/>
    <n v="8"/>
    <s v="20348B2019"/>
    <s v="Irrigated"/>
    <n v="3"/>
    <x v="0"/>
    <x v="0"/>
    <s v="none"/>
    <x v="0"/>
    <x v="78"/>
    <n v="2.1505541894801871E-2"/>
    <n v="45.55"/>
    <m/>
    <m/>
    <m/>
    <m/>
    <x v="0"/>
    <m/>
    <m/>
    <m/>
  </r>
  <r>
    <n v="2020"/>
    <s v="Soybean N "/>
    <s v="C800"/>
    <x v="16"/>
    <x v="1"/>
    <n v="36"/>
    <n v="2"/>
    <n v="30"/>
    <n v="126000"/>
    <n v="158730.15873015873"/>
    <n v="2020"/>
    <n v="2"/>
    <n v="8"/>
    <s v="20348B2020"/>
    <s v="Irrigated"/>
    <n v="5"/>
    <x v="2"/>
    <x v="1"/>
    <s v="none"/>
    <x v="0"/>
    <x v="79"/>
    <n v="3.0944327846957588E-2"/>
    <n v="38.909999999999997"/>
    <m/>
    <m/>
    <m/>
    <m/>
    <x v="0"/>
    <m/>
    <m/>
    <m/>
  </r>
  <r>
    <n v="2020"/>
    <s v="Soybean N "/>
    <s v="C800"/>
    <x v="15"/>
    <x v="1"/>
    <n v="36"/>
    <n v="2"/>
    <n v="30"/>
    <n v="126000"/>
    <n v="158730.15873015873"/>
    <n v="2021"/>
    <n v="2"/>
    <n v="9"/>
    <s v="20348B2021"/>
    <s v="Fertigated"/>
    <n v="4"/>
    <x v="4"/>
    <x v="1"/>
    <s v="none"/>
    <x v="1"/>
    <x v="80"/>
    <n v="2.9604437122982646E-2"/>
    <n v="38.74"/>
    <m/>
    <m/>
    <m/>
    <m/>
    <x v="0"/>
    <m/>
    <m/>
    <m/>
  </r>
  <r>
    <n v="2020"/>
    <s v="Soybean N "/>
    <s v="C800"/>
    <x v="14"/>
    <x v="1"/>
    <n v="36"/>
    <n v="2"/>
    <n v="30"/>
    <n v="126000"/>
    <n v="158730.15873015873"/>
    <n v="2022"/>
    <n v="2"/>
    <n v="9"/>
    <s v="20348B2022"/>
    <s v="Fertigated"/>
    <n v="3"/>
    <x v="0"/>
    <x v="0"/>
    <s v="Miravis Top + Endigo"/>
    <x v="1"/>
    <x v="81"/>
    <n v="2.5029328484280321E-2"/>
    <n v="47.17"/>
    <m/>
    <m/>
    <m/>
    <m/>
    <x v="0"/>
    <m/>
    <m/>
    <m/>
  </r>
  <r>
    <n v="2020"/>
    <s v="Soybean N "/>
    <s v="C800"/>
    <x v="13"/>
    <x v="1"/>
    <n v="36"/>
    <n v="2"/>
    <n v="30"/>
    <n v="126000"/>
    <n v="158730.15873015873"/>
    <n v="2023"/>
    <n v="2"/>
    <n v="9"/>
    <s v="20348B2023"/>
    <s v="Fertigated"/>
    <n v="2"/>
    <x v="3"/>
    <x v="2"/>
    <s v="Miravis Top + Endigo"/>
    <x v="1"/>
    <x v="82"/>
    <n v="3.0184972724146237E-2"/>
    <n v="43.51"/>
    <m/>
    <m/>
    <m/>
    <m/>
    <x v="0"/>
    <m/>
    <m/>
    <m/>
  </r>
  <r>
    <n v="2020"/>
    <s v="Soybean N "/>
    <s v="C800"/>
    <x v="12"/>
    <x v="1"/>
    <n v="36"/>
    <n v="2"/>
    <n v="30"/>
    <n v="126000"/>
    <n v="158730.15873015873"/>
    <n v="2024"/>
    <n v="2"/>
    <n v="9"/>
    <s v="20348B2024"/>
    <s v="Fertigated"/>
    <n v="5"/>
    <x v="2"/>
    <x v="1"/>
    <s v="none"/>
    <x v="1"/>
    <x v="83"/>
    <n v="2.1166510392730969E-2"/>
    <n v="46"/>
    <m/>
    <m/>
    <m/>
    <m/>
    <x v="0"/>
    <m/>
    <m/>
    <m/>
  </r>
  <r>
    <n v="2020"/>
    <s v="Soybean N "/>
    <s v="C800"/>
    <x v="12"/>
    <x v="2"/>
    <n v="36"/>
    <n v="2"/>
    <n v="30"/>
    <n v="126000"/>
    <n v="158730.15873015873"/>
    <n v="2025"/>
    <n v="2"/>
    <n v="9"/>
    <s v="20348B2025"/>
    <s v="Fertigated"/>
    <n v="1"/>
    <x v="1"/>
    <x v="1"/>
    <s v="none"/>
    <x v="0"/>
    <x v="84"/>
    <n v="2.3038944907608105E-2"/>
    <n v="40.99"/>
    <m/>
    <m/>
    <m/>
    <m/>
    <x v="0"/>
    <m/>
    <m/>
    <m/>
  </r>
  <r>
    <n v="2020"/>
    <s v="Soybean N "/>
    <s v="C800"/>
    <x v="13"/>
    <x v="2"/>
    <n v="36"/>
    <n v="2"/>
    <n v="30"/>
    <n v="126000"/>
    <n v="158730.15873015873"/>
    <n v="2026"/>
    <n v="2"/>
    <n v="9"/>
    <s v="20348B2026"/>
    <s v="Fertigated"/>
    <n v="2"/>
    <x v="3"/>
    <x v="2"/>
    <s v="none"/>
    <x v="0"/>
    <x v="85"/>
    <n v="2.8435393584896305E-2"/>
    <n v="45.97"/>
    <m/>
    <m/>
    <m/>
    <m/>
    <x v="0"/>
    <m/>
    <m/>
    <m/>
  </r>
  <r>
    <n v="2020"/>
    <s v="Soybean N "/>
    <s v="C800"/>
    <x v="14"/>
    <x v="2"/>
    <n v="36"/>
    <n v="2"/>
    <n v="30"/>
    <n v="126000"/>
    <n v="158730.15873015873"/>
    <n v="2027"/>
    <n v="2"/>
    <n v="9"/>
    <s v="20348B2027"/>
    <s v="Fertigated"/>
    <n v="2"/>
    <x v="3"/>
    <x v="2"/>
    <s v="Miravis Top + Endigo"/>
    <x v="0"/>
    <x v="86"/>
    <n v="2.6484519403625117E-2"/>
    <n v="47.65"/>
    <m/>
    <m/>
    <m/>
    <m/>
    <x v="0"/>
    <m/>
    <m/>
    <m/>
  </r>
  <r>
    <n v="2020"/>
    <s v="Soybean N "/>
    <s v="C800"/>
    <x v="15"/>
    <x v="2"/>
    <n v="36"/>
    <n v="2"/>
    <n v="30"/>
    <n v="126000"/>
    <n v="158730.15873015873"/>
    <n v="2028"/>
    <n v="2"/>
    <n v="9"/>
    <s v="20348B2028"/>
    <s v="Fertigated"/>
    <n v="5"/>
    <x v="2"/>
    <x v="1"/>
    <s v="none"/>
    <x v="0"/>
    <x v="87"/>
    <n v="3.0559192744057918E-2"/>
    <n v="45.71"/>
    <m/>
    <m/>
    <m/>
    <m/>
    <x v="0"/>
    <m/>
    <m/>
    <m/>
  </r>
  <r>
    <n v="2020"/>
    <s v="Soybean N "/>
    <s v="C800"/>
    <x v="16"/>
    <x v="2"/>
    <n v="36"/>
    <n v="2"/>
    <n v="30"/>
    <n v="126000"/>
    <n v="158730.15873015873"/>
    <n v="2029"/>
    <n v="2"/>
    <n v="8"/>
    <s v="20348B2029"/>
    <s v="Irrigated"/>
    <n v="1"/>
    <x v="1"/>
    <x v="1"/>
    <s v="Miravis Top + Endigo"/>
    <x v="0"/>
    <x v="88"/>
    <n v="2.7568712235858963E-2"/>
    <n v="44.6"/>
    <m/>
    <m/>
    <m/>
    <m/>
    <x v="0"/>
    <m/>
    <m/>
    <m/>
  </r>
  <r>
    <n v="2020"/>
    <s v="Soybean N "/>
    <s v="C800"/>
    <x v="17"/>
    <x v="2"/>
    <n v="36"/>
    <n v="2"/>
    <n v="30"/>
    <n v="126000"/>
    <n v="158730.15873015873"/>
    <n v="2030"/>
    <n v="2"/>
    <n v="8"/>
    <s v="20348B2030"/>
    <s v="Irrigated"/>
    <n v="4"/>
    <x v="4"/>
    <x v="1"/>
    <s v="Miravis Top + Endigo"/>
    <x v="1"/>
    <x v="89"/>
    <n v="1.8218481368441508E-2"/>
    <n v="46.73"/>
    <m/>
    <m/>
    <m/>
    <m/>
    <x v="0"/>
    <m/>
    <m/>
    <m/>
  </r>
  <r>
    <n v="2020"/>
    <s v="Soybean N "/>
    <s v="C800"/>
    <x v="18"/>
    <x v="2"/>
    <n v="36"/>
    <n v="2"/>
    <n v="30"/>
    <n v="126000"/>
    <n v="158730.15873015873"/>
    <n v="2031"/>
    <n v="2"/>
    <n v="8"/>
    <s v="20348B2031"/>
    <s v="Irrigated"/>
    <n v="5"/>
    <x v="2"/>
    <x v="1"/>
    <s v="none"/>
    <x v="1"/>
    <x v="90"/>
    <n v="1.892284167171351E-2"/>
    <n v="42.41"/>
    <m/>
    <m/>
    <m/>
    <m/>
    <x v="0"/>
    <m/>
    <m/>
    <m/>
  </r>
  <r>
    <n v="2020"/>
    <s v="Soybean N "/>
    <s v="C800"/>
    <x v="19"/>
    <x v="2"/>
    <n v="36"/>
    <n v="2"/>
    <n v="30"/>
    <n v="126000"/>
    <n v="158730.15873015873"/>
    <n v="2032"/>
    <n v="2"/>
    <n v="8"/>
    <s v="20348B2032"/>
    <s v="Irrigated"/>
    <n v="2"/>
    <x v="3"/>
    <x v="2"/>
    <s v="none"/>
    <x v="0"/>
    <x v="91"/>
    <n v="2.7453481046964451E-2"/>
    <n v="48.25"/>
    <m/>
    <m/>
    <m/>
    <m/>
    <x v="0"/>
    <m/>
    <m/>
    <m/>
  </r>
  <r>
    <n v="2020"/>
    <s v="Soybean N "/>
    <s v="C800"/>
    <x v="20"/>
    <x v="2"/>
    <n v="36"/>
    <n v="2"/>
    <n v="30"/>
    <n v="126000"/>
    <n v="158730.15873015873"/>
    <n v="2033"/>
    <n v="2"/>
    <n v="7"/>
    <s v="20348B2033"/>
    <s v="Rainfed"/>
    <n v="3"/>
    <x v="0"/>
    <x v="0"/>
    <s v="Miravis Top + Endigo"/>
    <x v="1"/>
    <x v="92"/>
    <n v="2.5096890221081834E-2"/>
    <n v="46.74"/>
    <n v="2"/>
    <n v="1"/>
    <n v="2"/>
    <n v="3"/>
    <x v="8"/>
    <m/>
    <m/>
    <m/>
  </r>
  <r>
    <n v="2020"/>
    <s v="Soybean N "/>
    <s v="C800"/>
    <x v="21"/>
    <x v="2"/>
    <n v="36"/>
    <n v="2"/>
    <n v="30"/>
    <n v="126000"/>
    <n v="158730.15873015873"/>
    <n v="2034"/>
    <n v="2"/>
    <n v="7"/>
    <s v="20348B2034"/>
    <s v="Rainfed"/>
    <n v="5"/>
    <x v="2"/>
    <x v="1"/>
    <s v="Miravis Top + Endigo"/>
    <x v="0"/>
    <x v="93"/>
    <n v="1.9773217904291273E-2"/>
    <n v="36.86"/>
    <m/>
    <m/>
    <m/>
    <m/>
    <x v="0"/>
    <m/>
    <m/>
    <m/>
  </r>
  <r>
    <n v="2020"/>
    <s v="Soybean N "/>
    <s v="C800"/>
    <x v="22"/>
    <x v="2"/>
    <n v="36"/>
    <n v="2"/>
    <n v="30"/>
    <n v="126000"/>
    <n v="158730.15873015873"/>
    <n v="2035"/>
    <n v="2"/>
    <n v="7"/>
    <s v="20348B2035"/>
    <s v="Rainfed"/>
    <n v="2"/>
    <x v="3"/>
    <x v="2"/>
    <s v="none"/>
    <x v="0"/>
    <x v="94"/>
    <n v="2.4045645221885091E-2"/>
    <n v="47.53"/>
    <m/>
    <m/>
    <m/>
    <m/>
    <x v="0"/>
    <m/>
    <m/>
    <m/>
  </r>
  <r>
    <n v="2020"/>
    <s v="Soybean N "/>
    <s v="C800"/>
    <x v="23"/>
    <x v="2"/>
    <n v="36"/>
    <n v="2"/>
    <n v="30"/>
    <n v="126000"/>
    <n v="158730.15873015873"/>
    <n v="2036"/>
    <n v="2"/>
    <n v="7"/>
    <s v="20348B2036"/>
    <s v="Rainfed"/>
    <n v="2"/>
    <x v="3"/>
    <x v="2"/>
    <s v="Miravis Top + Endigo"/>
    <x v="1"/>
    <x v="95"/>
    <n v="2.5298445873934913E-2"/>
    <n v="46.51"/>
    <n v="2"/>
    <n v="2"/>
    <n v="2"/>
    <n v="2"/>
    <x v="8"/>
    <m/>
    <m/>
    <m/>
  </r>
  <r>
    <n v="2020"/>
    <s v="Soybean N "/>
    <s v="C800"/>
    <x v="23"/>
    <x v="3"/>
    <n v="36"/>
    <n v="2"/>
    <n v="30"/>
    <n v="126000"/>
    <n v="158730.15873015873"/>
    <n v="2037"/>
    <n v="2"/>
    <n v="7"/>
    <s v="20348B2037"/>
    <s v="Rainfed"/>
    <n v="1"/>
    <x v="1"/>
    <x v="1"/>
    <s v="Miravis Top + Endigo"/>
    <x v="1"/>
    <x v="96"/>
    <n v="2.0327761026207498E-2"/>
    <n v="38.46"/>
    <n v="2"/>
    <n v="2"/>
    <n v="2"/>
    <n v="3"/>
    <x v="7"/>
    <m/>
    <m/>
    <m/>
  </r>
  <r>
    <n v="2020"/>
    <s v="Soybean N "/>
    <s v="C800"/>
    <x v="22"/>
    <x v="3"/>
    <n v="36"/>
    <n v="2"/>
    <n v="30"/>
    <n v="126000"/>
    <n v="158730.15873015873"/>
    <n v="2038"/>
    <n v="2"/>
    <n v="7"/>
    <s v="20348B2038"/>
    <s v="Rainfed"/>
    <n v="1"/>
    <x v="1"/>
    <x v="1"/>
    <s v="none"/>
    <x v="0"/>
    <x v="97"/>
    <n v="2.6138894934484985E-2"/>
    <n v="37.5"/>
    <m/>
    <m/>
    <m/>
    <m/>
    <x v="0"/>
    <m/>
    <m/>
    <m/>
  </r>
  <r>
    <n v="2020"/>
    <s v="Soybean N "/>
    <s v="C800"/>
    <x v="21"/>
    <x v="3"/>
    <n v="36"/>
    <n v="2"/>
    <n v="30"/>
    <n v="126000"/>
    <n v="158730.15873015873"/>
    <n v="2039"/>
    <n v="2"/>
    <n v="7"/>
    <s v="20348B2039"/>
    <s v="Rainfed"/>
    <n v="4"/>
    <x v="4"/>
    <x v="1"/>
    <s v="Miravis Top + Endigo"/>
    <x v="1"/>
    <x v="98"/>
    <n v="2.8143282913722759E-2"/>
    <n v="40.36"/>
    <m/>
    <m/>
    <m/>
    <m/>
    <x v="0"/>
    <m/>
    <m/>
    <m/>
  </r>
  <r>
    <n v="2020"/>
    <s v="Soybean N "/>
    <s v="C800"/>
    <x v="20"/>
    <x v="3"/>
    <n v="36"/>
    <n v="2"/>
    <n v="30"/>
    <n v="126000"/>
    <n v="158730.15873015873"/>
    <n v="2040"/>
    <n v="2"/>
    <n v="7"/>
    <s v="20348B2040"/>
    <s v="Rainfed"/>
    <n v="4"/>
    <x v="4"/>
    <x v="1"/>
    <s v="none"/>
    <x v="1"/>
    <x v="99"/>
    <n v="1.6561028513290398E-2"/>
    <n v="37.840000000000003"/>
    <m/>
    <m/>
    <m/>
    <m/>
    <x v="0"/>
    <m/>
    <m/>
    <m/>
  </r>
  <r>
    <n v="2020"/>
    <s v="Soybean N "/>
    <s v="C800"/>
    <x v="19"/>
    <x v="3"/>
    <n v="36"/>
    <n v="2"/>
    <n v="30"/>
    <n v="126000"/>
    <n v="158730.15873015873"/>
    <n v="2041"/>
    <n v="2"/>
    <n v="8"/>
    <s v="20348B2041"/>
    <s v="Irrigated"/>
    <n v="1"/>
    <x v="1"/>
    <x v="1"/>
    <s v="none"/>
    <x v="0"/>
    <x v="100"/>
    <n v="2.0862874935200927E-2"/>
    <n v="40.19"/>
    <m/>
    <m/>
    <m/>
    <m/>
    <x v="0"/>
    <m/>
    <m/>
    <m/>
  </r>
  <r>
    <n v="2020"/>
    <s v="Soybean N "/>
    <s v="C800"/>
    <x v="18"/>
    <x v="3"/>
    <n v="36"/>
    <n v="2"/>
    <n v="30"/>
    <n v="126000"/>
    <n v="158730.15873015873"/>
    <n v="2042"/>
    <n v="2"/>
    <n v="8"/>
    <s v="20348B2042"/>
    <s v="Irrigated"/>
    <n v="5"/>
    <x v="2"/>
    <x v="1"/>
    <s v="Miravis Top + Endigo"/>
    <x v="0"/>
    <x v="101"/>
    <n v="2.4922422880311042E-2"/>
    <n v="42.44"/>
    <m/>
    <m/>
    <m/>
    <m/>
    <x v="0"/>
    <m/>
    <m/>
    <m/>
  </r>
  <r>
    <n v="2020"/>
    <s v="Soybean N "/>
    <s v="C800"/>
    <x v="17"/>
    <x v="3"/>
    <n v="36"/>
    <n v="2"/>
    <n v="30"/>
    <n v="126000"/>
    <n v="158730.15873015873"/>
    <n v="2043"/>
    <n v="2"/>
    <n v="8"/>
    <s v="20348B2043"/>
    <s v="Irrigated"/>
    <n v="1"/>
    <x v="1"/>
    <x v="1"/>
    <s v="Miravis Top + Endigo"/>
    <x v="1"/>
    <x v="102"/>
    <n v="2.2057505848629665E-2"/>
    <n v="47.36"/>
    <m/>
    <m/>
    <m/>
    <m/>
    <x v="0"/>
    <m/>
    <m/>
    <m/>
  </r>
  <r>
    <n v="2020"/>
    <s v="Soybean N "/>
    <s v="C800"/>
    <x v="16"/>
    <x v="3"/>
    <n v="36"/>
    <n v="2"/>
    <n v="30"/>
    <n v="126000"/>
    <n v="158730.15873015873"/>
    <n v="2044"/>
    <n v="2"/>
    <n v="8"/>
    <s v="20348B2044"/>
    <s v="Irrigated"/>
    <n v="3"/>
    <x v="0"/>
    <x v="0"/>
    <s v="Miravis Top + Endigo"/>
    <x v="0"/>
    <x v="103"/>
    <n v="3.0023326552342914E-2"/>
    <n v="46.04"/>
    <m/>
    <m/>
    <m/>
    <m/>
    <x v="0"/>
    <m/>
    <m/>
    <m/>
  </r>
  <r>
    <n v="2020"/>
    <s v="Soybean N "/>
    <s v="C800"/>
    <x v="15"/>
    <x v="3"/>
    <n v="36"/>
    <n v="2"/>
    <n v="30"/>
    <n v="126000"/>
    <n v="158730.15873015873"/>
    <n v="2045"/>
    <n v="2"/>
    <n v="9"/>
    <s v="20348B2045"/>
    <s v="Fertigated"/>
    <n v="1"/>
    <x v="1"/>
    <x v="1"/>
    <s v="Miravis Top + Endigo"/>
    <x v="1"/>
    <x v="104"/>
    <n v="3.1144815813734638E-2"/>
    <n v="38.89"/>
    <m/>
    <m/>
    <m/>
    <m/>
    <x v="0"/>
    <m/>
    <m/>
    <m/>
  </r>
  <r>
    <n v="2020"/>
    <s v="Soybean N "/>
    <s v="C800"/>
    <x v="14"/>
    <x v="3"/>
    <n v="36"/>
    <n v="2"/>
    <n v="30"/>
    <n v="126000"/>
    <n v="158730.15873015873"/>
    <n v="2046"/>
    <n v="2"/>
    <n v="9"/>
    <s v="20348B2046"/>
    <s v="Fertigated"/>
    <n v="3"/>
    <x v="0"/>
    <x v="0"/>
    <s v="none"/>
    <x v="1"/>
    <x v="105"/>
    <n v="1.938241892784566E-2"/>
    <n v="49.26"/>
    <m/>
    <m/>
    <m/>
    <m/>
    <x v="0"/>
    <m/>
    <m/>
    <m/>
  </r>
  <r>
    <n v="2020"/>
    <s v="Soybean N "/>
    <s v="C800"/>
    <x v="13"/>
    <x v="3"/>
    <n v="36"/>
    <n v="2"/>
    <n v="30"/>
    <n v="126000"/>
    <n v="158730.15873015873"/>
    <n v="2047"/>
    <n v="2"/>
    <n v="9"/>
    <s v="20348B2047"/>
    <s v="Fertigated"/>
    <n v="5"/>
    <x v="2"/>
    <x v="1"/>
    <s v="Miravis Top + Endigo"/>
    <x v="1"/>
    <x v="106"/>
    <n v="2.6545138171773057E-2"/>
    <n v="40.83"/>
    <m/>
    <m/>
    <m/>
    <m/>
    <x v="0"/>
    <m/>
    <m/>
    <m/>
  </r>
  <r>
    <n v="2020"/>
    <s v="Soybean N "/>
    <s v="C800"/>
    <x v="12"/>
    <x v="3"/>
    <n v="36"/>
    <n v="2"/>
    <n v="30"/>
    <n v="126000"/>
    <n v="158730.15873015873"/>
    <n v="2048"/>
    <n v="2"/>
    <n v="9"/>
    <s v="20348B2048"/>
    <s v="Fertigated"/>
    <n v="2"/>
    <x v="3"/>
    <x v="2"/>
    <s v="none"/>
    <x v="1"/>
    <x v="107"/>
    <n v="1.910510798650435E-2"/>
    <n v="48.56"/>
    <m/>
    <m/>
    <m/>
    <m/>
    <x v="0"/>
    <m/>
    <m/>
    <m/>
  </r>
  <r>
    <n v="2020"/>
    <s v="Soybean N "/>
    <s v="C800"/>
    <x v="12"/>
    <x v="4"/>
    <n v="36"/>
    <n v="2"/>
    <n v="30"/>
    <n v="126000"/>
    <n v="158730.15873015873"/>
    <n v="2049"/>
    <n v="2"/>
    <n v="9"/>
    <s v="20348B2049"/>
    <s v="Fertigated"/>
    <n v="3"/>
    <x v="0"/>
    <x v="0"/>
    <s v="none"/>
    <x v="0"/>
    <x v="108"/>
    <n v="2.6348045181427929E-2"/>
    <n v="38.9"/>
    <m/>
    <m/>
    <m/>
    <m/>
    <x v="0"/>
    <m/>
    <m/>
    <m/>
  </r>
  <r>
    <n v="2020"/>
    <s v="Soybean N "/>
    <s v="C800"/>
    <x v="13"/>
    <x v="4"/>
    <n v="36"/>
    <n v="2"/>
    <n v="30"/>
    <n v="126000"/>
    <n v="158730.15873015873"/>
    <n v="2050"/>
    <n v="2"/>
    <n v="9"/>
    <s v="20348B2050"/>
    <s v="Fertigated"/>
    <n v="4"/>
    <x v="4"/>
    <x v="1"/>
    <s v="none"/>
    <x v="0"/>
    <x v="109"/>
    <n v="2.6604847624699567E-2"/>
    <n v="26.7"/>
    <m/>
    <m/>
    <m/>
    <m/>
    <x v="0"/>
    <m/>
    <m/>
    <m/>
  </r>
  <r>
    <n v="2020"/>
    <s v="Soybean N "/>
    <s v="C800"/>
    <x v="14"/>
    <x v="4"/>
    <n v="36"/>
    <n v="2"/>
    <n v="30"/>
    <n v="126000"/>
    <n v="158730.15873015873"/>
    <n v="2051"/>
    <n v="2"/>
    <n v="9"/>
    <s v="20348B2051"/>
    <s v="Fertigated"/>
    <n v="1"/>
    <x v="1"/>
    <x v="1"/>
    <s v="none"/>
    <x v="1"/>
    <x v="110"/>
    <n v="2.1033131226290865E-2"/>
    <n v="32.729999999999997"/>
    <m/>
    <m/>
    <m/>
    <m/>
    <x v="0"/>
    <m/>
    <m/>
    <m/>
  </r>
  <r>
    <n v="2020"/>
    <s v="Soybean N "/>
    <s v="C800"/>
    <x v="15"/>
    <x v="4"/>
    <n v="36"/>
    <n v="2"/>
    <n v="30"/>
    <n v="126000"/>
    <n v="158730.15873015873"/>
    <n v="2052"/>
    <n v="2"/>
    <n v="9"/>
    <s v="20348B2052"/>
    <s v="Fertigated"/>
    <n v="4"/>
    <x v="4"/>
    <x v="1"/>
    <s v="Miravis Top + Endigo"/>
    <x v="1"/>
    <x v="111"/>
    <n v="2.860383923987609E-2"/>
    <n v="35.99"/>
    <m/>
    <m/>
    <m/>
    <m/>
    <x v="0"/>
    <m/>
    <m/>
    <m/>
  </r>
  <r>
    <n v="2020"/>
    <s v="Soybean N "/>
    <s v="C800"/>
    <x v="16"/>
    <x v="4"/>
    <n v="36"/>
    <n v="2"/>
    <n v="30"/>
    <n v="126000"/>
    <n v="158730.15873015873"/>
    <n v="2053"/>
    <n v="2"/>
    <n v="8"/>
    <s v="20348B2053"/>
    <s v="Irrigated"/>
    <n v="4"/>
    <x v="4"/>
    <x v="1"/>
    <s v="Miravis Top + Endigo"/>
    <x v="0"/>
    <x v="112"/>
    <n v="2.2579126877441791E-2"/>
    <n v="33.99"/>
    <m/>
    <m/>
    <m/>
    <m/>
    <x v="0"/>
    <m/>
    <m/>
    <m/>
  </r>
  <r>
    <n v="2020"/>
    <s v="Soybean N "/>
    <s v="C800"/>
    <x v="17"/>
    <x v="4"/>
    <n v="36"/>
    <n v="2"/>
    <n v="30"/>
    <n v="126000"/>
    <n v="158730.15873015873"/>
    <n v="2054"/>
    <n v="2"/>
    <n v="8"/>
    <s v="20348B2054"/>
    <s v="Irrigated"/>
    <n v="3"/>
    <x v="0"/>
    <x v="0"/>
    <s v="none"/>
    <x v="1"/>
    <x v="113"/>
    <n v="2.662677466876184E-2"/>
    <n v="44.47"/>
    <m/>
    <m/>
    <m/>
    <m/>
    <x v="0"/>
    <m/>
    <m/>
    <m/>
  </r>
  <r>
    <n v="2020"/>
    <s v="Soybean N "/>
    <s v="C800"/>
    <x v="18"/>
    <x v="4"/>
    <n v="36"/>
    <n v="2"/>
    <n v="30"/>
    <n v="126000"/>
    <n v="158730.15873015873"/>
    <n v="2055"/>
    <n v="2"/>
    <n v="8"/>
    <s v="20348B2055"/>
    <s v="Irrigated"/>
    <n v="1"/>
    <x v="1"/>
    <x v="1"/>
    <s v="none"/>
    <x v="1"/>
    <x v="114"/>
    <n v="1.7613793184999432E-2"/>
    <n v="44.11"/>
    <m/>
    <m/>
    <m/>
    <m/>
    <x v="0"/>
    <m/>
    <m/>
    <m/>
  </r>
  <r>
    <n v="2020"/>
    <s v="Soybean N "/>
    <s v="C800"/>
    <x v="19"/>
    <x v="4"/>
    <n v="36"/>
    <n v="2"/>
    <n v="30"/>
    <n v="126000"/>
    <n v="158730.15873015873"/>
    <n v="2056"/>
    <n v="2"/>
    <n v="8"/>
    <s v="20348B2056"/>
    <s v="Irrigated"/>
    <n v="2"/>
    <x v="3"/>
    <x v="2"/>
    <s v="none"/>
    <x v="1"/>
    <x v="115"/>
    <n v="1.8283971837340034E-2"/>
    <n v="46.95"/>
    <m/>
    <m/>
    <m/>
    <m/>
    <x v="0"/>
    <m/>
    <m/>
    <m/>
  </r>
  <r>
    <n v="2020"/>
    <s v="Soybean N "/>
    <s v="C800"/>
    <x v="20"/>
    <x v="4"/>
    <n v="36"/>
    <n v="2"/>
    <n v="30"/>
    <n v="126000"/>
    <n v="158730.15873015873"/>
    <n v="2057"/>
    <n v="2"/>
    <n v="7"/>
    <s v="20348B2057"/>
    <s v="Rainfed"/>
    <n v="1"/>
    <x v="1"/>
    <x v="1"/>
    <s v="none"/>
    <x v="1"/>
    <x v="116"/>
    <n v="2.1076170642307514E-2"/>
    <n v="40.869999999999997"/>
    <m/>
    <m/>
    <m/>
    <m/>
    <x v="0"/>
    <m/>
    <m/>
    <m/>
  </r>
  <r>
    <n v="2020"/>
    <s v="Soybean N "/>
    <s v="C800"/>
    <x v="21"/>
    <x v="4"/>
    <n v="36"/>
    <n v="2"/>
    <n v="30"/>
    <n v="126000"/>
    <n v="158730.15873015873"/>
    <n v="2058"/>
    <n v="2"/>
    <n v="7"/>
    <s v="20348B2058"/>
    <s v="Rainfed"/>
    <n v="4"/>
    <x v="4"/>
    <x v="1"/>
    <s v="none"/>
    <x v="0"/>
    <x v="117"/>
    <n v="2.4090075052547059E-2"/>
    <n v="47.12"/>
    <m/>
    <m/>
    <m/>
    <m/>
    <x v="0"/>
    <m/>
    <m/>
    <m/>
  </r>
  <r>
    <n v="2020"/>
    <s v="Soybean N "/>
    <s v="C800"/>
    <x v="22"/>
    <x v="4"/>
    <n v="36"/>
    <n v="2"/>
    <n v="30"/>
    <n v="126000"/>
    <n v="158730.15873015873"/>
    <n v="2059"/>
    <n v="2"/>
    <n v="7"/>
    <s v="20348B2059"/>
    <s v="Rainfed"/>
    <n v="5"/>
    <x v="2"/>
    <x v="1"/>
    <s v="none"/>
    <x v="1"/>
    <x v="118"/>
    <n v="1.7235279485213192E-2"/>
    <n v="43.01"/>
    <m/>
    <m/>
    <m/>
    <m/>
    <x v="0"/>
    <m/>
    <m/>
    <m/>
  </r>
  <r>
    <n v="2020"/>
    <s v="Soybean N "/>
    <s v="C800"/>
    <x v="23"/>
    <x v="4"/>
    <n v="36"/>
    <n v="2"/>
    <n v="30"/>
    <n v="126000"/>
    <n v="158730.15873015873"/>
    <n v="2060"/>
    <n v="2"/>
    <n v="7"/>
    <s v="20348B2060"/>
    <s v="Rainfed"/>
    <n v="3"/>
    <x v="0"/>
    <x v="0"/>
    <s v="none"/>
    <x v="0"/>
    <x v="119"/>
    <n v="2.9748073465351303E-2"/>
    <n v="53.02"/>
    <m/>
    <m/>
    <m/>
    <m/>
    <x v="0"/>
    <m/>
    <m/>
    <m/>
  </r>
  <r>
    <n v="2020"/>
    <s v="Soybean N "/>
    <s v="C800"/>
    <x v="0"/>
    <x v="5"/>
    <n v="36"/>
    <n v="2"/>
    <n v="30"/>
    <n v="126000"/>
    <n v="158730.15873015873"/>
    <n v="3001"/>
    <n v="3"/>
    <n v="13"/>
    <s v="20348B3001"/>
    <s v="Rainfed"/>
    <n v="4"/>
    <x v="4"/>
    <x v="1"/>
    <s v="none"/>
    <x v="0"/>
    <x v="120"/>
    <n v="2.6442489696252409E-2"/>
    <m/>
    <m/>
    <m/>
    <m/>
    <m/>
    <x v="0"/>
    <m/>
    <m/>
    <m/>
  </r>
  <r>
    <n v="2020"/>
    <s v="Soybean N "/>
    <s v="C800"/>
    <x v="1"/>
    <x v="5"/>
    <n v="36"/>
    <n v="2"/>
    <n v="30"/>
    <n v="126000"/>
    <n v="158730.15873015873"/>
    <n v="3002"/>
    <n v="3"/>
    <n v="13"/>
    <s v="20348B3002"/>
    <s v="Rainfed"/>
    <n v="4"/>
    <x v="4"/>
    <x v="1"/>
    <s v="Miravis Top + Endigo"/>
    <x v="1"/>
    <x v="121"/>
    <n v="2.8849339744089608E-2"/>
    <m/>
    <m/>
    <m/>
    <m/>
    <m/>
    <x v="0"/>
    <m/>
    <m/>
    <m/>
  </r>
  <r>
    <n v="2020"/>
    <s v="Soybean N "/>
    <s v="C800"/>
    <x v="2"/>
    <x v="5"/>
    <n v="36"/>
    <n v="2"/>
    <n v="30"/>
    <n v="126000"/>
    <n v="158730.15873015873"/>
    <n v="3003"/>
    <n v="3"/>
    <n v="13"/>
    <s v="20348B3003"/>
    <s v="Rainfed"/>
    <n v="3"/>
    <x v="0"/>
    <x v="0"/>
    <s v="none"/>
    <x v="0"/>
    <x v="122"/>
    <n v="3.3453901938221474E-2"/>
    <m/>
    <m/>
    <m/>
    <m/>
    <m/>
    <x v="0"/>
    <m/>
    <m/>
    <m/>
  </r>
  <r>
    <n v="2020"/>
    <s v="Soybean N "/>
    <s v="C800"/>
    <x v="3"/>
    <x v="5"/>
    <n v="36"/>
    <n v="2"/>
    <n v="30"/>
    <n v="126000"/>
    <n v="158730.15873015873"/>
    <n v="3004"/>
    <n v="3"/>
    <n v="13"/>
    <s v="20348B3004"/>
    <s v="Rainfed"/>
    <n v="5"/>
    <x v="2"/>
    <x v="1"/>
    <s v="Miravis Top + Endigo"/>
    <x v="1"/>
    <x v="123"/>
    <n v="3.3094192633887486E-2"/>
    <m/>
    <m/>
    <m/>
    <m/>
    <m/>
    <x v="0"/>
    <m/>
    <m/>
    <m/>
  </r>
  <r>
    <n v="2020"/>
    <s v="Soybean N "/>
    <s v="C800"/>
    <x v="4"/>
    <x v="5"/>
    <n v="36"/>
    <n v="2"/>
    <n v="30"/>
    <n v="126000"/>
    <n v="158730.15873015873"/>
    <n v="3005"/>
    <n v="3"/>
    <n v="14"/>
    <s v="20348B3005"/>
    <s v="Irrigated"/>
    <n v="4"/>
    <x v="4"/>
    <x v="1"/>
    <s v="none"/>
    <x v="0"/>
    <x v="124"/>
    <n v="2.5558164648887879E-2"/>
    <m/>
    <m/>
    <m/>
    <m/>
    <m/>
    <x v="0"/>
    <m/>
    <m/>
    <m/>
  </r>
  <r>
    <n v="2020"/>
    <s v="Soybean N "/>
    <s v="C800"/>
    <x v="5"/>
    <x v="5"/>
    <n v="36"/>
    <n v="2"/>
    <n v="30"/>
    <n v="126000"/>
    <n v="158730.15873015873"/>
    <n v="3006"/>
    <n v="3"/>
    <n v="14"/>
    <s v="20348B3006"/>
    <s v="Irrigated"/>
    <n v="3"/>
    <x v="0"/>
    <x v="0"/>
    <s v="Miravis Top + Endigo"/>
    <x v="1"/>
    <x v="125"/>
    <n v="2.5794342767585545E-2"/>
    <m/>
    <m/>
    <m/>
    <m/>
    <m/>
    <x v="0"/>
    <m/>
    <m/>
    <m/>
  </r>
  <r>
    <n v="2020"/>
    <s v="Soybean N "/>
    <s v="C800"/>
    <x v="6"/>
    <x v="5"/>
    <n v="36"/>
    <n v="2"/>
    <n v="30"/>
    <n v="126000"/>
    <n v="158730.15873015873"/>
    <n v="3007"/>
    <n v="3"/>
    <n v="14"/>
    <s v="20348B3007"/>
    <s v="Irrigated"/>
    <n v="5"/>
    <x v="2"/>
    <x v="1"/>
    <s v="none"/>
    <x v="1"/>
    <x v="126"/>
    <n v="1.8607583889855391E-2"/>
    <m/>
    <m/>
    <m/>
    <m/>
    <m/>
    <x v="0"/>
    <m/>
    <m/>
    <m/>
  </r>
  <r>
    <n v="2020"/>
    <s v="Soybean N "/>
    <s v="C800"/>
    <x v="7"/>
    <x v="5"/>
    <n v="36"/>
    <n v="2"/>
    <n v="30"/>
    <n v="126000"/>
    <n v="158730.15873015873"/>
    <n v="3008"/>
    <n v="3"/>
    <n v="14"/>
    <s v="20348B3008"/>
    <s v="Irrigated"/>
    <n v="1"/>
    <x v="1"/>
    <x v="1"/>
    <s v="Miravis Top + Endigo"/>
    <x v="1"/>
    <x v="127"/>
    <n v="1.7812396506334181E-2"/>
    <m/>
    <m/>
    <m/>
    <m/>
    <m/>
    <x v="0"/>
    <m/>
    <m/>
    <m/>
  </r>
  <r>
    <n v="2020"/>
    <s v="Soybean N "/>
    <s v="C800"/>
    <x v="8"/>
    <x v="5"/>
    <n v="36"/>
    <n v="2"/>
    <n v="30"/>
    <n v="126000"/>
    <n v="158730.15873015873"/>
    <n v="3009"/>
    <n v="3"/>
    <n v="15"/>
    <s v="20348B3009"/>
    <s v="Fertigated"/>
    <n v="4"/>
    <x v="4"/>
    <x v="1"/>
    <s v="Miravis Top + Endigo"/>
    <x v="0"/>
    <x v="128"/>
    <n v="3.5436548196841555E-2"/>
    <m/>
    <m/>
    <m/>
    <m/>
    <m/>
    <x v="0"/>
    <m/>
    <m/>
    <m/>
  </r>
  <r>
    <n v="2020"/>
    <s v="Soybean N "/>
    <s v="C800"/>
    <x v="9"/>
    <x v="5"/>
    <n v="36"/>
    <n v="2"/>
    <n v="30"/>
    <n v="126000"/>
    <n v="158730.15873015873"/>
    <n v="3010"/>
    <n v="3"/>
    <n v="15"/>
    <s v="20348B3010"/>
    <s v="Fertigated"/>
    <n v="5"/>
    <x v="2"/>
    <x v="1"/>
    <s v="none"/>
    <x v="1"/>
    <x v="129"/>
    <n v="1.8386538625623877E-2"/>
    <m/>
    <m/>
    <m/>
    <m/>
    <m/>
    <x v="0"/>
    <m/>
    <m/>
    <m/>
  </r>
  <r>
    <n v="2020"/>
    <s v="Soybean N "/>
    <s v="C800"/>
    <x v="10"/>
    <x v="5"/>
    <n v="36"/>
    <n v="2"/>
    <n v="30"/>
    <n v="126000"/>
    <n v="158730.15873015873"/>
    <n v="3011"/>
    <n v="3"/>
    <n v="15"/>
    <s v="20348B3011"/>
    <s v="Fertigated"/>
    <n v="4"/>
    <x v="4"/>
    <x v="1"/>
    <s v="none"/>
    <x v="0"/>
    <x v="130"/>
    <n v="3.5128130128377066E-2"/>
    <m/>
    <m/>
    <m/>
    <m/>
    <m/>
    <x v="0"/>
    <m/>
    <m/>
    <m/>
  </r>
  <r>
    <n v="2020"/>
    <s v="Soybean N "/>
    <s v="C800"/>
    <x v="11"/>
    <x v="5"/>
    <n v="36"/>
    <n v="2"/>
    <n v="30"/>
    <n v="126000"/>
    <n v="158730.15873015873"/>
    <n v="3012"/>
    <n v="3"/>
    <n v="15"/>
    <s v="20348B3012"/>
    <s v="Fertigated"/>
    <n v="2"/>
    <x v="3"/>
    <x v="2"/>
    <s v="Miravis Top + Endigo"/>
    <x v="0"/>
    <x v="131"/>
    <n v="1.9361881523786095E-2"/>
    <m/>
    <m/>
    <m/>
    <m/>
    <m/>
    <x v="0"/>
    <m/>
    <m/>
    <m/>
  </r>
  <r>
    <n v="2020"/>
    <s v="Soybean N "/>
    <s v="C800"/>
    <x v="11"/>
    <x v="6"/>
    <n v="36"/>
    <n v="2"/>
    <n v="30"/>
    <n v="126000"/>
    <n v="158730.15873015873"/>
    <n v="3013"/>
    <n v="3"/>
    <n v="15"/>
    <s v="20348B3013"/>
    <s v="Fertigated"/>
    <n v="1"/>
    <x v="1"/>
    <x v="1"/>
    <s v="none"/>
    <x v="1"/>
    <x v="132"/>
    <n v="3.0171577150011789E-2"/>
    <m/>
    <m/>
    <m/>
    <m/>
    <m/>
    <x v="0"/>
    <m/>
    <m/>
    <m/>
  </r>
  <r>
    <n v="2020"/>
    <s v="Soybean N "/>
    <s v="C800"/>
    <x v="10"/>
    <x v="6"/>
    <n v="36"/>
    <n v="2"/>
    <n v="30"/>
    <n v="126000"/>
    <n v="158730.15873015873"/>
    <n v="3014"/>
    <n v="3"/>
    <n v="15"/>
    <s v="20348B3014"/>
    <s v="Fertigated"/>
    <n v="5"/>
    <x v="2"/>
    <x v="1"/>
    <s v="Miravis Top + Endigo"/>
    <x v="1"/>
    <x v="133"/>
    <n v="2.7287679164976295E-2"/>
    <m/>
    <m/>
    <m/>
    <m/>
    <m/>
    <x v="0"/>
    <m/>
    <m/>
    <m/>
  </r>
  <r>
    <n v="2020"/>
    <s v="Soybean N "/>
    <s v="C800"/>
    <x v="9"/>
    <x v="6"/>
    <n v="36"/>
    <n v="2"/>
    <n v="30"/>
    <n v="126000"/>
    <n v="158730.15873015873"/>
    <n v="3015"/>
    <n v="3"/>
    <n v="15"/>
    <s v="20348B3015"/>
    <s v="Fertigated"/>
    <n v="1"/>
    <x v="1"/>
    <x v="1"/>
    <s v="Miravis Top + Endigo"/>
    <x v="1"/>
    <x v="134"/>
    <n v="1.7547548315653989E-2"/>
    <m/>
    <m/>
    <m/>
    <m/>
    <m/>
    <x v="0"/>
    <m/>
    <m/>
    <m/>
  </r>
  <r>
    <n v="2020"/>
    <s v="Soybean N "/>
    <s v="C800"/>
    <x v="8"/>
    <x v="6"/>
    <n v="36"/>
    <n v="2"/>
    <n v="30"/>
    <n v="126000"/>
    <n v="158730.15873015873"/>
    <n v="3016"/>
    <n v="3"/>
    <n v="15"/>
    <s v="20348B3016"/>
    <s v="Fertigated"/>
    <n v="1"/>
    <x v="1"/>
    <x v="1"/>
    <s v="Miravis Top + Endigo"/>
    <x v="0"/>
    <x v="135"/>
    <n v="1.9911445950120923E-2"/>
    <m/>
    <m/>
    <m/>
    <m/>
    <m/>
    <x v="0"/>
    <m/>
    <m/>
    <m/>
  </r>
  <r>
    <n v="2020"/>
    <s v="Soybean N "/>
    <s v="C800"/>
    <x v="7"/>
    <x v="6"/>
    <n v="36"/>
    <n v="2"/>
    <n v="30"/>
    <n v="126000"/>
    <n v="158730.15873015873"/>
    <n v="3017"/>
    <n v="3"/>
    <n v="14"/>
    <s v="20348B3017"/>
    <s v="Irrigated"/>
    <n v="2"/>
    <x v="3"/>
    <x v="2"/>
    <s v="Miravis Top + Endigo"/>
    <x v="1"/>
    <x v="136"/>
    <n v="2.1216648072492399E-2"/>
    <m/>
    <m/>
    <m/>
    <m/>
    <m/>
    <x v="0"/>
    <m/>
    <m/>
    <m/>
  </r>
  <r>
    <n v="2020"/>
    <s v="Soybean N "/>
    <s v="C800"/>
    <x v="6"/>
    <x v="6"/>
    <n v="36"/>
    <n v="2"/>
    <n v="30"/>
    <n v="126000"/>
    <n v="158730.15873015873"/>
    <n v="3018"/>
    <n v="3"/>
    <n v="14"/>
    <s v="20348B3018"/>
    <s v="Irrigated"/>
    <n v="1"/>
    <x v="1"/>
    <x v="1"/>
    <s v="none"/>
    <x v="1"/>
    <x v="137"/>
    <n v="2.7885210228630334E-2"/>
    <m/>
    <m/>
    <m/>
    <m/>
    <m/>
    <x v="0"/>
    <m/>
    <m/>
    <m/>
  </r>
  <r>
    <n v="2020"/>
    <s v="Soybean N "/>
    <s v="C800"/>
    <x v="5"/>
    <x v="6"/>
    <n v="36"/>
    <n v="2"/>
    <n v="30"/>
    <n v="126000"/>
    <n v="158730.15873015873"/>
    <n v="3019"/>
    <n v="3"/>
    <n v="14"/>
    <s v="20348B3019"/>
    <s v="Irrigated"/>
    <n v="3"/>
    <x v="0"/>
    <x v="0"/>
    <s v="none"/>
    <x v="0"/>
    <x v="138"/>
    <n v="2.3370200782318443E-2"/>
    <m/>
    <m/>
    <m/>
    <m/>
    <m/>
    <x v="0"/>
    <m/>
    <m/>
    <m/>
  </r>
  <r>
    <n v="2020"/>
    <s v="Soybean N "/>
    <s v="C800"/>
    <x v="4"/>
    <x v="6"/>
    <n v="36"/>
    <n v="2"/>
    <n v="30"/>
    <n v="126000"/>
    <n v="158730.15873015873"/>
    <n v="3020"/>
    <n v="3"/>
    <n v="14"/>
    <s v="20348B3020"/>
    <s v="Irrigated"/>
    <n v="5"/>
    <x v="2"/>
    <x v="1"/>
    <s v="Miravis Top + Endigo"/>
    <x v="1"/>
    <x v="139"/>
    <n v="2.165847183487081E-2"/>
    <m/>
    <m/>
    <m/>
    <m/>
    <m/>
    <x v="0"/>
    <m/>
    <m/>
    <m/>
  </r>
  <r>
    <n v="2020"/>
    <s v="Soybean N "/>
    <s v="C800"/>
    <x v="3"/>
    <x v="6"/>
    <n v="36"/>
    <n v="2"/>
    <n v="30"/>
    <n v="126000"/>
    <n v="158730.15873015873"/>
    <n v="3021"/>
    <n v="3"/>
    <n v="13"/>
    <s v="20348B3021"/>
    <s v="Rainfed"/>
    <n v="1"/>
    <x v="1"/>
    <x v="1"/>
    <s v="Miravis Top + Endigo"/>
    <x v="1"/>
    <x v="140"/>
    <n v="3.7631612441265498E-2"/>
    <m/>
    <n v="2"/>
    <n v="3"/>
    <n v="3"/>
    <n v="2"/>
    <x v="3"/>
    <m/>
    <m/>
    <m/>
  </r>
  <r>
    <n v="2020"/>
    <s v="Soybean N "/>
    <s v="C800"/>
    <x v="2"/>
    <x v="6"/>
    <n v="36"/>
    <n v="2"/>
    <n v="30"/>
    <n v="126000"/>
    <n v="158730.15873015873"/>
    <n v="3022"/>
    <n v="3"/>
    <n v="13"/>
    <s v="20348B3022"/>
    <s v="Rainfed"/>
    <n v="2"/>
    <x v="3"/>
    <x v="2"/>
    <s v="Miravis Top + Endigo"/>
    <x v="0"/>
    <x v="141"/>
    <n v="2.4293382005399794E-2"/>
    <m/>
    <n v="3"/>
    <n v="3"/>
    <n v="3"/>
    <n v="2"/>
    <x v="2"/>
    <m/>
    <m/>
    <m/>
  </r>
  <r>
    <n v="2020"/>
    <s v="Soybean N "/>
    <s v="C800"/>
    <x v="1"/>
    <x v="6"/>
    <n v="36"/>
    <n v="2"/>
    <n v="30"/>
    <n v="126000"/>
    <n v="158730.15873015873"/>
    <n v="3023"/>
    <n v="3"/>
    <n v="13"/>
    <s v="20348B3023"/>
    <s v="Rainfed"/>
    <n v="4"/>
    <x v="4"/>
    <x v="1"/>
    <s v="Miravis Top + Endigo"/>
    <x v="0"/>
    <x v="142"/>
    <n v="3.0707336862451244E-2"/>
    <m/>
    <m/>
    <m/>
    <m/>
    <m/>
    <x v="0"/>
    <m/>
    <m/>
    <m/>
  </r>
  <r>
    <n v="2020"/>
    <s v="Soybean N "/>
    <s v="C800"/>
    <x v="0"/>
    <x v="6"/>
    <n v="36"/>
    <n v="2"/>
    <n v="30"/>
    <n v="126000"/>
    <n v="158730.15873015873"/>
    <n v="3024"/>
    <n v="3"/>
    <n v="13"/>
    <s v="20348B3024"/>
    <s v="Rainfed"/>
    <n v="3"/>
    <x v="0"/>
    <x v="0"/>
    <s v="Miravis Top + Endigo"/>
    <x v="0"/>
    <x v="143"/>
    <n v="3.1177360582576946E-2"/>
    <m/>
    <n v="1"/>
    <n v="1"/>
    <n v="1"/>
    <n v="2"/>
    <x v="1"/>
    <m/>
    <m/>
    <m/>
  </r>
  <r>
    <n v="2020"/>
    <s v="Soybean N "/>
    <s v="C800"/>
    <x v="0"/>
    <x v="7"/>
    <n v="36"/>
    <n v="2"/>
    <n v="30"/>
    <n v="126000"/>
    <n v="158730.15873015873"/>
    <n v="3025"/>
    <n v="3"/>
    <n v="13"/>
    <s v="20348B3025"/>
    <s v="Rainfed"/>
    <n v="1"/>
    <x v="1"/>
    <x v="1"/>
    <s v="Miravis Top + Endigo"/>
    <x v="0"/>
    <x v="144"/>
    <n v="2.8897629270945548E-2"/>
    <m/>
    <n v="2"/>
    <n v="3"/>
    <n v="2"/>
    <n v="3"/>
    <x v="3"/>
    <m/>
    <m/>
    <m/>
  </r>
  <r>
    <n v="2020"/>
    <s v="Soybean N "/>
    <s v="C800"/>
    <x v="1"/>
    <x v="7"/>
    <n v="36"/>
    <n v="2"/>
    <n v="30"/>
    <n v="126000"/>
    <n v="158730.15873015873"/>
    <n v="3026"/>
    <n v="3"/>
    <n v="13"/>
    <s v="20348B3026"/>
    <s v="Rainfed"/>
    <n v="3"/>
    <x v="0"/>
    <x v="0"/>
    <s v="none"/>
    <x v="1"/>
    <x v="145"/>
    <n v="3.4985783938692651E-2"/>
    <m/>
    <m/>
    <m/>
    <m/>
    <m/>
    <x v="0"/>
    <m/>
    <m/>
    <m/>
  </r>
  <r>
    <n v="2020"/>
    <s v="Soybean N "/>
    <s v="C800"/>
    <x v="2"/>
    <x v="7"/>
    <n v="36"/>
    <n v="2"/>
    <n v="30"/>
    <n v="126000"/>
    <n v="158730.15873015873"/>
    <n v="3027"/>
    <n v="3"/>
    <n v="13"/>
    <s v="20348B3027"/>
    <s v="Rainfed"/>
    <n v="5"/>
    <x v="2"/>
    <x v="1"/>
    <s v="none"/>
    <x v="0"/>
    <x v="146"/>
    <n v="3.0023431423124552E-2"/>
    <m/>
    <m/>
    <m/>
    <m/>
    <m/>
    <x v="0"/>
    <m/>
    <m/>
    <m/>
  </r>
  <r>
    <n v="2020"/>
    <s v="Soybean N "/>
    <s v="C800"/>
    <x v="3"/>
    <x v="7"/>
    <n v="36"/>
    <n v="2"/>
    <n v="30"/>
    <n v="126000"/>
    <n v="158730.15873015873"/>
    <n v="3028"/>
    <n v="3"/>
    <n v="13"/>
    <s v="20348B3028"/>
    <s v="Rainfed"/>
    <n v="4"/>
    <x v="4"/>
    <x v="1"/>
    <s v="none"/>
    <x v="1"/>
    <x v="147"/>
    <n v="2.5471349936069473E-2"/>
    <m/>
    <m/>
    <m/>
    <m/>
    <m/>
    <x v="0"/>
    <m/>
    <m/>
    <m/>
  </r>
  <r>
    <n v="2020"/>
    <s v="Soybean N "/>
    <s v="C800"/>
    <x v="4"/>
    <x v="7"/>
    <n v="36"/>
    <n v="2"/>
    <n v="30"/>
    <n v="126000"/>
    <n v="158730.15873015873"/>
    <n v="3029"/>
    <n v="3"/>
    <n v="14"/>
    <s v="20348B3029"/>
    <s v="Irrigated"/>
    <n v="2"/>
    <x v="3"/>
    <x v="2"/>
    <s v="Miravis Top + Endigo"/>
    <x v="0"/>
    <x v="148"/>
    <n v="2.4632562865857771E-2"/>
    <m/>
    <m/>
    <m/>
    <m/>
    <m/>
    <x v="0"/>
    <m/>
    <m/>
    <m/>
  </r>
  <r>
    <n v="2020"/>
    <s v="Soybean N "/>
    <s v="C800"/>
    <x v="5"/>
    <x v="7"/>
    <n v="36"/>
    <n v="2"/>
    <n v="30"/>
    <n v="126000"/>
    <n v="158730.15873015873"/>
    <n v="3030"/>
    <n v="3"/>
    <n v="14"/>
    <s v="20348B3030"/>
    <s v="Irrigated"/>
    <n v="5"/>
    <x v="2"/>
    <x v="1"/>
    <s v="none"/>
    <x v="0"/>
    <x v="149"/>
    <n v="1.6516814205997269E-2"/>
    <m/>
    <m/>
    <m/>
    <m/>
    <m/>
    <x v="0"/>
    <m/>
    <m/>
    <m/>
  </r>
  <r>
    <n v="2020"/>
    <s v="Soybean N "/>
    <s v="C800"/>
    <x v="6"/>
    <x v="7"/>
    <n v="36"/>
    <n v="2"/>
    <n v="30"/>
    <n v="126000"/>
    <n v="158730.15873015873"/>
    <n v="3031"/>
    <n v="3"/>
    <n v="14"/>
    <s v="20348B3031"/>
    <s v="Irrigated"/>
    <n v="1"/>
    <x v="1"/>
    <x v="1"/>
    <s v="none"/>
    <x v="0"/>
    <x v="150"/>
    <n v="3.7241272658146703E-2"/>
    <m/>
    <m/>
    <m/>
    <m/>
    <m/>
    <x v="0"/>
    <m/>
    <m/>
    <m/>
  </r>
  <r>
    <n v="2020"/>
    <s v="Soybean N "/>
    <s v="C800"/>
    <x v="7"/>
    <x v="7"/>
    <n v="36"/>
    <n v="2"/>
    <n v="30"/>
    <n v="126000"/>
    <n v="158730.15873015873"/>
    <n v="3032"/>
    <n v="3"/>
    <n v="14"/>
    <s v="20348B3032"/>
    <s v="Irrigated"/>
    <n v="5"/>
    <x v="2"/>
    <x v="1"/>
    <s v="Miravis Top + Endigo"/>
    <x v="0"/>
    <x v="151"/>
    <n v="2.5250193130826722E-2"/>
    <m/>
    <m/>
    <m/>
    <m/>
    <m/>
    <x v="0"/>
    <m/>
    <m/>
    <m/>
  </r>
  <r>
    <n v="2020"/>
    <s v="Soybean N "/>
    <s v="C800"/>
    <x v="8"/>
    <x v="7"/>
    <n v="36"/>
    <n v="2"/>
    <n v="30"/>
    <n v="126000"/>
    <n v="158730.15873015873"/>
    <n v="3033"/>
    <n v="3"/>
    <n v="15"/>
    <s v="20348B3033"/>
    <s v="Fertigated"/>
    <n v="2"/>
    <x v="3"/>
    <x v="2"/>
    <s v="none"/>
    <x v="0"/>
    <x v="152"/>
    <n v="2.8203314030165808E-2"/>
    <m/>
    <m/>
    <m/>
    <m/>
    <m/>
    <x v="0"/>
    <m/>
    <m/>
    <m/>
  </r>
  <r>
    <n v="2020"/>
    <s v="Soybean N "/>
    <s v="C800"/>
    <x v="9"/>
    <x v="7"/>
    <n v="36"/>
    <n v="2"/>
    <n v="30"/>
    <n v="126000"/>
    <n v="158730.15873015873"/>
    <n v="3034"/>
    <n v="3"/>
    <n v="15"/>
    <s v="20348B3034"/>
    <s v="Fertigated"/>
    <n v="5"/>
    <x v="2"/>
    <x v="1"/>
    <s v="Miravis Top + Endigo"/>
    <x v="0"/>
    <x v="153"/>
    <n v="2.5101161307182648E-2"/>
    <m/>
    <m/>
    <m/>
    <m/>
    <m/>
    <x v="0"/>
    <m/>
    <m/>
    <m/>
  </r>
  <r>
    <n v="2020"/>
    <s v="Soybean N "/>
    <s v="C800"/>
    <x v="10"/>
    <x v="7"/>
    <n v="36"/>
    <n v="2"/>
    <n v="30"/>
    <n v="126000"/>
    <n v="158730.15873015873"/>
    <n v="3035"/>
    <n v="3"/>
    <n v="15"/>
    <s v="20348B3035"/>
    <s v="Fertigated"/>
    <n v="3"/>
    <x v="0"/>
    <x v="0"/>
    <s v="Miravis Top + Endigo"/>
    <x v="0"/>
    <x v="154"/>
    <n v="4.8994216226859802E-2"/>
    <m/>
    <m/>
    <m/>
    <m/>
    <m/>
    <x v="0"/>
    <m/>
    <m/>
    <m/>
  </r>
  <r>
    <n v="2020"/>
    <s v="Soybean N "/>
    <s v="C800"/>
    <x v="11"/>
    <x v="7"/>
    <n v="36"/>
    <n v="2"/>
    <n v="30"/>
    <n v="126000"/>
    <n v="158730.15873015873"/>
    <n v="3036"/>
    <n v="3"/>
    <n v="15"/>
    <s v="20348B3036"/>
    <s v="Fertigated"/>
    <n v="3"/>
    <x v="0"/>
    <x v="0"/>
    <s v="none"/>
    <x v="1"/>
    <x v="155"/>
    <n v="2.5040654930066845E-2"/>
    <m/>
    <m/>
    <m/>
    <m/>
    <m/>
    <x v="0"/>
    <m/>
    <m/>
    <m/>
  </r>
  <r>
    <n v="2020"/>
    <s v="Soybean N "/>
    <s v="C800"/>
    <x v="11"/>
    <x v="8"/>
    <n v="36"/>
    <n v="2"/>
    <n v="30"/>
    <n v="126000"/>
    <n v="158730.15873015873"/>
    <n v="3037"/>
    <n v="3"/>
    <n v="15"/>
    <s v="20348B3037"/>
    <s v="Fertigated"/>
    <n v="4"/>
    <x v="4"/>
    <x v="1"/>
    <s v="none"/>
    <x v="1"/>
    <x v="156"/>
    <n v="3.5455541196122112E-2"/>
    <m/>
    <m/>
    <m/>
    <m/>
    <m/>
    <x v="0"/>
    <m/>
    <m/>
    <m/>
  </r>
  <r>
    <n v="2020"/>
    <s v="Soybean N "/>
    <s v="C800"/>
    <x v="10"/>
    <x v="8"/>
    <n v="36"/>
    <n v="2"/>
    <n v="30"/>
    <n v="126000"/>
    <n v="158730.15873015873"/>
    <n v="3038"/>
    <n v="3"/>
    <n v="15"/>
    <s v="20348B3038"/>
    <s v="Fertigated"/>
    <n v="2"/>
    <x v="3"/>
    <x v="2"/>
    <s v="none"/>
    <x v="1"/>
    <x v="157"/>
    <n v="7.3749123782445136E-2"/>
    <m/>
    <m/>
    <m/>
    <m/>
    <m/>
    <x v="0"/>
    <m/>
    <m/>
    <m/>
  </r>
  <r>
    <n v="2020"/>
    <s v="Soybean N "/>
    <s v="C800"/>
    <x v="9"/>
    <x v="8"/>
    <n v="36"/>
    <n v="2"/>
    <n v="30"/>
    <n v="126000"/>
    <n v="158730.15873015873"/>
    <n v="3039"/>
    <n v="3"/>
    <n v="15"/>
    <s v="20348B3039"/>
    <s v="Fertigated"/>
    <n v="1"/>
    <x v="1"/>
    <x v="1"/>
    <s v="none"/>
    <x v="0"/>
    <x v="158"/>
    <n v="3.2261805559180012E-2"/>
    <m/>
    <m/>
    <m/>
    <m/>
    <m/>
    <x v="0"/>
    <m/>
    <m/>
    <m/>
  </r>
  <r>
    <n v="2020"/>
    <s v="Soybean N "/>
    <s v="C800"/>
    <x v="8"/>
    <x v="8"/>
    <n v="36"/>
    <n v="2"/>
    <n v="30"/>
    <n v="126000"/>
    <n v="158730.15873015873"/>
    <n v="3040"/>
    <n v="3"/>
    <n v="15"/>
    <s v="20348B3040"/>
    <s v="Fertigated"/>
    <n v="4"/>
    <x v="4"/>
    <x v="1"/>
    <s v="Miravis Top + Endigo"/>
    <x v="1"/>
    <x v="159"/>
    <n v="3.966207457886492E-2"/>
    <m/>
    <m/>
    <m/>
    <m/>
    <m/>
    <x v="0"/>
    <m/>
    <m/>
    <m/>
  </r>
  <r>
    <n v="2020"/>
    <s v="Soybean N "/>
    <s v="C800"/>
    <x v="7"/>
    <x v="8"/>
    <n v="36"/>
    <n v="2"/>
    <n v="30"/>
    <n v="126000"/>
    <n v="158730.15873015873"/>
    <n v="3041"/>
    <n v="3"/>
    <n v="14"/>
    <s v="20348B3041"/>
    <s v="Irrigated"/>
    <n v="4"/>
    <x v="4"/>
    <x v="1"/>
    <s v="none"/>
    <x v="1"/>
    <x v="160"/>
    <n v="1.9596947488765636E-2"/>
    <m/>
    <m/>
    <m/>
    <m/>
    <m/>
    <x v="0"/>
    <m/>
    <m/>
    <m/>
  </r>
  <r>
    <n v="2020"/>
    <s v="Soybean N "/>
    <s v="C800"/>
    <x v="6"/>
    <x v="8"/>
    <n v="36"/>
    <n v="2"/>
    <n v="30"/>
    <n v="126000"/>
    <n v="158730.15873015873"/>
    <n v="3042"/>
    <n v="3"/>
    <n v="14"/>
    <s v="20348B3042"/>
    <s v="Irrigated"/>
    <n v="2"/>
    <x v="3"/>
    <x v="2"/>
    <s v="none"/>
    <x v="0"/>
    <x v="161"/>
    <n v="3.5981316890289793E-2"/>
    <m/>
    <m/>
    <m/>
    <m/>
    <m/>
    <x v="0"/>
    <m/>
    <m/>
    <m/>
  </r>
  <r>
    <n v="2020"/>
    <s v="Soybean N "/>
    <s v="C800"/>
    <x v="5"/>
    <x v="8"/>
    <n v="36"/>
    <n v="2"/>
    <n v="30"/>
    <n v="126000"/>
    <n v="158730.15873015873"/>
    <n v="3043"/>
    <n v="3"/>
    <n v="14"/>
    <s v="20348B3043"/>
    <s v="Irrigated"/>
    <n v="1"/>
    <x v="1"/>
    <x v="1"/>
    <s v="Miravis Top + Endigo"/>
    <x v="0"/>
    <x v="162"/>
    <n v="2.1506989750360691E-2"/>
    <m/>
    <m/>
    <m/>
    <m/>
    <m/>
    <x v="0"/>
    <m/>
    <m/>
    <m/>
  </r>
  <r>
    <n v="2020"/>
    <s v="Soybean N "/>
    <s v="C800"/>
    <x v="4"/>
    <x v="8"/>
    <n v="36"/>
    <n v="2"/>
    <n v="30"/>
    <n v="126000"/>
    <n v="158730.15873015873"/>
    <n v="3044"/>
    <n v="3"/>
    <n v="14"/>
    <s v="20348B3044"/>
    <s v="Irrigated"/>
    <n v="2"/>
    <x v="3"/>
    <x v="2"/>
    <s v="none"/>
    <x v="1"/>
    <x v="163"/>
    <n v="2.8284060798241695E-2"/>
    <m/>
    <m/>
    <m/>
    <m/>
    <m/>
    <x v="0"/>
    <m/>
    <m/>
    <m/>
  </r>
  <r>
    <n v="2020"/>
    <s v="Soybean N "/>
    <s v="C800"/>
    <x v="3"/>
    <x v="8"/>
    <n v="36"/>
    <n v="2"/>
    <n v="30"/>
    <n v="126000"/>
    <n v="158730.15873015873"/>
    <n v="3045"/>
    <n v="3"/>
    <n v="13"/>
    <s v="20348B3045"/>
    <s v="Rainfed"/>
    <n v="5"/>
    <x v="2"/>
    <x v="1"/>
    <s v="none"/>
    <x v="1"/>
    <x v="164"/>
    <n v="3.3203140175597882E-2"/>
    <m/>
    <m/>
    <m/>
    <m/>
    <m/>
    <x v="0"/>
    <m/>
    <m/>
    <m/>
  </r>
  <r>
    <n v="2020"/>
    <s v="Soybean N "/>
    <s v="C800"/>
    <x v="2"/>
    <x v="8"/>
    <n v="36"/>
    <n v="2"/>
    <n v="30"/>
    <n v="126000"/>
    <n v="158730.15873015873"/>
    <n v="3046"/>
    <n v="3"/>
    <n v="13"/>
    <s v="20348B3046"/>
    <s v="Rainfed"/>
    <n v="1"/>
    <x v="1"/>
    <x v="1"/>
    <s v="none"/>
    <x v="1"/>
    <x v="165"/>
    <n v="4.3682995248295123E-2"/>
    <m/>
    <m/>
    <m/>
    <m/>
    <m/>
    <x v="0"/>
    <m/>
    <m/>
    <m/>
  </r>
  <r>
    <n v="2020"/>
    <s v="Soybean N "/>
    <s v="C800"/>
    <x v="1"/>
    <x v="8"/>
    <n v="36"/>
    <n v="2"/>
    <n v="30"/>
    <n v="126000"/>
    <n v="158730.15873015873"/>
    <n v="3047"/>
    <n v="3"/>
    <n v="13"/>
    <s v="20348B3047"/>
    <s v="Rainfed"/>
    <n v="3"/>
    <x v="0"/>
    <x v="0"/>
    <s v="Miravis Top + Endigo"/>
    <x v="1"/>
    <x v="166"/>
    <n v="4.3461278577754878E-2"/>
    <m/>
    <n v="0"/>
    <n v="2"/>
    <n v="2"/>
    <n v="3"/>
    <x v="5"/>
    <m/>
    <m/>
    <m/>
  </r>
  <r>
    <n v="2020"/>
    <s v="Soybean N "/>
    <s v="C800"/>
    <x v="0"/>
    <x v="8"/>
    <n v="36"/>
    <n v="2"/>
    <n v="30"/>
    <n v="126000"/>
    <n v="158730.15873015873"/>
    <n v="3048"/>
    <n v="3"/>
    <n v="13"/>
    <s v="20348B3048"/>
    <s v="Rainfed"/>
    <n v="1"/>
    <x v="1"/>
    <x v="1"/>
    <s v="none"/>
    <x v="0"/>
    <x v="167"/>
    <n v="2.7837492026509113E-2"/>
    <m/>
    <m/>
    <m/>
    <m/>
    <m/>
    <x v="0"/>
    <m/>
    <m/>
    <m/>
  </r>
  <r>
    <n v="2020"/>
    <s v="Soybean N "/>
    <s v="C800"/>
    <x v="0"/>
    <x v="9"/>
    <n v="36"/>
    <n v="2"/>
    <n v="30"/>
    <n v="126000"/>
    <n v="158730.15873015873"/>
    <n v="3049"/>
    <n v="3"/>
    <n v="13"/>
    <s v="20348B3049"/>
    <s v="Rainfed"/>
    <n v="5"/>
    <x v="2"/>
    <x v="1"/>
    <s v="Miravis Top + Endigo"/>
    <x v="0"/>
    <x v="168"/>
    <n v="9.5350024227111127E-2"/>
    <m/>
    <m/>
    <m/>
    <m/>
    <m/>
    <x v="0"/>
    <m/>
    <m/>
    <m/>
  </r>
  <r>
    <n v="2020"/>
    <s v="Soybean N "/>
    <s v="C800"/>
    <x v="1"/>
    <x v="9"/>
    <n v="36"/>
    <n v="2"/>
    <n v="30"/>
    <n v="126000"/>
    <n v="158730.15873015873"/>
    <n v="3050"/>
    <n v="3"/>
    <n v="13"/>
    <s v="20348B3050"/>
    <s v="Rainfed"/>
    <n v="2"/>
    <x v="3"/>
    <x v="2"/>
    <s v="none"/>
    <x v="0"/>
    <x v="169"/>
    <n v="6.6565681160785456E-2"/>
    <m/>
    <m/>
    <m/>
    <m/>
    <m/>
    <x v="0"/>
    <m/>
    <m/>
    <m/>
  </r>
  <r>
    <n v="2020"/>
    <s v="Soybean N "/>
    <s v="C800"/>
    <x v="2"/>
    <x v="9"/>
    <n v="36"/>
    <n v="2"/>
    <n v="30"/>
    <n v="126000"/>
    <n v="158730.15873015873"/>
    <n v="3051"/>
    <n v="3"/>
    <n v="13"/>
    <s v="20348B3051"/>
    <s v="Rainfed"/>
    <n v="2"/>
    <x v="3"/>
    <x v="2"/>
    <s v="Miravis Top + Endigo"/>
    <x v="1"/>
    <x v="170"/>
    <n v="5.603849354069592E-2"/>
    <m/>
    <n v="3"/>
    <n v="2"/>
    <n v="2"/>
    <n v="3"/>
    <x v="3"/>
    <m/>
    <m/>
    <m/>
  </r>
  <r>
    <n v="2020"/>
    <s v="Soybean N "/>
    <s v="C800"/>
    <x v="3"/>
    <x v="9"/>
    <n v="36"/>
    <n v="2"/>
    <n v="30"/>
    <n v="126000"/>
    <n v="158730.15873015873"/>
    <n v="3052"/>
    <n v="3"/>
    <n v="13"/>
    <s v="20348B3052"/>
    <s v="Rainfed"/>
    <n v="2"/>
    <x v="3"/>
    <x v="2"/>
    <s v="none"/>
    <x v="1"/>
    <x v="171"/>
    <n v="5.183537925061911E-2"/>
    <m/>
    <m/>
    <m/>
    <m/>
    <m/>
    <x v="0"/>
    <m/>
    <m/>
    <m/>
  </r>
  <r>
    <n v="2020"/>
    <s v="Soybean N "/>
    <s v="C800"/>
    <x v="4"/>
    <x v="9"/>
    <n v="36"/>
    <n v="2"/>
    <n v="30"/>
    <n v="126000"/>
    <n v="158730.15873015873"/>
    <n v="3053"/>
    <n v="3"/>
    <n v="14"/>
    <s v="20348B3053"/>
    <s v="Irrigated"/>
    <n v="4"/>
    <x v="4"/>
    <x v="1"/>
    <s v="Miravis Top + Endigo"/>
    <x v="1"/>
    <x v="172"/>
    <n v="6.886094178872075E-2"/>
    <m/>
    <m/>
    <m/>
    <m/>
    <m/>
    <x v="0"/>
    <m/>
    <m/>
    <m/>
  </r>
  <r>
    <n v="2020"/>
    <s v="Soybean N "/>
    <s v="C800"/>
    <x v="5"/>
    <x v="9"/>
    <n v="36"/>
    <n v="2"/>
    <n v="30"/>
    <n v="126000"/>
    <n v="158730.15873015873"/>
    <n v="3054"/>
    <n v="3"/>
    <n v="14"/>
    <s v="20348B3054"/>
    <s v="Irrigated"/>
    <n v="3"/>
    <x v="0"/>
    <x v="0"/>
    <s v="Miravis Top + Endigo"/>
    <x v="0"/>
    <x v="173"/>
    <n v="3.5283555559623585E-2"/>
    <m/>
    <m/>
    <m/>
    <m/>
    <m/>
    <x v="0"/>
    <m/>
    <m/>
    <m/>
  </r>
  <r>
    <n v="2020"/>
    <s v="Soybean N "/>
    <s v="C800"/>
    <x v="6"/>
    <x v="9"/>
    <n v="36"/>
    <n v="2"/>
    <n v="30"/>
    <n v="126000"/>
    <n v="158730.15873015873"/>
    <n v="3055"/>
    <n v="3"/>
    <n v="14"/>
    <s v="20348B3055"/>
    <s v="Irrigated"/>
    <n v="3"/>
    <x v="0"/>
    <x v="0"/>
    <s v="none"/>
    <x v="1"/>
    <x v="174"/>
    <n v="2.1602368354783189E-2"/>
    <m/>
    <m/>
    <m/>
    <m/>
    <m/>
    <x v="0"/>
    <m/>
    <m/>
    <m/>
  </r>
  <r>
    <n v="2020"/>
    <s v="Soybean N "/>
    <s v="C800"/>
    <x v="7"/>
    <x v="9"/>
    <n v="36"/>
    <n v="2"/>
    <n v="30"/>
    <n v="126000"/>
    <n v="158730.15873015873"/>
    <n v="3056"/>
    <n v="3"/>
    <n v="14"/>
    <s v="20348B3056"/>
    <s v="Irrigated"/>
    <n v="4"/>
    <x v="4"/>
    <x v="1"/>
    <s v="Miravis Top + Endigo"/>
    <x v="0"/>
    <x v="175"/>
    <n v="2.6135798415583972E-2"/>
    <m/>
    <m/>
    <m/>
    <m/>
    <m/>
    <x v="0"/>
    <m/>
    <m/>
    <m/>
  </r>
  <r>
    <n v="2020"/>
    <s v="Soybean N "/>
    <s v="C800"/>
    <x v="8"/>
    <x v="9"/>
    <n v="36"/>
    <n v="2"/>
    <n v="30"/>
    <n v="126000"/>
    <n v="158730.15873015873"/>
    <n v="3057"/>
    <n v="3"/>
    <n v="15"/>
    <s v="20348B3057"/>
    <s v="Fertigated"/>
    <n v="3"/>
    <x v="0"/>
    <x v="0"/>
    <s v="none"/>
    <x v="0"/>
    <x v="176"/>
    <n v="4.5803294069019736E-2"/>
    <m/>
    <m/>
    <m/>
    <m/>
    <m/>
    <x v="0"/>
    <m/>
    <m/>
    <m/>
  </r>
  <r>
    <n v="2020"/>
    <s v="Soybean N "/>
    <s v="C800"/>
    <x v="9"/>
    <x v="9"/>
    <n v="36"/>
    <n v="2"/>
    <n v="30"/>
    <n v="126000"/>
    <n v="158730.15873015873"/>
    <n v="3058"/>
    <n v="3"/>
    <n v="15"/>
    <s v="20348B3058"/>
    <s v="Fertigated"/>
    <n v="3"/>
    <x v="0"/>
    <x v="0"/>
    <s v="Miravis Top + Endigo"/>
    <x v="1"/>
    <x v="177"/>
    <n v="2.9584005105301778E-2"/>
    <m/>
    <m/>
    <m/>
    <m/>
    <m/>
    <x v="0"/>
    <m/>
    <m/>
    <m/>
  </r>
  <r>
    <n v="2020"/>
    <s v="Soybean N "/>
    <s v="C800"/>
    <x v="10"/>
    <x v="9"/>
    <n v="36"/>
    <n v="2"/>
    <n v="30"/>
    <n v="126000"/>
    <n v="158730.15873015873"/>
    <n v="3059"/>
    <n v="3"/>
    <n v="15"/>
    <s v="20348B3059"/>
    <s v="Fertigated"/>
    <n v="2"/>
    <x v="3"/>
    <x v="2"/>
    <s v="Miravis Top + Endigo"/>
    <x v="1"/>
    <x v="178"/>
    <n v="3.1874438002572815E-2"/>
    <m/>
    <m/>
    <m/>
    <m/>
    <m/>
    <x v="0"/>
    <m/>
    <m/>
    <m/>
  </r>
  <r>
    <n v="2020"/>
    <s v="Soybean N "/>
    <s v="C800"/>
    <x v="11"/>
    <x v="9"/>
    <n v="36"/>
    <n v="2"/>
    <n v="30"/>
    <n v="126000"/>
    <n v="158730.15873015873"/>
    <n v="3060"/>
    <n v="3"/>
    <n v="15"/>
    <s v="20348B3060"/>
    <s v="Fertigated"/>
    <n v="5"/>
    <x v="2"/>
    <x v="1"/>
    <s v="none"/>
    <x v="0"/>
    <x v="179"/>
    <n v="5.7677673627566553E-2"/>
    <m/>
    <m/>
    <m/>
    <m/>
    <m/>
    <x v="0"/>
    <m/>
    <m/>
    <m/>
  </r>
  <r>
    <n v="2020"/>
    <s v="Soybean N "/>
    <s v="C800"/>
    <x v="12"/>
    <x v="5"/>
    <n v="36"/>
    <n v="2"/>
    <n v="30"/>
    <n v="126000"/>
    <n v="158730.15873015873"/>
    <n v="4001"/>
    <n v="4"/>
    <n v="16"/>
    <s v="20348B4001"/>
    <s v="Irrigated"/>
    <n v="5"/>
    <x v="2"/>
    <x v="1"/>
    <s v="Miravis Top + Endigo"/>
    <x v="1"/>
    <x v="180"/>
    <n v="2.7862082267570441E-2"/>
    <m/>
    <m/>
    <m/>
    <m/>
    <m/>
    <x v="0"/>
    <m/>
    <m/>
    <m/>
  </r>
  <r>
    <n v="2020"/>
    <s v="Soybean N "/>
    <s v="C800"/>
    <x v="13"/>
    <x v="5"/>
    <n v="36"/>
    <n v="2"/>
    <n v="30"/>
    <n v="126000"/>
    <n v="158730.15873015873"/>
    <n v="4002"/>
    <n v="4"/>
    <n v="16"/>
    <s v="20348B4002"/>
    <s v="Irrigated"/>
    <n v="1"/>
    <x v="1"/>
    <x v="1"/>
    <s v="none"/>
    <x v="0"/>
    <x v="181"/>
    <n v="2.6690445672285946E-2"/>
    <m/>
    <m/>
    <m/>
    <m/>
    <m/>
    <x v="0"/>
    <m/>
    <m/>
    <m/>
  </r>
  <r>
    <n v="2020"/>
    <s v="Soybean N "/>
    <s v="C800"/>
    <x v="14"/>
    <x v="5"/>
    <n v="36"/>
    <n v="2"/>
    <n v="30"/>
    <n v="126000"/>
    <n v="158730.15873015873"/>
    <n v="4003"/>
    <n v="4"/>
    <n v="16"/>
    <s v="20348B4003"/>
    <s v="Irrigated"/>
    <n v="5"/>
    <x v="2"/>
    <x v="1"/>
    <s v="none"/>
    <x v="1"/>
    <x v="182"/>
    <n v="1.9372825890371592E-2"/>
    <m/>
    <m/>
    <m/>
    <m/>
    <m/>
    <x v="0"/>
    <m/>
    <m/>
    <m/>
  </r>
  <r>
    <n v="2020"/>
    <s v="Soybean N "/>
    <s v="C800"/>
    <x v="15"/>
    <x v="5"/>
    <n v="36"/>
    <n v="2"/>
    <n v="30"/>
    <n v="126000"/>
    <n v="158730.15873015873"/>
    <n v="4004"/>
    <n v="4"/>
    <n v="16"/>
    <s v="20348B4004"/>
    <s v="Irrigated"/>
    <n v="4"/>
    <x v="4"/>
    <x v="1"/>
    <s v="none"/>
    <x v="0"/>
    <x v="183"/>
    <n v="4.0153448669942367E-2"/>
    <m/>
    <m/>
    <m/>
    <m/>
    <m/>
    <x v="0"/>
    <m/>
    <m/>
    <m/>
  </r>
  <r>
    <n v="2020"/>
    <s v="Soybean N "/>
    <s v="C800"/>
    <x v="16"/>
    <x v="5"/>
    <n v="36"/>
    <n v="2"/>
    <n v="30"/>
    <n v="126000"/>
    <n v="158730.15873015873"/>
    <n v="4005"/>
    <n v="4"/>
    <n v="17"/>
    <s v="20348B4005"/>
    <s v="Rainfed"/>
    <n v="5"/>
    <x v="2"/>
    <x v="1"/>
    <s v="Miravis Top + Endigo"/>
    <x v="0"/>
    <x v="184"/>
    <n v="9.2846956142662321E-2"/>
    <m/>
    <m/>
    <m/>
    <m/>
    <m/>
    <x v="0"/>
    <m/>
    <m/>
    <m/>
  </r>
  <r>
    <n v="2020"/>
    <s v="Soybean N "/>
    <s v="C800"/>
    <x v="17"/>
    <x v="5"/>
    <n v="36"/>
    <n v="2"/>
    <n v="30"/>
    <n v="126000"/>
    <n v="158730.15873015873"/>
    <n v="4006"/>
    <n v="4"/>
    <n v="17"/>
    <s v="20348B4006"/>
    <s v="Rainfed"/>
    <n v="1"/>
    <x v="1"/>
    <x v="1"/>
    <s v="Miravis Top + Endigo"/>
    <x v="0"/>
    <x v="185"/>
    <n v="2.4420723069586998E-2"/>
    <m/>
    <n v="3"/>
    <n v="2"/>
    <n v="3"/>
    <n v="2"/>
    <x v="3"/>
    <m/>
    <m/>
    <m/>
  </r>
  <r>
    <n v="2020"/>
    <s v="Soybean N "/>
    <s v="C800"/>
    <x v="18"/>
    <x v="5"/>
    <n v="36"/>
    <n v="2"/>
    <n v="30"/>
    <n v="126000"/>
    <n v="158730.15873015873"/>
    <n v="4007"/>
    <n v="4"/>
    <n v="17"/>
    <s v="20348B4007"/>
    <s v="Rainfed"/>
    <n v="3"/>
    <x v="0"/>
    <x v="0"/>
    <s v="none"/>
    <x v="1"/>
    <x v="186"/>
    <n v="2.6543931547353738E-2"/>
    <m/>
    <m/>
    <m/>
    <m/>
    <m/>
    <x v="0"/>
    <m/>
    <m/>
    <m/>
  </r>
  <r>
    <n v="2020"/>
    <s v="Soybean N "/>
    <s v="C800"/>
    <x v="19"/>
    <x v="5"/>
    <n v="36"/>
    <n v="2"/>
    <n v="30"/>
    <n v="126000"/>
    <n v="158730.15873015873"/>
    <n v="4008"/>
    <n v="4"/>
    <n v="17"/>
    <s v="20348B4008"/>
    <s v="Rainfed"/>
    <n v="5"/>
    <x v="2"/>
    <x v="1"/>
    <s v="none"/>
    <x v="0"/>
    <x v="187"/>
    <n v="2.248779710885785E-2"/>
    <m/>
    <m/>
    <m/>
    <m/>
    <m/>
    <x v="0"/>
    <m/>
    <m/>
    <m/>
  </r>
  <r>
    <n v="2020"/>
    <s v="Soybean N "/>
    <s v="C800"/>
    <x v="20"/>
    <x v="5"/>
    <n v="36"/>
    <n v="2"/>
    <n v="30"/>
    <n v="126000"/>
    <n v="158730.15873015873"/>
    <n v="4009"/>
    <n v="4"/>
    <n v="18"/>
    <s v="20348B4009"/>
    <s v="Fertigated"/>
    <n v="4"/>
    <x v="4"/>
    <x v="1"/>
    <s v="Miravis Top + Endigo"/>
    <x v="1"/>
    <x v="188"/>
    <n v="2.8110183520967728E-2"/>
    <m/>
    <m/>
    <m/>
    <m/>
    <m/>
    <x v="0"/>
    <m/>
    <m/>
    <m/>
  </r>
  <r>
    <n v="2020"/>
    <s v="Soybean N "/>
    <s v="C800"/>
    <x v="21"/>
    <x v="5"/>
    <n v="36"/>
    <n v="2"/>
    <n v="30"/>
    <n v="126000"/>
    <n v="158730.15873015873"/>
    <n v="4010"/>
    <n v="4"/>
    <n v="18"/>
    <s v="20348B4010"/>
    <s v="Fertigated"/>
    <n v="2"/>
    <x v="3"/>
    <x v="2"/>
    <s v="Miravis Top + Endigo"/>
    <x v="0"/>
    <x v="189"/>
    <n v="2.3176024031045645E-2"/>
    <m/>
    <m/>
    <m/>
    <m/>
    <m/>
    <x v="0"/>
    <m/>
    <m/>
    <m/>
  </r>
  <r>
    <n v="2020"/>
    <s v="Soybean N "/>
    <s v="C800"/>
    <x v="22"/>
    <x v="5"/>
    <n v="36"/>
    <n v="2"/>
    <n v="30"/>
    <n v="126000"/>
    <n v="158730.15873015873"/>
    <n v="4011"/>
    <n v="4"/>
    <n v="18"/>
    <s v="20348B4011"/>
    <s v="Fertigated"/>
    <n v="3"/>
    <x v="0"/>
    <x v="0"/>
    <s v="none"/>
    <x v="0"/>
    <x v="190"/>
    <n v="3.333573985566788E-2"/>
    <m/>
    <m/>
    <m/>
    <m/>
    <m/>
    <x v="0"/>
    <m/>
    <m/>
    <m/>
  </r>
  <r>
    <n v="2020"/>
    <s v="Soybean N "/>
    <s v="C800"/>
    <x v="23"/>
    <x v="5"/>
    <n v="36"/>
    <n v="2"/>
    <n v="30"/>
    <n v="126000"/>
    <n v="158730.15873015873"/>
    <n v="4012"/>
    <n v="4"/>
    <n v="18"/>
    <s v="20348B4012"/>
    <s v="Fertigated"/>
    <n v="2"/>
    <x v="3"/>
    <x v="2"/>
    <s v="Miravis Top + Endigo"/>
    <x v="1"/>
    <x v="191"/>
    <n v="3.7611295518253096E-2"/>
    <m/>
    <m/>
    <m/>
    <m/>
    <m/>
    <x v="0"/>
    <m/>
    <m/>
    <m/>
  </r>
  <r>
    <n v="2020"/>
    <s v="Soybean N "/>
    <s v="C800"/>
    <x v="23"/>
    <x v="6"/>
    <n v="36"/>
    <n v="2"/>
    <n v="30"/>
    <n v="126000"/>
    <n v="158730.15873015873"/>
    <n v="4013"/>
    <n v="4"/>
    <n v="18"/>
    <s v="20348B4013"/>
    <s v="Fertigated"/>
    <n v="5"/>
    <x v="2"/>
    <x v="1"/>
    <s v="none"/>
    <x v="0"/>
    <x v="192"/>
    <n v="3.9012449319170812E-2"/>
    <m/>
    <m/>
    <m/>
    <m/>
    <m/>
    <x v="0"/>
    <m/>
    <m/>
    <m/>
  </r>
  <r>
    <n v="2020"/>
    <s v="Soybean N "/>
    <s v="C800"/>
    <x v="22"/>
    <x v="6"/>
    <n v="36"/>
    <n v="2"/>
    <n v="30"/>
    <n v="126000"/>
    <n v="158730.15873015873"/>
    <n v="4014"/>
    <n v="4"/>
    <n v="18"/>
    <s v="20348B4014"/>
    <s v="Fertigated"/>
    <n v="1"/>
    <x v="1"/>
    <x v="1"/>
    <s v="none"/>
    <x v="0"/>
    <x v="193"/>
    <n v="6.5778493530741056E-2"/>
    <m/>
    <m/>
    <m/>
    <m/>
    <m/>
    <x v="0"/>
    <m/>
    <m/>
    <m/>
  </r>
  <r>
    <n v="2020"/>
    <s v="Soybean N "/>
    <s v="C800"/>
    <x v="21"/>
    <x v="6"/>
    <n v="36"/>
    <n v="2"/>
    <n v="30"/>
    <n v="126000"/>
    <n v="158730.15873015873"/>
    <n v="4015"/>
    <n v="4"/>
    <n v="18"/>
    <s v="20348B4015"/>
    <s v="Fertigated"/>
    <n v="3"/>
    <x v="0"/>
    <x v="0"/>
    <s v="Miravis Top + Endigo"/>
    <x v="1"/>
    <x v="194"/>
    <n v="2.3136485201878682E-2"/>
    <m/>
    <m/>
    <m/>
    <m/>
    <m/>
    <x v="0"/>
    <m/>
    <m/>
    <m/>
  </r>
  <r>
    <n v="2020"/>
    <s v="Soybean N "/>
    <s v="C800"/>
    <x v="20"/>
    <x v="6"/>
    <n v="36"/>
    <n v="2"/>
    <n v="30"/>
    <n v="126000"/>
    <n v="158730.15873015873"/>
    <n v="4016"/>
    <n v="4"/>
    <n v="18"/>
    <s v="20348B4016"/>
    <s v="Fertigated"/>
    <n v="1"/>
    <x v="1"/>
    <x v="1"/>
    <s v="none"/>
    <x v="1"/>
    <x v="195"/>
    <n v="5.2459203577160711E-2"/>
    <m/>
    <m/>
    <m/>
    <m/>
    <m/>
    <x v="0"/>
    <m/>
    <m/>
    <m/>
  </r>
  <r>
    <n v="2020"/>
    <s v="Soybean N "/>
    <s v="C800"/>
    <x v="19"/>
    <x v="6"/>
    <n v="36"/>
    <n v="2"/>
    <n v="30"/>
    <n v="126000"/>
    <n v="158730.15873015873"/>
    <n v="4017"/>
    <n v="4"/>
    <n v="17"/>
    <s v="20348B4017"/>
    <s v="Rainfed"/>
    <n v="3"/>
    <x v="0"/>
    <x v="0"/>
    <s v="Miravis Top + Endigo"/>
    <x v="0"/>
    <x v="196"/>
    <n v="2.8699452611229779E-2"/>
    <m/>
    <n v="2"/>
    <n v="2"/>
    <n v="2"/>
    <n v="3"/>
    <x v="7"/>
    <m/>
    <m/>
    <m/>
  </r>
  <r>
    <n v="2020"/>
    <s v="Soybean N "/>
    <s v="C800"/>
    <x v="18"/>
    <x v="6"/>
    <n v="36"/>
    <n v="2"/>
    <n v="30"/>
    <n v="126000"/>
    <n v="158730.15873015873"/>
    <n v="4018"/>
    <n v="4"/>
    <n v="17"/>
    <s v="20348B4018"/>
    <s v="Rainfed"/>
    <n v="1"/>
    <x v="1"/>
    <x v="1"/>
    <s v="none"/>
    <x v="1"/>
    <x v="197"/>
    <n v="4.9051251997308171E-2"/>
    <m/>
    <m/>
    <m/>
    <m/>
    <m/>
    <x v="0"/>
    <m/>
    <m/>
    <m/>
  </r>
  <r>
    <n v="2020"/>
    <s v="Soybean N "/>
    <s v="C800"/>
    <x v="17"/>
    <x v="6"/>
    <n v="36"/>
    <n v="2"/>
    <n v="30"/>
    <n v="126000"/>
    <n v="158730.15873015873"/>
    <n v="4019"/>
    <n v="4"/>
    <n v="17"/>
    <s v="20348B4019"/>
    <s v="Rainfed"/>
    <n v="4"/>
    <x v="4"/>
    <x v="1"/>
    <s v="none"/>
    <x v="0"/>
    <x v="198"/>
    <n v="4.4030184856829233E-2"/>
    <m/>
    <m/>
    <m/>
    <m/>
    <m/>
    <x v="0"/>
    <m/>
    <m/>
    <m/>
  </r>
  <r>
    <n v="2020"/>
    <s v="Soybean N "/>
    <s v="C800"/>
    <x v="16"/>
    <x v="6"/>
    <n v="36"/>
    <n v="2"/>
    <n v="30"/>
    <n v="126000"/>
    <n v="158730.15873015873"/>
    <n v="4020"/>
    <n v="4"/>
    <n v="17"/>
    <s v="20348B4020"/>
    <s v="Rainfed"/>
    <n v="4"/>
    <x v="4"/>
    <x v="1"/>
    <s v="Miravis Top + Endigo"/>
    <x v="0"/>
    <x v="199"/>
    <n v="4.0607941144615189E-2"/>
    <m/>
    <m/>
    <m/>
    <m/>
    <m/>
    <x v="0"/>
    <m/>
    <m/>
    <m/>
  </r>
  <r>
    <n v="2020"/>
    <s v="Soybean N "/>
    <s v="C800"/>
    <x v="15"/>
    <x v="6"/>
    <n v="36"/>
    <n v="2"/>
    <n v="30"/>
    <n v="126000"/>
    <n v="158730.15873015873"/>
    <n v="4021"/>
    <n v="4"/>
    <n v="16"/>
    <s v="20348B4021"/>
    <s v="Irrigated"/>
    <n v="5"/>
    <x v="2"/>
    <x v="1"/>
    <s v="Miravis Top + Endigo"/>
    <x v="0"/>
    <x v="200"/>
    <n v="2.9859994947182934E-2"/>
    <m/>
    <m/>
    <m/>
    <m/>
    <m/>
    <x v="0"/>
    <m/>
    <m/>
    <m/>
  </r>
  <r>
    <n v="2020"/>
    <s v="Soybean N "/>
    <s v="C800"/>
    <x v="14"/>
    <x v="6"/>
    <n v="36"/>
    <n v="2"/>
    <n v="30"/>
    <n v="126000"/>
    <n v="158730.15873015873"/>
    <n v="4022"/>
    <n v="4"/>
    <n v="16"/>
    <s v="20348B4022"/>
    <s v="Irrigated"/>
    <n v="3"/>
    <x v="0"/>
    <x v="0"/>
    <s v="Miravis Top + Endigo"/>
    <x v="0"/>
    <x v="201"/>
    <n v="4.531552465727378E-2"/>
    <m/>
    <m/>
    <m/>
    <m/>
    <m/>
    <x v="0"/>
    <m/>
    <m/>
    <m/>
  </r>
  <r>
    <n v="2020"/>
    <s v="Soybean N "/>
    <s v="C800"/>
    <x v="13"/>
    <x v="6"/>
    <n v="36"/>
    <n v="2"/>
    <n v="30"/>
    <n v="126000"/>
    <n v="158730.15873015873"/>
    <n v="4023"/>
    <n v="4"/>
    <n v="16"/>
    <s v="20348B4023"/>
    <s v="Irrigated"/>
    <n v="2"/>
    <x v="3"/>
    <x v="2"/>
    <s v="Miravis Top + Endigo"/>
    <x v="1"/>
    <x v="202"/>
    <n v="3.0146302461015708E-2"/>
    <m/>
    <m/>
    <m/>
    <m/>
    <m/>
    <x v="0"/>
    <m/>
    <m/>
    <m/>
  </r>
  <r>
    <n v="2020"/>
    <s v="Soybean N "/>
    <s v="C800"/>
    <x v="12"/>
    <x v="6"/>
    <n v="36"/>
    <n v="2"/>
    <n v="30"/>
    <n v="126000"/>
    <n v="158730.15873015873"/>
    <n v="4024"/>
    <n v="4"/>
    <n v="16"/>
    <s v="20348B4024"/>
    <s v="Irrigated"/>
    <n v="1"/>
    <x v="1"/>
    <x v="1"/>
    <s v="none"/>
    <x v="1"/>
    <x v="203"/>
    <n v="2.9505787490947226E-2"/>
    <m/>
    <m/>
    <m/>
    <m/>
    <m/>
    <x v="0"/>
    <m/>
    <m/>
    <m/>
  </r>
  <r>
    <n v="2020"/>
    <s v="Soybean N "/>
    <s v="C800"/>
    <x v="12"/>
    <x v="7"/>
    <n v="36"/>
    <n v="2"/>
    <n v="30"/>
    <n v="126000"/>
    <n v="158730.15873015873"/>
    <n v="4025"/>
    <n v="4"/>
    <n v="16"/>
    <s v="20348B4025"/>
    <s v="Irrigated"/>
    <n v="2"/>
    <x v="3"/>
    <x v="2"/>
    <s v="none"/>
    <x v="0"/>
    <x v="204"/>
    <n v="5.5790951603553199E-2"/>
    <m/>
    <m/>
    <m/>
    <m/>
    <m/>
    <x v="0"/>
    <m/>
    <m/>
    <m/>
  </r>
  <r>
    <n v="2020"/>
    <s v="Soybean N "/>
    <s v="C800"/>
    <x v="13"/>
    <x v="7"/>
    <n v="36"/>
    <n v="2"/>
    <n v="30"/>
    <n v="126000"/>
    <n v="158730.15873015873"/>
    <n v="4026"/>
    <n v="4"/>
    <n v="16"/>
    <s v="20348B4026"/>
    <s v="Irrigated"/>
    <n v="1"/>
    <x v="1"/>
    <x v="1"/>
    <s v="Miravis Top + Endigo"/>
    <x v="1"/>
    <x v="205"/>
    <n v="2.5476937682824916E-2"/>
    <m/>
    <m/>
    <m/>
    <m/>
    <m/>
    <x v="0"/>
    <m/>
    <m/>
    <m/>
  </r>
  <r>
    <n v="2020"/>
    <s v="Soybean N "/>
    <s v="C800"/>
    <x v="14"/>
    <x v="7"/>
    <n v="36"/>
    <n v="2"/>
    <n v="30"/>
    <n v="126000"/>
    <n v="158730.15873015873"/>
    <n v="4027"/>
    <n v="4"/>
    <n v="16"/>
    <s v="20348B4027"/>
    <s v="Irrigated"/>
    <n v="4"/>
    <x v="4"/>
    <x v="1"/>
    <s v="none"/>
    <x v="1"/>
    <x v="206"/>
    <n v="4.6700961592504489E-2"/>
    <m/>
    <m/>
    <m/>
    <m/>
    <m/>
    <x v="0"/>
    <m/>
    <m/>
    <m/>
  </r>
  <r>
    <n v="2020"/>
    <s v="Soybean N "/>
    <s v="C800"/>
    <x v="15"/>
    <x v="7"/>
    <n v="36"/>
    <n v="2"/>
    <n v="30"/>
    <n v="126000"/>
    <n v="158730.15873015873"/>
    <n v="4028"/>
    <n v="4"/>
    <n v="16"/>
    <s v="20348B4028"/>
    <s v="Irrigated"/>
    <n v="1"/>
    <x v="1"/>
    <x v="1"/>
    <s v="Miravis Top + Endigo"/>
    <x v="0"/>
    <x v="207"/>
    <n v="2.5361400603781208E-2"/>
    <m/>
    <m/>
    <m/>
    <m/>
    <m/>
    <x v="0"/>
    <m/>
    <m/>
    <m/>
  </r>
  <r>
    <n v="2020"/>
    <s v="Soybean N "/>
    <s v="C800"/>
    <x v="16"/>
    <x v="7"/>
    <n v="36"/>
    <n v="2"/>
    <n v="30"/>
    <n v="126000"/>
    <n v="158730.15873015873"/>
    <n v="4029"/>
    <n v="4"/>
    <n v="17"/>
    <s v="20348B4029"/>
    <s v="Rainfed"/>
    <n v="2"/>
    <x v="3"/>
    <x v="2"/>
    <s v="none"/>
    <x v="0"/>
    <x v="208"/>
    <n v="4.0140043112639669E-2"/>
    <m/>
    <m/>
    <m/>
    <m/>
    <m/>
    <x v="0"/>
    <m/>
    <m/>
    <m/>
  </r>
  <r>
    <n v="2020"/>
    <s v="Soybean N "/>
    <s v="C800"/>
    <x v="17"/>
    <x v="7"/>
    <n v="36"/>
    <n v="2"/>
    <n v="30"/>
    <n v="126000"/>
    <n v="158730.15873015873"/>
    <n v="4030"/>
    <n v="4"/>
    <n v="17"/>
    <s v="20348B4030"/>
    <s v="Rainfed"/>
    <n v="5"/>
    <x v="2"/>
    <x v="1"/>
    <s v="Miravis Top + Endigo"/>
    <x v="1"/>
    <x v="209"/>
    <n v="3.0754152655584736E-2"/>
    <m/>
    <m/>
    <m/>
    <m/>
    <m/>
    <x v="0"/>
    <m/>
    <m/>
    <m/>
  </r>
  <r>
    <n v="2020"/>
    <s v="Soybean N "/>
    <s v="C800"/>
    <x v="18"/>
    <x v="7"/>
    <n v="36"/>
    <n v="2"/>
    <n v="30"/>
    <n v="126000"/>
    <n v="158730.15873015873"/>
    <n v="4031"/>
    <n v="4"/>
    <n v="17"/>
    <s v="20348B4031"/>
    <s v="Rainfed"/>
    <n v="2"/>
    <x v="3"/>
    <x v="2"/>
    <s v="Miravis Top + Endigo"/>
    <x v="1"/>
    <x v="210"/>
    <n v="2.882960715305851E-2"/>
    <m/>
    <n v="3"/>
    <n v="2"/>
    <n v="3"/>
    <n v="3"/>
    <x v="2"/>
    <m/>
    <m/>
    <m/>
  </r>
  <r>
    <n v="2020"/>
    <s v="Soybean N "/>
    <s v="C800"/>
    <x v="19"/>
    <x v="7"/>
    <n v="36"/>
    <n v="2"/>
    <n v="30"/>
    <n v="126000"/>
    <n v="158730.15873015873"/>
    <n v="4032"/>
    <n v="4"/>
    <n v="17"/>
    <s v="20348B4032"/>
    <s v="Rainfed"/>
    <n v="1"/>
    <x v="1"/>
    <x v="1"/>
    <s v="none"/>
    <x v="0"/>
    <x v="211"/>
    <n v="2.0533189437696057E-2"/>
    <m/>
    <m/>
    <m/>
    <m/>
    <m/>
    <x v="0"/>
    <m/>
    <m/>
    <m/>
  </r>
  <r>
    <n v="2020"/>
    <s v="Soybean N "/>
    <s v="C800"/>
    <x v="20"/>
    <x v="7"/>
    <n v="36"/>
    <n v="2"/>
    <n v="30"/>
    <n v="126000"/>
    <n v="158730.15873015873"/>
    <n v="4033"/>
    <n v="4"/>
    <n v="18"/>
    <s v="20348B4033"/>
    <s v="Fertigated"/>
    <n v="5"/>
    <x v="2"/>
    <x v="1"/>
    <s v="Miravis Top + Endigo"/>
    <x v="1"/>
    <x v="212"/>
    <n v="6.2536138683730494E-2"/>
    <m/>
    <m/>
    <m/>
    <m/>
    <m/>
    <x v="0"/>
    <m/>
    <m/>
    <m/>
  </r>
  <r>
    <n v="2020"/>
    <s v="Soybean N "/>
    <s v="C800"/>
    <x v="21"/>
    <x v="7"/>
    <n v="36"/>
    <n v="2"/>
    <n v="30"/>
    <n v="126000"/>
    <n v="158730.15873015873"/>
    <n v="4034"/>
    <n v="4"/>
    <n v="18"/>
    <s v="20348B4034"/>
    <s v="Fertigated"/>
    <n v="1"/>
    <x v="1"/>
    <x v="1"/>
    <s v="Miravis Top + Endigo"/>
    <x v="1"/>
    <x v="213"/>
    <n v="2.0904335935948329E-2"/>
    <m/>
    <m/>
    <m/>
    <m/>
    <m/>
    <x v="0"/>
    <m/>
    <m/>
    <m/>
  </r>
  <r>
    <n v="2020"/>
    <s v="Soybean N "/>
    <s v="C800"/>
    <x v="22"/>
    <x v="7"/>
    <n v="36"/>
    <n v="2"/>
    <n v="30"/>
    <n v="126000"/>
    <n v="158730.15873015873"/>
    <n v="4035"/>
    <n v="4"/>
    <n v="18"/>
    <s v="20348B4035"/>
    <s v="Fertigated"/>
    <n v="5"/>
    <x v="2"/>
    <x v="1"/>
    <s v="Miravis Top + Endigo"/>
    <x v="0"/>
    <x v="214"/>
    <n v="3.6888440151902846E-2"/>
    <m/>
    <m/>
    <m/>
    <m/>
    <m/>
    <x v="0"/>
    <m/>
    <m/>
    <m/>
  </r>
  <r>
    <n v="2020"/>
    <s v="Soybean N "/>
    <s v="C800"/>
    <x v="23"/>
    <x v="7"/>
    <n v="36"/>
    <n v="2"/>
    <n v="30"/>
    <n v="126000"/>
    <n v="158730.15873015873"/>
    <n v="4036"/>
    <n v="4"/>
    <n v="18"/>
    <s v="20348B4036"/>
    <s v="Fertigated"/>
    <n v="4"/>
    <x v="4"/>
    <x v="1"/>
    <s v="Miravis Top + Endigo"/>
    <x v="0"/>
    <x v="215"/>
    <n v="2.5637412726366441E-2"/>
    <m/>
    <m/>
    <m/>
    <m/>
    <m/>
    <x v="0"/>
    <m/>
    <m/>
    <m/>
  </r>
  <r>
    <n v="2020"/>
    <s v="Soybean N "/>
    <s v="C800"/>
    <x v="23"/>
    <x v="8"/>
    <n v="36"/>
    <n v="2"/>
    <n v="30"/>
    <n v="126000"/>
    <n v="158730.15873015873"/>
    <n v="4037"/>
    <n v="4"/>
    <n v="18"/>
    <s v="20348B4037"/>
    <s v="Fertigated"/>
    <n v="2"/>
    <x v="3"/>
    <x v="2"/>
    <s v="none"/>
    <x v="1"/>
    <x v="216"/>
    <n v="1.8860205878857197E-2"/>
    <m/>
    <m/>
    <m/>
    <m/>
    <m/>
    <x v="0"/>
    <m/>
    <m/>
    <m/>
  </r>
  <r>
    <n v="2020"/>
    <s v="Soybean N "/>
    <s v="C800"/>
    <x v="22"/>
    <x v="8"/>
    <n v="36"/>
    <n v="2"/>
    <n v="30"/>
    <n v="126000"/>
    <n v="158730.15873015873"/>
    <n v="4038"/>
    <n v="4"/>
    <n v="18"/>
    <s v="20348B4038"/>
    <s v="Fertigated"/>
    <n v="4"/>
    <x v="4"/>
    <x v="1"/>
    <s v="none"/>
    <x v="1"/>
    <x v="217"/>
    <n v="2.8143320273128845E-2"/>
    <m/>
    <m/>
    <m/>
    <m/>
    <m/>
    <x v="0"/>
    <m/>
    <m/>
    <m/>
  </r>
  <r>
    <n v="2020"/>
    <s v="Soybean N "/>
    <s v="C800"/>
    <x v="21"/>
    <x v="8"/>
    <n v="36"/>
    <n v="2"/>
    <n v="30"/>
    <n v="126000"/>
    <n v="158730.15873015873"/>
    <n v="4039"/>
    <n v="4"/>
    <n v="18"/>
    <s v="20348B4039"/>
    <s v="Fertigated"/>
    <n v="3"/>
    <x v="0"/>
    <x v="0"/>
    <s v="Miravis Top + Endigo"/>
    <x v="0"/>
    <x v="218"/>
    <n v="3.0245140755597769E-2"/>
    <m/>
    <m/>
    <m/>
    <m/>
    <m/>
    <x v="0"/>
    <m/>
    <m/>
    <m/>
  </r>
  <r>
    <n v="2020"/>
    <s v="Soybean N "/>
    <s v="C800"/>
    <x v="20"/>
    <x v="8"/>
    <n v="36"/>
    <n v="2"/>
    <n v="30"/>
    <n v="126000"/>
    <n v="158730.15873015873"/>
    <n v="4040"/>
    <n v="4"/>
    <n v="18"/>
    <s v="20348B4040"/>
    <s v="Fertigated"/>
    <n v="3"/>
    <x v="0"/>
    <x v="0"/>
    <s v="none"/>
    <x v="1"/>
    <x v="219"/>
    <n v="2.0867027570599991E-2"/>
    <m/>
    <m/>
    <m/>
    <m/>
    <m/>
    <x v="0"/>
    <m/>
    <m/>
    <m/>
  </r>
  <r>
    <n v="2020"/>
    <s v="Soybean N "/>
    <s v="C800"/>
    <x v="19"/>
    <x v="8"/>
    <n v="36"/>
    <n v="2"/>
    <n v="30"/>
    <n v="126000"/>
    <n v="158730.15873015873"/>
    <n v="4041"/>
    <n v="4"/>
    <n v="17"/>
    <s v="20348B4041"/>
    <s v="Rainfed"/>
    <n v="1"/>
    <x v="1"/>
    <x v="1"/>
    <s v="Miravis Top + Endigo"/>
    <x v="1"/>
    <x v="220"/>
    <n v="1.6759522143083721E-2"/>
    <m/>
    <n v="3"/>
    <n v="3"/>
    <n v="2"/>
    <n v="3"/>
    <x v="2"/>
    <m/>
    <m/>
    <m/>
  </r>
  <r>
    <n v="2020"/>
    <s v="Soybean N "/>
    <s v="C800"/>
    <x v="18"/>
    <x v="8"/>
    <n v="36"/>
    <n v="2"/>
    <n v="30"/>
    <n v="126000"/>
    <n v="158730.15873015873"/>
    <n v="4042"/>
    <n v="4"/>
    <n v="17"/>
    <s v="20348B4042"/>
    <s v="Rainfed"/>
    <n v="2"/>
    <x v="3"/>
    <x v="2"/>
    <s v="Miravis Top + Endigo"/>
    <x v="0"/>
    <x v="221"/>
    <n v="2.6362653149212129E-2"/>
    <m/>
    <n v="2"/>
    <n v="3"/>
    <n v="1"/>
    <n v="0"/>
    <x v="9"/>
    <m/>
    <m/>
    <m/>
  </r>
  <r>
    <n v="2020"/>
    <s v="Soybean N "/>
    <s v="C800"/>
    <x v="17"/>
    <x v="8"/>
    <n v="36"/>
    <n v="2"/>
    <n v="30"/>
    <n v="126000"/>
    <n v="158730.15873015873"/>
    <n v="4043"/>
    <n v="4"/>
    <n v="17"/>
    <s v="20348B4043"/>
    <s v="Rainfed"/>
    <n v="5"/>
    <x v="2"/>
    <x v="1"/>
    <s v="none"/>
    <x v="1"/>
    <x v="222"/>
    <n v="1.9115566536343942E-2"/>
    <m/>
    <m/>
    <m/>
    <m/>
    <m/>
    <x v="0"/>
    <m/>
    <m/>
    <m/>
  </r>
  <r>
    <n v="2020"/>
    <s v="Soybean N "/>
    <s v="C800"/>
    <x v="16"/>
    <x v="8"/>
    <n v="36"/>
    <n v="2"/>
    <n v="30"/>
    <n v="126000"/>
    <n v="158730.15873015873"/>
    <n v="4044"/>
    <n v="4"/>
    <n v="17"/>
    <s v="20348B4044"/>
    <s v="Rainfed"/>
    <n v="3"/>
    <x v="0"/>
    <x v="0"/>
    <s v="none"/>
    <x v="0"/>
    <x v="223"/>
    <n v="3.3315996984861387E-2"/>
    <m/>
    <m/>
    <m/>
    <m/>
    <m/>
    <x v="0"/>
    <m/>
    <m/>
    <m/>
  </r>
  <r>
    <n v="2020"/>
    <s v="Soybean N "/>
    <s v="C800"/>
    <x v="15"/>
    <x v="8"/>
    <n v="36"/>
    <n v="2"/>
    <n v="30"/>
    <n v="126000"/>
    <n v="158730.15873015873"/>
    <n v="4045"/>
    <n v="4"/>
    <n v="16"/>
    <s v="20348B4045"/>
    <s v="Irrigated"/>
    <n v="5"/>
    <x v="2"/>
    <x v="1"/>
    <s v="none"/>
    <x v="0"/>
    <x v="224"/>
    <n v="3.6615017949929822E-2"/>
    <m/>
    <m/>
    <m/>
    <m/>
    <m/>
    <x v="0"/>
    <m/>
    <m/>
    <m/>
  </r>
  <r>
    <n v="2020"/>
    <s v="Soybean N "/>
    <s v="C800"/>
    <x v="14"/>
    <x v="8"/>
    <n v="36"/>
    <n v="2"/>
    <n v="30"/>
    <n v="126000"/>
    <n v="158730.15873015873"/>
    <n v="4046"/>
    <n v="4"/>
    <n v="16"/>
    <s v="20348B4046"/>
    <s v="Irrigated"/>
    <n v="3"/>
    <x v="0"/>
    <x v="0"/>
    <s v="none"/>
    <x v="1"/>
    <x v="225"/>
    <n v="4.3355733523670219E-2"/>
    <m/>
    <m/>
    <m/>
    <m/>
    <m/>
    <x v="0"/>
    <m/>
    <m/>
    <m/>
  </r>
  <r>
    <n v="2020"/>
    <s v="Soybean N "/>
    <s v="C800"/>
    <x v="13"/>
    <x v="8"/>
    <n v="36"/>
    <n v="2"/>
    <n v="30"/>
    <n v="126000"/>
    <n v="158730.15873015873"/>
    <n v="4047"/>
    <n v="4"/>
    <n v="16"/>
    <s v="20348B4047"/>
    <s v="Irrigated"/>
    <n v="3"/>
    <x v="0"/>
    <x v="0"/>
    <s v="none"/>
    <x v="0"/>
    <x v="226"/>
    <n v="2.6764427728361673E-2"/>
    <m/>
    <m/>
    <m/>
    <m/>
    <m/>
    <x v="0"/>
    <m/>
    <m/>
    <m/>
  </r>
  <r>
    <n v="2020"/>
    <s v="Soybean N "/>
    <s v="C800"/>
    <x v="12"/>
    <x v="8"/>
    <n v="36"/>
    <n v="2"/>
    <n v="30"/>
    <n v="126000"/>
    <n v="158730.15873015873"/>
    <n v="4048"/>
    <n v="4"/>
    <n v="16"/>
    <s v="20348B4048"/>
    <s v="Irrigated"/>
    <n v="4"/>
    <x v="4"/>
    <x v="1"/>
    <s v="Miravis Top + Endigo"/>
    <x v="1"/>
    <x v="227"/>
    <n v="4.1564023653013038E-2"/>
    <m/>
    <m/>
    <m/>
    <m/>
    <m/>
    <x v="0"/>
    <m/>
    <m/>
    <m/>
  </r>
  <r>
    <n v="2020"/>
    <s v="Soybean N "/>
    <s v="C800"/>
    <x v="12"/>
    <x v="9"/>
    <n v="36"/>
    <n v="2"/>
    <n v="30"/>
    <n v="126000"/>
    <n v="158730.15873015873"/>
    <n v="4049"/>
    <n v="4"/>
    <n v="16"/>
    <s v="20348B4049"/>
    <s v="Irrigated"/>
    <n v="3"/>
    <x v="0"/>
    <x v="0"/>
    <s v="Miravis Top + Endigo"/>
    <x v="1"/>
    <x v="228"/>
    <n v="2.4945580845328198E-2"/>
    <m/>
    <m/>
    <m/>
    <m/>
    <m/>
    <x v="0"/>
    <m/>
    <m/>
    <m/>
  </r>
  <r>
    <n v="2020"/>
    <s v="Soybean N "/>
    <s v="C800"/>
    <x v="13"/>
    <x v="9"/>
    <n v="36"/>
    <n v="2"/>
    <n v="30"/>
    <n v="126000"/>
    <n v="158730.15873015873"/>
    <n v="4050"/>
    <n v="4"/>
    <n v="16"/>
    <s v="20348B4050"/>
    <s v="Irrigated"/>
    <n v="2"/>
    <x v="3"/>
    <x v="2"/>
    <s v="none"/>
    <x v="1"/>
    <x v="229"/>
    <n v="2.4410094938830135E-2"/>
    <m/>
    <m/>
    <m/>
    <m/>
    <m/>
    <x v="0"/>
    <m/>
    <m/>
    <m/>
  </r>
  <r>
    <n v="2020"/>
    <s v="Soybean N "/>
    <s v="C800"/>
    <x v="14"/>
    <x v="9"/>
    <n v="36"/>
    <n v="2"/>
    <n v="30"/>
    <n v="126000"/>
    <n v="158730.15873015873"/>
    <n v="4051"/>
    <n v="4"/>
    <n v="16"/>
    <s v="20348B4051"/>
    <s v="Irrigated"/>
    <n v="2"/>
    <x v="3"/>
    <x v="2"/>
    <s v="Miravis Top + Endigo"/>
    <x v="0"/>
    <x v="230"/>
    <n v="2.2725055756634704E-2"/>
    <m/>
    <m/>
    <m/>
    <m/>
    <m/>
    <x v="0"/>
    <m/>
    <m/>
    <m/>
  </r>
  <r>
    <n v="2020"/>
    <s v="Soybean N "/>
    <s v="C800"/>
    <x v="15"/>
    <x v="9"/>
    <n v="36"/>
    <n v="2"/>
    <n v="30"/>
    <n v="126000"/>
    <n v="158730.15873015873"/>
    <n v="4052"/>
    <n v="4"/>
    <n v="16"/>
    <s v="20348B4052"/>
    <s v="Irrigated"/>
    <n v="4"/>
    <x v="4"/>
    <x v="1"/>
    <s v="Miravis Top + Endigo"/>
    <x v="0"/>
    <x v="231"/>
    <n v="3.4109296693729432E-2"/>
    <m/>
    <m/>
    <m/>
    <m/>
    <m/>
    <x v="0"/>
    <m/>
    <m/>
    <m/>
  </r>
  <r>
    <n v="2020"/>
    <s v="Soybean N "/>
    <s v="C800"/>
    <x v="16"/>
    <x v="9"/>
    <n v="36"/>
    <n v="2"/>
    <n v="30"/>
    <n v="126000"/>
    <n v="158730.15873015873"/>
    <n v="4053"/>
    <n v="4"/>
    <n v="17"/>
    <s v="20348B4053"/>
    <s v="Rainfed"/>
    <n v="2"/>
    <x v="3"/>
    <x v="2"/>
    <s v="none"/>
    <x v="1"/>
    <x v="232"/>
    <n v="2.63481727286786E-2"/>
    <m/>
    <m/>
    <m/>
    <m/>
    <m/>
    <x v="0"/>
    <m/>
    <m/>
    <m/>
  </r>
  <r>
    <n v="2020"/>
    <s v="Soybean N "/>
    <s v="C800"/>
    <x v="17"/>
    <x v="9"/>
    <n v="36"/>
    <n v="2"/>
    <n v="30"/>
    <n v="126000"/>
    <n v="158730.15873015873"/>
    <n v="4054"/>
    <n v="4"/>
    <n v="17"/>
    <s v="20348B4054"/>
    <s v="Rainfed"/>
    <n v="4"/>
    <x v="4"/>
    <x v="1"/>
    <s v="Miravis Top + Endigo"/>
    <x v="1"/>
    <x v="233"/>
    <n v="2.9645150335433662E-2"/>
    <m/>
    <m/>
    <m/>
    <m/>
    <m/>
    <x v="0"/>
    <m/>
    <m/>
    <m/>
  </r>
  <r>
    <n v="2020"/>
    <s v="Soybean N "/>
    <s v="C800"/>
    <x v="18"/>
    <x v="9"/>
    <n v="36"/>
    <n v="2"/>
    <n v="30"/>
    <n v="126000"/>
    <n v="158730.15873015873"/>
    <n v="4055"/>
    <n v="4"/>
    <n v="17"/>
    <s v="20348B4055"/>
    <s v="Rainfed"/>
    <n v="3"/>
    <x v="0"/>
    <x v="0"/>
    <s v="Miravis Top + Endigo"/>
    <x v="1"/>
    <x v="234"/>
    <n v="2.1601858261614357E-2"/>
    <m/>
    <n v="2"/>
    <n v="2"/>
    <n v="3"/>
    <n v="2"/>
    <x v="7"/>
    <m/>
    <m/>
    <m/>
  </r>
  <r>
    <n v="2020"/>
    <s v="Soybean N "/>
    <s v="C800"/>
    <x v="19"/>
    <x v="9"/>
    <n v="36"/>
    <n v="2"/>
    <n v="30"/>
    <n v="126000"/>
    <n v="158730.15873015873"/>
    <n v="4056"/>
    <n v="4"/>
    <n v="17"/>
    <s v="20348B4056"/>
    <s v="Rainfed"/>
    <n v="4"/>
    <x v="4"/>
    <x v="1"/>
    <s v="none"/>
    <x v="1"/>
    <x v="235"/>
    <n v="2.1409840176517612E-2"/>
    <m/>
    <m/>
    <m/>
    <m/>
    <m/>
    <x v="0"/>
    <m/>
    <m/>
    <m/>
  </r>
  <r>
    <n v="2020"/>
    <s v="Soybean N "/>
    <s v="C800"/>
    <x v="20"/>
    <x v="9"/>
    <n v="36"/>
    <n v="2"/>
    <n v="30"/>
    <n v="126000"/>
    <n v="158730.15873015873"/>
    <n v="4057"/>
    <n v="4"/>
    <n v="18"/>
    <s v="20348B4057"/>
    <s v="Fertigated"/>
    <n v="2"/>
    <x v="3"/>
    <x v="2"/>
    <s v="none"/>
    <x v="0"/>
    <x v="236"/>
    <n v="2.4590314925817661E-2"/>
    <m/>
    <m/>
    <m/>
    <m/>
    <m/>
    <x v="0"/>
    <m/>
    <m/>
    <m/>
  </r>
  <r>
    <n v="2020"/>
    <s v="Soybean N "/>
    <s v="C800"/>
    <x v="21"/>
    <x v="9"/>
    <n v="36"/>
    <n v="2"/>
    <n v="30"/>
    <n v="126000"/>
    <n v="158730.15873015873"/>
    <n v="4058"/>
    <n v="4"/>
    <n v="18"/>
    <s v="20348B4058"/>
    <s v="Fertigated"/>
    <n v="5"/>
    <x v="2"/>
    <x v="1"/>
    <s v="none"/>
    <x v="1"/>
    <x v="237"/>
    <n v="2.3150664539947186E-2"/>
    <m/>
    <m/>
    <m/>
    <m/>
    <m/>
    <x v="0"/>
    <m/>
    <m/>
    <m/>
  </r>
  <r>
    <n v="2020"/>
    <s v="Soybean N "/>
    <s v="C800"/>
    <x v="22"/>
    <x v="9"/>
    <n v="36"/>
    <n v="2"/>
    <n v="30"/>
    <n v="126000"/>
    <n v="158730.15873015873"/>
    <n v="4059"/>
    <n v="4"/>
    <n v="18"/>
    <s v="20348B4059"/>
    <s v="Fertigated"/>
    <n v="4"/>
    <x v="4"/>
    <x v="1"/>
    <s v="none"/>
    <x v="0"/>
    <x v="238"/>
    <n v="2.824498183357305E-2"/>
    <m/>
    <m/>
    <m/>
    <m/>
    <m/>
    <x v="0"/>
    <m/>
    <m/>
    <m/>
  </r>
  <r>
    <n v="2020"/>
    <s v="Soybean N "/>
    <s v="C800"/>
    <x v="23"/>
    <x v="9"/>
    <n v="36"/>
    <n v="2"/>
    <n v="30"/>
    <n v="126000"/>
    <n v="158730.15873015873"/>
    <n v="4060"/>
    <n v="4"/>
    <n v="18"/>
    <s v="20348B4060"/>
    <s v="Fertigated"/>
    <n v="1"/>
    <x v="1"/>
    <x v="1"/>
    <s v="Miravis Top + Endigo"/>
    <x v="0"/>
    <x v="239"/>
    <n v="2.1275072599348781E-2"/>
    <m/>
    <m/>
    <m/>
    <m/>
    <m/>
    <x v="0"/>
    <m/>
    <m/>
    <m/>
  </r>
  <r>
    <m/>
    <m/>
    <m/>
    <x v="24"/>
    <x v="10"/>
    <m/>
    <m/>
    <m/>
    <m/>
    <m/>
    <m/>
    <m/>
    <m/>
    <m/>
    <m/>
    <m/>
    <x v="5"/>
    <x v="3"/>
    <m/>
    <x v="2"/>
    <x v="240"/>
    <m/>
    <m/>
    <m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Z45" firstHeaderRow="1" firstDataRow="2" firstDataCol="1"/>
  <pivotFields count="22">
    <pivotField showAll="0"/>
    <pivotField showAll="0"/>
    <pivotField showAll="0"/>
    <pivotField axis="axisCol" showAll="0">
      <items count="25">
        <item x="0"/>
        <item x="1"/>
        <item x="15"/>
        <item x="21"/>
        <item x="3"/>
        <item x="16"/>
        <item x="2"/>
        <item x="22"/>
        <item x="17"/>
        <item x="4"/>
        <item x="5"/>
        <item x="6"/>
        <item x="7"/>
        <item x="20"/>
        <item x="11"/>
        <item x="23"/>
        <item x="13"/>
        <item x="10"/>
        <item x="9"/>
        <item x="19"/>
        <item x="12"/>
        <item x="18"/>
        <item x="8"/>
        <item x="14"/>
        <item t="default"/>
      </items>
    </pivotField>
    <pivotField axis="axisRow" showAll="0" sortType="descending">
      <items count="11">
        <item x="9"/>
        <item x="8"/>
        <item x="7"/>
        <item x="6"/>
        <item x="5"/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DVI AVG" fld="20" baseField="0" baseItem="0" numFmtId="164"/>
  </dataFields>
  <formats count="6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onditionalFormats count="35"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0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1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2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4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5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6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7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8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Z30" firstHeaderRow="1" firstDataRow="2" firstDataCol="1"/>
  <pivotFields count="22">
    <pivotField showAll="0"/>
    <pivotField showAll="0"/>
    <pivotField showAll="0"/>
    <pivotField axis="axisCol" showAll="0">
      <items count="25">
        <item x="0"/>
        <item x="1"/>
        <item x="15"/>
        <item x="21"/>
        <item x="3"/>
        <item x="16"/>
        <item x="2"/>
        <item x="22"/>
        <item x="17"/>
        <item x="4"/>
        <item x="5"/>
        <item x="6"/>
        <item x="7"/>
        <item x="20"/>
        <item x="11"/>
        <item x="23"/>
        <item x="13"/>
        <item x="10"/>
        <item x="9"/>
        <item x="19"/>
        <item x="12"/>
        <item x="18"/>
        <item x="8"/>
        <item x="14"/>
        <item t="default"/>
      </items>
    </pivotField>
    <pivotField axis="axisRow" showAll="0" sortType="descending">
      <items count="11">
        <item x="9"/>
        <item x="8"/>
        <item x="7"/>
        <item x="6"/>
        <item x="5"/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DVI AVG" fld="20" baseField="0" baseItem="0" numFmtId="164"/>
  </dataFields>
  <formats count="6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</formats>
  <conditionalFormats count="25">
    <conditionalFormat priority="1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Z15" firstHeaderRow="1" firstDataRow="2" firstDataCol="1"/>
  <pivotFields count="22">
    <pivotField showAll="0"/>
    <pivotField showAll="0"/>
    <pivotField showAll="0"/>
    <pivotField axis="axisCol" showAll="0">
      <items count="25">
        <item x="0"/>
        <item x="1"/>
        <item x="15"/>
        <item x="21"/>
        <item x="3"/>
        <item x="16"/>
        <item x="2"/>
        <item x="22"/>
        <item x="17"/>
        <item x="4"/>
        <item x="5"/>
        <item x="6"/>
        <item x="7"/>
        <item x="20"/>
        <item x="11"/>
        <item x="23"/>
        <item x="13"/>
        <item x="10"/>
        <item x="9"/>
        <item x="19"/>
        <item x="12"/>
        <item x="18"/>
        <item x="8"/>
        <item x="14"/>
        <item t="default"/>
      </items>
    </pivotField>
    <pivotField axis="axisRow" showAll="0" sortType="descending">
      <items count="11">
        <item x="9"/>
        <item x="8"/>
        <item x="7"/>
        <item x="6"/>
        <item x="5"/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DVI AVG" fld="20" baseField="0" baseItem="0" numFmtId="164"/>
  </dataFields>
  <formats count="6"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</formats>
  <conditionalFormats count="1">
    <conditionalFormat priority="1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3:D68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Average of NDVI AVG" fld="20" subtotal="average" baseField="16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7" count="3">
              <x v="0"/>
              <x v="1"/>
              <x v="2"/>
            </reference>
            <reference field="19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8:Z60" firstHeaderRow="1" firstDataRow="2" firstDataCol="1"/>
  <pivotFields count="22">
    <pivotField showAll="0"/>
    <pivotField showAll="0"/>
    <pivotField showAll="0"/>
    <pivotField axis="axisCol" showAll="0">
      <items count="25">
        <item x="0"/>
        <item x="1"/>
        <item x="15"/>
        <item x="21"/>
        <item x="3"/>
        <item x="16"/>
        <item x="2"/>
        <item x="22"/>
        <item x="17"/>
        <item x="4"/>
        <item x="5"/>
        <item x="6"/>
        <item x="7"/>
        <item x="20"/>
        <item x="11"/>
        <item x="23"/>
        <item x="13"/>
        <item x="10"/>
        <item x="9"/>
        <item x="19"/>
        <item x="12"/>
        <item x="18"/>
        <item x="8"/>
        <item x="14"/>
        <item t="default"/>
      </items>
    </pivotField>
    <pivotField axis="axisRow" showAll="0" sortType="descending">
      <items count="11">
        <item x="9"/>
        <item x="8"/>
        <item x="7"/>
        <item x="6"/>
        <item x="5"/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NDVI AVG" fld="20" baseField="0" baseItem="0" numFmtId="164"/>
  </dataFields>
  <formats count="6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conditionalFormats count="73"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4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5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6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7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8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9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0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1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2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3"/>
            </reference>
            <reference field="4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1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2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3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4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5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6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7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8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2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9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1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2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3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1">
              <x v="4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9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0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1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>
              <x v="1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>
              <x v="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>
              <x v="3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1">
              <x v="4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3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5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9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0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1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4" count="5"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16" firstHeaderRow="1" firstDataRow="2" firstDataCol="1"/>
  <pivotFields count="31">
    <pivotField showAll="0"/>
    <pivotField showAll="0"/>
    <pivotField showAll="0"/>
    <pivotField axis="axisCol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anopeo 6-25" fld="22" baseField="0" baseItem="0"/>
  </dataFields>
  <conditionalFormats count="3"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4" selected="0">
              <x v="12"/>
              <x v="13"/>
              <x v="14"/>
              <x v="15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4" selected="0">
              <x v="16"/>
              <x v="17"/>
              <x v="18"/>
              <x v="19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4" selected="0">
              <x v="20"/>
              <x v="21"/>
              <x v="22"/>
              <x v="23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C46" firstHeaderRow="0" firstDataRow="1" firstDataCol="1"/>
  <pivotFields count="31">
    <pivotField showAll="0"/>
    <pivotField showAll="0"/>
    <pivotField showAll="0"/>
    <pivotField showAll="0" sortType="ascending"/>
    <pivotField showAll="0" sortType="de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3"/>
        <item x="4"/>
        <item x="2"/>
        <item x="1"/>
        <item x="5"/>
        <item t="default"/>
      </items>
    </pivotField>
    <pivotField axis="axisRow" showAll="0" defaultSubtotal="0">
      <items count="4">
        <item x="0"/>
        <item x="2"/>
        <item x="1"/>
        <item x="3"/>
      </items>
    </pivotField>
    <pivotField showAll="0"/>
    <pivotField axis="axisRow" showAll="0" defaultSubtotal="0">
      <items count="3">
        <item x="1"/>
        <item x="0"/>
        <item x="2"/>
      </items>
    </pivotField>
    <pivotField showAll="0" defaultSubtotal="0">
      <items count="241">
        <item x="50"/>
        <item x="198"/>
        <item x="169"/>
        <item x="0"/>
        <item x="49"/>
        <item x="154"/>
        <item x="200"/>
        <item x="46"/>
        <item x="1"/>
        <item x="199"/>
        <item x="168"/>
        <item x="207"/>
        <item x="193"/>
        <item x="195"/>
        <item x="192"/>
        <item x="157"/>
        <item x="197"/>
        <item x="204"/>
        <item x="162"/>
        <item x="158"/>
        <item x="201"/>
        <item x="161"/>
        <item x="183"/>
        <item x="153"/>
        <item x="58"/>
        <item x="54"/>
        <item x="56"/>
        <item x="196"/>
        <item x="53"/>
        <item x="22"/>
        <item x="185"/>
        <item x="179"/>
        <item x="109"/>
        <item x="206"/>
        <item x="25"/>
        <item x="173"/>
        <item x="155"/>
        <item x="132"/>
        <item x="224"/>
        <item x="51"/>
        <item x="205"/>
        <item x="166"/>
        <item x="55"/>
        <item x="202"/>
        <item x="59"/>
        <item x="159"/>
        <item x="142"/>
        <item x="45"/>
        <item x="165"/>
        <item x="150"/>
        <item x="149"/>
        <item x="184"/>
        <item x="24"/>
        <item x="156"/>
        <item x="48"/>
        <item x="194"/>
        <item x="151"/>
        <item x="212"/>
        <item x="167"/>
        <item x="209"/>
        <item x="20"/>
        <item x="163"/>
        <item x="29"/>
        <item x="214"/>
        <item x="47"/>
        <item x="44"/>
        <item x="172"/>
        <item x="164"/>
        <item x="42"/>
        <item x="211"/>
        <item x="152"/>
        <item x="215"/>
        <item x="160"/>
        <item x="52"/>
        <item x="208"/>
        <item x="181"/>
        <item x="223"/>
        <item x="63"/>
        <item x="37"/>
        <item x="137"/>
        <item x="203"/>
        <item x="130"/>
        <item x="61"/>
        <item x="231"/>
        <item x="3"/>
        <item x="131"/>
        <item x="111"/>
        <item x="133"/>
        <item x="143"/>
        <item x="145"/>
        <item x="74"/>
        <item x="43"/>
        <item x="93"/>
        <item x="146"/>
        <item x="226"/>
        <item x="121"/>
        <item x="87"/>
        <item x="119"/>
        <item x="64"/>
        <item x="187"/>
        <item x="108"/>
        <item x="120"/>
        <item x="23"/>
        <item x="30"/>
        <item x="238"/>
        <item x="176"/>
        <item x="26"/>
        <item x="11"/>
        <item x="88"/>
        <item x="135"/>
        <item x="128"/>
        <item x="112"/>
        <item x="213"/>
        <item x="134"/>
        <item x="227"/>
        <item x="2"/>
        <item x="144"/>
        <item x="76"/>
        <item x="79"/>
        <item x="57"/>
        <item x="170"/>
        <item x="27"/>
        <item x="171"/>
        <item x="103"/>
        <item x="106"/>
        <item x="117"/>
        <item x="18"/>
        <item x="189"/>
        <item x="97"/>
        <item x="147"/>
        <item x="113"/>
        <item x="38"/>
        <item x="239"/>
        <item x="175"/>
        <item x="39"/>
        <item x="221"/>
        <item x="36"/>
        <item x="188"/>
        <item x="21"/>
        <item x="85"/>
        <item x="100"/>
        <item x="4"/>
        <item x="122"/>
        <item x="218"/>
        <item x="17"/>
        <item x="222"/>
        <item x="190"/>
        <item x="14"/>
        <item x="98"/>
        <item x="41"/>
        <item x="78"/>
        <item x="10"/>
        <item x="89"/>
        <item x="138"/>
        <item x="225"/>
        <item x="104"/>
        <item x="101"/>
        <item x="91"/>
        <item x="7"/>
        <item x="40"/>
        <item x="70"/>
        <item x="102"/>
        <item x="230"/>
        <item x="19"/>
        <item x="148"/>
        <item x="68"/>
        <item x="62"/>
        <item x="69"/>
        <item x="12"/>
        <item x="35"/>
        <item x="178"/>
        <item x="80"/>
        <item x="28"/>
        <item x="72"/>
        <item x="186"/>
        <item x="237"/>
        <item x="191"/>
        <item x="233"/>
        <item x="96"/>
        <item x="177"/>
        <item x="124"/>
        <item x="94"/>
        <item x="217"/>
        <item x="71"/>
        <item x="65"/>
        <item x="60"/>
        <item x="110"/>
        <item x="140"/>
        <item x="180"/>
        <item x="228"/>
        <item x="141"/>
        <item x="31"/>
        <item x="216"/>
        <item x="84"/>
        <item x="82"/>
        <item x="34"/>
        <item x="229"/>
        <item x="236"/>
        <item x="67"/>
        <item x="95"/>
        <item x="86"/>
        <item x="129"/>
        <item x="210"/>
        <item x="126"/>
        <item x="220"/>
        <item x="182"/>
        <item x="174"/>
        <item x="90"/>
        <item x="127"/>
        <item x="33"/>
        <item x="5"/>
        <item x="114"/>
        <item x="123"/>
        <item x="6"/>
        <item x="73"/>
        <item x="15"/>
        <item x="234"/>
        <item x="66"/>
        <item x="9"/>
        <item x="77"/>
        <item x="116"/>
        <item x="115"/>
        <item x="118"/>
        <item x="8"/>
        <item x="235"/>
        <item x="219"/>
        <item x="81"/>
        <item x="125"/>
        <item x="13"/>
        <item x="16"/>
        <item x="139"/>
        <item x="136"/>
        <item x="83"/>
        <item x="75"/>
        <item x="92"/>
        <item x="99"/>
        <item x="232"/>
        <item x="105"/>
        <item x="32"/>
        <item x="107"/>
        <item x="240"/>
      </items>
    </pivotField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dataField="1" showAll="0" defaultSubtotal="0">
      <items count="10">
        <item x="4"/>
        <item x="6"/>
        <item x="1"/>
        <item x="9"/>
        <item x="5"/>
        <item x="8"/>
        <item x="7"/>
        <item x="3"/>
        <item x="2"/>
        <item x="0"/>
      </items>
    </pivotField>
    <pivotField showAll="0"/>
    <pivotField showAll="0"/>
    <pivotField showAll="0"/>
  </pivotFields>
  <rowFields count="2">
    <field x="17"/>
    <field x="19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nopeo 6-25" fld="22" subtotal="average" baseField="17" baseItem="0"/>
    <dataField name="Average of Nodule Rating" fld="27" subtotal="average" baseField="17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9" count="2">
              <x v="0"/>
              <x v="1"/>
            </reference>
          </references>
        </pivotArea>
      </pivotAreas>
    </conditionalFormat>
    <conditionalFormat priority="1">
      <pivotAreas count="5">
        <pivotArea type="data" collapsedLevelsAreSubtotals="1" fieldPosition="0">
          <references count="3">
            <reference field="4294967294" count="1" selected="0">
              <x v="1"/>
            </reference>
            <reference field="17" count="1" selected="0">
              <x v="0"/>
            </reference>
            <reference field="19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7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7" count="1" selected="0">
              <x v="1"/>
            </reference>
            <reference field="19" count="2">
              <x v="0"/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7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7" count="1" selected="0">
              <x v="2"/>
            </reference>
            <reference field="19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AA31" firstHeaderRow="1" firstDataRow="2" firstDataCol="1"/>
  <pivotFields count="31">
    <pivotField showAll="0"/>
    <pivotField showAll="0"/>
    <pivotField showAll="0"/>
    <pivotField axis="axisCol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Canopeo 6-25" fld="22" baseField="0" baseItem="0"/>
  </dataFields>
  <conditionalFormats count="22">
    <conditionalFormat priority="35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3" count="3" selected="0">
              <x v="12"/>
              <x v="13"/>
              <x v="14"/>
            </reference>
            <reference field="4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3" selected="0">
              <x v="12"/>
              <x v="13"/>
              <x v="14"/>
            </reference>
            <reference field="4" count="4">
              <x v="7"/>
              <x v="8"/>
              <x v="9"/>
              <x v="1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2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3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4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6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6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7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7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8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8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9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9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0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0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1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1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2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2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3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3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5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5"/>
            </reference>
            <reference field="4" count="5"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6"/>
    <field x="19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dule Rating" fld="24" subtotal="average" baseField="16" baseItem="0" numFmtId="2"/>
    <dataField name="StdDev of Nodule Rating" fld="24" subtotal="stdDev" baseField="16" baseItem="1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onditionalFormats count="1">
    <conditionalFormat priority="1">
      <pivotAreas count="3">
        <pivotArea type="data" collapsedLevelsAreSubtotals="1" fieldPosition="0">
          <references count="2">
            <reference field="4294967294" count="1" selected="0">
              <x v="0"/>
            </reference>
            <reference field="16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6" count="1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1"/>
  <sheetViews>
    <sheetView topLeftCell="R1" zoomScale="70" zoomScaleNormal="70" workbookViewId="0">
      <selection activeCell="AL37" sqref="AL37"/>
    </sheetView>
  </sheetViews>
  <sheetFormatPr defaultRowHeight="15" x14ac:dyDescent="0.25"/>
  <cols>
    <col min="1" max="1" width="7.140625" bestFit="1" customWidth="1"/>
    <col min="2" max="2" width="21.140625" bestFit="1" customWidth="1"/>
    <col min="3" max="3" width="7.28515625" bestFit="1" customWidth="1"/>
    <col min="4" max="5" width="3.85546875" bestFit="1" customWidth="1"/>
    <col min="6" max="6" width="14" bestFit="1" customWidth="1"/>
    <col min="7" max="7" width="12" bestFit="1" customWidth="1"/>
    <col min="8" max="8" width="16.7109375" bestFit="1" customWidth="1"/>
    <col min="9" max="9" width="20.140625" bestFit="1" customWidth="1"/>
    <col min="10" max="10" width="16.42578125" bestFit="1" customWidth="1"/>
    <col min="11" max="11" width="15.28515625" bestFit="1" customWidth="1"/>
    <col min="12" max="12" width="6.28515625" bestFit="1" customWidth="1"/>
    <col min="13" max="13" width="18.28515625" bestFit="1" customWidth="1"/>
    <col min="14" max="14" width="13.85546875" bestFit="1" customWidth="1"/>
    <col min="15" max="15" width="22.5703125" bestFit="1" customWidth="1"/>
    <col min="16" max="16" width="4.85546875" bestFit="1" customWidth="1"/>
    <col min="17" max="17" width="18.5703125" bestFit="1" customWidth="1"/>
    <col min="18" max="18" width="8.7109375" bestFit="1" customWidth="1"/>
    <col min="19" max="19" width="20.7109375" bestFit="1" customWidth="1"/>
    <col min="20" max="20" width="9.7109375" bestFit="1" customWidth="1"/>
    <col min="21" max="22" width="14.85546875" bestFit="1" customWidth="1"/>
    <col min="23" max="23" width="18.28515625" style="11" bestFit="1" customWidth="1"/>
    <col min="24" max="24" width="9.28515625" style="11" bestFit="1" customWidth="1"/>
    <col min="25" max="27" width="9.7109375" style="11" bestFit="1" customWidth="1"/>
    <col min="28" max="28" width="21.7109375" style="11" bestFit="1" customWidth="1"/>
    <col min="29" max="29" width="9.28515625" bestFit="1" customWidth="1"/>
    <col min="30" max="32" width="9.7109375" bestFit="1" customWidth="1"/>
    <col min="33" max="33" width="21.7109375" bestFit="1" customWidth="1"/>
    <col min="34" max="34" width="18.5703125" bestFit="1" customWidth="1"/>
    <col min="35" max="35" width="15.85546875" bestFit="1" customWidth="1"/>
    <col min="36" max="36" width="11.42578125" bestFit="1" customWidth="1"/>
    <col min="37" max="37" width="8.140625" bestFit="1" customWidth="1"/>
    <col min="38" max="38" width="26.42578125" bestFit="1" customWidth="1"/>
    <col min="40" max="40" width="32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282</v>
      </c>
      <c r="S1" s="2" t="s">
        <v>17</v>
      </c>
      <c r="T1" s="2" t="s">
        <v>281</v>
      </c>
      <c r="U1" s="2" t="s">
        <v>331</v>
      </c>
      <c r="V1" s="2" t="s">
        <v>332</v>
      </c>
      <c r="W1" s="2" t="s">
        <v>275</v>
      </c>
      <c r="X1" s="16" t="s">
        <v>325</v>
      </c>
      <c r="Y1" s="16" t="s">
        <v>326</v>
      </c>
      <c r="Z1" s="16" t="s">
        <v>327</v>
      </c>
      <c r="AA1" s="16" t="s">
        <v>328</v>
      </c>
      <c r="AB1" s="14" t="s">
        <v>369</v>
      </c>
      <c r="AC1" s="16" t="s">
        <v>325</v>
      </c>
      <c r="AD1" s="16" t="s">
        <v>326</v>
      </c>
      <c r="AE1" s="16" t="s">
        <v>327</v>
      </c>
      <c r="AF1" s="16" t="s">
        <v>328</v>
      </c>
      <c r="AG1" s="14" t="s">
        <v>370</v>
      </c>
      <c r="AH1" s="14" t="s">
        <v>371</v>
      </c>
      <c r="AI1" s="2" t="s">
        <v>274</v>
      </c>
      <c r="AJ1" s="2" t="s">
        <v>32</v>
      </c>
      <c r="AK1" s="2" t="s">
        <v>33</v>
      </c>
      <c r="AL1" s="2" t="s">
        <v>338</v>
      </c>
    </row>
    <row r="2" spans="1:38" x14ac:dyDescent="0.25">
      <c r="A2" s="3">
        <v>2020</v>
      </c>
      <c r="B2" s="3" t="s">
        <v>18</v>
      </c>
      <c r="C2" s="3" t="s">
        <v>19</v>
      </c>
      <c r="D2" s="3">
        <v>5</v>
      </c>
      <c r="E2" s="4">
        <v>2</v>
      </c>
      <c r="F2" s="3">
        <v>36</v>
      </c>
      <c r="G2" s="3">
        <v>2</v>
      </c>
      <c r="H2" s="3">
        <v>30</v>
      </c>
      <c r="I2" s="3">
        <f t="shared" ref="I2:I65" si="0">J2*0.98*0.9*0.9</f>
        <v>126000</v>
      </c>
      <c r="J2" s="5">
        <v>158730.15873015873</v>
      </c>
      <c r="K2" s="3">
        <v>1001</v>
      </c>
      <c r="L2" s="3">
        <v>1</v>
      </c>
      <c r="M2" s="3">
        <v>12</v>
      </c>
      <c r="N2" s="3" t="s">
        <v>34</v>
      </c>
      <c r="O2" s="3" t="s">
        <v>20</v>
      </c>
      <c r="P2" s="3">
        <v>3</v>
      </c>
      <c r="Q2" s="3" t="s">
        <v>21</v>
      </c>
      <c r="R2" s="3" t="s">
        <v>283</v>
      </c>
      <c r="S2" s="6" t="s">
        <v>22</v>
      </c>
      <c r="T2" s="6" t="s">
        <v>23</v>
      </c>
      <c r="U2" s="10">
        <v>0.6060526315789474</v>
      </c>
      <c r="V2" s="10">
        <v>0.15435998851697375</v>
      </c>
      <c r="W2"/>
      <c r="X2"/>
      <c r="Y2"/>
      <c r="Z2"/>
      <c r="AA2"/>
      <c r="AB2"/>
    </row>
    <row r="3" spans="1:38" x14ac:dyDescent="0.25">
      <c r="A3" s="3">
        <v>2020</v>
      </c>
      <c r="B3" s="3" t="s">
        <v>18</v>
      </c>
      <c r="C3" s="3" t="s">
        <v>19</v>
      </c>
      <c r="D3" s="3">
        <v>9</v>
      </c>
      <c r="E3" s="4">
        <v>2</v>
      </c>
      <c r="F3" s="3">
        <v>36</v>
      </c>
      <c r="G3" s="3">
        <v>2</v>
      </c>
      <c r="H3" s="3">
        <v>30</v>
      </c>
      <c r="I3" s="3">
        <f t="shared" si="0"/>
        <v>126000</v>
      </c>
      <c r="J3" s="5">
        <v>158730.15873015873</v>
      </c>
      <c r="K3" s="3">
        <v>1002</v>
      </c>
      <c r="L3" s="3">
        <v>1</v>
      </c>
      <c r="M3" s="3">
        <v>12</v>
      </c>
      <c r="N3" s="3" t="s">
        <v>35</v>
      </c>
      <c r="O3" s="3" t="s">
        <v>20</v>
      </c>
      <c r="P3" s="3">
        <v>3</v>
      </c>
      <c r="Q3" s="3" t="s">
        <v>21</v>
      </c>
      <c r="R3" s="3" t="s">
        <v>283</v>
      </c>
      <c r="S3" s="6" t="s">
        <v>22</v>
      </c>
      <c r="T3" s="6" t="s">
        <v>26</v>
      </c>
      <c r="U3" s="10">
        <v>0.63056862745098008</v>
      </c>
      <c r="V3" s="10">
        <v>8.99973057686871E-2</v>
      </c>
      <c r="W3"/>
      <c r="X3"/>
      <c r="Y3"/>
      <c r="Z3"/>
      <c r="AA3"/>
      <c r="AB3"/>
    </row>
    <row r="4" spans="1:38" x14ac:dyDescent="0.25">
      <c r="A4" s="3">
        <v>2020</v>
      </c>
      <c r="B4" s="3" t="s">
        <v>18</v>
      </c>
      <c r="C4" s="3" t="s">
        <v>19</v>
      </c>
      <c r="D4" s="3">
        <v>13</v>
      </c>
      <c r="E4" s="4">
        <v>2</v>
      </c>
      <c r="F4" s="3">
        <v>36</v>
      </c>
      <c r="G4" s="3">
        <v>2</v>
      </c>
      <c r="H4" s="3">
        <v>30</v>
      </c>
      <c r="I4" s="3">
        <f t="shared" si="0"/>
        <v>126000</v>
      </c>
      <c r="J4" s="5">
        <v>158730.15873015873</v>
      </c>
      <c r="K4" s="3">
        <v>1003</v>
      </c>
      <c r="L4" s="3">
        <v>1</v>
      </c>
      <c r="M4" s="3">
        <v>12</v>
      </c>
      <c r="N4" s="3" t="s">
        <v>36</v>
      </c>
      <c r="O4" s="3" t="s">
        <v>20</v>
      </c>
      <c r="P4" s="3">
        <v>1</v>
      </c>
      <c r="Q4" s="3" t="s">
        <v>24</v>
      </c>
      <c r="R4" s="3" t="s">
        <v>25</v>
      </c>
      <c r="S4" s="6" t="s">
        <v>22</v>
      </c>
      <c r="T4" s="6" t="s">
        <v>26</v>
      </c>
      <c r="U4" s="10">
        <v>0.72233980582524271</v>
      </c>
      <c r="V4" s="10">
        <v>4.4162257285938748E-2</v>
      </c>
      <c r="W4"/>
      <c r="X4"/>
      <c r="Y4"/>
      <c r="Z4"/>
      <c r="AA4"/>
      <c r="AB4"/>
      <c r="AH4" t="s">
        <v>372</v>
      </c>
    </row>
    <row r="5" spans="1:38" x14ac:dyDescent="0.25">
      <c r="A5" s="3">
        <v>2020</v>
      </c>
      <c r="B5" s="3" t="s">
        <v>18</v>
      </c>
      <c r="C5" s="3" t="s">
        <v>19</v>
      </c>
      <c r="D5" s="3">
        <v>17</v>
      </c>
      <c r="E5" s="4">
        <v>2</v>
      </c>
      <c r="F5" s="3">
        <v>36</v>
      </c>
      <c r="G5" s="3">
        <v>2</v>
      </c>
      <c r="H5" s="3">
        <v>30</v>
      </c>
      <c r="I5" s="3">
        <f t="shared" si="0"/>
        <v>126000</v>
      </c>
      <c r="J5" s="5">
        <v>158730.15873015873</v>
      </c>
      <c r="K5" s="3">
        <v>1004</v>
      </c>
      <c r="L5" s="3">
        <v>1</v>
      </c>
      <c r="M5" s="3">
        <v>12</v>
      </c>
      <c r="N5" s="3" t="s">
        <v>37</v>
      </c>
      <c r="O5" s="3" t="s">
        <v>20</v>
      </c>
      <c r="P5" s="3">
        <v>5</v>
      </c>
      <c r="Q5" s="3" t="s">
        <v>29</v>
      </c>
      <c r="R5" s="3" t="s">
        <v>25</v>
      </c>
      <c r="S5" s="6" t="s">
        <v>25</v>
      </c>
      <c r="T5" s="6" t="s">
        <v>26</v>
      </c>
      <c r="U5" s="10">
        <v>0.71030188679245254</v>
      </c>
      <c r="V5" s="10">
        <v>3.6648177973638001E-2</v>
      </c>
      <c r="W5"/>
      <c r="X5"/>
      <c r="Y5"/>
      <c r="Z5"/>
      <c r="AA5"/>
      <c r="AB5"/>
    </row>
    <row r="6" spans="1:38" x14ac:dyDescent="0.25">
      <c r="A6" s="3">
        <v>2020</v>
      </c>
      <c r="B6" s="3" t="s">
        <v>18</v>
      </c>
      <c r="C6" s="3" t="s">
        <v>19</v>
      </c>
      <c r="D6" s="3">
        <v>21</v>
      </c>
      <c r="E6" s="4">
        <v>2</v>
      </c>
      <c r="F6" s="3">
        <v>36</v>
      </c>
      <c r="G6" s="3">
        <v>2</v>
      </c>
      <c r="H6" s="3">
        <v>30</v>
      </c>
      <c r="I6" s="3">
        <f t="shared" si="0"/>
        <v>126000</v>
      </c>
      <c r="J6" s="5">
        <v>158730.15873015873</v>
      </c>
      <c r="K6" s="3">
        <v>1005</v>
      </c>
      <c r="L6" s="3">
        <v>1</v>
      </c>
      <c r="M6" s="3">
        <v>11</v>
      </c>
      <c r="N6" s="3" t="s">
        <v>38</v>
      </c>
      <c r="O6" s="3" t="s">
        <v>28</v>
      </c>
      <c r="P6" s="3">
        <v>1</v>
      </c>
      <c r="Q6" s="3" t="s">
        <v>24</v>
      </c>
      <c r="R6" s="3" t="s">
        <v>25</v>
      </c>
      <c r="S6" s="6" t="s">
        <v>22</v>
      </c>
      <c r="T6" s="6" t="s">
        <v>23</v>
      </c>
      <c r="U6" s="10">
        <v>0.72962857142857163</v>
      </c>
      <c r="V6" s="10">
        <v>3.6341134021626448E-2</v>
      </c>
      <c r="W6"/>
      <c r="X6" s="17">
        <v>1</v>
      </c>
      <c r="Y6" s="17">
        <v>2</v>
      </c>
      <c r="Z6" s="17">
        <v>1</v>
      </c>
      <c r="AA6" s="17">
        <v>1</v>
      </c>
      <c r="AB6" s="17">
        <f>AVERAGE(X6:AA6)</f>
        <v>1.25</v>
      </c>
      <c r="AC6" s="27">
        <v>3</v>
      </c>
      <c r="AD6" s="27">
        <v>2</v>
      </c>
      <c r="AE6" s="27">
        <v>2</v>
      </c>
      <c r="AF6" s="27">
        <v>2</v>
      </c>
      <c r="AG6" s="27">
        <f>AVERAGE(AC6:AF6)</f>
        <v>2.25</v>
      </c>
      <c r="AH6" s="17">
        <v>1</v>
      </c>
    </row>
    <row r="7" spans="1:38" x14ac:dyDescent="0.25">
      <c r="A7" s="3">
        <v>2020</v>
      </c>
      <c r="B7" s="3" t="s">
        <v>18</v>
      </c>
      <c r="C7" s="3" t="s">
        <v>19</v>
      </c>
      <c r="D7" s="3">
        <v>25</v>
      </c>
      <c r="E7" s="4">
        <v>2</v>
      </c>
      <c r="F7" s="3">
        <v>36</v>
      </c>
      <c r="G7" s="3">
        <v>2</v>
      </c>
      <c r="H7" s="3">
        <v>30</v>
      </c>
      <c r="I7" s="3">
        <f t="shared" si="0"/>
        <v>126000</v>
      </c>
      <c r="J7" s="5">
        <v>158730.15873015873</v>
      </c>
      <c r="K7" s="3">
        <v>1006</v>
      </c>
      <c r="L7" s="3">
        <v>1</v>
      </c>
      <c r="M7" s="3">
        <v>11</v>
      </c>
      <c r="N7" s="3" t="s">
        <v>39</v>
      </c>
      <c r="O7" s="3" t="s">
        <v>28</v>
      </c>
      <c r="P7" s="3">
        <v>2</v>
      </c>
      <c r="Q7" s="3" t="s">
        <v>30</v>
      </c>
      <c r="R7" s="3" t="s">
        <v>284</v>
      </c>
      <c r="S7" s="6" t="s">
        <v>22</v>
      </c>
      <c r="T7" s="6" t="s">
        <v>26</v>
      </c>
      <c r="U7" s="10">
        <v>0.75244660194174728</v>
      </c>
      <c r="V7" s="10">
        <v>2.3954911959092828E-2</v>
      </c>
      <c r="W7"/>
      <c r="X7" s="17">
        <v>2</v>
      </c>
      <c r="Y7" s="17">
        <v>3</v>
      </c>
      <c r="Z7" s="17">
        <v>3</v>
      </c>
      <c r="AA7" s="17">
        <v>3</v>
      </c>
      <c r="AB7" s="17">
        <f>AVERAGE(X7:AA7)</f>
        <v>2.75</v>
      </c>
      <c r="AC7" s="27">
        <v>1</v>
      </c>
      <c r="AD7" s="27">
        <v>1</v>
      </c>
      <c r="AE7" s="27">
        <v>2</v>
      </c>
      <c r="AF7" s="27">
        <v>1</v>
      </c>
      <c r="AG7" s="27">
        <f>AVERAGE(AC7:AF7)</f>
        <v>1.25</v>
      </c>
      <c r="AH7" s="17">
        <v>-1.5</v>
      </c>
    </row>
    <row r="8" spans="1:38" x14ac:dyDescent="0.25">
      <c r="A8" s="3">
        <v>2020</v>
      </c>
      <c r="B8" s="3" t="s">
        <v>18</v>
      </c>
      <c r="C8" s="3" t="s">
        <v>19</v>
      </c>
      <c r="D8" s="3">
        <v>29</v>
      </c>
      <c r="E8" s="4">
        <v>2</v>
      </c>
      <c r="F8" s="3">
        <v>36</v>
      </c>
      <c r="G8" s="3">
        <v>2</v>
      </c>
      <c r="H8" s="3">
        <v>30</v>
      </c>
      <c r="I8" s="3">
        <f t="shared" si="0"/>
        <v>126000</v>
      </c>
      <c r="J8" s="5">
        <v>158730.15873015873</v>
      </c>
      <c r="K8" s="3">
        <v>1007</v>
      </c>
      <c r="L8" s="3">
        <v>1</v>
      </c>
      <c r="M8" s="3">
        <v>11</v>
      </c>
      <c r="N8" s="3" t="s">
        <v>40</v>
      </c>
      <c r="O8" s="3" t="s">
        <v>28</v>
      </c>
      <c r="P8" s="3">
        <v>3</v>
      </c>
      <c r="Q8" s="3" t="s">
        <v>21</v>
      </c>
      <c r="R8" s="3" t="s">
        <v>283</v>
      </c>
      <c r="S8" s="6" t="s">
        <v>22</v>
      </c>
      <c r="T8" s="6" t="s">
        <v>26</v>
      </c>
      <c r="U8" s="10">
        <v>0.75354368932038862</v>
      </c>
      <c r="V8" s="10">
        <v>2.5874802906898187E-2</v>
      </c>
      <c r="W8"/>
      <c r="X8" s="17">
        <v>0</v>
      </c>
      <c r="Y8" s="17">
        <v>3</v>
      </c>
      <c r="Z8" s="17">
        <v>2</v>
      </c>
      <c r="AA8" s="17">
        <v>0</v>
      </c>
      <c r="AB8" s="17">
        <f>AVERAGE(X8:AA8)</f>
        <v>1.25</v>
      </c>
      <c r="AC8" s="27">
        <v>2</v>
      </c>
      <c r="AD8" s="27">
        <v>2</v>
      </c>
      <c r="AE8" s="27">
        <v>1</v>
      </c>
      <c r="AF8" s="27">
        <v>1</v>
      </c>
      <c r="AG8" s="27">
        <f>AVERAGE(AC8:AF8)</f>
        <v>1.5</v>
      </c>
      <c r="AH8" s="17">
        <v>0.25</v>
      </c>
    </row>
    <row r="9" spans="1:38" x14ac:dyDescent="0.25">
      <c r="A9" s="3">
        <v>2020</v>
      </c>
      <c r="B9" s="3" t="s">
        <v>18</v>
      </c>
      <c r="C9" s="3" t="s">
        <v>19</v>
      </c>
      <c r="D9" s="3">
        <v>33</v>
      </c>
      <c r="E9" s="4">
        <v>2</v>
      </c>
      <c r="F9" s="3">
        <v>36</v>
      </c>
      <c r="G9" s="3">
        <v>2</v>
      </c>
      <c r="H9" s="3">
        <v>30</v>
      </c>
      <c r="I9" s="3">
        <f t="shared" si="0"/>
        <v>126000</v>
      </c>
      <c r="J9" s="5">
        <v>158730.15873015873</v>
      </c>
      <c r="K9" s="3">
        <v>1008</v>
      </c>
      <c r="L9" s="3">
        <v>1</v>
      </c>
      <c r="M9" s="3">
        <v>11</v>
      </c>
      <c r="N9" s="3" t="s">
        <v>41</v>
      </c>
      <c r="O9" s="3" t="s">
        <v>28</v>
      </c>
      <c r="P9" s="3">
        <v>4</v>
      </c>
      <c r="Q9" s="3" t="s">
        <v>27</v>
      </c>
      <c r="R9" s="3" t="s">
        <v>25</v>
      </c>
      <c r="S9" s="6" t="s">
        <v>25</v>
      </c>
      <c r="T9" s="6" t="s">
        <v>23</v>
      </c>
      <c r="U9" s="10">
        <v>0.73578999999999994</v>
      </c>
      <c r="V9" s="10">
        <v>2.1722908356725672E-2</v>
      </c>
      <c r="W9"/>
      <c r="X9"/>
      <c r="Y9"/>
      <c r="Z9"/>
      <c r="AA9"/>
      <c r="AB9"/>
    </row>
    <row r="10" spans="1:38" x14ac:dyDescent="0.25">
      <c r="A10" s="3">
        <v>2020</v>
      </c>
      <c r="B10" s="3" t="s">
        <v>18</v>
      </c>
      <c r="C10" s="3" t="s">
        <v>19</v>
      </c>
      <c r="D10" s="3">
        <v>37</v>
      </c>
      <c r="E10" s="4">
        <v>2</v>
      </c>
      <c r="F10" s="3">
        <v>36</v>
      </c>
      <c r="G10" s="3">
        <v>2</v>
      </c>
      <c r="H10" s="3">
        <v>30</v>
      </c>
      <c r="I10" s="3">
        <f t="shared" si="0"/>
        <v>126000</v>
      </c>
      <c r="J10" s="5">
        <v>158730.15873015873</v>
      </c>
      <c r="K10" s="3">
        <v>1009</v>
      </c>
      <c r="L10" s="3">
        <v>1</v>
      </c>
      <c r="M10" s="3">
        <v>10</v>
      </c>
      <c r="N10" s="3" t="s">
        <v>42</v>
      </c>
      <c r="O10" s="3" t="s">
        <v>31</v>
      </c>
      <c r="P10" s="3">
        <v>5</v>
      </c>
      <c r="Q10" s="3" t="s">
        <v>29</v>
      </c>
      <c r="R10" s="3" t="s">
        <v>25</v>
      </c>
      <c r="S10" s="6" t="s">
        <v>22</v>
      </c>
      <c r="T10" s="6" t="s">
        <v>26</v>
      </c>
      <c r="U10" s="10">
        <v>0.75841666666666663</v>
      </c>
      <c r="V10" s="10">
        <v>2.4803084131946138E-2</v>
      </c>
      <c r="W10"/>
      <c r="X10"/>
      <c r="Y10"/>
      <c r="Z10"/>
      <c r="AA10"/>
      <c r="AB10"/>
    </row>
    <row r="11" spans="1:38" x14ac:dyDescent="0.25">
      <c r="A11" s="3">
        <v>2020</v>
      </c>
      <c r="B11" s="3" t="s">
        <v>18</v>
      </c>
      <c r="C11" s="3" t="s">
        <v>19</v>
      </c>
      <c r="D11" s="3">
        <v>41</v>
      </c>
      <c r="E11" s="4">
        <v>2</v>
      </c>
      <c r="F11" s="3">
        <v>36</v>
      </c>
      <c r="G11" s="3">
        <v>2</v>
      </c>
      <c r="H11" s="3">
        <v>30</v>
      </c>
      <c r="I11" s="3">
        <f t="shared" si="0"/>
        <v>126000</v>
      </c>
      <c r="J11" s="5">
        <v>158730.15873015873</v>
      </c>
      <c r="K11" s="3">
        <v>1010</v>
      </c>
      <c r="L11" s="3">
        <v>1</v>
      </c>
      <c r="M11" s="3">
        <v>10</v>
      </c>
      <c r="N11" s="3" t="s">
        <v>43</v>
      </c>
      <c r="O11" s="3" t="s">
        <v>31</v>
      </c>
      <c r="P11" s="3">
        <v>2</v>
      </c>
      <c r="Q11" s="3" t="s">
        <v>30</v>
      </c>
      <c r="R11" s="3" t="s">
        <v>284</v>
      </c>
      <c r="S11" s="6" t="s">
        <v>22</v>
      </c>
      <c r="T11" s="6" t="s">
        <v>26</v>
      </c>
      <c r="U11" s="10">
        <v>0.75588541666666675</v>
      </c>
      <c r="V11" s="10">
        <v>2.6448308986499715E-2</v>
      </c>
      <c r="W11"/>
      <c r="X11"/>
      <c r="Y11"/>
      <c r="Z11"/>
      <c r="AA11"/>
      <c r="AB11"/>
      <c r="AC11" s="17"/>
      <c r="AD11" s="17"/>
      <c r="AE11" s="17"/>
      <c r="AF11" s="17"/>
      <c r="AG11" s="17"/>
    </row>
    <row r="12" spans="1:38" x14ac:dyDescent="0.25">
      <c r="A12" s="3">
        <v>2020</v>
      </c>
      <c r="B12" s="3" t="s">
        <v>18</v>
      </c>
      <c r="C12" s="3" t="s">
        <v>19</v>
      </c>
      <c r="D12" s="3">
        <v>45</v>
      </c>
      <c r="E12" s="4">
        <v>2</v>
      </c>
      <c r="F12" s="3">
        <v>36</v>
      </c>
      <c r="G12" s="3">
        <v>2</v>
      </c>
      <c r="H12" s="3">
        <v>30</v>
      </c>
      <c r="I12" s="3">
        <f t="shared" si="0"/>
        <v>126000</v>
      </c>
      <c r="J12" s="5">
        <v>158730.15873015873</v>
      </c>
      <c r="K12" s="3">
        <v>1011</v>
      </c>
      <c r="L12" s="3">
        <v>1</v>
      </c>
      <c r="M12" s="3">
        <v>10</v>
      </c>
      <c r="N12" s="3" t="s">
        <v>44</v>
      </c>
      <c r="O12" s="3" t="s">
        <v>31</v>
      </c>
      <c r="P12" s="3">
        <v>4</v>
      </c>
      <c r="Q12" s="3" t="s">
        <v>27</v>
      </c>
      <c r="R12" s="3" t="s">
        <v>25</v>
      </c>
      <c r="S12" s="6" t="s">
        <v>25</v>
      </c>
      <c r="T12" s="6" t="s">
        <v>23</v>
      </c>
      <c r="U12" s="10">
        <v>0.73343434343434299</v>
      </c>
      <c r="V12" s="10">
        <v>2.9562511290477291E-2</v>
      </c>
      <c r="W12"/>
      <c r="X12"/>
      <c r="Y12"/>
      <c r="Z12"/>
      <c r="AA12"/>
      <c r="AB12"/>
      <c r="AC12" s="17"/>
      <c r="AD12" s="17"/>
      <c r="AE12" s="17"/>
      <c r="AF12" s="17"/>
      <c r="AG12" s="17"/>
    </row>
    <row r="13" spans="1:38" x14ac:dyDescent="0.25">
      <c r="A13" s="3">
        <v>2020</v>
      </c>
      <c r="B13" s="3" t="s">
        <v>18</v>
      </c>
      <c r="C13" s="3" t="s">
        <v>19</v>
      </c>
      <c r="D13" s="3">
        <v>49</v>
      </c>
      <c r="E13" s="4">
        <v>2</v>
      </c>
      <c r="F13" s="3">
        <v>36</v>
      </c>
      <c r="G13" s="3">
        <v>2</v>
      </c>
      <c r="H13" s="3">
        <v>30</v>
      </c>
      <c r="I13" s="3">
        <f t="shared" si="0"/>
        <v>126000</v>
      </c>
      <c r="J13" s="5">
        <v>158730.15873015873</v>
      </c>
      <c r="K13" s="3">
        <v>1012</v>
      </c>
      <c r="L13" s="3">
        <v>1</v>
      </c>
      <c r="M13" s="3">
        <v>10</v>
      </c>
      <c r="N13" s="3" t="s">
        <v>45</v>
      </c>
      <c r="O13" s="3" t="s">
        <v>31</v>
      </c>
      <c r="P13" s="3">
        <v>1</v>
      </c>
      <c r="Q13" s="3" t="s">
        <v>24</v>
      </c>
      <c r="R13" s="3" t="s">
        <v>25</v>
      </c>
      <c r="S13" s="6" t="s">
        <v>25</v>
      </c>
      <c r="T13" s="6" t="s">
        <v>23</v>
      </c>
      <c r="U13" s="10">
        <v>0.72032999999999991</v>
      </c>
      <c r="V13" s="10">
        <v>2.7918371273149813E-2</v>
      </c>
      <c r="W13"/>
      <c r="X13"/>
      <c r="Y13"/>
      <c r="Z13"/>
      <c r="AA13"/>
      <c r="AB13"/>
    </row>
    <row r="14" spans="1:38" x14ac:dyDescent="0.25">
      <c r="A14" s="3">
        <v>2020</v>
      </c>
      <c r="B14" s="3" t="s">
        <v>18</v>
      </c>
      <c r="C14" s="3" t="s">
        <v>19</v>
      </c>
      <c r="D14" s="3">
        <v>49</v>
      </c>
      <c r="E14" s="4">
        <v>3</v>
      </c>
      <c r="F14" s="3">
        <v>36</v>
      </c>
      <c r="G14" s="3">
        <v>2</v>
      </c>
      <c r="H14" s="3">
        <v>30</v>
      </c>
      <c r="I14" s="3">
        <f t="shared" si="0"/>
        <v>126000</v>
      </c>
      <c r="J14" s="5">
        <v>158730.15873015873</v>
      </c>
      <c r="K14" s="3">
        <v>1013</v>
      </c>
      <c r="L14" s="3">
        <v>1</v>
      </c>
      <c r="M14" s="3">
        <v>10</v>
      </c>
      <c r="N14" s="3" t="s">
        <v>46</v>
      </c>
      <c r="O14" s="3" t="s">
        <v>31</v>
      </c>
      <c r="P14" s="3">
        <v>5</v>
      </c>
      <c r="Q14" s="3" t="s">
        <v>29</v>
      </c>
      <c r="R14" s="3" t="s">
        <v>25</v>
      </c>
      <c r="S14" s="6" t="s">
        <v>25</v>
      </c>
      <c r="T14" s="6" t="s">
        <v>26</v>
      </c>
      <c r="U14" s="10">
        <v>0.73818947368421073</v>
      </c>
      <c r="V14" s="10">
        <v>3.2908090816835975E-2</v>
      </c>
      <c r="W14"/>
      <c r="X14"/>
      <c r="Y14"/>
      <c r="Z14"/>
      <c r="AA14"/>
      <c r="AB14"/>
    </row>
    <row r="15" spans="1:38" x14ac:dyDescent="0.25">
      <c r="A15" s="3">
        <v>2020</v>
      </c>
      <c r="B15" s="3" t="s">
        <v>18</v>
      </c>
      <c r="C15" s="3" t="s">
        <v>19</v>
      </c>
      <c r="D15" s="3">
        <v>45</v>
      </c>
      <c r="E15" s="4">
        <v>3</v>
      </c>
      <c r="F15" s="3">
        <v>36</v>
      </c>
      <c r="G15" s="3">
        <v>2</v>
      </c>
      <c r="H15" s="3">
        <v>30</v>
      </c>
      <c r="I15" s="3">
        <f t="shared" si="0"/>
        <v>126000</v>
      </c>
      <c r="J15" s="5">
        <v>158730.15873015873</v>
      </c>
      <c r="K15" s="3">
        <v>1014</v>
      </c>
      <c r="L15" s="3">
        <v>1</v>
      </c>
      <c r="M15" s="3">
        <v>10</v>
      </c>
      <c r="N15" s="3" t="s">
        <v>47</v>
      </c>
      <c r="O15" s="3" t="s">
        <v>31</v>
      </c>
      <c r="P15" s="3">
        <v>1</v>
      </c>
      <c r="Q15" s="3" t="s">
        <v>24</v>
      </c>
      <c r="R15" s="3" t="s">
        <v>25</v>
      </c>
      <c r="S15" s="6" t="s">
        <v>22</v>
      </c>
      <c r="T15" s="6" t="s">
        <v>26</v>
      </c>
      <c r="U15" s="10">
        <v>0.76029126213592257</v>
      </c>
      <c r="V15" s="10">
        <v>2.5188945236287112E-2</v>
      </c>
      <c r="W15"/>
      <c r="X15"/>
      <c r="Y15"/>
      <c r="Z15"/>
      <c r="AA15"/>
      <c r="AB15"/>
    </row>
    <row r="16" spans="1:38" x14ac:dyDescent="0.25">
      <c r="A16" s="3">
        <v>2020</v>
      </c>
      <c r="B16" s="3" t="s">
        <v>18</v>
      </c>
      <c r="C16" s="3" t="s">
        <v>19</v>
      </c>
      <c r="D16" s="3">
        <v>41</v>
      </c>
      <c r="E16" s="4">
        <v>3</v>
      </c>
      <c r="F16" s="3">
        <v>36</v>
      </c>
      <c r="G16" s="3">
        <v>2</v>
      </c>
      <c r="H16" s="3">
        <v>30</v>
      </c>
      <c r="I16" s="3">
        <f t="shared" si="0"/>
        <v>126000</v>
      </c>
      <c r="J16" s="5">
        <v>158730.15873015873</v>
      </c>
      <c r="K16" s="3">
        <v>1015</v>
      </c>
      <c r="L16" s="3">
        <v>1</v>
      </c>
      <c r="M16" s="3">
        <v>10</v>
      </c>
      <c r="N16" s="3" t="s">
        <v>48</v>
      </c>
      <c r="O16" s="3" t="s">
        <v>31</v>
      </c>
      <c r="P16" s="3">
        <v>1</v>
      </c>
      <c r="Q16" s="3" t="s">
        <v>24</v>
      </c>
      <c r="R16" s="3" t="s">
        <v>25</v>
      </c>
      <c r="S16" s="6" t="s">
        <v>22</v>
      </c>
      <c r="T16" s="6" t="s">
        <v>23</v>
      </c>
      <c r="U16" s="10">
        <v>0.73192553191489318</v>
      </c>
      <c r="V16" s="10">
        <v>1.6209143418441239E-2</v>
      </c>
      <c r="W16"/>
      <c r="X16"/>
      <c r="Y16"/>
      <c r="Z16"/>
      <c r="AA16"/>
      <c r="AB16"/>
    </row>
    <row r="17" spans="1:34" x14ac:dyDescent="0.25">
      <c r="A17" s="3">
        <v>2020</v>
      </c>
      <c r="B17" s="3" t="s">
        <v>18</v>
      </c>
      <c r="C17" s="3" t="s">
        <v>19</v>
      </c>
      <c r="D17" s="3">
        <v>37</v>
      </c>
      <c r="E17" s="4">
        <v>3</v>
      </c>
      <c r="F17" s="3">
        <v>36</v>
      </c>
      <c r="G17" s="3">
        <v>2</v>
      </c>
      <c r="H17" s="3">
        <v>30</v>
      </c>
      <c r="I17" s="3">
        <f t="shared" si="0"/>
        <v>126000</v>
      </c>
      <c r="J17" s="5">
        <v>158730.15873015873</v>
      </c>
      <c r="K17" s="3">
        <v>1016</v>
      </c>
      <c r="L17" s="3">
        <v>1</v>
      </c>
      <c r="M17" s="3">
        <v>10</v>
      </c>
      <c r="N17" s="3" t="s">
        <v>49</v>
      </c>
      <c r="O17" s="3" t="s">
        <v>31</v>
      </c>
      <c r="P17" s="3">
        <v>4</v>
      </c>
      <c r="Q17" s="3" t="s">
        <v>27</v>
      </c>
      <c r="R17" s="3" t="s">
        <v>25</v>
      </c>
      <c r="S17" s="6" t="s">
        <v>22</v>
      </c>
      <c r="T17" s="6" t="s">
        <v>26</v>
      </c>
      <c r="U17" s="10">
        <v>0.75517346938775498</v>
      </c>
      <c r="V17" s="10">
        <v>1.936679351188891E-2</v>
      </c>
      <c r="W17"/>
      <c r="X17"/>
      <c r="Y17"/>
      <c r="Z17"/>
      <c r="AA17"/>
      <c r="AB17"/>
    </row>
    <row r="18" spans="1:34" x14ac:dyDescent="0.25">
      <c r="A18" s="3">
        <v>2020</v>
      </c>
      <c r="B18" s="3" t="s">
        <v>18</v>
      </c>
      <c r="C18" s="3" t="s">
        <v>19</v>
      </c>
      <c r="D18" s="3">
        <v>33</v>
      </c>
      <c r="E18" s="4">
        <v>3</v>
      </c>
      <c r="F18" s="3">
        <v>36</v>
      </c>
      <c r="G18" s="3">
        <v>2</v>
      </c>
      <c r="H18" s="3">
        <v>30</v>
      </c>
      <c r="I18" s="3">
        <f t="shared" si="0"/>
        <v>126000</v>
      </c>
      <c r="J18" s="5">
        <v>158730.15873015873</v>
      </c>
      <c r="K18" s="3">
        <v>1017</v>
      </c>
      <c r="L18" s="3">
        <v>1</v>
      </c>
      <c r="M18" s="3">
        <v>11</v>
      </c>
      <c r="N18" s="3" t="s">
        <v>50</v>
      </c>
      <c r="O18" s="3" t="s">
        <v>28</v>
      </c>
      <c r="P18" s="3">
        <v>4</v>
      </c>
      <c r="Q18" s="3" t="s">
        <v>27</v>
      </c>
      <c r="R18" s="3" t="s">
        <v>25</v>
      </c>
      <c r="S18" s="6" t="s">
        <v>22</v>
      </c>
      <c r="T18" s="6" t="s">
        <v>26</v>
      </c>
      <c r="U18" s="10">
        <v>0.76159595959595983</v>
      </c>
      <c r="V18" s="10">
        <v>2.009971021819074E-2</v>
      </c>
      <c r="W18"/>
      <c r="X18"/>
      <c r="Y18"/>
      <c r="Z18"/>
      <c r="AA18"/>
      <c r="AB18"/>
    </row>
    <row r="19" spans="1:34" x14ac:dyDescent="0.25">
      <c r="A19" s="3">
        <v>2020</v>
      </c>
      <c r="B19" s="3" t="s">
        <v>18</v>
      </c>
      <c r="C19" s="3" t="s">
        <v>19</v>
      </c>
      <c r="D19" s="3">
        <v>29</v>
      </c>
      <c r="E19" s="4">
        <v>3</v>
      </c>
      <c r="F19" s="3">
        <v>36</v>
      </c>
      <c r="G19" s="3">
        <v>2</v>
      </c>
      <c r="H19" s="3">
        <v>30</v>
      </c>
      <c r="I19" s="3">
        <f t="shared" si="0"/>
        <v>126000</v>
      </c>
      <c r="J19" s="5">
        <v>158730.15873015873</v>
      </c>
      <c r="K19" s="3">
        <v>1018</v>
      </c>
      <c r="L19" s="3">
        <v>1</v>
      </c>
      <c r="M19" s="3">
        <v>11</v>
      </c>
      <c r="N19" s="3" t="s">
        <v>51</v>
      </c>
      <c r="O19" s="3" t="s">
        <v>28</v>
      </c>
      <c r="P19" s="3">
        <v>1</v>
      </c>
      <c r="Q19" s="3" t="s">
        <v>24</v>
      </c>
      <c r="R19" s="3" t="s">
        <v>25</v>
      </c>
      <c r="S19" s="6" t="s">
        <v>25</v>
      </c>
      <c r="T19" s="6" t="s">
        <v>23</v>
      </c>
      <c r="U19" s="10">
        <v>0.73126470588235282</v>
      </c>
      <c r="V19" s="10">
        <v>1.8988754603659688E-2</v>
      </c>
      <c r="W19"/>
      <c r="X19"/>
      <c r="Y19"/>
      <c r="Z19"/>
      <c r="AA19"/>
      <c r="AB19"/>
    </row>
    <row r="20" spans="1:34" x14ac:dyDescent="0.25">
      <c r="A20" s="3">
        <v>2020</v>
      </c>
      <c r="B20" s="3" t="s">
        <v>18</v>
      </c>
      <c r="C20" s="3" t="s">
        <v>19</v>
      </c>
      <c r="D20" s="3">
        <v>25</v>
      </c>
      <c r="E20" s="4">
        <v>3</v>
      </c>
      <c r="F20" s="3">
        <v>36</v>
      </c>
      <c r="G20" s="3">
        <v>2</v>
      </c>
      <c r="H20" s="3">
        <v>30</v>
      </c>
      <c r="I20" s="3">
        <f t="shared" si="0"/>
        <v>126000</v>
      </c>
      <c r="J20" s="5">
        <v>158730.15873015873</v>
      </c>
      <c r="K20" s="3">
        <v>1019</v>
      </c>
      <c r="L20" s="3">
        <v>1</v>
      </c>
      <c r="M20" s="3">
        <v>11</v>
      </c>
      <c r="N20" s="3" t="s">
        <v>52</v>
      </c>
      <c r="O20" s="3" t="s">
        <v>28</v>
      </c>
      <c r="P20" s="3">
        <v>2</v>
      </c>
      <c r="Q20" s="3" t="s">
        <v>30</v>
      </c>
      <c r="R20" s="3" t="s">
        <v>284</v>
      </c>
      <c r="S20" s="6" t="s">
        <v>25</v>
      </c>
      <c r="T20" s="6" t="s">
        <v>23</v>
      </c>
      <c r="U20" s="10">
        <v>0.72568999999999972</v>
      </c>
      <c r="V20" s="10">
        <v>2.3142376627301293E-2</v>
      </c>
      <c r="W20"/>
      <c r="X20"/>
      <c r="Y20"/>
      <c r="Z20"/>
      <c r="AA20"/>
      <c r="AB20"/>
    </row>
    <row r="21" spans="1:34" x14ac:dyDescent="0.25">
      <c r="A21" s="3">
        <v>2020</v>
      </c>
      <c r="B21" s="3" t="s">
        <v>18</v>
      </c>
      <c r="C21" s="3" t="s">
        <v>19</v>
      </c>
      <c r="D21" s="3">
        <v>21</v>
      </c>
      <c r="E21" s="4">
        <v>3</v>
      </c>
      <c r="F21" s="3">
        <v>36</v>
      </c>
      <c r="G21" s="3">
        <v>2</v>
      </c>
      <c r="H21" s="3">
        <v>30</v>
      </c>
      <c r="I21" s="3">
        <f t="shared" si="0"/>
        <v>126000</v>
      </c>
      <c r="J21" s="5">
        <v>158730.15873015873</v>
      </c>
      <c r="K21" s="3">
        <v>1020</v>
      </c>
      <c r="L21" s="3">
        <v>1</v>
      </c>
      <c r="M21" s="3">
        <v>11</v>
      </c>
      <c r="N21" s="3" t="s">
        <v>53</v>
      </c>
      <c r="O21" s="3" t="s">
        <v>28</v>
      </c>
      <c r="P21" s="3">
        <v>2</v>
      </c>
      <c r="Q21" s="3" t="s">
        <v>30</v>
      </c>
      <c r="R21" s="3" t="s">
        <v>284</v>
      </c>
      <c r="S21" s="6" t="s">
        <v>22</v>
      </c>
      <c r="T21" s="6" t="s">
        <v>23</v>
      </c>
      <c r="U21" s="10">
        <v>0.73716666666666641</v>
      </c>
      <c r="V21" s="10">
        <v>2.6251657713573889E-2</v>
      </c>
      <c r="W21"/>
      <c r="X21" s="17">
        <v>3</v>
      </c>
      <c r="Y21" s="17">
        <v>2</v>
      </c>
      <c r="Z21" s="17">
        <v>3</v>
      </c>
      <c r="AA21" s="17">
        <v>2</v>
      </c>
      <c r="AB21" s="17">
        <f>AVERAGE(X21:AA21)</f>
        <v>2.5</v>
      </c>
      <c r="AC21" s="27">
        <v>2</v>
      </c>
      <c r="AD21" s="27">
        <v>2</v>
      </c>
      <c r="AE21" s="27">
        <v>2</v>
      </c>
      <c r="AF21" s="27">
        <v>2</v>
      </c>
      <c r="AG21" s="27">
        <f>AVERAGE(AC21:AF21)</f>
        <v>2</v>
      </c>
      <c r="AH21" s="17">
        <v>-0.5</v>
      </c>
    </row>
    <row r="22" spans="1:34" x14ac:dyDescent="0.25">
      <c r="A22" s="3">
        <v>2020</v>
      </c>
      <c r="B22" s="3" t="s">
        <v>18</v>
      </c>
      <c r="C22" s="3" t="s">
        <v>19</v>
      </c>
      <c r="D22" s="3">
        <v>17</v>
      </c>
      <c r="E22" s="4">
        <v>3</v>
      </c>
      <c r="F22" s="3">
        <v>36</v>
      </c>
      <c r="G22" s="3">
        <v>2</v>
      </c>
      <c r="H22" s="3">
        <v>30</v>
      </c>
      <c r="I22" s="3">
        <f t="shared" si="0"/>
        <v>126000</v>
      </c>
      <c r="J22" s="5">
        <v>158730.15873015873</v>
      </c>
      <c r="K22" s="3">
        <v>1021</v>
      </c>
      <c r="L22" s="3">
        <v>1</v>
      </c>
      <c r="M22" s="3">
        <v>12</v>
      </c>
      <c r="N22" s="3" t="s">
        <v>54</v>
      </c>
      <c r="O22" s="3" t="s">
        <v>20</v>
      </c>
      <c r="P22" s="3">
        <v>1</v>
      </c>
      <c r="Q22" s="3" t="s">
        <v>24</v>
      </c>
      <c r="R22" s="3" t="s">
        <v>25</v>
      </c>
      <c r="S22" s="6" t="s">
        <v>22</v>
      </c>
      <c r="T22" s="6" t="s">
        <v>23</v>
      </c>
      <c r="U22" s="10">
        <v>0.69977142857142827</v>
      </c>
      <c r="V22" s="10">
        <v>2.3407862396606187E-2</v>
      </c>
      <c r="W22"/>
      <c r="X22"/>
      <c r="Y22"/>
      <c r="Z22"/>
      <c r="AA22"/>
      <c r="AB22"/>
    </row>
    <row r="23" spans="1:34" x14ac:dyDescent="0.25">
      <c r="A23" s="3">
        <v>2020</v>
      </c>
      <c r="B23" s="3" t="s">
        <v>18</v>
      </c>
      <c r="C23" s="3" t="s">
        <v>19</v>
      </c>
      <c r="D23" s="3">
        <v>13</v>
      </c>
      <c r="E23" s="4">
        <v>3</v>
      </c>
      <c r="F23" s="3">
        <v>36</v>
      </c>
      <c r="G23" s="3">
        <v>2</v>
      </c>
      <c r="H23" s="3">
        <v>30</v>
      </c>
      <c r="I23" s="3">
        <f t="shared" si="0"/>
        <v>126000</v>
      </c>
      <c r="J23" s="5">
        <v>158730.15873015873</v>
      </c>
      <c r="K23" s="3">
        <v>1022</v>
      </c>
      <c r="L23" s="3">
        <v>1</v>
      </c>
      <c r="M23" s="3">
        <v>12</v>
      </c>
      <c r="N23" s="3" t="s">
        <v>55</v>
      </c>
      <c r="O23" s="3" t="s">
        <v>20</v>
      </c>
      <c r="P23" s="3">
        <v>2</v>
      </c>
      <c r="Q23" s="3" t="s">
        <v>30</v>
      </c>
      <c r="R23" s="3" t="s">
        <v>284</v>
      </c>
      <c r="S23" s="6" t="s">
        <v>25</v>
      </c>
      <c r="T23" s="6" t="s">
        <v>26</v>
      </c>
      <c r="U23" s="10">
        <v>0.7281818181818186</v>
      </c>
      <c r="V23" s="10">
        <v>2.6991443707122122E-2</v>
      </c>
      <c r="W23"/>
      <c r="X23"/>
      <c r="Y23"/>
      <c r="Z23"/>
      <c r="AA23"/>
      <c r="AB23"/>
    </row>
    <row r="24" spans="1:34" x14ac:dyDescent="0.25">
      <c r="A24" s="3">
        <v>2020</v>
      </c>
      <c r="B24" s="3" t="s">
        <v>18</v>
      </c>
      <c r="C24" s="3" t="s">
        <v>19</v>
      </c>
      <c r="D24" s="3">
        <v>9</v>
      </c>
      <c r="E24" s="4">
        <v>3</v>
      </c>
      <c r="F24" s="3">
        <v>36</v>
      </c>
      <c r="G24" s="3">
        <v>2</v>
      </c>
      <c r="H24" s="3">
        <v>30</v>
      </c>
      <c r="I24" s="3">
        <f t="shared" si="0"/>
        <v>126000</v>
      </c>
      <c r="J24" s="5">
        <v>158730.15873015873</v>
      </c>
      <c r="K24" s="3">
        <v>1023</v>
      </c>
      <c r="L24" s="3">
        <v>1</v>
      </c>
      <c r="M24" s="3">
        <v>12</v>
      </c>
      <c r="N24" s="3" t="s">
        <v>56</v>
      </c>
      <c r="O24" s="3" t="s">
        <v>20</v>
      </c>
      <c r="P24" s="3">
        <v>5</v>
      </c>
      <c r="Q24" s="3" t="s">
        <v>29</v>
      </c>
      <c r="R24" s="3" t="s">
        <v>25</v>
      </c>
      <c r="S24" s="6" t="s">
        <v>22</v>
      </c>
      <c r="T24" s="6" t="s">
        <v>26</v>
      </c>
      <c r="U24" s="10">
        <v>0.67590000000000006</v>
      </c>
      <c r="V24" s="10">
        <v>3.0061385009457542E-2</v>
      </c>
      <c r="W24"/>
      <c r="X24"/>
      <c r="Y24"/>
      <c r="Z24"/>
      <c r="AA24"/>
      <c r="AB24"/>
    </row>
    <row r="25" spans="1:34" x14ac:dyDescent="0.25">
      <c r="A25" s="3">
        <v>2020</v>
      </c>
      <c r="B25" s="3" t="s">
        <v>18</v>
      </c>
      <c r="C25" s="3" t="s">
        <v>19</v>
      </c>
      <c r="D25" s="3">
        <v>5</v>
      </c>
      <c r="E25" s="4">
        <v>3</v>
      </c>
      <c r="F25" s="3">
        <v>36</v>
      </c>
      <c r="G25" s="3">
        <v>2</v>
      </c>
      <c r="H25" s="3">
        <v>30</v>
      </c>
      <c r="I25" s="3">
        <f t="shared" si="0"/>
        <v>126000</v>
      </c>
      <c r="J25" s="5">
        <v>158730.15873015873</v>
      </c>
      <c r="K25" s="3">
        <v>1024</v>
      </c>
      <c r="L25" s="3">
        <v>1</v>
      </c>
      <c r="M25" s="3">
        <v>12</v>
      </c>
      <c r="N25" s="3" t="s">
        <v>57</v>
      </c>
      <c r="O25" s="3" t="s">
        <v>20</v>
      </c>
      <c r="P25" s="3">
        <v>1</v>
      </c>
      <c r="Q25" s="3" t="s">
        <v>24</v>
      </c>
      <c r="R25" s="3" t="s">
        <v>25</v>
      </c>
      <c r="S25" s="6" t="s">
        <v>25</v>
      </c>
      <c r="T25" s="6" t="s">
        <v>26</v>
      </c>
      <c r="U25" s="10">
        <v>0.71799099099099051</v>
      </c>
      <c r="V25" s="10">
        <v>3.4546541859705161E-2</v>
      </c>
      <c r="W25"/>
      <c r="X25"/>
      <c r="Y25"/>
      <c r="Z25"/>
      <c r="AA25"/>
      <c r="AB25"/>
    </row>
    <row r="26" spans="1:34" x14ac:dyDescent="0.25">
      <c r="A26" s="3">
        <v>2020</v>
      </c>
      <c r="B26" s="3" t="s">
        <v>18</v>
      </c>
      <c r="C26" s="3" t="s">
        <v>19</v>
      </c>
      <c r="D26" s="3">
        <v>5</v>
      </c>
      <c r="E26" s="4">
        <v>4</v>
      </c>
      <c r="F26" s="3">
        <v>36</v>
      </c>
      <c r="G26" s="3">
        <v>2</v>
      </c>
      <c r="H26" s="3">
        <v>30</v>
      </c>
      <c r="I26" s="3">
        <f t="shared" si="0"/>
        <v>126000</v>
      </c>
      <c r="J26" s="5">
        <v>158730.15873015873</v>
      </c>
      <c r="K26" s="3">
        <v>1025</v>
      </c>
      <c r="L26" s="3">
        <v>1</v>
      </c>
      <c r="M26" s="3">
        <v>12</v>
      </c>
      <c r="N26" s="3" t="s">
        <v>58</v>
      </c>
      <c r="O26" s="3" t="s">
        <v>20</v>
      </c>
      <c r="P26" s="3">
        <v>4</v>
      </c>
      <c r="Q26" s="3" t="s">
        <v>27</v>
      </c>
      <c r="R26" s="3" t="s">
        <v>25</v>
      </c>
      <c r="S26" s="6" t="s">
        <v>22</v>
      </c>
      <c r="T26" s="6" t="s">
        <v>23</v>
      </c>
      <c r="U26" s="10">
        <v>0.69072641509433952</v>
      </c>
      <c r="V26" s="10">
        <v>5.1790518164893766E-2</v>
      </c>
      <c r="W26"/>
      <c r="X26"/>
      <c r="Y26"/>
      <c r="Z26"/>
      <c r="AA26"/>
      <c r="AB26"/>
    </row>
    <row r="27" spans="1:34" x14ac:dyDescent="0.25">
      <c r="A27" s="3">
        <v>2020</v>
      </c>
      <c r="B27" s="3" t="s">
        <v>18</v>
      </c>
      <c r="C27" s="3" t="s">
        <v>19</v>
      </c>
      <c r="D27" s="3">
        <v>9</v>
      </c>
      <c r="E27" s="4">
        <v>4</v>
      </c>
      <c r="F27" s="3">
        <v>36</v>
      </c>
      <c r="G27" s="3">
        <v>2</v>
      </c>
      <c r="H27" s="3">
        <v>30</v>
      </c>
      <c r="I27" s="3">
        <f t="shared" si="0"/>
        <v>126000</v>
      </c>
      <c r="J27" s="5">
        <v>158730.15873015873</v>
      </c>
      <c r="K27" s="3">
        <v>1026</v>
      </c>
      <c r="L27" s="3">
        <v>1</v>
      </c>
      <c r="M27" s="3">
        <v>12</v>
      </c>
      <c r="N27" s="3" t="s">
        <v>59</v>
      </c>
      <c r="O27" s="3" t="s">
        <v>20</v>
      </c>
      <c r="P27" s="3">
        <v>3</v>
      </c>
      <c r="Q27" s="3" t="s">
        <v>21</v>
      </c>
      <c r="R27" s="3" t="s">
        <v>283</v>
      </c>
      <c r="S27" s="6" t="s">
        <v>25</v>
      </c>
      <c r="T27" s="6" t="s">
        <v>23</v>
      </c>
      <c r="U27" s="10">
        <v>0.68101010101010062</v>
      </c>
      <c r="V27" s="10">
        <v>3.1199324609882079E-2</v>
      </c>
      <c r="W27"/>
      <c r="X27"/>
      <c r="Y27"/>
      <c r="Z27"/>
      <c r="AA27"/>
      <c r="AB27"/>
    </row>
    <row r="28" spans="1:34" x14ac:dyDescent="0.25">
      <c r="A28" s="3">
        <v>2020</v>
      </c>
      <c r="B28" s="3" t="s">
        <v>18</v>
      </c>
      <c r="C28" s="3" t="s">
        <v>19</v>
      </c>
      <c r="D28" s="3">
        <v>13</v>
      </c>
      <c r="E28" s="4">
        <v>4</v>
      </c>
      <c r="F28" s="3">
        <v>36</v>
      </c>
      <c r="G28" s="3">
        <v>2</v>
      </c>
      <c r="H28" s="3">
        <v>30</v>
      </c>
      <c r="I28" s="3">
        <f t="shared" si="0"/>
        <v>126000</v>
      </c>
      <c r="J28" s="5">
        <v>158730.15873015873</v>
      </c>
      <c r="K28" s="3">
        <v>1027</v>
      </c>
      <c r="L28" s="3">
        <v>1</v>
      </c>
      <c r="M28" s="3">
        <v>12</v>
      </c>
      <c r="N28" s="3" t="s">
        <v>60</v>
      </c>
      <c r="O28" s="3" t="s">
        <v>20</v>
      </c>
      <c r="P28" s="3">
        <v>1</v>
      </c>
      <c r="Q28" s="3" t="s">
        <v>24</v>
      </c>
      <c r="R28" s="3" t="s">
        <v>25</v>
      </c>
      <c r="S28" s="6" t="s">
        <v>25</v>
      </c>
      <c r="T28" s="6" t="s">
        <v>23</v>
      </c>
      <c r="U28" s="10">
        <v>0.7197800000000002</v>
      </c>
      <c r="V28" s="10">
        <v>2.814629171619891E-2</v>
      </c>
      <c r="W28"/>
      <c r="X28"/>
      <c r="Y28"/>
      <c r="Z28"/>
      <c r="AA28"/>
      <c r="AB28"/>
    </row>
    <row r="29" spans="1:34" x14ac:dyDescent="0.25">
      <c r="A29" s="3">
        <v>2020</v>
      </c>
      <c r="B29" s="3" t="s">
        <v>18</v>
      </c>
      <c r="C29" s="3" t="s">
        <v>19</v>
      </c>
      <c r="D29" s="3">
        <v>17</v>
      </c>
      <c r="E29" s="4">
        <v>4</v>
      </c>
      <c r="F29" s="3">
        <v>36</v>
      </c>
      <c r="G29" s="3">
        <v>2</v>
      </c>
      <c r="H29" s="3">
        <v>30</v>
      </c>
      <c r="I29" s="3">
        <f t="shared" si="0"/>
        <v>126000</v>
      </c>
      <c r="J29" s="5">
        <v>158730.15873015873</v>
      </c>
      <c r="K29" s="3">
        <v>1028</v>
      </c>
      <c r="L29" s="3">
        <v>1</v>
      </c>
      <c r="M29" s="3">
        <v>12</v>
      </c>
      <c r="N29" s="3" t="s">
        <v>61</v>
      </c>
      <c r="O29" s="3" t="s">
        <v>20</v>
      </c>
      <c r="P29" s="3">
        <v>2</v>
      </c>
      <c r="Q29" s="3" t="s">
        <v>30</v>
      </c>
      <c r="R29" s="3" t="s">
        <v>284</v>
      </c>
      <c r="S29" s="6" t="s">
        <v>22</v>
      </c>
      <c r="T29" s="6" t="s">
        <v>23</v>
      </c>
      <c r="U29" s="10">
        <v>0.72431132075471694</v>
      </c>
      <c r="V29" s="10">
        <v>2.6716274051439247E-2</v>
      </c>
      <c r="W29"/>
      <c r="X29"/>
      <c r="Y29"/>
      <c r="Z29"/>
      <c r="AA29"/>
      <c r="AB29"/>
    </row>
    <row r="30" spans="1:34" x14ac:dyDescent="0.25">
      <c r="A30" s="3">
        <v>2020</v>
      </c>
      <c r="B30" s="3" t="s">
        <v>18</v>
      </c>
      <c r="C30" s="3" t="s">
        <v>19</v>
      </c>
      <c r="D30" s="3">
        <v>21</v>
      </c>
      <c r="E30" s="4">
        <v>4</v>
      </c>
      <c r="F30" s="3">
        <v>36</v>
      </c>
      <c r="G30" s="3">
        <v>2</v>
      </c>
      <c r="H30" s="3">
        <v>30</v>
      </c>
      <c r="I30" s="3">
        <f t="shared" si="0"/>
        <v>126000</v>
      </c>
      <c r="J30" s="5">
        <v>158730.15873015873</v>
      </c>
      <c r="K30" s="3">
        <v>1029</v>
      </c>
      <c r="L30" s="3">
        <v>1</v>
      </c>
      <c r="M30" s="3">
        <v>11</v>
      </c>
      <c r="N30" s="3" t="s">
        <v>62</v>
      </c>
      <c r="O30" s="3" t="s">
        <v>28</v>
      </c>
      <c r="P30" s="3">
        <v>3</v>
      </c>
      <c r="Q30" s="3" t="s">
        <v>21</v>
      </c>
      <c r="R30" s="3" t="s">
        <v>283</v>
      </c>
      <c r="S30" s="6" t="s">
        <v>25</v>
      </c>
      <c r="T30" s="6" t="s">
        <v>23</v>
      </c>
      <c r="U30" s="10">
        <v>0.73904464285714278</v>
      </c>
      <c r="V30" s="10">
        <v>2.469175315252534E-2</v>
      </c>
      <c r="W30"/>
      <c r="X30"/>
      <c r="Y30"/>
      <c r="Z30"/>
      <c r="AA30"/>
      <c r="AB30"/>
    </row>
    <row r="31" spans="1:34" x14ac:dyDescent="0.25">
      <c r="A31" s="3">
        <v>2020</v>
      </c>
      <c r="B31" s="3" t="s">
        <v>18</v>
      </c>
      <c r="C31" s="3" t="s">
        <v>19</v>
      </c>
      <c r="D31" s="3">
        <v>25</v>
      </c>
      <c r="E31" s="4">
        <v>4</v>
      </c>
      <c r="F31" s="3">
        <v>36</v>
      </c>
      <c r="G31" s="3">
        <v>2</v>
      </c>
      <c r="H31" s="3">
        <v>30</v>
      </c>
      <c r="I31" s="3">
        <f t="shared" si="0"/>
        <v>126000</v>
      </c>
      <c r="J31" s="5">
        <v>158730.15873015873</v>
      </c>
      <c r="K31" s="3">
        <v>1030</v>
      </c>
      <c r="L31" s="3">
        <v>1</v>
      </c>
      <c r="M31" s="3">
        <v>11</v>
      </c>
      <c r="N31" s="3" t="s">
        <v>63</v>
      </c>
      <c r="O31" s="3" t="s">
        <v>28</v>
      </c>
      <c r="P31" s="3">
        <v>4</v>
      </c>
      <c r="Q31" s="3" t="s">
        <v>27</v>
      </c>
      <c r="R31" s="3" t="s">
        <v>25</v>
      </c>
      <c r="S31" s="6" t="s">
        <v>22</v>
      </c>
      <c r="T31" s="6" t="s">
        <v>23</v>
      </c>
      <c r="U31" s="10">
        <v>0.70042424242424217</v>
      </c>
      <c r="V31" s="10">
        <v>2.0856698091692591E-2</v>
      </c>
      <c r="W31"/>
      <c r="X31"/>
      <c r="Y31"/>
      <c r="Z31"/>
      <c r="AA31"/>
      <c r="AB31"/>
    </row>
    <row r="32" spans="1:34" x14ac:dyDescent="0.25">
      <c r="A32" s="3">
        <v>2020</v>
      </c>
      <c r="B32" s="3" t="s">
        <v>18</v>
      </c>
      <c r="C32" s="3" t="s">
        <v>19</v>
      </c>
      <c r="D32" s="3">
        <v>29</v>
      </c>
      <c r="E32" s="4">
        <v>4</v>
      </c>
      <c r="F32" s="3">
        <v>36</v>
      </c>
      <c r="G32" s="3">
        <v>2</v>
      </c>
      <c r="H32" s="3">
        <v>30</v>
      </c>
      <c r="I32" s="3">
        <f t="shared" si="0"/>
        <v>126000</v>
      </c>
      <c r="J32" s="5">
        <v>158730.15873015873</v>
      </c>
      <c r="K32" s="3">
        <v>1031</v>
      </c>
      <c r="L32" s="3">
        <v>1</v>
      </c>
      <c r="M32" s="3">
        <v>11</v>
      </c>
      <c r="N32" s="3" t="s">
        <v>64</v>
      </c>
      <c r="O32" s="3" t="s">
        <v>28</v>
      </c>
      <c r="P32" s="3">
        <v>3</v>
      </c>
      <c r="Q32" s="3" t="s">
        <v>21</v>
      </c>
      <c r="R32" s="3" t="s">
        <v>283</v>
      </c>
      <c r="S32" s="6" t="s">
        <v>22</v>
      </c>
      <c r="T32" s="6" t="s">
        <v>23</v>
      </c>
      <c r="U32" s="10">
        <v>0.71844117647058825</v>
      </c>
      <c r="V32" s="10">
        <v>3.9239698409588464E-2</v>
      </c>
      <c r="W32"/>
      <c r="X32" s="17">
        <v>0</v>
      </c>
      <c r="Y32" s="17">
        <v>0</v>
      </c>
      <c r="Z32" s="17">
        <v>1</v>
      </c>
      <c r="AA32" s="17">
        <v>1</v>
      </c>
      <c r="AB32" s="17">
        <f>AVERAGE(X32:AA32)</f>
        <v>0.5</v>
      </c>
      <c r="AC32" s="27">
        <v>1</v>
      </c>
      <c r="AD32" s="27">
        <v>2</v>
      </c>
      <c r="AE32" s="27">
        <v>2</v>
      </c>
      <c r="AF32" s="27">
        <v>3</v>
      </c>
      <c r="AG32" s="27">
        <f>AVERAGE(AC32:AF32)</f>
        <v>2</v>
      </c>
      <c r="AH32" s="17">
        <v>1.5</v>
      </c>
    </row>
    <row r="33" spans="1:38" x14ac:dyDescent="0.25">
      <c r="A33" s="3">
        <v>2020</v>
      </c>
      <c r="B33" s="3" t="s">
        <v>18</v>
      </c>
      <c r="C33" s="3" t="s">
        <v>19</v>
      </c>
      <c r="D33" s="3">
        <v>33</v>
      </c>
      <c r="E33" s="4">
        <v>4</v>
      </c>
      <c r="F33" s="3">
        <v>36</v>
      </c>
      <c r="G33" s="3">
        <v>2</v>
      </c>
      <c r="H33" s="3">
        <v>30</v>
      </c>
      <c r="I33" s="3">
        <f t="shared" si="0"/>
        <v>126000</v>
      </c>
      <c r="J33" s="5">
        <v>158730.15873015873</v>
      </c>
      <c r="K33" s="3">
        <v>1032</v>
      </c>
      <c r="L33" s="3">
        <v>1</v>
      </c>
      <c r="M33" s="3">
        <v>11</v>
      </c>
      <c r="N33" s="3" t="s">
        <v>65</v>
      </c>
      <c r="O33" s="3" t="s">
        <v>28</v>
      </c>
      <c r="P33" s="3">
        <v>1</v>
      </c>
      <c r="Q33" s="3" t="s">
        <v>24</v>
      </c>
      <c r="R33" s="3" t="s">
        <v>25</v>
      </c>
      <c r="S33" s="6" t="s">
        <v>22</v>
      </c>
      <c r="T33" s="6" t="s">
        <v>26</v>
      </c>
      <c r="U33" s="10">
        <v>0.74485714285714277</v>
      </c>
      <c r="V33" s="10">
        <v>2.2148049179884381E-2</v>
      </c>
      <c r="W33"/>
      <c r="X33" s="17">
        <v>2</v>
      </c>
      <c r="Y33" s="17">
        <v>3</v>
      </c>
      <c r="Z33" s="17">
        <v>3</v>
      </c>
      <c r="AA33" s="17">
        <v>2</v>
      </c>
      <c r="AB33" s="17">
        <f>AVERAGE(X33:AA33)</f>
        <v>2.5</v>
      </c>
      <c r="AC33" s="27">
        <v>3</v>
      </c>
      <c r="AD33" s="27">
        <v>3</v>
      </c>
      <c r="AE33" s="27">
        <v>3</v>
      </c>
      <c r="AF33" s="27">
        <v>3</v>
      </c>
      <c r="AG33" s="27">
        <f>AVERAGE(AC33:AF33)</f>
        <v>3</v>
      </c>
      <c r="AH33" s="17">
        <v>0.5</v>
      </c>
    </row>
    <row r="34" spans="1:38" x14ac:dyDescent="0.25">
      <c r="A34" s="3">
        <v>2020</v>
      </c>
      <c r="B34" s="3" t="s">
        <v>18</v>
      </c>
      <c r="C34" s="3" t="s">
        <v>19</v>
      </c>
      <c r="D34" s="3">
        <v>37</v>
      </c>
      <c r="E34" s="4">
        <v>4</v>
      </c>
      <c r="F34" s="3">
        <v>36</v>
      </c>
      <c r="G34" s="3">
        <v>2</v>
      </c>
      <c r="H34" s="3">
        <v>30</v>
      </c>
      <c r="I34" s="3">
        <f t="shared" si="0"/>
        <v>126000</v>
      </c>
      <c r="J34" s="5">
        <v>158730.15873015873</v>
      </c>
      <c r="K34" s="3">
        <v>1033</v>
      </c>
      <c r="L34" s="3">
        <v>1</v>
      </c>
      <c r="M34" s="3">
        <v>10</v>
      </c>
      <c r="N34" s="3" t="s">
        <v>66</v>
      </c>
      <c r="O34" s="3" t="s">
        <v>31</v>
      </c>
      <c r="P34" s="3">
        <v>2</v>
      </c>
      <c r="Q34" s="3" t="s">
        <v>30</v>
      </c>
      <c r="R34" s="3" t="s">
        <v>284</v>
      </c>
      <c r="S34" s="6" t="s">
        <v>25</v>
      </c>
      <c r="T34" s="6" t="s">
        <v>26</v>
      </c>
      <c r="U34" s="10">
        <v>0.76966000000000034</v>
      </c>
      <c r="V34" s="10">
        <v>1.4701899829117824E-2</v>
      </c>
      <c r="W34"/>
      <c r="X34"/>
      <c r="Y34"/>
      <c r="Z34"/>
      <c r="AA34"/>
      <c r="AB34"/>
    </row>
    <row r="35" spans="1:38" x14ac:dyDescent="0.25">
      <c r="A35" s="3">
        <v>2020</v>
      </c>
      <c r="B35" s="3" t="s">
        <v>18</v>
      </c>
      <c r="C35" s="3" t="s">
        <v>19</v>
      </c>
      <c r="D35" s="3">
        <v>41</v>
      </c>
      <c r="E35" s="4">
        <v>4</v>
      </c>
      <c r="F35" s="3">
        <v>36</v>
      </c>
      <c r="G35" s="3">
        <v>2</v>
      </c>
      <c r="H35" s="3">
        <v>30</v>
      </c>
      <c r="I35" s="3">
        <f t="shared" si="0"/>
        <v>126000</v>
      </c>
      <c r="J35" s="5">
        <v>158730.15873015873</v>
      </c>
      <c r="K35" s="3">
        <v>1034</v>
      </c>
      <c r="L35" s="3">
        <v>1</v>
      </c>
      <c r="M35" s="3">
        <v>10</v>
      </c>
      <c r="N35" s="3" t="s">
        <v>67</v>
      </c>
      <c r="O35" s="3" t="s">
        <v>31</v>
      </c>
      <c r="P35" s="3">
        <v>3</v>
      </c>
      <c r="Q35" s="3" t="s">
        <v>21</v>
      </c>
      <c r="R35" s="3" t="s">
        <v>283</v>
      </c>
      <c r="S35" s="6" t="s">
        <v>25</v>
      </c>
      <c r="T35" s="6" t="s">
        <v>26</v>
      </c>
      <c r="U35" s="10">
        <v>0.75234020618556718</v>
      </c>
      <c r="V35" s="10">
        <v>2.0482150052910746E-2</v>
      </c>
      <c r="W35"/>
      <c r="X35"/>
      <c r="Y35"/>
      <c r="Z35"/>
      <c r="AA35"/>
      <c r="AB35"/>
    </row>
    <row r="36" spans="1:38" x14ac:dyDescent="0.25">
      <c r="A36" s="3">
        <v>2020</v>
      </c>
      <c r="B36" s="3" t="s">
        <v>18</v>
      </c>
      <c r="C36" s="3" t="s">
        <v>19</v>
      </c>
      <c r="D36" s="3">
        <v>45</v>
      </c>
      <c r="E36" s="4">
        <v>4</v>
      </c>
      <c r="F36" s="3">
        <v>36</v>
      </c>
      <c r="G36" s="3">
        <v>2</v>
      </c>
      <c r="H36" s="3">
        <v>30</v>
      </c>
      <c r="I36" s="3">
        <f t="shared" si="0"/>
        <v>126000</v>
      </c>
      <c r="J36" s="5">
        <v>158730.15873015873</v>
      </c>
      <c r="K36" s="3">
        <v>1035</v>
      </c>
      <c r="L36" s="3">
        <v>1</v>
      </c>
      <c r="M36" s="3">
        <v>10</v>
      </c>
      <c r="N36" s="3" t="s">
        <v>68</v>
      </c>
      <c r="O36" s="3" t="s">
        <v>31</v>
      </c>
      <c r="P36" s="3">
        <v>2</v>
      </c>
      <c r="Q36" s="3" t="s">
        <v>30</v>
      </c>
      <c r="R36" s="3" t="s">
        <v>284</v>
      </c>
      <c r="S36" s="6" t="s">
        <v>22</v>
      </c>
      <c r="T36" s="6" t="s">
        <v>23</v>
      </c>
      <c r="U36" s="10">
        <v>0.74653535353535339</v>
      </c>
      <c r="V36" s="10">
        <v>2.0342131373151995E-2</v>
      </c>
      <c r="W36"/>
      <c r="X36"/>
      <c r="Y36"/>
      <c r="Z36"/>
      <c r="AA36"/>
      <c r="AB36"/>
    </row>
    <row r="37" spans="1:38" x14ac:dyDescent="0.25">
      <c r="A37" s="3">
        <v>2020</v>
      </c>
      <c r="B37" s="3" t="s">
        <v>18</v>
      </c>
      <c r="C37" s="3" t="s">
        <v>19</v>
      </c>
      <c r="D37" s="3">
        <v>49</v>
      </c>
      <c r="E37" s="4">
        <v>4</v>
      </c>
      <c r="F37" s="3">
        <v>36</v>
      </c>
      <c r="G37" s="3">
        <v>2</v>
      </c>
      <c r="H37" s="3">
        <v>30</v>
      </c>
      <c r="I37" s="3">
        <f t="shared" si="0"/>
        <v>126000</v>
      </c>
      <c r="J37" s="5">
        <v>158730.15873015873</v>
      </c>
      <c r="K37" s="3">
        <v>1036</v>
      </c>
      <c r="L37" s="3">
        <v>1</v>
      </c>
      <c r="M37" s="3">
        <v>10</v>
      </c>
      <c r="N37" s="3" t="s">
        <v>69</v>
      </c>
      <c r="O37" s="3" t="s">
        <v>31</v>
      </c>
      <c r="P37" s="3">
        <v>5</v>
      </c>
      <c r="Q37" s="3" t="s">
        <v>29</v>
      </c>
      <c r="R37" s="3" t="s">
        <v>25</v>
      </c>
      <c r="S37" s="6" t="s">
        <v>22</v>
      </c>
      <c r="T37" s="6" t="s">
        <v>23</v>
      </c>
      <c r="U37" s="10">
        <v>0.73834736842105264</v>
      </c>
      <c r="V37" s="10">
        <v>1.8992029919100512E-2</v>
      </c>
      <c r="W37"/>
      <c r="X37"/>
      <c r="Y37"/>
      <c r="Z37"/>
      <c r="AA37"/>
      <c r="AB37"/>
      <c r="AL37" t="s">
        <v>384</v>
      </c>
    </row>
    <row r="38" spans="1:38" x14ac:dyDescent="0.25">
      <c r="A38" s="3">
        <v>2020</v>
      </c>
      <c r="B38" s="3" t="s">
        <v>18</v>
      </c>
      <c r="C38" s="3" t="s">
        <v>19</v>
      </c>
      <c r="D38" s="3">
        <v>49</v>
      </c>
      <c r="E38" s="4">
        <v>5</v>
      </c>
      <c r="F38" s="3">
        <v>36</v>
      </c>
      <c r="G38" s="3">
        <v>2</v>
      </c>
      <c r="H38" s="3">
        <v>30</v>
      </c>
      <c r="I38" s="3">
        <f t="shared" si="0"/>
        <v>126000</v>
      </c>
      <c r="J38" s="5">
        <v>158730.15873015873</v>
      </c>
      <c r="K38" s="3">
        <v>1037</v>
      </c>
      <c r="L38" s="3">
        <v>1</v>
      </c>
      <c r="M38" s="3">
        <v>10</v>
      </c>
      <c r="N38" s="3" t="s">
        <v>70</v>
      </c>
      <c r="O38" s="3" t="s">
        <v>31</v>
      </c>
      <c r="P38" s="3">
        <v>2</v>
      </c>
      <c r="Q38" s="3" t="s">
        <v>30</v>
      </c>
      <c r="R38" s="3" t="s">
        <v>284</v>
      </c>
      <c r="S38" s="6" t="s">
        <v>25</v>
      </c>
      <c r="T38" s="6" t="s">
        <v>23</v>
      </c>
      <c r="U38" s="10">
        <v>0.72811340206185582</v>
      </c>
      <c r="V38" s="10">
        <v>2.8940987474747271E-2</v>
      </c>
      <c r="W38"/>
      <c r="X38"/>
      <c r="Y38"/>
      <c r="Z38"/>
      <c r="AA38"/>
      <c r="AB38"/>
    </row>
    <row r="39" spans="1:38" x14ac:dyDescent="0.25">
      <c r="A39" s="3">
        <v>2020</v>
      </c>
      <c r="B39" s="3" t="s">
        <v>18</v>
      </c>
      <c r="C39" s="3" t="s">
        <v>19</v>
      </c>
      <c r="D39" s="3">
        <v>45</v>
      </c>
      <c r="E39" s="4">
        <v>5</v>
      </c>
      <c r="F39" s="3">
        <v>36</v>
      </c>
      <c r="G39" s="3">
        <v>2</v>
      </c>
      <c r="H39" s="3">
        <v>30</v>
      </c>
      <c r="I39" s="3">
        <f t="shared" si="0"/>
        <v>126000</v>
      </c>
      <c r="J39" s="5">
        <v>158730.15873015873</v>
      </c>
      <c r="K39" s="3">
        <v>1038</v>
      </c>
      <c r="L39" s="3">
        <v>1</v>
      </c>
      <c r="M39" s="3">
        <v>10</v>
      </c>
      <c r="N39" s="3" t="s">
        <v>71</v>
      </c>
      <c r="O39" s="3" t="s">
        <v>31</v>
      </c>
      <c r="P39" s="3">
        <v>5</v>
      </c>
      <c r="Q39" s="3" t="s">
        <v>29</v>
      </c>
      <c r="R39" s="3" t="s">
        <v>25</v>
      </c>
      <c r="S39" s="6" t="s">
        <v>25</v>
      </c>
      <c r="T39" s="6" t="s">
        <v>23</v>
      </c>
      <c r="U39" s="10">
        <v>0.70753684210526335</v>
      </c>
      <c r="V39" s="10">
        <v>3.763509298466091E-2</v>
      </c>
      <c r="W39"/>
      <c r="X39"/>
      <c r="Y39"/>
      <c r="Z39"/>
      <c r="AA39"/>
      <c r="AB39"/>
    </row>
    <row r="40" spans="1:38" x14ac:dyDescent="0.25">
      <c r="A40" s="3">
        <v>2020</v>
      </c>
      <c r="B40" s="3" t="s">
        <v>18</v>
      </c>
      <c r="C40" s="3" t="s">
        <v>19</v>
      </c>
      <c r="D40" s="3">
        <v>41</v>
      </c>
      <c r="E40" s="4">
        <v>5</v>
      </c>
      <c r="F40" s="3">
        <v>36</v>
      </c>
      <c r="G40" s="3">
        <v>2</v>
      </c>
      <c r="H40" s="3">
        <v>30</v>
      </c>
      <c r="I40" s="3">
        <f t="shared" si="0"/>
        <v>126000</v>
      </c>
      <c r="J40" s="5">
        <v>158730.15873015873</v>
      </c>
      <c r="K40" s="3">
        <v>1039</v>
      </c>
      <c r="L40" s="3">
        <v>1</v>
      </c>
      <c r="M40" s="3">
        <v>10</v>
      </c>
      <c r="N40" s="3" t="s">
        <v>72</v>
      </c>
      <c r="O40" s="3" t="s">
        <v>31</v>
      </c>
      <c r="P40" s="3">
        <v>3</v>
      </c>
      <c r="Q40" s="3" t="s">
        <v>21</v>
      </c>
      <c r="R40" s="3" t="s">
        <v>283</v>
      </c>
      <c r="S40" s="6" t="s">
        <v>25</v>
      </c>
      <c r="T40" s="6" t="s">
        <v>23</v>
      </c>
      <c r="U40" s="10">
        <v>0.7263505154639176</v>
      </c>
      <c r="V40" s="10">
        <v>2.6278572242544481E-2</v>
      </c>
      <c r="W40"/>
      <c r="X40"/>
      <c r="Y40"/>
      <c r="Z40"/>
      <c r="AA40"/>
      <c r="AB40"/>
    </row>
    <row r="41" spans="1:38" x14ac:dyDescent="0.25">
      <c r="A41" s="3">
        <v>2020</v>
      </c>
      <c r="B41" s="3" t="s">
        <v>18</v>
      </c>
      <c r="C41" s="3" t="s">
        <v>19</v>
      </c>
      <c r="D41" s="3">
        <v>37</v>
      </c>
      <c r="E41" s="4">
        <v>5</v>
      </c>
      <c r="F41" s="3">
        <v>36</v>
      </c>
      <c r="G41" s="3">
        <v>2</v>
      </c>
      <c r="H41" s="3">
        <v>30</v>
      </c>
      <c r="I41" s="3">
        <f t="shared" si="0"/>
        <v>126000</v>
      </c>
      <c r="J41" s="5">
        <v>158730.15873015873</v>
      </c>
      <c r="K41" s="3">
        <v>1040</v>
      </c>
      <c r="L41" s="3">
        <v>1</v>
      </c>
      <c r="M41" s="3">
        <v>10</v>
      </c>
      <c r="N41" s="3" t="s">
        <v>73</v>
      </c>
      <c r="O41" s="3" t="s">
        <v>31</v>
      </c>
      <c r="P41" s="3">
        <v>1</v>
      </c>
      <c r="Q41" s="3" t="s">
        <v>24</v>
      </c>
      <c r="R41" s="3" t="s">
        <v>25</v>
      </c>
      <c r="S41" s="6" t="s">
        <v>25</v>
      </c>
      <c r="T41" s="6" t="s">
        <v>26</v>
      </c>
      <c r="U41" s="10">
        <v>0.7267216494845361</v>
      </c>
      <c r="V41" s="10">
        <v>2.7242637487048891E-2</v>
      </c>
      <c r="W41"/>
      <c r="X41"/>
      <c r="Y41"/>
      <c r="Z41"/>
      <c r="AA41"/>
      <c r="AB41"/>
    </row>
    <row r="42" spans="1:38" x14ac:dyDescent="0.25">
      <c r="A42" s="3">
        <v>2020</v>
      </c>
      <c r="B42" s="3" t="s">
        <v>18</v>
      </c>
      <c r="C42" s="3" t="s">
        <v>19</v>
      </c>
      <c r="D42" s="3">
        <v>33</v>
      </c>
      <c r="E42" s="4">
        <v>5</v>
      </c>
      <c r="F42" s="3">
        <v>36</v>
      </c>
      <c r="G42" s="3">
        <v>2</v>
      </c>
      <c r="H42" s="3">
        <v>30</v>
      </c>
      <c r="I42" s="3">
        <f t="shared" si="0"/>
        <v>126000</v>
      </c>
      <c r="J42" s="5">
        <v>158730.15873015873</v>
      </c>
      <c r="K42" s="3">
        <v>1041</v>
      </c>
      <c r="L42" s="3">
        <v>1</v>
      </c>
      <c r="M42" s="3">
        <v>11</v>
      </c>
      <c r="N42" s="3" t="s">
        <v>74</v>
      </c>
      <c r="O42" s="3" t="s">
        <v>28</v>
      </c>
      <c r="P42" s="3">
        <v>4</v>
      </c>
      <c r="Q42" s="3" t="s">
        <v>27</v>
      </c>
      <c r="R42" s="3" t="s">
        <v>25</v>
      </c>
      <c r="S42" s="6" t="s">
        <v>25</v>
      </c>
      <c r="T42" s="6" t="s">
        <v>26</v>
      </c>
      <c r="U42" s="10">
        <v>0.73620212765957449</v>
      </c>
      <c r="V42" s="10">
        <v>2.307098899177433E-2</v>
      </c>
      <c r="W42"/>
      <c r="X42"/>
      <c r="Y42"/>
      <c r="Z42"/>
      <c r="AA42"/>
      <c r="AB42"/>
    </row>
    <row r="43" spans="1:38" x14ac:dyDescent="0.25">
      <c r="A43" s="3">
        <v>2020</v>
      </c>
      <c r="B43" s="3" t="s">
        <v>18</v>
      </c>
      <c r="C43" s="3" t="s">
        <v>19</v>
      </c>
      <c r="D43" s="3">
        <v>29</v>
      </c>
      <c r="E43" s="4">
        <v>5</v>
      </c>
      <c r="F43" s="3">
        <v>36</v>
      </c>
      <c r="G43" s="3">
        <v>2</v>
      </c>
      <c r="H43" s="3">
        <v>30</v>
      </c>
      <c r="I43" s="3">
        <f t="shared" si="0"/>
        <v>126000</v>
      </c>
      <c r="J43" s="5">
        <v>158730.15873015873</v>
      </c>
      <c r="K43" s="3">
        <v>1042</v>
      </c>
      <c r="L43" s="3">
        <v>1</v>
      </c>
      <c r="M43" s="3">
        <v>11</v>
      </c>
      <c r="N43" s="3" t="s">
        <v>75</v>
      </c>
      <c r="O43" s="3" t="s">
        <v>28</v>
      </c>
      <c r="P43" s="3">
        <v>3</v>
      </c>
      <c r="Q43" s="3" t="s">
        <v>21</v>
      </c>
      <c r="R43" s="3" t="s">
        <v>283</v>
      </c>
      <c r="S43" s="6" t="s">
        <v>25</v>
      </c>
      <c r="T43" s="6" t="s">
        <v>26</v>
      </c>
      <c r="U43" s="10">
        <v>0.73205882352941176</v>
      </c>
      <c r="V43" s="10">
        <v>4.0185417661906045E-2</v>
      </c>
      <c r="W43"/>
      <c r="X43"/>
      <c r="Y43"/>
      <c r="Z43"/>
      <c r="AA43"/>
      <c r="AB43"/>
    </row>
    <row r="44" spans="1:38" x14ac:dyDescent="0.25">
      <c r="A44" s="3">
        <v>2020</v>
      </c>
      <c r="B44" s="3" t="s">
        <v>18</v>
      </c>
      <c r="C44" s="3" t="s">
        <v>19</v>
      </c>
      <c r="D44" s="3">
        <v>25</v>
      </c>
      <c r="E44" s="4">
        <v>5</v>
      </c>
      <c r="F44" s="3">
        <v>36</v>
      </c>
      <c r="G44" s="3">
        <v>2</v>
      </c>
      <c r="H44" s="3">
        <v>30</v>
      </c>
      <c r="I44" s="3">
        <f t="shared" si="0"/>
        <v>126000</v>
      </c>
      <c r="J44" s="5">
        <v>158730.15873015873</v>
      </c>
      <c r="K44" s="3">
        <v>1043</v>
      </c>
      <c r="L44" s="3">
        <v>1</v>
      </c>
      <c r="M44" s="3">
        <v>11</v>
      </c>
      <c r="N44" s="3" t="s">
        <v>76</v>
      </c>
      <c r="O44" s="3" t="s">
        <v>28</v>
      </c>
      <c r="P44" s="3">
        <v>1</v>
      </c>
      <c r="Q44" s="3" t="s">
        <v>24</v>
      </c>
      <c r="R44" s="3" t="s">
        <v>25</v>
      </c>
      <c r="S44" s="6" t="s">
        <v>25</v>
      </c>
      <c r="T44" s="6" t="s">
        <v>26</v>
      </c>
      <c r="U44" s="10">
        <v>0.7026960784313725</v>
      </c>
      <c r="V44" s="10">
        <v>2.9682741332022158E-2</v>
      </c>
      <c r="W44"/>
      <c r="X44"/>
      <c r="Y44"/>
      <c r="Z44"/>
      <c r="AA44"/>
      <c r="AB44"/>
    </row>
    <row r="45" spans="1:38" x14ac:dyDescent="0.25">
      <c r="A45" s="3">
        <v>2020</v>
      </c>
      <c r="B45" s="3" t="s">
        <v>18</v>
      </c>
      <c r="C45" s="3" t="s">
        <v>19</v>
      </c>
      <c r="D45" s="3">
        <v>21</v>
      </c>
      <c r="E45" s="4">
        <v>5</v>
      </c>
      <c r="F45" s="3">
        <v>36</v>
      </c>
      <c r="G45" s="3">
        <v>2</v>
      </c>
      <c r="H45" s="3">
        <v>30</v>
      </c>
      <c r="I45" s="3">
        <f t="shared" si="0"/>
        <v>126000</v>
      </c>
      <c r="J45" s="5">
        <v>158730.15873015873</v>
      </c>
      <c r="K45" s="3">
        <v>1044</v>
      </c>
      <c r="L45" s="3">
        <v>1</v>
      </c>
      <c r="M45" s="3">
        <v>11</v>
      </c>
      <c r="N45" s="3" t="s">
        <v>77</v>
      </c>
      <c r="O45" s="3" t="s">
        <v>28</v>
      </c>
      <c r="P45" s="3">
        <v>5</v>
      </c>
      <c r="Q45" s="3" t="s">
        <v>29</v>
      </c>
      <c r="R45" s="3" t="s">
        <v>25</v>
      </c>
      <c r="S45" s="6" t="s">
        <v>22</v>
      </c>
      <c r="T45" s="6" t="s">
        <v>23</v>
      </c>
      <c r="U45" s="10">
        <v>0.71228440366972456</v>
      </c>
      <c r="V45" s="10">
        <v>2.7719859087592103E-2</v>
      </c>
      <c r="W45"/>
      <c r="X45"/>
      <c r="Y45"/>
      <c r="Z45"/>
      <c r="AA45"/>
      <c r="AB45"/>
    </row>
    <row r="46" spans="1:38" x14ac:dyDescent="0.25">
      <c r="A46" s="3">
        <v>2020</v>
      </c>
      <c r="B46" s="3" t="s">
        <v>18</v>
      </c>
      <c r="C46" s="3" t="s">
        <v>19</v>
      </c>
      <c r="D46" s="3">
        <v>17</v>
      </c>
      <c r="E46" s="4">
        <v>5</v>
      </c>
      <c r="F46" s="3">
        <v>36</v>
      </c>
      <c r="G46" s="3">
        <v>2</v>
      </c>
      <c r="H46" s="3">
        <v>30</v>
      </c>
      <c r="I46" s="3">
        <f t="shared" si="0"/>
        <v>126000</v>
      </c>
      <c r="J46" s="5">
        <v>158730.15873015873</v>
      </c>
      <c r="K46" s="3">
        <v>1045</v>
      </c>
      <c r="L46" s="3">
        <v>1</v>
      </c>
      <c r="M46" s="3">
        <v>12</v>
      </c>
      <c r="N46" s="3" t="s">
        <v>78</v>
      </c>
      <c r="O46" s="3" t="s">
        <v>20</v>
      </c>
      <c r="P46" s="3">
        <v>4</v>
      </c>
      <c r="Q46" s="3" t="s">
        <v>27</v>
      </c>
      <c r="R46" s="3" t="s">
        <v>25</v>
      </c>
      <c r="S46" s="6" t="s">
        <v>25</v>
      </c>
      <c r="T46" s="6" t="s">
        <v>26</v>
      </c>
      <c r="U46" s="10">
        <v>0.7012499999999996</v>
      </c>
      <c r="V46" s="10">
        <v>5.0779921891336233E-2</v>
      </c>
      <c r="W46"/>
      <c r="X46"/>
      <c r="Y46"/>
      <c r="Z46"/>
      <c r="AA46"/>
      <c r="AB46"/>
    </row>
    <row r="47" spans="1:38" x14ac:dyDescent="0.25">
      <c r="A47" s="3">
        <v>2020</v>
      </c>
      <c r="B47" s="3" t="s">
        <v>18</v>
      </c>
      <c r="C47" s="3" t="s">
        <v>19</v>
      </c>
      <c r="D47" s="3">
        <v>13</v>
      </c>
      <c r="E47" s="4">
        <v>5</v>
      </c>
      <c r="F47" s="3">
        <v>36</v>
      </c>
      <c r="G47" s="3">
        <v>2</v>
      </c>
      <c r="H47" s="3">
        <v>30</v>
      </c>
      <c r="I47" s="3">
        <f t="shared" si="0"/>
        <v>126000</v>
      </c>
      <c r="J47" s="5">
        <v>158730.15873015873</v>
      </c>
      <c r="K47" s="3">
        <v>1046</v>
      </c>
      <c r="L47" s="3">
        <v>1</v>
      </c>
      <c r="M47" s="3">
        <v>12</v>
      </c>
      <c r="N47" s="3" t="s">
        <v>79</v>
      </c>
      <c r="O47" s="3" t="s">
        <v>20</v>
      </c>
      <c r="P47" s="3">
        <v>2</v>
      </c>
      <c r="Q47" s="3" t="s">
        <v>30</v>
      </c>
      <c r="R47" s="3" t="s">
        <v>284</v>
      </c>
      <c r="S47" s="6" t="s">
        <v>25</v>
      </c>
      <c r="T47" s="6" t="s">
        <v>23</v>
      </c>
      <c r="U47" s="10">
        <v>0.68828971962616825</v>
      </c>
      <c r="V47" s="10">
        <v>6.997021055431292E-2</v>
      </c>
      <c r="W47"/>
      <c r="X47"/>
      <c r="Y47"/>
      <c r="Z47"/>
      <c r="AA47"/>
      <c r="AB47"/>
    </row>
    <row r="48" spans="1:38" x14ac:dyDescent="0.25">
      <c r="A48" s="3">
        <v>2020</v>
      </c>
      <c r="B48" s="3" t="s">
        <v>18</v>
      </c>
      <c r="C48" s="3" t="s">
        <v>19</v>
      </c>
      <c r="D48" s="3">
        <v>9</v>
      </c>
      <c r="E48" s="4">
        <v>5</v>
      </c>
      <c r="F48" s="3">
        <v>36</v>
      </c>
      <c r="G48" s="3">
        <v>2</v>
      </c>
      <c r="H48" s="3">
        <v>30</v>
      </c>
      <c r="I48" s="3">
        <f t="shared" si="0"/>
        <v>126000</v>
      </c>
      <c r="J48" s="5">
        <v>158730.15873015873</v>
      </c>
      <c r="K48" s="3">
        <v>1047</v>
      </c>
      <c r="L48" s="3">
        <v>1</v>
      </c>
      <c r="M48" s="3">
        <v>12</v>
      </c>
      <c r="N48" s="3" t="s">
        <v>80</v>
      </c>
      <c r="O48" s="3" t="s">
        <v>20</v>
      </c>
      <c r="P48" s="3">
        <v>5</v>
      </c>
      <c r="Q48" s="3" t="s">
        <v>29</v>
      </c>
      <c r="R48" s="3" t="s">
        <v>25</v>
      </c>
      <c r="S48" s="6" t="s">
        <v>22</v>
      </c>
      <c r="T48" s="6" t="s">
        <v>23</v>
      </c>
      <c r="U48" s="10">
        <v>0.62839000000000023</v>
      </c>
      <c r="V48" s="10">
        <v>4.9439258722497409E-2</v>
      </c>
      <c r="W48"/>
      <c r="X48"/>
      <c r="Y48"/>
      <c r="Z48"/>
      <c r="AA48"/>
      <c r="AB48"/>
    </row>
    <row r="49" spans="1:33" x14ac:dyDescent="0.25">
      <c r="A49" s="3">
        <v>2020</v>
      </c>
      <c r="B49" s="3" t="s">
        <v>18</v>
      </c>
      <c r="C49" s="3" t="s">
        <v>19</v>
      </c>
      <c r="D49" s="3">
        <v>5</v>
      </c>
      <c r="E49" s="4">
        <v>5</v>
      </c>
      <c r="F49" s="3">
        <v>36</v>
      </c>
      <c r="G49" s="3">
        <v>2</v>
      </c>
      <c r="H49" s="3">
        <v>30</v>
      </c>
      <c r="I49" s="3">
        <f t="shared" si="0"/>
        <v>126000</v>
      </c>
      <c r="J49" s="5">
        <v>158730.15873015873</v>
      </c>
      <c r="K49" s="3">
        <v>1048</v>
      </c>
      <c r="L49" s="3">
        <v>1</v>
      </c>
      <c r="M49" s="3">
        <v>12</v>
      </c>
      <c r="N49" s="3" t="s">
        <v>81</v>
      </c>
      <c r="O49" s="3" t="s">
        <v>20</v>
      </c>
      <c r="P49" s="3">
        <v>4</v>
      </c>
      <c r="Q49" s="3" t="s">
        <v>27</v>
      </c>
      <c r="R49" s="3" t="s">
        <v>25</v>
      </c>
      <c r="S49" s="6" t="s">
        <v>22</v>
      </c>
      <c r="T49" s="6" t="s">
        <v>26</v>
      </c>
      <c r="U49" s="10">
        <v>0.70074311926605504</v>
      </c>
      <c r="V49" s="10">
        <v>4.9906097688321382E-2</v>
      </c>
      <c r="W49"/>
      <c r="X49"/>
      <c r="Y49"/>
      <c r="Z49"/>
      <c r="AA49"/>
      <c r="AB49"/>
    </row>
    <row r="50" spans="1:33" x14ac:dyDescent="0.25">
      <c r="A50" s="3">
        <v>2020</v>
      </c>
      <c r="B50" s="3" t="s">
        <v>18</v>
      </c>
      <c r="C50" s="3" t="s">
        <v>19</v>
      </c>
      <c r="D50" s="3">
        <v>5</v>
      </c>
      <c r="E50" s="4">
        <v>6</v>
      </c>
      <c r="F50" s="3">
        <v>36</v>
      </c>
      <c r="G50" s="3">
        <v>2</v>
      </c>
      <c r="H50" s="3">
        <v>30</v>
      </c>
      <c r="I50" s="3">
        <f t="shared" si="0"/>
        <v>126000</v>
      </c>
      <c r="J50" s="5">
        <v>158730.15873015873</v>
      </c>
      <c r="K50" s="3">
        <v>1049</v>
      </c>
      <c r="L50" s="3">
        <v>1</v>
      </c>
      <c r="M50" s="3">
        <v>12</v>
      </c>
      <c r="N50" s="3" t="s">
        <v>82</v>
      </c>
      <c r="O50" s="3" t="s">
        <v>20</v>
      </c>
      <c r="P50" s="3">
        <v>3</v>
      </c>
      <c r="Q50" s="3" t="s">
        <v>21</v>
      </c>
      <c r="R50" s="3" t="s">
        <v>283</v>
      </c>
      <c r="S50" s="6" t="s">
        <v>25</v>
      </c>
      <c r="T50" s="6" t="s">
        <v>26</v>
      </c>
      <c r="U50" s="10">
        <v>0.69223636363636343</v>
      </c>
      <c r="V50" s="10">
        <v>3.8520321640873691E-2</v>
      </c>
      <c r="W50"/>
      <c r="X50"/>
      <c r="Y50"/>
      <c r="Z50"/>
      <c r="AA50"/>
      <c r="AB50"/>
    </row>
    <row r="51" spans="1:33" x14ac:dyDescent="0.25">
      <c r="A51" s="3">
        <v>2020</v>
      </c>
      <c r="B51" s="3" t="s">
        <v>18</v>
      </c>
      <c r="C51" s="3" t="s">
        <v>19</v>
      </c>
      <c r="D51" s="3">
        <v>9</v>
      </c>
      <c r="E51" s="4">
        <v>6</v>
      </c>
      <c r="F51" s="3">
        <v>36</v>
      </c>
      <c r="G51" s="3">
        <v>2</v>
      </c>
      <c r="H51" s="3">
        <v>30</v>
      </c>
      <c r="I51" s="3">
        <f t="shared" si="0"/>
        <v>126000</v>
      </c>
      <c r="J51" s="5">
        <v>158730.15873015873</v>
      </c>
      <c r="K51" s="3">
        <v>1050</v>
      </c>
      <c r="L51" s="3">
        <v>1</v>
      </c>
      <c r="M51" s="3">
        <v>12</v>
      </c>
      <c r="N51" s="3" t="s">
        <v>83</v>
      </c>
      <c r="O51" s="3" t="s">
        <v>20</v>
      </c>
      <c r="P51" s="3">
        <v>5</v>
      </c>
      <c r="Q51" s="3" t="s">
        <v>29</v>
      </c>
      <c r="R51" s="3" t="s">
        <v>25</v>
      </c>
      <c r="S51" s="6" t="s">
        <v>25</v>
      </c>
      <c r="T51" s="6" t="s">
        <v>23</v>
      </c>
      <c r="U51" s="10">
        <v>0.6107619047619044</v>
      </c>
      <c r="V51" s="10">
        <v>3.135115131291176E-2</v>
      </c>
      <c r="W51"/>
      <c r="X51"/>
      <c r="Y51"/>
      <c r="Z51"/>
      <c r="AA51"/>
      <c r="AB51"/>
    </row>
    <row r="52" spans="1:33" x14ac:dyDescent="0.25">
      <c r="A52" s="3">
        <v>2020</v>
      </c>
      <c r="B52" s="3" t="s">
        <v>18</v>
      </c>
      <c r="C52" s="3" t="s">
        <v>19</v>
      </c>
      <c r="D52" s="3">
        <v>13</v>
      </c>
      <c r="E52" s="4">
        <v>6</v>
      </c>
      <c r="F52" s="3">
        <v>36</v>
      </c>
      <c r="G52" s="3">
        <v>2</v>
      </c>
      <c r="H52" s="3">
        <v>30</v>
      </c>
      <c r="I52" s="3">
        <f t="shared" si="0"/>
        <v>126000</v>
      </c>
      <c r="J52" s="5">
        <v>158730.15873015873</v>
      </c>
      <c r="K52" s="3">
        <v>1051</v>
      </c>
      <c r="L52" s="3">
        <v>1</v>
      </c>
      <c r="M52" s="3">
        <v>12</v>
      </c>
      <c r="N52" s="3" t="s">
        <v>84</v>
      </c>
      <c r="O52" s="3" t="s">
        <v>20</v>
      </c>
      <c r="P52" s="3">
        <v>4</v>
      </c>
      <c r="Q52" s="3" t="s">
        <v>27</v>
      </c>
      <c r="R52" s="3" t="s">
        <v>25</v>
      </c>
      <c r="S52" s="6" t="s">
        <v>25</v>
      </c>
      <c r="T52" s="6" t="s">
        <v>23</v>
      </c>
      <c r="U52" s="10">
        <v>0.58339603960396025</v>
      </c>
      <c r="V52" s="10">
        <v>7.3539659940460952E-2</v>
      </c>
      <c r="W52"/>
      <c r="X52"/>
      <c r="Y52"/>
      <c r="Z52"/>
      <c r="AA52"/>
      <c r="AB52"/>
      <c r="AC52" s="17"/>
      <c r="AD52" s="17"/>
      <c r="AE52" s="17"/>
      <c r="AF52" s="17"/>
      <c r="AG52" s="17"/>
    </row>
    <row r="53" spans="1:33" x14ac:dyDescent="0.25">
      <c r="A53" s="3">
        <v>2020</v>
      </c>
      <c r="B53" s="3" t="s">
        <v>18</v>
      </c>
      <c r="C53" s="3" t="s">
        <v>19</v>
      </c>
      <c r="D53" s="3">
        <v>17</v>
      </c>
      <c r="E53" s="4">
        <v>6</v>
      </c>
      <c r="F53" s="3">
        <v>36</v>
      </c>
      <c r="G53" s="3">
        <v>2</v>
      </c>
      <c r="H53" s="3">
        <v>30</v>
      </c>
      <c r="I53" s="3">
        <f t="shared" si="0"/>
        <v>126000</v>
      </c>
      <c r="J53" s="5">
        <v>158730.15873015873</v>
      </c>
      <c r="K53" s="3">
        <v>1052</v>
      </c>
      <c r="L53" s="3">
        <v>1</v>
      </c>
      <c r="M53" s="3">
        <v>12</v>
      </c>
      <c r="N53" s="3" t="s">
        <v>85</v>
      </c>
      <c r="O53" s="3" t="s">
        <v>20</v>
      </c>
      <c r="P53" s="3">
        <v>2</v>
      </c>
      <c r="Q53" s="3" t="s">
        <v>30</v>
      </c>
      <c r="R53" s="3" t="s">
        <v>284</v>
      </c>
      <c r="S53" s="6" t="s">
        <v>22</v>
      </c>
      <c r="T53" s="6" t="s">
        <v>26</v>
      </c>
      <c r="U53" s="10">
        <v>0.68514285714285728</v>
      </c>
      <c r="V53" s="10">
        <v>5.5105568016067752E-2</v>
      </c>
      <c r="W53"/>
      <c r="X53"/>
      <c r="Y53"/>
      <c r="Z53"/>
      <c r="AA53"/>
      <c r="AB53"/>
      <c r="AC53" s="17"/>
      <c r="AD53" s="17"/>
      <c r="AE53" s="17"/>
      <c r="AF53" s="17"/>
      <c r="AG53" s="17"/>
    </row>
    <row r="54" spans="1:33" x14ac:dyDescent="0.25">
      <c r="A54" s="3">
        <v>2020</v>
      </c>
      <c r="B54" s="3" t="s">
        <v>18</v>
      </c>
      <c r="C54" s="3" t="s">
        <v>19</v>
      </c>
      <c r="D54" s="3">
        <v>21</v>
      </c>
      <c r="E54" s="4">
        <v>6</v>
      </c>
      <c r="F54" s="3">
        <v>36</v>
      </c>
      <c r="G54" s="3">
        <v>2</v>
      </c>
      <c r="H54" s="3">
        <v>30</v>
      </c>
      <c r="I54" s="3">
        <f t="shared" si="0"/>
        <v>126000</v>
      </c>
      <c r="J54" s="5">
        <v>158730.15873015873</v>
      </c>
      <c r="K54" s="3">
        <v>1053</v>
      </c>
      <c r="L54" s="3">
        <v>1</v>
      </c>
      <c r="M54" s="3">
        <v>11</v>
      </c>
      <c r="N54" s="3" t="s">
        <v>86</v>
      </c>
      <c r="O54" s="3" t="s">
        <v>28</v>
      </c>
      <c r="P54" s="3">
        <v>2</v>
      </c>
      <c r="Q54" s="3" t="s">
        <v>30</v>
      </c>
      <c r="R54" s="3" t="s">
        <v>284</v>
      </c>
      <c r="S54" s="6" t="s">
        <v>25</v>
      </c>
      <c r="T54" s="6" t="s">
        <v>26</v>
      </c>
      <c r="U54" s="10">
        <v>0.70601851851851882</v>
      </c>
      <c r="V54" s="10">
        <v>3.8254675722150314E-2</v>
      </c>
      <c r="W54"/>
      <c r="X54"/>
      <c r="Y54"/>
      <c r="Z54"/>
      <c r="AA54"/>
      <c r="AB54"/>
      <c r="AC54" s="17"/>
      <c r="AD54" s="17"/>
      <c r="AE54" s="17"/>
      <c r="AF54" s="17"/>
      <c r="AG54" s="17"/>
    </row>
    <row r="55" spans="1:33" x14ac:dyDescent="0.25">
      <c r="A55" s="3">
        <v>2020</v>
      </c>
      <c r="B55" s="3" t="s">
        <v>18</v>
      </c>
      <c r="C55" s="3" t="s">
        <v>19</v>
      </c>
      <c r="D55" s="3">
        <v>25</v>
      </c>
      <c r="E55" s="4">
        <v>6</v>
      </c>
      <c r="F55" s="3">
        <v>36</v>
      </c>
      <c r="G55" s="3">
        <v>2</v>
      </c>
      <c r="H55" s="3">
        <v>30</v>
      </c>
      <c r="I55" s="3">
        <f t="shared" si="0"/>
        <v>126000</v>
      </c>
      <c r="J55" s="5">
        <v>158730.15873015873</v>
      </c>
      <c r="K55" s="3">
        <v>1054</v>
      </c>
      <c r="L55" s="3">
        <v>1</v>
      </c>
      <c r="M55" s="3">
        <v>11</v>
      </c>
      <c r="N55" s="3" t="s">
        <v>87</v>
      </c>
      <c r="O55" s="3" t="s">
        <v>28</v>
      </c>
      <c r="P55" s="3">
        <v>5</v>
      </c>
      <c r="Q55" s="3" t="s">
        <v>29</v>
      </c>
      <c r="R55" s="3" t="s">
        <v>25</v>
      </c>
      <c r="S55" s="6" t="s">
        <v>25</v>
      </c>
      <c r="T55" s="6" t="s">
        <v>26</v>
      </c>
      <c r="U55" s="10">
        <v>0.67560396039603954</v>
      </c>
      <c r="V55" s="10">
        <v>3.1465561875779188E-2</v>
      </c>
      <c r="W55"/>
      <c r="X55"/>
      <c r="Y55"/>
      <c r="Z55"/>
      <c r="AA55"/>
      <c r="AB55"/>
      <c r="AC55" s="17"/>
      <c r="AD55" s="17"/>
      <c r="AE55" s="17"/>
      <c r="AF55" s="17"/>
      <c r="AG55" s="17"/>
    </row>
    <row r="56" spans="1:33" x14ac:dyDescent="0.25">
      <c r="A56" s="3">
        <v>2020</v>
      </c>
      <c r="B56" s="3" t="s">
        <v>18</v>
      </c>
      <c r="C56" s="3" t="s">
        <v>19</v>
      </c>
      <c r="D56" s="3">
        <v>29</v>
      </c>
      <c r="E56" s="4">
        <v>6</v>
      </c>
      <c r="F56" s="3">
        <v>36</v>
      </c>
      <c r="G56" s="3">
        <v>2</v>
      </c>
      <c r="H56" s="3">
        <v>30</v>
      </c>
      <c r="I56" s="3">
        <f t="shared" si="0"/>
        <v>126000</v>
      </c>
      <c r="J56" s="5">
        <v>158730.15873015873</v>
      </c>
      <c r="K56" s="3">
        <v>1055</v>
      </c>
      <c r="L56" s="3">
        <v>1</v>
      </c>
      <c r="M56" s="3">
        <v>11</v>
      </c>
      <c r="N56" s="3" t="s">
        <v>88</v>
      </c>
      <c r="O56" s="3" t="s">
        <v>28</v>
      </c>
      <c r="P56" s="3">
        <v>5</v>
      </c>
      <c r="Q56" s="3" t="s">
        <v>29</v>
      </c>
      <c r="R56" s="3" t="s">
        <v>25</v>
      </c>
      <c r="S56" s="6" t="s">
        <v>22</v>
      </c>
      <c r="T56" s="6" t="s">
        <v>26</v>
      </c>
      <c r="U56" s="10">
        <v>0.67251485148514834</v>
      </c>
      <c r="V56" s="10">
        <v>5.338101045529093E-2</v>
      </c>
      <c r="W56"/>
      <c r="X56"/>
      <c r="Y56"/>
      <c r="Z56"/>
      <c r="AA56"/>
      <c r="AB56"/>
      <c r="AC56" s="17"/>
      <c r="AD56" s="17"/>
      <c r="AE56" s="17"/>
      <c r="AF56" s="17"/>
      <c r="AG56" s="17"/>
    </row>
    <row r="57" spans="1:33" x14ac:dyDescent="0.25">
      <c r="A57" s="3">
        <v>2020</v>
      </c>
      <c r="B57" s="3" t="s">
        <v>18</v>
      </c>
      <c r="C57" s="3" t="s">
        <v>19</v>
      </c>
      <c r="D57" s="3">
        <v>33</v>
      </c>
      <c r="E57" s="4">
        <v>6</v>
      </c>
      <c r="F57" s="3">
        <v>36</v>
      </c>
      <c r="G57" s="3">
        <v>2</v>
      </c>
      <c r="H57" s="3">
        <v>30</v>
      </c>
      <c r="I57" s="3">
        <f t="shared" si="0"/>
        <v>126000</v>
      </c>
      <c r="J57" s="5">
        <v>158730.15873015873</v>
      </c>
      <c r="K57" s="3">
        <v>1056</v>
      </c>
      <c r="L57" s="3">
        <v>1</v>
      </c>
      <c r="M57" s="3">
        <v>11</v>
      </c>
      <c r="N57" s="3" t="s">
        <v>89</v>
      </c>
      <c r="O57" s="3" t="s">
        <v>28</v>
      </c>
      <c r="P57" s="3">
        <v>5</v>
      </c>
      <c r="Q57" s="3" t="s">
        <v>29</v>
      </c>
      <c r="R57" s="3" t="s">
        <v>25</v>
      </c>
      <c r="S57" s="6" t="s">
        <v>25</v>
      </c>
      <c r="T57" s="6" t="s">
        <v>23</v>
      </c>
      <c r="U57" s="10">
        <v>0.68719191919191935</v>
      </c>
      <c r="V57" s="10">
        <v>2.495288489626718E-2</v>
      </c>
      <c r="W57"/>
      <c r="X57"/>
      <c r="Y57"/>
      <c r="Z57"/>
      <c r="AA57"/>
      <c r="AB57"/>
    </row>
    <row r="58" spans="1:33" x14ac:dyDescent="0.25">
      <c r="A58" s="3">
        <v>2020</v>
      </c>
      <c r="B58" s="3" t="s">
        <v>18</v>
      </c>
      <c r="C58" s="3" t="s">
        <v>19</v>
      </c>
      <c r="D58" s="3">
        <v>37</v>
      </c>
      <c r="E58" s="4">
        <v>6</v>
      </c>
      <c r="F58" s="3">
        <v>36</v>
      </c>
      <c r="G58" s="3">
        <v>2</v>
      </c>
      <c r="H58" s="3">
        <v>30</v>
      </c>
      <c r="I58" s="3">
        <f t="shared" si="0"/>
        <v>126000</v>
      </c>
      <c r="J58" s="5">
        <v>158730.15873015873</v>
      </c>
      <c r="K58" s="3">
        <v>1057</v>
      </c>
      <c r="L58" s="3">
        <v>1</v>
      </c>
      <c r="M58" s="3">
        <v>10</v>
      </c>
      <c r="N58" s="3" t="s">
        <v>90</v>
      </c>
      <c r="O58" s="3" t="s">
        <v>31</v>
      </c>
      <c r="P58" s="3">
        <v>4</v>
      </c>
      <c r="Q58" s="3" t="s">
        <v>27</v>
      </c>
      <c r="R58" s="3" t="s">
        <v>25</v>
      </c>
      <c r="S58" s="6" t="s">
        <v>22</v>
      </c>
      <c r="T58" s="6" t="s">
        <v>23</v>
      </c>
      <c r="U58" s="10">
        <v>0.6743979591836734</v>
      </c>
      <c r="V58" s="10">
        <v>3.7063539701082893E-2</v>
      </c>
      <c r="W58"/>
      <c r="X58"/>
      <c r="Y58"/>
      <c r="Z58"/>
      <c r="AA58"/>
      <c r="AB58"/>
    </row>
    <row r="59" spans="1:33" x14ac:dyDescent="0.25">
      <c r="A59" s="3">
        <v>2020</v>
      </c>
      <c r="B59" s="3" t="s">
        <v>18</v>
      </c>
      <c r="C59" s="3" t="s">
        <v>19</v>
      </c>
      <c r="D59" s="3">
        <v>41</v>
      </c>
      <c r="E59" s="4">
        <v>6</v>
      </c>
      <c r="F59" s="3">
        <v>36</v>
      </c>
      <c r="G59" s="3">
        <v>2</v>
      </c>
      <c r="H59" s="3">
        <v>30</v>
      </c>
      <c r="I59" s="3">
        <f t="shared" si="0"/>
        <v>126000</v>
      </c>
      <c r="J59" s="5">
        <v>158730.15873015873</v>
      </c>
      <c r="K59" s="3">
        <v>1058</v>
      </c>
      <c r="L59" s="3">
        <v>1</v>
      </c>
      <c r="M59" s="3">
        <v>10</v>
      </c>
      <c r="N59" s="3" t="s">
        <v>91</v>
      </c>
      <c r="O59" s="3" t="s">
        <v>31</v>
      </c>
      <c r="P59" s="3">
        <v>4</v>
      </c>
      <c r="Q59" s="3" t="s">
        <v>27</v>
      </c>
      <c r="R59" s="3" t="s">
        <v>25</v>
      </c>
      <c r="S59" s="6" t="s">
        <v>25</v>
      </c>
      <c r="T59" s="6" t="s">
        <v>26</v>
      </c>
      <c r="U59" s="10">
        <v>0.72402083333333289</v>
      </c>
      <c r="V59" s="10">
        <v>2.1953529468882592E-2</v>
      </c>
      <c r="W59"/>
      <c r="X59"/>
      <c r="Y59"/>
      <c r="Z59"/>
      <c r="AA59"/>
      <c r="AB59"/>
    </row>
    <row r="60" spans="1:33" x14ac:dyDescent="0.25">
      <c r="A60" s="3">
        <v>2020</v>
      </c>
      <c r="B60" s="3" t="s">
        <v>18</v>
      </c>
      <c r="C60" s="3" t="s">
        <v>19</v>
      </c>
      <c r="D60" s="3">
        <v>45</v>
      </c>
      <c r="E60" s="4">
        <v>6</v>
      </c>
      <c r="F60" s="3">
        <v>36</v>
      </c>
      <c r="G60" s="3">
        <v>2</v>
      </c>
      <c r="H60" s="3">
        <v>30</v>
      </c>
      <c r="I60" s="3">
        <f t="shared" si="0"/>
        <v>126000</v>
      </c>
      <c r="J60" s="5">
        <v>158730.15873015873</v>
      </c>
      <c r="K60" s="3">
        <v>1059</v>
      </c>
      <c r="L60" s="3">
        <v>1</v>
      </c>
      <c r="M60" s="3">
        <v>10</v>
      </c>
      <c r="N60" s="3" t="s">
        <v>92</v>
      </c>
      <c r="O60" s="3" t="s">
        <v>31</v>
      </c>
      <c r="P60" s="3">
        <v>3</v>
      </c>
      <c r="Q60" s="3" t="s">
        <v>21</v>
      </c>
      <c r="R60" s="3" t="s">
        <v>283</v>
      </c>
      <c r="S60" s="6" t="s">
        <v>22</v>
      </c>
      <c r="T60" s="6" t="s">
        <v>26</v>
      </c>
      <c r="U60" s="10">
        <v>0.67217346938775513</v>
      </c>
      <c r="V60" s="10">
        <v>5.072891883724899E-2</v>
      </c>
      <c r="W60"/>
      <c r="X60"/>
      <c r="Y60"/>
      <c r="Z60"/>
      <c r="AA60"/>
      <c r="AB60"/>
    </row>
    <row r="61" spans="1:33" x14ac:dyDescent="0.25">
      <c r="A61" s="3">
        <v>2020</v>
      </c>
      <c r="B61" s="3" t="s">
        <v>18</v>
      </c>
      <c r="C61" s="3" t="s">
        <v>19</v>
      </c>
      <c r="D61" s="3">
        <v>49</v>
      </c>
      <c r="E61" s="4">
        <v>6</v>
      </c>
      <c r="F61" s="3">
        <v>36</v>
      </c>
      <c r="G61" s="3">
        <v>2</v>
      </c>
      <c r="H61" s="3">
        <v>30</v>
      </c>
      <c r="I61" s="3">
        <f t="shared" si="0"/>
        <v>126000</v>
      </c>
      <c r="J61" s="5">
        <v>158730.15873015873</v>
      </c>
      <c r="K61" s="3">
        <v>1060</v>
      </c>
      <c r="L61" s="3">
        <v>1</v>
      </c>
      <c r="M61" s="3">
        <v>10</v>
      </c>
      <c r="N61" s="3" t="s">
        <v>93</v>
      </c>
      <c r="O61" s="3" t="s">
        <v>31</v>
      </c>
      <c r="P61" s="3">
        <v>3</v>
      </c>
      <c r="Q61" s="3" t="s">
        <v>21</v>
      </c>
      <c r="R61" s="3" t="s">
        <v>283</v>
      </c>
      <c r="S61" s="6" t="s">
        <v>22</v>
      </c>
      <c r="T61" s="6" t="s">
        <v>23</v>
      </c>
      <c r="U61" s="10">
        <v>0.68758947368421053</v>
      </c>
      <c r="V61" s="10">
        <v>3.3021751289577926E-2</v>
      </c>
      <c r="W61"/>
      <c r="X61"/>
      <c r="Y61"/>
      <c r="Z61"/>
      <c r="AA61"/>
      <c r="AB61"/>
    </row>
    <row r="62" spans="1:33" x14ac:dyDescent="0.25">
      <c r="A62" s="3">
        <v>2020</v>
      </c>
      <c r="B62" s="3" t="s">
        <v>18</v>
      </c>
      <c r="C62" s="3" t="s">
        <v>19</v>
      </c>
      <c r="D62" s="3">
        <v>53</v>
      </c>
      <c r="E62" s="4">
        <v>2</v>
      </c>
      <c r="F62" s="3">
        <v>36</v>
      </c>
      <c r="G62" s="3">
        <v>2</v>
      </c>
      <c r="H62" s="3">
        <v>30</v>
      </c>
      <c r="I62" s="3">
        <f t="shared" si="0"/>
        <v>126000</v>
      </c>
      <c r="J62" s="5">
        <v>158730.15873015873</v>
      </c>
      <c r="K62" s="3">
        <v>2001</v>
      </c>
      <c r="L62" s="3">
        <v>2</v>
      </c>
      <c r="M62" s="3">
        <v>9</v>
      </c>
      <c r="N62" s="3" t="s">
        <v>94</v>
      </c>
      <c r="O62" s="3" t="s">
        <v>31</v>
      </c>
      <c r="P62" s="3">
        <v>3</v>
      </c>
      <c r="Q62" s="3" t="s">
        <v>21</v>
      </c>
      <c r="R62" s="3" t="s">
        <v>283</v>
      </c>
      <c r="S62" s="6" t="s">
        <v>22</v>
      </c>
      <c r="T62" s="6" t="s">
        <v>23</v>
      </c>
      <c r="U62" s="10">
        <v>0.74304395604395612</v>
      </c>
      <c r="V62" s="10">
        <v>2.9340117430620649E-2</v>
      </c>
      <c r="W62" s="11">
        <v>46.46</v>
      </c>
    </row>
    <row r="63" spans="1:33" x14ac:dyDescent="0.25">
      <c r="A63" s="3">
        <v>2020</v>
      </c>
      <c r="B63" s="3" t="s">
        <v>18</v>
      </c>
      <c r="C63" s="3" t="s">
        <v>19</v>
      </c>
      <c r="D63" s="3">
        <v>57</v>
      </c>
      <c r="E63" s="4">
        <v>2</v>
      </c>
      <c r="F63" s="3">
        <v>36</v>
      </c>
      <c r="G63" s="3">
        <v>2</v>
      </c>
      <c r="H63" s="3">
        <v>30</v>
      </c>
      <c r="I63" s="3">
        <f t="shared" si="0"/>
        <v>126000</v>
      </c>
      <c r="J63" s="5">
        <v>158730.15873015873</v>
      </c>
      <c r="K63" s="3">
        <v>2002</v>
      </c>
      <c r="L63" s="3">
        <v>2</v>
      </c>
      <c r="M63" s="3">
        <v>9</v>
      </c>
      <c r="N63" s="3" t="s">
        <v>95</v>
      </c>
      <c r="O63" s="3" t="s">
        <v>31</v>
      </c>
      <c r="P63" s="3">
        <v>4</v>
      </c>
      <c r="Q63" s="3" t="s">
        <v>27</v>
      </c>
      <c r="R63" s="3" t="s">
        <v>25</v>
      </c>
      <c r="S63" s="6" t="s">
        <v>22</v>
      </c>
      <c r="T63" s="6" t="s">
        <v>23</v>
      </c>
      <c r="U63" s="10">
        <v>0.70906250000000004</v>
      </c>
      <c r="V63" s="10">
        <v>2.8287922846103011E-2</v>
      </c>
      <c r="W63" s="11">
        <v>33.380000000000003</v>
      </c>
    </row>
    <row r="64" spans="1:33" x14ac:dyDescent="0.25">
      <c r="A64" s="3">
        <v>2020</v>
      </c>
      <c r="B64" s="3" t="s">
        <v>18</v>
      </c>
      <c r="C64" s="3" t="s">
        <v>19</v>
      </c>
      <c r="D64" s="3">
        <v>61</v>
      </c>
      <c r="E64" s="4">
        <v>2</v>
      </c>
      <c r="F64" s="3">
        <v>36</v>
      </c>
      <c r="G64" s="3">
        <v>2</v>
      </c>
      <c r="H64" s="3">
        <v>30</v>
      </c>
      <c r="I64" s="3">
        <f t="shared" si="0"/>
        <v>126000</v>
      </c>
      <c r="J64" s="5">
        <v>158730.15873015873</v>
      </c>
      <c r="K64" s="3">
        <v>2003</v>
      </c>
      <c r="L64" s="3">
        <v>2</v>
      </c>
      <c r="M64" s="3">
        <v>9</v>
      </c>
      <c r="N64" s="3" t="s">
        <v>96</v>
      </c>
      <c r="O64" s="3" t="s">
        <v>31</v>
      </c>
      <c r="P64" s="3">
        <v>5</v>
      </c>
      <c r="Q64" s="3" t="s">
        <v>29</v>
      </c>
      <c r="R64" s="3" t="s">
        <v>25</v>
      </c>
      <c r="S64" s="6" t="s">
        <v>22</v>
      </c>
      <c r="T64" s="6" t="s">
        <v>23</v>
      </c>
      <c r="U64" s="10">
        <v>0.73802197802197866</v>
      </c>
      <c r="V64" s="10">
        <v>3.28014152885489E-2</v>
      </c>
      <c r="W64" s="11">
        <v>31.69</v>
      </c>
    </row>
    <row r="65" spans="1:34" x14ac:dyDescent="0.25">
      <c r="A65" s="3">
        <v>2020</v>
      </c>
      <c r="B65" s="3" t="s">
        <v>18</v>
      </c>
      <c r="C65" s="3" t="s">
        <v>19</v>
      </c>
      <c r="D65" s="3">
        <v>65</v>
      </c>
      <c r="E65" s="4">
        <v>2</v>
      </c>
      <c r="F65" s="3">
        <v>36</v>
      </c>
      <c r="G65" s="3">
        <v>2</v>
      </c>
      <c r="H65" s="3">
        <v>30</v>
      </c>
      <c r="I65" s="3">
        <f t="shared" si="0"/>
        <v>126000</v>
      </c>
      <c r="J65" s="5">
        <v>158730.15873015873</v>
      </c>
      <c r="K65" s="3">
        <v>2004</v>
      </c>
      <c r="L65" s="3">
        <v>2</v>
      </c>
      <c r="M65" s="3">
        <v>9</v>
      </c>
      <c r="N65" s="3" t="s">
        <v>97</v>
      </c>
      <c r="O65" s="3" t="s">
        <v>31</v>
      </c>
      <c r="P65" s="3">
        <v>1</v>
      </c>
      <c r="Q65" s="3" t="s">
        <v>24</v>
      </c>
      <c r="R65" s="3" t="s">
        <v>25</v>
      </c>
      <c r="S65" s="6" t="s">
        <v>22</v>
      </c>
      <c r="T65" s="6" t="s">
        <v>23</v>
      </c>
      <c r="U65" s="10">
        <v>0.70739795918367365</v>
      </c>
      <c r="V65" s="10">
        <v>3.9486586472572228E-2</v>
      </c>
      <c r="W65" s="11">
        <v>33.659999999999997</v>
      </c>
    </row>
    <row r="66" spans="1:34" x14ac:dyDescent="0.25">
      <c r="A66" s="3">
        <v>2020</v>
      </c>
      <c r="B66" s="3" t="s">
        <v>18</v>
      </c>
      <c r="C66" s="3" t="s">
        <v>19</v>
      </c>
      <c r="D66" s="3">
        <v>69</v>
      </c>
      <c r="E66" s="4">
        <v>2</v>
      </c>
      <c r="F66" s="3">
        <v>36</v>
      </c>
      <c r="G66" s="3">
        <v>2</v>
      </c>
      <c r="H66" s="3">
        <v>30</v>
      </c>
      <c r="I66" s="3">
        <f t="shared" ref="I66:I129" si="1">J66*0.98*0.9*0.9</f>
        <v>126000</v>
      </c>
      <c r="J66" s="5">
        <v>158730.15873015873</v>
      </c>
      <c r="K66" s="3">
        <v>2005</v>
      </c>
      <c r="L66" s="3">
        <v>2</v>
      </c>
      <c r="M66" s="3">
        <v>8</v>
      </c>
      <c r="N66" s="3" t="s">
        <v>98</v>
      </c>
      <c r="O66" s="3" t="s">
        <v>20</v>
      </c>
      <c r="P66" s="3">
        <v>4</v>
      </c>
      <c r="Q66" s="3" t="s">
        <v>27</v>
      </c>
      <c r="R66" s="3" t="s">
        <v>25</v>
      </c>
      <c r="S66" s="6" t="s">
        <v>25</v>
      </c>
      <c r="T66" s="6" t="s">
        <v>23</v>
      </c>
      <c r="U66" s="10">
        <v>0.71661702127659588</v>
      </c>
      <c r="V66" s="10">
        <v>3.8001727856300578E-2</v>
      </c>
      <c r="W66" s="11">
        <v>36.340000000000003</v>
      </c>
    </row>
    <row r="67" spans="1:34" x14ac:dyDescent="0.25">
      <c r="A67" s="3">
        <v>2020</v>
      </c>
      <c r="B67" s="3" t="s">
        <v>18</v>
      </c>
      <c r="C67" s="3" t="s">
        <v>19</v>
      </c>
      <c r="D67" s="3">
        <v>73</v>
      </c>
      <c r="E67" s="4">
        <v>2</v>
      </c>
      <c r="F67" s="3">
        <v>36</v>
      </c>
      <c r="G67" s="3">
        <v>2</v>
      </c>
      <c r="H67" s="3">
        <v>30</v>
      </c>
      <c r="I67" s="3">
        <f t="shared" si="1"/>
        <v>126000</v>
      </c>
      <c r="J67" s="5">
        <v>158730.15873015873</v>
      </c>
      <c r="K67" s="3">
        <v>2006</v>
      </c>
      <c r="L67" s="3">
        <v>2</v>
      </c>
      <c r="M67" s="3">
        <v>8</v>
      </c>
      <c r="N67" s="3" t="s">
        <v>99</v>
      </c>
      <c r="O67" s="3" t="s">
        <v>20</v>
      </c>
      <c r="P67" s="3">
        <v>4</v>
      </c>
      <c r="Q67" s="3" t="s">
        <v>27</v>
      </c>
      <c r="R67" s="3" t="s">
        <v>25</v>
      </c>
      <c r="S67" s="6" t="s">
        <v>25</v>
      </c>
      <c r="T67" s="6" t="s">
        <v>26</v>
      </c>
      <c r="U67" s="10">
        <v>0.74241489361702107</v>
      </c>
      <c r="V67" s="10">
        <v>2.493708624556772E-2</v>
      </c>
      <c r="W67" s="11">
        <v>42.38</v>
      </c>
    </row>
    <row r="68" spans="1:34" x14ac:dyDescent="0.25">
      <c r="A68" s="3">
        <v>2020</v>
      </c>
      <c r="B68" s="3" t="s">
        <v>18</v>
      </c>
      <c r="C68" s="3" t="s">
        <v>19</v>
      </c>
      <c r="D68" s="3">
        <v>77</v>
      </c>
      <c r="E68" s="4">
        <v>2</v>
      </c>
      <c r="F68" s="3">
        <v>36</v>
      </c>
      <c r="G68" s="3">
        <v>2</v>
      </c>
      <c r="H68" s="3">
        <v>30</v>
      </c>
      <c r="I68" s="3">
        <f t="shared" si="1"/>
        <v>126000</v>
      </c>
      <c r="J68" s="5">
        <v>158730.15873015873</v>
      </c>
      <c r="K68" s="3">
        <v>2007</v>
      </c>
      <c r="L68" s="3">
        <v>2</v>
      </c>
      <c r="M68" s="3">
        <v>8</v>
      </c>
      <c r="N68" s="3" t="s">
        <v>100</v>
      </c>
      <c r="O68" s="3" t="s">
        <v>20</v>
      </c>
      <c r="P68" s="3">
        <v>5</v>
      </c>
      <c r="Q68" s="3" t="s">
        <v>29</v>
      </c>
      <c r="R68" s="3" t="s">
        <v>25</v>
      </c>
      <c r="S68" s="6" t="s">
        <v>22</v>
      </c>
      <c r="T68" s="6" t="s">
        <v>26</v>
      </c>
      <c r="U68" s="10">
        <v>0.75564835164835187</v>
      </c>
      <c r="V68" s="10">
        <v>2.2525232087281192E-2</v>
      </c>
      <c r="W68" s="11">
        <v>41.9</v>
      </c>
    </row>
    <row r="69" spans="1:34" x14ac:dyDescent="0.25">
      <c r="A69" s="3">
        <v>2020</v>
      </c>
      <c r="B69" s="3" t="s">
        <v>18</v>
      </c>
      <c r="C69" s="3" t="s">
        <v>19</v>
      </c>
      <c r="D69" s="3">
        <v>81</v>
      </c>
      <c r="E69" s="4">
        <v>2</v>
      </c>
      <c r="F69" s="3">
        <v>36</v>
      </c>
      <c r="G69" s="3">
        <v>2</v>
      </c>
      <c r="H69" s="3">
        <v>30</v>
      </c>
      <c r="I69" s="3">
        <f t="shared" si="1"/>
        <v>126000</v>
      </c>
      <c r="J69" s="5">
        <v>158730.15873015873</v>
      </c>
      <c r="K69" s="3">
        <v>2008</v>
      </c>
      <c r="L69" s="3">
        <v>2</v>
      </c>
      <c r="M69" s="3">
        <v>8</v>
      </c>
      <c r="N69" s="3" t="s">
        <v>101</v>
      </c>
      <c r="O69" s="3" t="s">
        <v>20</v>
      </c>
      <c r="P69" s="3">
        <v>2</v>
      </c>
      <c r="Q69" s="3" t="s">
        <v>30</v>
      </c>
      <c r="R69" s="3" t="s">
        <v>284</v>
      </c>
      <c r="S69" s="6" t="s">
        <v>22</v>
      </c>
      <c r="T69" s="6" t="s">
        <v>26</v>
      </c>
      <c r="U69" s="10">
        <v>0.74761052631578973</v>
      </c>
      <c r="V69" s="10">
        <v>2.8581832772119505E-2</v>
      </c>
      <c r="W69" s="11">
        <v>39.65</v>
      </c>
    </row>
    <row r="70" spans="1:34" x14ac:dyDescent="0.25">
      <c r="A70" s="3">
        <v>2020</v>
      </c>
      <c r="B70" s="3" t="s">
        <v>18</v>
      </c>
      <c r="C70" s="3" t="s">
        <v>19</v>
      </c>
      <c r="D70" s="3">
        <v>85</v>
      </c>
      <c r="E70" s="4">
        <v>2</v>
      </c>
      <c r="F70" s="3">
        <v>36</v>
      </c>
      <c r="G70" s="3">
        <v>2</v>
      </c>
      <c r="H70" s="3">
        <v>30</v>
      </c>
      <c r="I70" s="3">
        <f t="shared" si="1"/>
        <v>126000</v>
      </c>
      <c r="J70" s="5">
        <v>158730.15873015873</v>
      </c>
      <c r="K70" s="3">
        <v>2009</v>
      </c>
      <c r="L70" s="3">
        <v>2</v>
      </c>
      <c r="M70" s="3">
        <v>7</v>
      </c>
      <c r="N70" s="3" t="s">
        <v>102</v>
      </c>
      <c r="O70" s="3" t="s">
        <v>28</v>
      </c>
      <c r="P70" s="3">
        <v>1</v>
      </c>
      <c r="Q70" s="3" t="s">
        <v>24</v>
      </c>
      <c r="R70" s="3" t="s">
        <v>25</v>
      </c>
      <c r="S70" s="6" t="s">
        <v>22</v>
      </c>
      <c r="T70" s="6" t="s">
        <v>23</v>
      </c>
      <c r="U70" s="10">
        <v>0.73760674157303374</v>
      </c>
      <c r="V70" s="10">
        <v>1.9695187447193684E-2</v>
      </c>
      <c r="W70" s="11">
        <v>35.81</v>
      </c>
      <c r="X70" s="17">
        <v>2</v>
      </c>
      <c r="Y70" s="17">
        <v>2</v>
      </c>
      <c r="Z70" s="17">
        <v>1</v>
      </c>
      <c r="AA70" s="17">
        <v>2</v>
      </c>
      <c r="AB70" s="17">
        <f>AVERAGE(X70:AA70)</f>
        <v>1.75</v>
      </c>
      <c r="AC70" s="27">
        <v>1</v>
      </c>
      <c r="AD70" s="27">
        <v>1</v>
      </c>
      <c r="AE70" s="27">
        <v>3</v>
      </c>
      <c r="AF70" s="27">
        <v>3</v>
      </c>
      <c r="AG70" s="27">
        <f>AVERAGE(AC70:AF70)</f>
        <v>2</v>
      </c>
      <c r="AH70" s="17">
        <v>0.25</v>
      </c>
    </row>
    <row r="71" spans="1:34" x14ac:dyDescent="0.25">
      <c r="A71" s="3">
        <v>2020</v>
      </c>
      <c r="B71" s="3" t="s">
        <v>18</v>
      </c>
      <c r="C71" s="3" t="s">
        <v>19</v>
      </c>
      <c r="D71" s="3">
        <v>89</v>
      </c>
      <c r="E71" s="4">
        <v>2</v>
      </c>
      <c r="F71" s="3">
        <v>36</v>
      </c>
      <c r="G71" s="3">
        <v>2</v>
      </c>
      <c r="H71" s="3">
        <v>30</v>
      </c>
      <c r="I71" s="3">
        <f t="shared" si="1"/>
        <v>126000</v>
      </c>
      <c r="J71" s="5">
        <v>158730.15873015873</v>
      </c>
      <c r="K71" s="3">
        <v>2010</v>
      </c>
      <c r="L71" s="3">
        <v>2</v>
      </c>
      <c r="M71" s="3">
        <v>7</v>
      </c>
      <c r="N71" s="3" t="s">
        <v>103</v>
      </c>
      <c r="O71" s="3" t="s">
        <v>28</v>
      </c>
      <c r="P71" s="3">
        <v>2</v>
      </c>
      <c r="Q71" s="3" t="s">
        <v>30</v>
      </c>
      <c r="R71" s="3" t="s">
        <v>284</v>
      </c>
      <c r="S71" s="6" t="s">
        <v>25</v>
      </c>
      <c r="T71" s="6" t="s">
        <v>26</v>
      </c>
      <c r="U71" s="10">
        <v>0.73815384615384627</v>
      </c>
      <c r="V71" s="10">
        <v>3.7455432205614592E-2</v>
      </c>
      <c r="W71" s="11">
        <v>50.28</v>
      </c>
      <c r="AC71" s="27"/>
      <c r="AD71" s="27"/>
      <c r="AE71" s="27"/>
      <c r="AF71" s="27"/>
      <c r="AG71" s="27"/>
      <c r="AH71" s="17"/>
    </row>
    <row r="72" spans="1:34" x14ac:dyDescent="0.25">
      <c r="A72" s="3">
        <v>2020</v>
      </c>
      <c r="B72" s="3" t="s">
        <v>18</v>
      </c>
      <c r="C72" s="3" t="s">
        <v>19</v>
      </c>
      <c r="D72" s="3">
        <v>93</v>
      </c>
      <c r="E72" s="4">
        <v>2</v>
      </c>
      <c r="F72" s="3">
        <v>36</v>
      </c>
      <c r="G72" s="3">
        <v>2</v>
      </c>
      <c r="H72" s="3">
        <v>30</v>
      </c>
      <c r="I72" s="3">
        <f t="shared" si="1"/>
        <v>126000</v>
      </c>
      <c r="J72" s="5">
        <v>158730.15873015873</v>
      </c>
      <c r="K72" s="3">
        <v>2011</v>
      </c>
      <c r="L72" s="3">
        <v>2</v>
      </c>
      <c r="M72" s="3">
        <v>7</v>
      </c>
      <c r="N72" s="3" t="s">
        <v>104</v>
      </c>
      <c r="O72" s="3" t="s">
        <v>28</v>
      </c>
      <c r="P72" s="3">
        <v>3</v>
      </c>
      <c r="Q72" s="3" t="s">
        <v>21</v>
      </c>
      <c r="R72" s="3" t="s">
        <v>283</v>
      </c>
      <c r="S72" s="6" t="s">
        <v>22</v>
      </c>
      <c r="T72" s="6" t="s">
        <v>23</v>
      </c>
      <c r="U72" s="10">
        <v>0.73664835164835174</v>
      </c>
      <c r="V72" s="10">
        <v>2.9378137610725278E-2</v>
      </c>
      <c r="W72" s="11">
        <v>44.59</v>
      </c>
      <c r="X72" s="17">
        <v>0</v>
      </c>
      <c r="Y72" s="17">
        <v>1</v>
      </c>
      <c r="Z72" s="17">
        <v>2</v>
      </c>
      <c r="AA72" s="17">
        <v>1</v>
      </c>
      <c r="AB72" s="17">
        <f>AVERAGE(X72:AA72)</f>
        <v>1</v>
      </c>
      <c r="AC72" s="27">
        <v>1</v>
      </c>
      <c r="AD72" s="27">
        <v>2</v>
      </c>
      <c r="AE72" s="27">
        <v>0</v>
      </c>
      <c r="AF72" s="27">
        <v>2</v>
      </c>
      <c r="AG72" s="27">
        <f>AVERAGE(AC72:AF72)</f>
        <v>1.25</v>
      </c>
      <c r="AH72" s="17">
        <v>0.25</v>
      </c>
    </row>
    <row r="73" spans="1:34" x14ac:dyDescent="0.25">
      <c r="A73" s="3">
        <v>2020</v>
      </c>
      <c r="B73" s="3" t="s">
        <v>18</v>
      </c>
      <c r="C73" s="3" t="s">
        <v>19</v>
      </c>
      <c r="D73" s="3">
        <v>97</v>
      </c>
      <c r="E73" s="4">
        <v>2</v>
      </c>
      <c r="F73" s="3">
        <v>36</v>
      </c>
      <c r="G73" s="3">
        <v>2</v>
      </c>
      <c r="H73" s="3">
        <v>30</v>
      </c>
      <c r="I73" s="3">
        <f t="shared" si="1"/>
        <v>126000</v>
      </c>
      <c r="J73" s="5">
        <v>158730.15873015873</v>
      </c>
      <c r="K73" s="3">
        <v>2012</v>
      </c>
      <c r="L73" s="3">
        <v>2</v>
      </c>
      <c r="M73" s="3">
        <v>7</v>
      </c>
      <c r="N73" s="3" t="s">
        <v>105</v>
      </c>
      <c r="O73" s="3" t="s">
        <v>28</v>
      </c>
      <c r="P73" s="3">
        <v>4</v>
      </c>
      <c r="Q73" s="3" t="s">
        <v>27</v>
      </c>
      <c r="R73" s="3" t="s">
        <v>25</v>
      </c>
      <c r="S73" s="6" t="s">
        <v>22</v>
      </c>
      <c r="T73" s="6" t="s">
        <v>23</v>
      </c>
      <c r="U73" s="10">
        <v>0.74196703296703304</v>
      </c>
      <c r="V73" s="10">
        <v>2.4277767858882512E-2</v>
      </c>
      <c r="W73" s="11">
        <v>39.86</v>
      </c>
      <c r="AC73" s="27"/>
      <c r="AD73" s="27"/>
      <c r="AE73" s="27"/>
      <c r="AF73" s="27"/>
      <c r="AG73" s="27"/>
      <c r="AH73" s="17"/>
    </row>
    <row r="74" spans="1:34" x14ac:dyDescent="0.25">
      <c r="A74" s="3">
        <v>2020</v>
      </c>
      <c r="B74" s="3" t="s">
        <v>18</v>
      </c>
      <c r="C74" s="3" t="s">
        <v>19</v>
      </c>
      <c r="D74" s="3">
        <v>97</v>
      </c>
      <c r="E74" s="4">
        <v>3</v>
      </c>
      <c r="F74" s="3">
        <v>36</v>
      </c>
      <c r="G74" s="3">
        <v>2</v>
      </c>
      <c r="H74" s="3">
        <v>30</v>
      </c>
      <c r="I74" s="3">
        <f t="shared" si="1"/>
        <v>126000</v>
      </c>
      <c r="J74" s="5">
        <v>158730.15873015873</v>
      </c>
      <c r="K74" s="3">
        <v>2013</v>
      </c>
      <c r="L74" s="3">
        <v>2</v>
      </c>
      <c r="M74" s="3">
        <v>7</v>
      </c>
      <c r="N74" s="3" t="s">
        <v>106</v>
      </c>
      <c r="O74" s="3" t="s">
        <v>28</v>
      </c>
      <c r="P74" s="3">
        <v>2</v>
      </c>
      <c r="Q74" s="3" t="s">
        <v>30</v>
      </c>
      <c r="R74" s="3" t="s">
        <v>284</v>
      </c>
      <c r="S74" s="6" t="s">
        <v>22</v>
      </c>
      <c r="T74" s="6" t="s">
        <v>23</v>
      </c>
      <c r="U74" s="10">
        <v>0.73906896551724144</v>
      </c>
      <c r="V74" s="10">
        <v>2.5994987487953179E-2</v>
      </c>
      <c r="W74" s="11">
        <v>42.99</v>
      </c>
      <c r="X74" s="17">
        <v>2</v>
      </c>
      <c r="Y74" s="17">
        <v>3</v>
      </c>
      <c r="Z74" s="17">
        <v>3</v>
      </c>
      <c r="AA74" s="17">
        <v>1</v>
      </c>
      <c r="AB74" s="17">
        <f>AVERAGE(X74:AA74)</f>
        <v>2.25</v>
      </c>
      <c r="AC74" s="27">
        <v>3</v>
      </c>
      <c r="AD74" s="27">
        <v>3</v>
      </c>
      <c r="AE74" s="27">
        <v>1</v>
      </c>
      <c r="AF74" s="27">
        <v>1</v>
      </c>
      <c r="AG74" s="27">
        <f>AVERAGE(AC74:AF74)</f>
        <v>2</v>
      </c>
      <c r="AH74" s="17">
        <v>-0.25</v>
      </c>
    </row>
    <row r="75" spans="1:34" x14ac:dyDescent="0.25">
      <c r="A75" s="3">
        <v>2020</v>
      </c>
      <c r="B75" s="3" t="s">
        <v>18</v>
      </c>
      <c r="C75" s="3" t="s">
        <v>19</v>
      </c>
      <c r="D75" s="3">
        <v>93</v>
      </c>
      <c r="E75" s="4">
        <v>3</v>
      </c>
      <c r="F75" s="3">
        <v>36</v>
      </c>
      <c r="G75" s="3">
        <v>2</v>
      </c>
      <c r="H75" s="3">
        <v>30</v>
      </c>
      <c r="I75" s="3">
        <f t="shared" si="1"/>
        <v>126000</v>
      </c>
      <c r="J75" s="5">
        <v>158730.15873015873</v>
      </c>
      <c r="K75" s="3">
        <v>2014</v>
      </c>
      <c r="L75" s="3">
        <v>2</v>
      </c>
      <c r="M75" s="3">
        <v>7</v>
      </c>
      <c r="N75" s="3" t="s">
        <v>107</v>
      </c>
      <c r="O75" s="3" t="s">
        <v>28</v>
      </c>
      <c r="P75" s="3">
        <v>3</v>
      </c>
      <c r="Q75" s="3" t="s">
        <v>21</v>
      </c>
      <c r="R75" s="3" t="s">
        <v>283</v>
      </c>
      <c r="S75" s="6" t="s">
        <v>25</v>
      </c>
      <c r="T75" s="6" t="s">
        <v>26</v>
      </c>
      <c r="U75" s="10">
        <v>0.75514772727272728</v>
      </c>
      <c r="V75" s="10">
        <v>2.2859158869056977E-2</v>
      </c>
      <c r="W75" s="11">
        <v>42.63</v>
      </c>
    </row>
    <row r="76" spans="1:34" x14ac:dyDescent="0.25">
      <c r="A76" s="3">
        <v>2020</v>
      </c>
      <c r="B76" s="3" t="s">
        <v>18</v>
      </c>
      <c r="C76" s="3" t="s">
        <v>19</v>
      </c>
      <c r="D76" s="3">
        <v>89</v>
      </c>
      <c r="E76" s="4">
        <v>3</v>
      </c>
      <c r="F76" s="3">
        <v>36</v>
      </c>
      <c r="G76" s="3">
        <v>2</v>
      </c>
      <c r="H76" s="3">
        <v>30</v>
      </c>
      <c r="I76" s="3">
        <f t="shared" si="1"/>
        <v>126000</v>
      </c>
      <c r="J76" s="5">
        <v>158730.15873015873</v>
      </c>
      <c r="K76" s="3">
        <v>2015</v>
      </c>
      <c r="L76" s="3">
        <v>2</v>
      </c>
      <c r="M76" s="3">
        <v>7</v>
      </c>
      <c r="N76" s="3" t="s">
        <v>108</v>
      </c>
      <c r="O76" s="3" t="s">
        <v>28</v>
      </c>
      <c r="P76" s="3">
        <v>5</v>
      </c>
      <c r="Q76" s="3" t="s">
        <v>29</v>
      </c>
      <c r="R76" s="3" t="s">
        <v>25</v>
      </c>
      <c r="S76" s="6" t="s">
        <v>25</v>
      </c>
      <c r="T76" s="6" t="s">
        <v>23</v>
      </c>
      <c r="U76" s="10">
        <v>0.71224719101123568</v>
      </c>
      <c r="V76" s="10">
        <v>2.9577817586097278E-2</v>
      </c>
      <c r="W76" s="11">
        <v>43.28</v>
      </c>
    </row>
    <row r="77" spans="1:34" x14ac:dyDescent="0.25">
      <c r="A77" s="3">
        <v>2020</v>
      </c>
      <c r="B77" s="3" t="s">
        <v>18</v>
      </c>
      <c r="C77" s="3" t="s">
        <v>19</v>
      </c>
      <c r="D77" s="3">
        <v>85</v>
      </c>
      <c r="E77" s="4">
        <v>3</v>
      </c>
      <c r="F77" s="3">
        <v>36</v>
      </c>
      <c r="G77" s="3">
        <v>2</v>
      </c>
      <c r="H77" s="3">
        <v>30</v>
      </c>
      <c r="I77" s="3">
        <f t="shared" si="1"/>
        <v>126000</v>
      </c>
      <c r="J77" s="5">
        <v>158730.15873015873</v>
      </c>
      <c r="K77" s="3">
        <v>2016</v>
      </c>
      <c r="L77" s="3">
        <v>2</v>
      </c>
      <c r="M77" s="3">
        <v>7</v>
      </c>
      <c r="N77" s="3" t="s">
        <v>109</v>
      </c>
      <c r="O77" s="3" t="s">
        <v>28</v>
      </c>
      <c r="P77" s="3">
        <v>5</v>
      </c>
      <c r="Q77" s="3" t="s">
        <v>29</v>
      </c>
      <c r="R77" s="3" t="s">
        <v>25</v>
      </c>
      <c r="S77" s="6" t="s">
        <v>22</v>
      </c>
      <c r="T77" s="6" t="s">
        <v>26</v>
      </c>
      <c r="U77" s="10">
        <v>0.76463636363636422</v>
      </c>
      <c r="V77" s="10">
        <v>1.4700990519557677E-2</v>
      </c>
      <c r="W77" s="11">
        <v>39.49</v>
      </c>
    </row>
    <row r="78" spans="1:34" x14ac:dyDescent="0.25">
      <c r="A78" s="3">
        <v>2020</v>
      </c>
      <c r="B78" s="3" t="s">
        <v>18</v>
      </c>
      <c r="C78" s="3" t="s">
        <v>19</v>
      </c>
      <c r="D78" s="3">
        <v>81</v>
      </c>
      <c r="E78" s="4">
        <v>3</v>
      </c>
      <c r="F78" s="3">
        <v>36</v>
      </c>
      <c r="G78" s="3">
        <v>2</v>
      </c>
      <c r="H78" s="3">
        <v>30</v>
      </c>
      <c r="I78" s="3">
        <f t="shared" si="1"/>
        <v>126000</v>
      </c>
      <c r="J78" s="5">
        <v>158730.15873015873</v>
      </c>
      <c r="K78" s="3">
        <v>2017</v>
      </c>
      <c r="L78" s="3">
        <v>2</v>
      </c>
      <c r="M78" s="3">
        <v>8</v>
      </c>
      <c r="N78" s="3" t="s">
        <v>110</v>
      </c>
      <c r="O78" s="3" t="s">
        <v>20</v>
      </c>
      <c r="P78" s="3">
        <v>2</v>
      </c>
      <c r="Q78" s="3" t="s">
        <v>30</v>
      </c>
      <c r="R78" s="3" t="s">
        <v>284</v>
      </c>
      <c r="S78" s="6" t="s">
        <v>22</v>
      </c>
      <c r="T78" s="6" t="s">
        <v>23</v>
      </c>
      <c r="U78" s="10">
        <v>0.72385555555555559</v>
      </c>
      <c r="V78" s="10">
        <v>3.1709198718915782E-2</v>
      </c>
      <c r="W78" s="11">
        <v>42.97</v>
      </c>
    </row>
    <row r="79" spans="1:34" x14ac:dyDescent="0.25">
      <c r="A79" s="3">
        <v>2020</v>
      </c>
      <c r="B79" s="3" t="s">
        <v>18</v>
      </c>
      <c r="C79" s="3" t="s">
        <v>19</v>
      </c>
      <c r="D79" s="3">
        <v>77</v>
      </c>
      <c r="E79" s="4">
        <v>3</v>
      </c>
      <c r="F79" s="3">
        <v>36</v>
      </c>
      <c r="G79" s="3">
        <v>2</v>
      </c>
      <c r="H79" s="3">
        <v>30</v>
      </c>
      <c r="I79" s="3">
        <f t="shared" si="1"/>
        <v>126000</v>
      </c>
      <c r="J79" s="5">
        <v>158730.15873015873</v>
      </c>
      <c r="K79" s="3">
        <v>2018</v>
      </c>
      <c r="L79" s="3">
        <v>2</v>
      </c>
      <c r="M79" s="3">
        <v>8</v>
      </c>
      <c r="N79" s="3" t="s">
        <v>111</v>
      </c>
      <c r="O79" s="3" t="s">
        <v>20</v>
      </c>
      <c r="P79" s="3">
        <v>3</v>
      </c>
      <c r="Q79" s="3" t="s">
        <v>21</v>
      </c>
      <c r="R79" s="3" t="s">
        <v>283</v>
      </c>
      <c r="S79" s="6" t="s">
        <v>22</v>
      </c>
      <c r="T79" s="6" t="s">
        <v>26</v>
      </c>
      <c r="U79" s="10">
        <v>0.75704301075268798</v>
      </c>
      <c r="V79" s="10">
        <v>1.8029513231338928E-2</v>
      </c>
      <c r="W79" s="11">
        <v>45.45</v>
      </c>
      <c r="AC79" s="17"/>
      <c r="AD79" s="17"/>
      <c r="AE79" s="17"/>
      <c r="AF79" s="17"/>
      <c r="AG79" s="17"/>
    </row>
    <row r="80" spans="1:34" x14ac:dyDescent="0.25">
      <c r="A80" s="3">
        <v>2020</v>
      </c>
      <c r="B80" s="3" t="s">
        <v>18</v>
      </c>
      <c r="C80" s="3" t="s">
        <v>19</v>
      </c>
      <c r="D80" s="3">
        <v>73</v>
      </c>
      <c r="E80" s="4">
        <v>3</v>
      </c>
      <c r="F80" s="3">
        <v>36</v>
      </c>
      <c r="G80" s="3">
        <v>2</v>
      </c>
      <c r="H80" s="3">
        <v>30</v>
      </c>
      <c r="I80" s="3">
        <f t="shared" si="1"/>
        <v>126000</v>
      </c>
      <c r="J80" s="5">
        <v>158730.15873015873</v>
      </c>
      <c r="K80" s="3">
        <v>2019</v>
      </c>
      <c r="L80" s="3">
        <v>2</v>
      </c>
      <c r="M80" s="3">
        <v>8</v>
      </c>
      <c r="N80" s="3" t="s">
        <v>112</v>
      </c>
      <c r="O80" s="3" t="s">
        <v>20</v>
      </c>
      <c r="P80" s="3">
        <v>3</v>
      </c>
      <c r="Q80" s="3" t="s">
        <v>21</v>
      </c>
      <c r="R80" s="3" t="s">
        <v>283</v>
      </c>
      <c r="S80" s="6" t="s">
        <v>25</v>
      </c>
      <c r="T80" s="6" t="s">
        <v>23</v>
      </c>
      <c r="U80" s="10">
        <v>0.73335106382978743</v>
      </c>
      <c r="V80" s="10">
        <v>2.1505541894801871E-2</v>
      </c>
      <c r="W80" s="11">
        <v>45.55</v>
      </c>
    </row>
    <row r="81" spans="1:34" x14ac:dyDescent="0.25">
      <c r="A81" s="3">
        <v>2020</v>
      </c>
      <c r="B81" s="3" t="s">
        <v>18</v>
      </c>
      <c r="C81" s="3" t="s">
        <v>19</v>
      </c>
      <c r="D81" s="3">
        <v>69</v>
      </c>
      <c r="E81" s="4">
        <v>3</v>
      </c>
      <c r="F81" s="3">
        <v>36</v>
      </c>
      <c r="G81" s="3">
        <v>2</v>
      </c>
      <c r="H81" s="3">
        <v>30</v>
      </c>
      <c r="I81" s="3">
        <f t="shared" si="1"/>
        <v>126000</v>
      </c>
      <c r="J81" s="5">
        <v>158730.15873015873</v>
      </c>
      <c r="K81" s="3">
        <v>2020</v>
      </c>
      <c r="L81" s="3">
        <v>2</v>
      </c>
      <c r="M81" s="3">
        <v>8</v>
      </c>
      <c r="N81" s="3" t="s">
        <v>113</v>
      </c>
      <c r="O81" s="3" t="s">
        <v>20</v>
      </c>
      <c r="P81" s="3">
        <v>5</v>
      </c>
      <c r="Q81" s="3" t="s">
        <v>29</v>
      </c>
      <c r="R81" s="3" t="s">
        <v>25</v>
      </c>
      <c r="S81" s="6" t="s">
        <v>25</v>
      </c>
      <c r="T81" s="6" t="s">
        <v>23</v>
      </c>
      <c r="U81" s="10">
        <v>0.72394623655913959</v>
      </c>
      <c r="V81" s="10">
        <v>3.0944327846957588E-2</v>
      </c>
      <c r="W81" s="11">
        <v>38.909999999999997</v>
      </c>
    </row>
    <row r="82" spans="1:34" x14ac:dyDescent="0.25">
      <c r="A82" s="3">
        <v>2020</v>
      </c>
      <c r="B82" s="3" t="s">
        <v>18</v>
      </c>
      <c r="C82" s="3" t="s">
        <v>19</v>
      </c>
      <c r="D82" s="3">
        <v>65</v>
      </c>
      <c r="E82" s="4">
        <v>3</v>
      </c>
      <c r="F82" s="3">
        <v>36</v>
      </c>
      <c r="G82" s="3">
        <v>2</v>
      </c>
      <c r="H82" s="3">
        <v>30</v>
      </c>
      <c r="I82" s="3">
        <f t="shared" si="1"/>
        <v>126000</v>
      </c>
      <c r="J82" s="5">
        <v>158730.15873015873</v>
      </c>
      <c r="K82" s="3">
        <v>2021</v>
      </c>
      <c r="L82" s="3">
        <v>2</v>
      </c>
      <c r="M82" s="3">
        <v>9</v>
      </c>
      <c r="N82" s="3" t="s">
        <v>114</v>
      </c>
      <c r="O82" s="3" t="s">
        <v>31</v>
      </c>
      <c r="P82" s="3">
        <v>4</v>
      </c>
      <c r="Q82" s="3" t="s">
        <v>27</v>
      </c>
      <c r="R82" s="3" t="s">
        <v>25</v>
      </c>
      <c r="S82" s="6" t="s">
        <v>25</v>
      </c>
      <c r="T82" s="6" t="s">
        <v>26</v>
      </c>
      <c r="U82" s="10">
        <v>0.73890624999999999</v>
      </c>
      <c r="V82" s="10">
        <v>2.9604437122982646E-2</v>
      </c>
      <c r="W82" s="11">
        <v>38.74</v>
      </c>
      <c r="AC82" s="17"/>
      <c r="AD82" s="17"/>
      <c r="AE82" s="17"/>
      <c r="AF82" s="17"/>
      <c r="AG82" s="17"/>
    </row>
    <row r="83" spans="1:34" x14ac:dyDescent="0.25">
      <c r="A83" s="3">
        <v>2020</v>
      </c>
      <c r="B83" s="3" t="s">
        <v>18</v>
      </c>
      <c r="C83" s="3" t="s">
        <v>19</v>
      </c>
      <c r="D83" s="3">
        <v>61</v>
      </c>
      <c r="E83" s="4">
        <v>3</v>
      </c>
      <c r="F83" s="3">
        <v>36</v>
      </c>
      <c r="G83" s="3">
        <v>2</v>
      </c>
      <c r="H83" s="3">
        <v>30</v>
      </c>
      <c r="I83" s="3">
        <f t="shared" si="1"/>
        <v>126000</v>
      </c>
      <c r="J83" s="5">
        <v>158730.15873015873</v>
      </c>
      <c r="K83" s="3">
        <v>2022</v>
      </c>
      <c r="L83" s="3">
        <v>2</v>
      </c>
      <c r="M83" s="3">
        <v>9</v>
      </c>
      <c r="N83" s="3" t="s">
        <v>115</v>
      </c>
      <c r="O83" s="3" t="s">
        <v>31</v>
      </c>
      <c r="P83" s="3">
        <v>3</v>
      </c>
      <c r="Q83" s="3" t="s">
        <v>21</v>
      </c>
      <c r="R83" s="3" t="s">
        <v>283</v>
      </c>
      <c r="S83" s="6" t="s">
        <v>22</v>
      </c>
      <c r="T83" s="6" t="s">
        <v>26</v>
      </c>
      <c r="U83" s="10">
        <v>0.75947872340425548</v>
      </c>
      <c r="V83" s="10">
        <v>2.5029328484280321E-2</v>
      </c>
      <c r="W83" s="11">
        <v>47.17</v>
      </c>
      <c r="AC83" s="17"/>
      <c r="AD83" s="17"/>
      <c r="AE83" s="17"/>
      <c r="AF83" s="17"/>
      <c r="AG83" s="17"/>
    </row>
    <row r="84" spans="1:34" x14ac:dyDescent="0.25">
      <c r="A84" s="3">
        <v>2020</v>
      </c>
      <c r="B84" s="3" t="s">
        <v>18</v>
      </c>
      <c r="C84" s="3" t="s">
        <v>19</v>
      </c>
      <c r="D84" s="3">
        <v>57</v>
      </c>
      <c r="E84" s="4">
        <v>3</v>
      </c>
      <c r="F84" s="3">
        <v>36</v>
      </c>
      <c r="G84" s="3">
        <v>2</v>
      </c>
      <c r="H84" s="3">
        <v>30</v>
      </c>
      <c r="I84" s="3">
        <f t="shared" si="1"/>
        <v>126000</v>
      </c>
      <c r="J84" s="5">
        <v>158730.15873015873</v>
      </c>
      <c r="K84" s="3">
        <v>2023</v>
      </c>
      <c r="L84" s="3">
        <v>2</v>
      </c>
      <c r="M84" s="3">
        <v>9</v>
      </c>
      <c r="N84" s="3" t="s">
        <v>116</v>
      </c>
      <c r="O84" s="3" t="s">
        <v>31</v>
      </c>
      <c r="P84" s="3">
        <v>2</v>
      </c>
      <c r="Q84" s="3" t="s">
        <v>30</v>
      </c>
      <c r="R84" s="3" t="s">
        <v>284</v>
      </c>
      <c r="S84" s="6" t="s">
        <v>22</v>
      </c>
      <c r="T84" s="6" t="s">
        <v>26</v>
      </c>
      <c r="U84" s="10">
        <v>0.74645744680851067</v>
      </c>
      <c r="V84" s="10">
        <v>3.0184972724146237E-2</v>
      </c>
      <c r="W84" s="11">
        <v>43.51</v>
      </c>
    </row>
    <row r="85" spans="1:34" x14ac:dyDescent="0.25">
      <c r="A85" s="3">
        <v>2020</v>
      </c>
      <c r="B85" s="3" t="s">
        <v>18</v>
      </c>
      <c r="C85" s="3" t="s">
        <v>19</v>
      </c>
      <c r="D85" s="3">
        <v>53</v>
      </c>
      <c r="E85" s="4">
        <v>3</v>
      </c>
      <c r="F85" s="3">
        <v>36</v>
      </c>
      <c r="G85" s="3">
        <v>2</v>
      </c>
      <c r="H85" s="3">
        <v>30</v>
      </c>
      <c r="I85" s="3">
        <f t="shared" si="1"/>
        <v>126000</v>
      </c>
      <c r="J85" s="5">
        <v>158730.15873015873</v>
      </c>
      <c r="K85" s="3">
        <v>2024</v>
      </c>
      <c r="L85" s="3">
        <v>2</v>
      </c>
      <c r="M85" s="3">
        <v>9</v>
      </c>
      <c r="N85" s="3" t="s">
        <v>117</v>
      </c>
      <c r="O85" s="3" t="s">
        <v>31</v>
      </c>
      <c r="P85" s="3">
        <v>5</v>
      </c>
      <c r="Q85" s="3" t="s">
        <v>29</v>
      </c>
      <c r="R85" s="3" t="s">
        <v>25</v>
      </c>
      <c r="S85" s="6" t="s">
        <v>25</v>
      </c>
      <c r="T85" s="6" t="s">
        <v>26</v>
      </c>
      <c r="U85" s="10">
        <v>0.76362765957446799</v>
      </c>
      <c r="V85" s="10">
        <v>2.1166510392730969E-2</v>
      </c>
      <c r="W85" s="11">
        <v>46</v>
      </c>
    </row>
    <row r="86" spans="1:34" x14ac:dyDescent="0.25">
      <c r="A86" s="3">
        <v>2020</v>
      </c>
      <c r="B86" s="3" t="s">
        <v>18</v>
      </c>
      <c r="C86" s="3" t="s">
        <v>19</v>
      </c>
      <c r="D86" s="3">
        <v>53</v>
      </c>
      <c r="E86" s="4">
        <v>4</v>
      </c>
      <c r="F86" s="3">
        <v>36</v>
      </c>
      <c r="G86" s="3">
        <v>2</v>
      </c>
      <c r="H86" s="3">
        <v>30</v>
      </c>
      <c r="I86" s="3">
        <f t="shared" si="1"/>
        <v>126000</v>
      </c>
      <c r="J86" s="5">
        <v>158730.15873015873</v>
      </c>
      <c r="K86" s="3">
        <v>2025</v>
      </c>
      <c r="L86" s="3">
        <v>2</v>
      </c>
      <c r="M86" s="3">
        <v>9</v>
      </c>
      <c r="N86" s="3" t="s">
        <v>118</v>
      </c>
      <c r="O86" s="3" t="s">
        <v>31</v>
      </c>
      <c r="P86" s="3">
        <v>1</v>
      </c>
      <c r="Q86" s="3" t="s">
        <v>24</v>
      </c>
      <c r="R86" s="3" t="s">
        <v>25</v>
      </c>
      <c r="S86" s="6" t="s">
        <v>25</v>
      </c>
      <c r="T86" s="6" t="s">
        <v>23</v>
      </c>
      <c r="U86" s="10">
        <v>0.74591666666666689</v>
      </c>
      <c r="V86" s="10">
        <v>2.3038944907608105E-2</v>
      </c>
      <c r="W86" s="11">
        <v>40.99</v>
      </c>
    </row>
    <row r="87" spans="1:34" x14ac:dyDescent="0.25">
      <c r="A87" s="3">
        <v>2020</v>
      </c>
      <c r="B87" s="3" t="s">
        <v>18</v>
      </c>
      <c r="C87" s="3" t="s">
        <v>19</v>
      </c>
      <c r="D87" s="3">
        <v>57</v>
      </c>
      <c r="E87" s="4">
        <v>4</v>
      </c>
      <c r="F87" s="3">
        <v>36</v>
      </c>
      <c r="G87" s="3">
        <v>2</v>
      </c>
      <c r="H87" s="3">
        <v>30</v>
      </c>
      <c r="I87" s="3">
        <f t="shared" si="1"/>
        <v>126000</v>
      </c>
      <c r="J87" s="5">
        <v>158730.15873015873</v>
      </c>
      <c r="K87" s="3">
        <v>2026</v>
      </c>
      <c r="L87" s="3">
        <v>2</v>
      </c>
      <c r="M87" s="3">
        <v>9</v>
      </c>
      <c r="N87" s="3" t="s">
        <v>119</v>
      </c>
      <c r="O87" s="3" t="s">
        <v>31</v>
      </c>
      <c r="P87" s="3">
        <v>2</v>
      </c>
      <c r="Q87" s="3" t="s">
        <v>30</v>
      </c>
      <c r="R87" s="3" t="s">
        <v>284</v>
      </c>
      <c r="S87" s="6" t="s">
        <v>25</v>
      </c>
      <c r="T87" s="6" t="s">
        <v>23</v>
      </c>
      <c r="U87" s="10">
        <v>0.72820212765957415</v>
      </c>
      <c r="V87" s="10">
        <v>2.8435393584896305E-2</v>
      </c>
      <c r="W87" s="11">
        <v>45.97</v>
      </c>
    </row>
    <row r="88" spans="1:34" x14ac:dyDescent="0.25">
      <c r="A88" s="3">
        <v>2020</v>
      </c>
      <c r="B88" s="3" t="s">
        <v>18</v>
      </c>
      <c r="C88" s="3" t="s">
        <v>19</v>
      </c>
      <c r="D88" s="3">
        <v>61</v>
      </c>
      <c r="E88" s="4">
        <v>4</v>
      </c>
      <c r="F88" s="3">
        <v>36</v>
      </c>
      <c r="G88" s="3">
        <v>2</v>
      </c>
      <c r="H88" s="3">
        <v>30</v>
      </c>
      <c r="I88" s="3">
        <f t="shared" si="1"/>
        <v>126000</v>
      </c>
      <c r="J88" s="5">
        <v>158730.15873015873</v>
      </c>
      <c r="K88" s="3">
        <v>2027</v>
      </c>
      <c r="L88" s="3">
        <v>2</v>
      </c>
      <c r="M88" s="3">
        <v>9</v>
      </c>
      <c r="N88" s="3" t="s">
        <v>120</v>
      </c>
      <c r="O88" s="3" t="s">
        <v>31</v>
      </c>
      <c r="P88" s="3">
        <v>2</v>
      </c>
      <c r="Q88" s="3" t="s">
        <v>30</v>
      </c>
      <c r="R88" s="3" t="s">
        <v>284</v>
      </c>
      <c r="S88" s="6" t="s">
        <v>22</v>
      </c>
      <c r="T88" s="6" t="s">
        <v>23</v>
      </c>
      <c r="U88" s="10">
        <v>0.7478659793814435</v>
      </c>
      <c r="V88" s="10">
        <v>2.6484519403625117E-2</v>
      </c>
      <c r="W88" s="11">
        <v>47.65</v>
      </c>
    </row>
    <row r="89" spans="1:34" x14ac:dyDescent="0.25">
      <c r="A89" s="3">
        <v>2020</v>
      </c>
      <c r="B89" s="3" t="s">
        <v>18</v>
      </c>
      <c r="C89" s="3" t="s">
        <v>19</v>
      </c>
      <c r="D89" s="3">
        <v>65</v>
      </c>
      <c r="E89" s="4">
        <v>4</v>
      </c>
      <c r="F89" s="3">
        <v>36</v>
      </c>
      <c r="G89" s="3">
        <v>2</v>
      </c>
      <c r="H89" s="3">
        <v>30</v>
      </c>
      <c r="I89" s="3">
        <f t="shared" si="1"/>
        <v>126000</v>
      </c>
      <c r="J89" s="5">
        <v>158730.15873015873</v>
      </c>
      <c r="K89" s="3">
        <v>2028</v>
      </c>
      <c r="L89" s="3">
        <v>2</v>
      </c>
      <c r="M89" s="3">
        <v>9</v>
      </c>
      <c r="N89" s="3" t="s">
        <v>121</v>
      </c>
      <c r="O89" s="3" t="s">
        <v>31</v>
      </c>
      <c r="P89" s="3">
        <v>5</v>
      </c>
      <c r="Q89" s="3" t="s">
        <v>29</v>
      </c>
      <c r="R89" s="3" t="s">
        <v>25</v>
      </c>
      <c r="S89" s="6" t="s">
        <v>25</v>
      </c>
      <c r="T89" s="6" t="s">
        <v>23</v>
      </c>
      <c r="U89" s="10">
        <v>0.71389690721649457</v>
      </c>
      <c r="V89" s="10">
        <v>3.0559192744057918E-2</v>
      </c>
      <c r="W89" s="11">
        <v>45.71</v>
      </c>
    </row>
    <row r="90" spans="1:34" x14ac:dyDescent="0.25">
      <c r="A90" s="3">
        <v>2020</v>
      </c>
      <c r="B90" s="3" t="s">
        <v>18</v>
      </c>
      <c r="C90" s="3" t="s">
        <v>19</v>
      </c>
      <c r="D90" s="3">
        <v>69</v>
      </c>
      <c r="E90" s="4">
        <v>4</v>
      </c>
      <c r="F90" s="3">
        <v>36</v>
      </c>
      <c r="G90" s="3">
        <v>2</v>
      </c>
      <c r="H90" s="3">
        <v>30</v>
      </c>
      <c r="I90" s="3">
        <f t="shared" si="1"/>
        <v>126000</v>
      </c>
      <c r="J90" s="5">
        <v>158730.15873015873</v>
      </c>
      <c r="K90" s="3">
        <v>2029</v>
      </c>
      <c r="L90" s="3">
        <v>2</v>
      </c>
      <c r="M90" s="3">
        <v>8</v>
      </c>
      <c r="N90" s="3" t="s">
        <v>122</v>
      </c>
      <c r="O90" s="3" t="s">
        <v>20</v>
      </c>
      <c r="P90" s="3">
        <v>1</v>
      </c>
      <c r="Q90" s="3" t="s">
        <v>24</v>
      </c>
      <c r="R90" s="3" t="s">
        <v>25</v>
      </c>
      <c r="S90" s="6" t="s">
        <v>22</v>
      </c>
      <c r="T90" s="6" t="s">
        <v>23</v>
      </c>
      <c r="U90" s="10">
        <v>0.72053763440860186</v>
      </c>
      <c r="V90" s="10">
        <v>2.7568712235858963E-2</v>
      </c>
      <c r="W90" s="11">
        <v>44.6</v>
      </c>
    </row>
    <row r="91" spans="1:34" x14ac:dyDescent="0.25">
      <c r="A91" s="3">
        <v>2020</v>
      </c>
      <c r="B91" s="3" t="s">
        <v>18</v>
      </c>
      <c r="C91" s="3" t="s">
        <v>19</v>
      </c>
      <c r="D91" s="3">
        <v>73</v>
      </c>
      <c r="E91" s="4">
        <v>4</v>
      </c>
      <c r="F91" s="3">
        <v>36</v>
      </c>
      <c r="G91" s="3">
        <v>2</v>
      </c>
      <c r="H91" s="3">
        <v>30</v>
      </c>
      <c r="I91" s="3">
        <f t="shared" si="1"/>
        <v>126000</v>
      </c>
      <c r="J91" s="5">
        <v>158730.15873015873</v>
      </c>
      <c r="K91" s="3">
        <v>2030</v>
      </c>
      <c r="L91" s="3">
        <v>2</v>
      </c>
      <c r="M91" s="3">
        <v>8</v>
      </c>
      <c r="N91" s="3" t="s">
        <v>123</v>
      </c>
      <c r="O91" s="3" t="s">
        <v>20</v>
      </c>
      <c r="P91" s="3">
        <v>4</v>
      </c>
      <c r="Q91" s="3" t="s">
        <v>27</v>
      </c>
      <c r="R91" s="3" t="s">
        <v>25</v>
      </c>
      <c r="S91" s="6" t="s">
        <v>22</v>
      </c>
      <c r="T91" s="6" t="s">
        <v>26</v>
      </c>
      <c r="U91" s="10">
        <v>0.73385106382978704</v>
      </c>
      <c r="V91" s="10">
        <v>1.8218481368441508E-2</v>
      </c>
      <c r="W91" s="11">
        <v>46.73</v>
      </c>
    </row>
    <row r="92" spans="1:34" x14ac:dyDescent="0.25">
      <c r="A92" s="3">
        <v>2020</v>
      </c>
      <c r="B92" s="3" t="s">
        <v>18</v>
      </c>
      <c r="C92" s="3" t="s">
        <v>19</v>
      </c>
      <c r="D92" s="3">
        <v>77</v>
      </c>
      <c r="E92" s="4">
        <v>4</v>
      </c>
      <c r="F92" s="3">
        <v>36</v>
      </c>
      <c r="G92" s="3">
        <v>2</v>
      </c>
      <c r="H92" s="3">
        <v>30</v>
      </c>
      <c r="I92" s="3">
        <f t="shared" si="1"/>
        <v>126000</v>
      </c>
      <c r="J92" s="5">
        <v>158730.15873015873</v>
      </c>
      <c r="K92" s="3">
        <v>2031</v>
      </c>
      <c r="L92" s="3">
        <v>2</v>
      </c>
      <c r="M92" s="3">
        <v>8</v>
      </c>
      <c r="N92" s="3" t="s">
        <v>124</v>
      </c>
      <c r="O92" s="3" t="s">
        <v>20</v>
      </c>
      <c r="P92" s="3">
        <v>5</v>
      </c>
      <c r="Q92" s="3" t="s">
        <v>29</v>
      </c>
      <c r="R92" s="3" t="s">
        <v>25</v>
      </c>
      <c r="S92" s="6" t="s">
        <v>25</v>
      </c>
      <c r="T92" s="6" t="s">
        <v>26</v>
      </c>
      <c r="U92" s="10">
        <v>0.75155434782608677</v>
      </c>
      <c r="V92" s="10">
        <v>1.892284167171351E-2</v>
      </c>
      <c r="W92" s="11">
        <v>42.41</v>
      </c>
    </row>
    <row r="93" spans="1:34" x14ac:dyDescent="0.25">
      <c r="A93" s="3">
        <v>2020</v>
      </c>
      <c r="B93" s="3" t="s">
        <v>18</v>
      </c>
      <c r="C93" s="3" t="s">
        <v>19</v>
      </c>
      <c r="D93" s="3">
        <v>81</v>
      </c>
      <c r="E93" s="4">
        <v>4</v>
      </c>
      <c r="F93" s="3">
        <v>36</v>
      </c>
      <c r="G93" s="3">
        <v>2</v>
      </c>
      <c r="H93" s="3">
        <v>30</v>
      </c>
      <c r="I93" s="3">
        <f t="shared" si="1"/>
        <v>126000</v>
      </c>
      <c r="J93" s="5">
        <v>158730.15873015873</v>
      </c>
      <c r="K93" s="3">
        <v>2032</v>
      </c>
      <c r="L93" s="3">
        <v>2</v>
      </c>
      <c r="M93" s="3">
        <v>8</v>
      </c>
      <c r="N93" s="3" t="s">
        <v>125</v>
      </c>
      <c r="O93" s="3" t="s">
        <v>20</v>
      </c>
      <c r="P93" s="3">
        <v>2</v>
      </c>
      <c r="Q93" s="3" t="s">
        <v>30</v>
      </c>
      <c r="R93" s="3" t="s">
        <v>284</v>
      </c>
      <c r="S93" s="6" t="s">
        <v>25</v>
      </c>
      <c r="T93" s="6" t="s">
        <v>23</v>
      </c>
      <c r="U93" s="10">
        <v>0.73559782608695634</v>
      </c>
      <c r="V93" s="10">
        <v>2.7453481046964451E-2</v>
      </c>
      <c r="W93" s="11">
        <v>48.25</v>
      </c>
    </row>
    <row r="94" spans="1:34" x14ac:dyDescent="0.25">
      <c r="A94" s="3">
        <v>2020</v>
      </c>
      <c r="B94" s="3" t="s">
        <v>18</v>
      </c>
      <c r="C94" s="3" t="s">
        <v>19</v>
      </c>
      <c r="D94" s="3">
        <v>85</v>
      </c>
      <c r="E94" s="4">
        <v>4</v>
      </c>
      <c r="F94" s="3">
        <v>36</v>
      </c>
      <c r="G94" s="3">
        <v>2</v>
      </c>
      <c r="H94" s="3">
        <v>30</v>
      </c>
      <c r="I94" s="3">
        <f t="shared" si="1"/>
        <v>126000</v>
      </c>
      <c r="J94" s="5">
        <v>158730.15873015873</v>
      </c>
      <c r="K94" s="3">
        <v>2033</v>
      </c>
      <c r="L94" s="3">
        <v>2</v>
      </c>
      <c r="M94" s="3">
        <v>7</v>
      </c>
      <c r="N94" s="3" t="s">
        <v>126</v>
      </c>
      <c r="O94" s="3" t="s">
        <v>28</v>
      </c>
      <c r="P94" s="3">
        <v>3</v>
      </c>
      <c r="Q94" s="3" t="s">
        <v>21</v>
      </c>
      <c r="R94" s="3" t="s">
        <v>283</v>
      </c>
      <c r="S94" s="6" t="s">
        <v>22</v>
      </c>
      <c r="T94" s="6" t="s">
        <v>26</v>
      </c>
      <c r="U94" s="10">
        <v>0.76506976744186039</v>
      </c>
      <c r="V94" s="10">
        <v>2.5096890221081834E-2</v>
      </c>
      <c r="W94" s="11">
        <v>46.74</v>
      </c>
      <c r="X94" s="17">
        <v>2</v>
      </c>
      <c r="Y94" s="17">
        <v>1</v>
      </c>
      <c r="Z94" s="17">
        <v>2</v>
      </c>
      <c r="AA94" s="17">
        <v>3</v>
      </c>
      <c r="AB94" s="17">
        <f>AVERAGE(X94:AA94)</f>
        <v>2</v>
      </c>
      <c r="AC94" s="27">
        <v>3</v>
      </c>
      <c r="AD94" s="27">
        <v>3</v>
      </c>
      <c r="AE94" s="27">
        <v>3</v>
      </c>
      <c r="AF94" s="27">
        <v>2</v>
      </c>
      <c r="AG94" s="27">
        <f>AVERAGE(AC94:AF94)</f>
        <v>2.75</v>
      </c>
      <c r="AH94" s="17">
        <v>0.75</v>
      </c>
    </row>
    <row r="95" spans="1:34" x14ac:dyDescent="0.25">
      <c r="A95" s="3">
        <v>2020</v>
      </c>
      <c r="B95" s="3" t="s">
        <v>18</v>
      </c>
      <c r="C95" s="3" t="s">
        <v>19</v>
      </c>
      <c r="D95" s="3">
        <v>89</v>
      </c>
      <c r="E95" s="4">
        <v>4</v>
      </c>
      <c r="F95" s="3">
        <v>36</v>
      </c>
      <c r="G95" s="3">
        <v>2</v>
      </c>
      <c r="H95" s="3">
        <v>30</v>
      </c>
      <c r="I95" s="3">
        <f t="shared" si="1"/>
        <v>126000</v>
      </c>
      <c r="J95" s="5">
        <v>158730.15873015873</v>
      </c>
      <c r="K95" s="3">
        <v>2034</v>
      </c>
      <c r="L95" s="3">
        <v>2</v>
      </c>
      <c r="M95" s="3">
        <v>7</v>
      </c>
      <c r="N95" s="3" t="s">
        <v>127</v>
      </c>
      <c r="O95" s="3" t="s">
        <v>28</v>
      </c>
      <c r="P95" s="3">
        <v>5</v>
      </c>
      <c r="Q95" s="3" t="s">
        <v>29</v>
      </c>
      <c r="R95" s="3" t="s">
        <v>25</v>
      </c>
      <c r="S95" s="6" t="s">
        <v>22</v>
      </c>
      <c r="T95" s="6" t="s">
        <v>23</v>
      </c>
      <c r="U95" s="10">
        <v>0.71240909090909088</v>
      </c>
      <c r="V95" s="10">
        <v>1.9773217904291273E-2</v>
      </c>
      <c r="W95" s="11">
        <v>36.86</v>
      </c>
    </row>
    <row r="96" spans="1:34" x14ac:dyDescent="0.25">
      <c r="A96" s="3">
        <v>2020</v>
      </c>
      <c r="B96" s="3" t="s">
        <v>18</v>
      </c>
      <c r="C96" s="3" t="s">
        <v>19</v>
      </c>
      <c r="D96" s="3">
        <v>93</v>
      </c>
      <c r="E96" s="4">
        <v>4</v>
      </c>
      <c r="F96" s="3">
        <v>36</v>
      </c>
      <c r="G96" s="3">
        <v>2</v>
      </c>
      <c r="H96" s="3">
        <v>30</v>
      </c>
      <c r="I96" s="3">
        <f t="shared" si="1"/>
        <v>126000</v>
      </c>
      <c r="J96" s="5">
        <v>158730.15873015873</v>
      </c>
      <c r="K96" s="3">
        <v>2035</v>
      </c>
      <c r="L96" s="3">
        <v>2</v>
      </c>
      <c r="M96" s="3">
        <v>7</v>
      </c>
      <c r="N96" s="3" t="s">
        <v>128</v>
      </c>
      <c r="O96" s="3" t="s">
        <v>28</v>
      </c>
      <c r="P96" s="3">
        <v>2</v>
      </c>
      <c r="Q96" s="3" t="s">
        <v>30</v>
      </c>
      <c r="R96" s="3" t="s">
        <v>284</v>
      </c>
      <c r="S96" s="6" t="s">
        <v>25</v>
      </c>
      <c r="T96" s="6" t="s">
        <v>23</v>
      </c>
      <c r="U96" s="10">
        <v>0.74098876404494396</v>
      </c>
      <c r="V96" s="10">
        <v>2.4045645221885091E-2</v>
      </c>
      <c r="W96" s="11">
        <v>47.53</v>
      </c>
    </row>
    <row r="97" spans="1:40" x14ac:dyDescent="0.25">
      <c r="A97" s="3">
        <v>2020</v>
      </c>
      <c r="B97" s="3" t="s">
        <v>18</v>
      </c>
      <c r="C97" s="3" t="s">
        <v>19</v>
      </c>
      <c r="D97" s="3">
        <v>97</v>
      </c>
      <c r="E97" s="4">
        <v>4</v>
      </c>
      <c r="F97" s="3">
        <v>36</v>
      </c>
      <c r="G97" s="3">
        <v>2</v>
      </c>
      <c r="H97" s="3">
        <v>30</v>
      </c>
      <c r="I97" s="3">
        <f t="shared" si="1"/>
        <v>126000</v>
      </c>
      <c r="J97" s="5">
        <v>158730.15873015873</v>
      </c>
      <c r="K97" s="3">
        <v>2036</v>
      </c>
      <c r="L97" s="3">
        <v>2</v>
      </c>
      <c r="M97" s="3">
        <v>7</v>
      </c>
      <c r="N97" s="3" t="s">
        <v>129</v>
      </c>
      <c r="O97" s="3" t="s">
        <v>28</v>
      </c>
      <c r="P97" s="3">
        <v>2</v>
      </c>
      <c r="Q97" s="3" t="s">
        <v>30</v>
      </c>
      <c r="R97" s="3" t="s">
        <v>284</v>
      </c>
      <c r="S97" s="6" t="s">
        <v>22</v>
      </c>
      <c r="T97" s="6" t="s">
        <v>26</v>
      </c>
      <c r="U97" s="10">
        <v>0.74773863636363636</v>
      </c>
      <c r="V97" s="10">
        <v>2.5298445873934913E-2</v>
      </c>
      <c r="W97" s="11">
        <v>46.51</v>
      </c>
      <c r="X97" s="17">
        <v>2</v>
      </c>
      <c r="Y97" s="17">
        <v>2</v>
      </c>
      <c r="Z97" s="17">
        <v>2</v>
      </c>
      <c r="AA97" s="17">
        <v>2</v>
      </c>
      <c r="AB97" s="17">
        <f>AVERAGE(X97:AA97)</f>
        <v>2</v>
      </c>
      <c r="AC97" s="27">
        <v>3</v>
      </c>
      <c r="AD97" s="27">
        <v>2</v>
      </c>
      <c r="AE97" s="27">
        <v>2</v>
      </c>
      <c r="AF97" s="27">
        <v>2</v>
      </c>
      <c r="AG97" s="27">
        <f>AVERAGE(AC97:AF97)</f>
        <v>2.25</v>
      </c>
      <c r="AH97" s="17">
        <v>0.25</v>
      </c>
    </row>
    <row r="98" spans="1:40" x14ac:dyDescent="0.25">
      <c r="A98" s="3">
        <v>2020</v>
      </c>
      <c r="B98" s="3" t="s">
        <v>18</v>
      </c>
      <c r="C98" s="3" t="s">
        <v>19</v>
      </c>
      <c r="D98" s="3">
        <v>97</v>
      </c>
      <c r="E98" s="4">
        <v>5</v>
      </c>
      <c r="F98" s="3">
        <v>36</v>
      </c>
      <c r="G98" s="3">
        <v>2</v>
      </c>
      <c r="H98" s="3">
        <v>30</v>
      </c>
      <c r="I98" s="3">
        <f t="shared" si="1"/>
        <v>126000</v>
      </c>
      <c r="J98" s="5">
        <v>158730.15873015873</v>
      </c>
      <c r="K98" s="3">
        <v>2037</v>
      </c>
      <c r="L98" s="3">
        <v>2</v>
      </c>
      <c r="M98" s="3">
        <v>7</v>
      </c>
      <c r="N98" s="3" t="s">
        <v>130</v>
      </c>
      <c r="O98" s="3" t="s">
        <v>28</v>
      </c>
      <c r="P98" s="3">
        <v>1</v>
      </c>
      <c r="Q98" s="3" t="s">
        <v>24</v>
      </c>
      <c r="R98" s="3" t="s">
        <v>25</v>
      </c>
      <c r="S98" s="6" t="s">
        <v>22</v>
      </c>
      <c r="T98" s="6" t="s">
        <v>26</v>
      </c>
      <c r="U98" s="10">
        <v>0.7404772727272726</v>
      </c>
      <c r="V98" s="10">
        <v>2.0327761026207498E-2</v>
      </c>
      <c r="W98" s="11">
        <v>38.46</v>
      </c>
      <c r="X98" s="17">
        <v>2</v>
      </c>
      <c r="Y98" s="17">
        <v>2</v>
      </c>
      <c r="Z98" s="17">
        <v>2</v>
      </c>
      <c r="AA98" s="17">
        <v>3</v>
      </c>
      <c r="AB98" s="17">
        <f>AVERAGE(X98:AA98)</f>
        <v>2.25</v>
      </c>
      <c r="AC98" s="27">
        <v>2</v>
      </c>
      <c r="AD98" s="27">
        <v>3</v>
      </c>
      <c r="AE98" s="27">
        <v>3</v>
      </c>
      <c r="AF98" s="27">
        <v>3</v>
      </c>
      <c r="AG98" s="27">
        <f>AVERAGE(AC98:AF98)</f>
        <v>2.75</v>
      </c>
      <c r="AH98" s="17">
        <v>0.5</v>
      </c>
    </row>
    <row r="99" spans="1:40" x14ac:dyDescent="0.25">
      <c r="A99" s="3">
        <v>2020</v>
      </c>
      <c r="B99" s="3" t="s">
        <v>18</v>
      </c>
      <c r="C99" s="3" t="s">
        <v>19</v>
      </c>
      <c r="D99" s="3">
        <v>93</v>
      </c>
      <c r="E99" s="4">
        <v>5</v>
      </c>
      <c r="F99" s="3">
        <v>36</v>
      </c>
      <c r="G99" s="3">
        <v>2</v>
      </c>
      <c r="H99" s="3">
        <v>30</v>
      </c>
      <c r="I99" s="3">
        <f t="shared" si="1"/>
        <v>126000</v>
      </c>
      <c r="J99" s="5">
        <v>158730.15873015873</v>
      </c>
      <c r="K99" s="3">
        <v>2038</v>
      </c>
      <c r="L99" s="3">
        <v>2</v>
      </c>
      <c r="M99" s="3">
        <v>7</v>
      </c>
      <c r="N99" s="3" t="s">
        <v>131</v>
      </c>
      <c r="O99" s="3" t="s">
        <v>28</v>
      </c>
      <c r="P99" s="3">
        <v>1</v>
      </c>
      <c r="Q99" s="3" t="s">
        <v>24</v>
      </c>
      <c r="R99" s="3" t="s">
        <v>25</v>
      </c>
      <c r="S99" s="6" t="s">
        <v>25</v>
      </c>
      <c r="T99" s="6" t="s">
        <v>23</v>
      </c>
      <c r="U99" s="10">
        <v>0.72591011235955061</v>
      </c>
      <c r="V99" s="10">
        <v>2.6138894934484985E-2</v>
      </c>
      <c r="W99" s="11">
        <v>37.5</v>
      </c>
    </row>
    <row r="100" spans="1:40" x14ac:dyDescent="0.25">
      <c r="A100" s="3">
        <v>2020</v>
      </c>
      <c r="B100" s="3" t="s">
        <v>18</v>
      </c>
      <c r="C100" s="3" t="s">
        <v>19</v>
      </c>
      <c r="D100" s="3">
        <v>89</v>
      </c>
      <c r="E100" s="4">
        <v>5</v>
      </c>
      <c r="F100" s="3">
        <v>36</v>
      </c>
      <c r="G100" s="3">
        <v>2</v>
      </c>
      <c r="H100" s="3">
        <v>30</v>
      </c>
      <c r="I100" s="3">
        <f t="shared" si="1"/>
        <v>126000</v>
      </c>
      <c r="J100" s="5">
        <v>158730.15873015873</v>
      </c>
      <c r="K100" s="3">
        <v>2039</v>
      </c>
      <c r="L100" s="3">
        <v>2</v>
      </c>
      <c r="M100" s="3">
        <v>7</v>
      </c>
      <c r="N100" s="3" t="s">
        <v>132</v>
      </c>
      <c r="O100" s="3" t="s">
        <v>28</v>
      </c>
      <c r="P100" s="3">
        <v>4</v>
      </c>
      <c r="Q100" s="3" t="s">
        <v>27</v>
      </c>
      <c r="R100" s="3" t="s">
        <v>25</v>
      </c>
      <c r="S100" s="6" t="s">
        <v>22</v>
      </c>
      <c r="T100" s="6" t="s">
        <v>26</v>
      </c>
      <c r="U100" s="10">
        <v>0.73195402298850587</v>
      </c>
      <c r="V100" s="10">
        <v>2.8143282913722759E-2</v>
      </c>
      <c r="W100" s="11">
        <v>40.36</v>
      </c>
    </row>
    <row r="101" spans="1:40" x14ac:dyDescent="0.25">
      <c r="A101" s="3">
        <v>2020</v>
      </c>
      <c r="B101" s="3" t="s">
        <v>18</v>
      </c>
      <c r="C101" s="3" t="s">
        <v>19</v>
      </c>
      <c r="D101" s="3">
        <v>85</v>
      </c>
      <c r="E101" s="4">
        <v>5</v>
      </c>
      <c r="F101" s="3">
        <v>36</v>
      </c>
      <c r="G101" s="3">
        <v>2</v>
      </c>
      <c r="H101" s="3">
        <v>30</v>
      </c>
      <c r="I101" s="3">
        <f t="shared" si="1"/>
        <v>126000</v>
      </c>
      <c r="J101" s="5">
        <v>158730.15873015873</v>
      </c>
      <c r="K101" s="3">
        <v>2040</v>
      </c>
      <c r="L101" s="3">
        <v>2</v>
      </c>
      <c r="M101" s="3">
        <v>7</v>
      </c>
      <c r="N101" s="3" t="s">
        <v>133</v>
      </c>
      <c r="O101" s="3" t="s">
        <v>28</v>
      </c>
      <c r="P101" s="3">
        <v>4</v>
      </c>
      <c r="Q101" s="3" t="s">
        <v>27</v>
      </c>
      <c r="R101" s="3" t="s">
        <v>25</v>
      </c>
      <c r="S101" s="6" t="s">
        <v>25</v>
      </c>
      <c r="T101" s="6" t="s">
        <v>26</v>
      </c>
      <c r="U101" s="10">
        <v>0.76515555555555592</v>
      </c>
      <c r="V101" s="10">
        <v>1.6561028513290398E-2</v>
      </c>
      <c r="W101" s="11">
        <v>37.840000000000003</v>
      </c>
    </row>
    <row r="102" spans="1:40" x14ac:dyDescent="0.25">
      <c r="A102" s="3">
        <v>2020</v>
      </c>
      <c r="B102" s="3" t="s">
        <v>18</v>
      </c>
      <c r="C102" s="3" t="s">
        <v>19</v>
      </c>
      <c r="D102" s="3">
        <v>81</v>
      </c>
      <c r="E102" s="4">
        <v>5</v>
      </c>
      <c r="F102" s="3">
        <v>36</v>
      </c>
      <c r="G102" s="3">
        <v>2</v>
      </c>
      <c r="H102" s="3">
        <v>30</v>
      </c>
      <c r="I102" s="3">
        <f t="shared" si="1"/>
        <v>126000</v>
      </c>
      <c r="J102" s="5">
        <v>158730.15873015873</v>
      </c>
      <c r="K102" s="3">
        <v>2041</v>
      </c>
      <c r="L102" s="3">
        <v>2</v>
      </c>
      <c r="M102" s="3">
        <v>8</v>
      </c>
      <c r="N102" s="3" t="s">
        <v>134</v>
      </c>
      <c r="O102" s="3" t="s">
        <v>20</v>
      </c>
      <c r="P102" s="3">
        <v>1</v>
      </c>
      <c r="Q102" s="3" t="s">
        <v>24</v>
      </c>
      <c r="R102" s="3" t="s">
        <v>25</v>
      </c>
      <c r="S102" s="6" t="s">
        <v>25</v>
      </c>
      <c r="T102" s="6" t="s">
        <v>23</v>
      </c>
      <c r="U102" s="10">
        <v>0.72889999999999988</v>
      </c>
      <c r="V102" s="10">
        <v>2.0862874935200927E-2</v>
      </c>
      <c r="W102" s="11">
        <v>40.19</v>
      </c>
    </row>
    <row r="103" spans="1:40" x14ac:dyDescent="0.25">
      <c r="A103" s="3">
        <v>2020</v>
      </c>
      <c r="B103" s="3" t="s">
        <v>18</v>
      </c>
      <c r="C103" s="3" t="s">
        <v>19</v>
      </c>
      <c r="D103" s="3">
        <v>77</v>
      </c>
      <c r="E103" s="4">
        <v>5</v>
      </c>
      <c r="F103" s="3">
        <v>36</v>
      </c>
      <c r="G103" s="3">
        <v>2</v>
      </c>
      <c r="H103" s="3">
        <v>30</v>
      </c>
      <c r="I103" s="3">
        <f t="shared" si="1"/>
        <v>126000</v>
      </c>
      <c r="J103" s="5">
        <v>158730.15873015873</v>
      </c>
      <c r="K103" s="3">
        <v>2042</v>
      </c>
      <c r="L103" s="3">
        <v>2</v>
      </c>
      <c r="M103" s="3">
        <v>8</v>
      </c>
      <c r="N103" s="3" t="s">
        <v>135</v>
      </c>
      <c r="O103" s="3" t="s">
        <v>20</v>
      </c>
      <c r="P103" s="3">
        <v>5</v>
      </c>
      <c r="Q103" s="3" t="s">
        <v>29</v>
      </c>
      <c r="R103" s="3" t="s">
        <v>25</v>
      </c>
      <c r="S103" s="6" t="s">
        <v>22</v>
      </c>
      <c r="T103" s="6" t="s">
        <v>23</v>
      </c>
      <c r="U103" s="10">
        <v>0.73521505376344087</v>
      </c>
      <c r="V103" s="10">
        <v>2.4922422880311042E-2</v>
      </c>
      <c r="W103" s="11">
        <v>42.44</v>
      </c>
    </row>
    <row r="104" spans="1:40" x14ac:dyDescent="0.25">
      <c r="A104" s="3">
        <v>2020</v>
      </c>
      <c r="B104" s="3" t="s">
        <v>18</v>
      </c>
      <c r="C104" s="3" t="s">
        <v>19</v>
      </c>
      <c r="D104" s="3">
        <v>73</v>
      </c>
      <c r="E104" s="4">
        <v>5</v>
      </c>
      <c r="F104" s="3">
        <v>36</v>
      </c>
      <c r="G104" s="3">
        <v>2</v>
      </c>
      <c r="H104" s="3">
        <v>30</v>
      </c>
      <c r="I104" s="3">
        <f t="shared" si="1"/>
        <v>126000</v>
      </c>
      <c r="J104" s="5">
        <v>158730.15873015873</v>
      </c>
      <c r="K104" s="3">
        <v>2043</v>
      </c>
      <c r="L104" s="3">
        <v>2</v>
      </c>
      <c r="M104" s="3">
        <v>8</v>
      </c>
      <c r="N104" s="3" t="s">
        <v>136</v>
      </c>
      <c r="O104" s="3" t="s">
        <v>20</v>
      </c>
      <c r="P104" s="3">
        <v>1</v>
      </c>
      <c r="Q104" s="3" t="s">
        <v>24</v>
      </c>
      <c r="R104" s="3" t="s">
        <v>25</v>
      </c>
      <c r="S104" s="6" t="s">
        <v>22</v>
      </c>
      <c r="T104" s="6" t="s">
        <v>26</v>
      </c>
      <c r="U104" s="10">
        <v>0.73666304347826073</v>
      </c>
      <c r="V104" s="10">
        <v>2.2057505848629665E-2</v>
      </c>
      <c r="W104" s="11">
        <v>47.36</v>
      </c>
    </row>
    <row r="105" spans="1:40" x14ac:dyDescent="0.25">
      <c r="A105" s="3">
        <v>2020</v>
      </c>
      <c r="B105" s="3" t="s">
        <v>18</v>
      </c>
      <c r="C105" s="3" t="s">
        <v>19</v>
      </c>
      <c r="D105" s="3">
        <v>69</v>
      </c>
      <c r="E105" s="4">
        <v>5</v>
      </c>
      <c r="F105" s="3">
        <v>36</v>
      </c>
      <c r="G105" s="3">
        <v>2</v>
      </c>
      <c r="H105" s="3">
        <v>30</v>
      </c>
      <c r="I105" s="3">
        <f t="shared" si="1"/>
        <v>126000</v>
      </c>
      <c r="J105" s="5">
        <v>158730.15873015873</v>
      </c>
      <c r="K105" s="3">
        <v>2044</v>
      </c>
      <c r="L105" s="3">
        <v>2</v>
      </c>
      <c r="M105" s="3">
        <v>8</v>
      </c>
      <c r="N105" s="3" t="s">
        <v>137</v>
      </c>
      <c r="O105" s="3" t="s">
        <v>20</v>
      </c>
      <c r="P105" s="3">
        <v>3</v>
      </c>
      <c r="Q105" s="3" t="s">
        <v>21</v>
      </c>
      <c r="R105" s="3" t="s">
        <v>283</v>
      </c>
      <c r="S105" s="6" t="s">
        <v>22</v>
      </c>
      <c r="T105" s="6" t="s">
        <v>23</v>
      </c>
      <c r="U105" s="10">
        <v>0.72461702127659566</v>
      </c>
      <c r="V105" s="10">
        <v>3.0023326552342914E-2</v>
      </c>
      <c r="W105" s="11">
        <v>46.04</v>
      </c>
    </row>
    <row r="106" spans="1:40" x14ac:dyDescent="0.25">
      <c r="A106" s="3">
        <v>2020</v>
      </c>
      <c r="B106" s="3" t="s">
        <v>18</v>
      </c>
      <c r="C106" s="3" t="s">
        <v>19</v>
      </c>
      <c r="D106" s="3">
        <v>65</v>
      </c>
      <c r="E106" s="4">
        <v>5</v>
      </c>
      <c r="F106" s="3">
        <v>36</v>
      </c>
      <c r="G106" s="3">
        <v>2</v>
      </c>
      <c r="H106" s="3">
        <v>30</v>
      </c>
      <c r="I106" s="3">
        <f t="shared" si="1"/>
        <v>126000</v>
      </c>
      <c r="J106" s="5">
        <v>158730.15873015873</v>
      </c>
      <c r="K106" s="3">
        <v>2045</v>
      </c>
      <c r="L106" s="3">
        <v>2</v>
      </c>
      <c r="M106" s="3">
        <v>9</v>
      </c>
      <c r="N106" s="3" t="s">
        <v>138</v>
      </c>
      <c r="O106" s="3" t="s">
        <v>31</v>
      </c>
      <c r="P106" s="3">
        <v>1</v>
      </c>
      <c r="Q106" s="3" t="s">
        <v>24</v>
      </c>
      <c r="R106" s="3" t="s">
        <v>25</v>
      </c>
      <c r="S106" s="6" t="s">
        <v>22</v>
      </c>
      <c r="T106" s="6" t="s">
        <v>26</v>
      </c>
      <c r="U106" s="10">
        <v>0.73482105263157904</v>
      </c>
      <c r="V106" s="10">
        <v>3.1144815813734638E-2</v>
      </c>
      <c r="W106" s="11">
        <v>38.89</v>
      </c>
    </row>
    <row r="107" spans="1:40" x14ac:dyDescent="0.25">
      <c r="A107" s="3">
        <v>2020</v>
      </c>
      <c r="B107" s="3" t="s">
        <v>18</v>
      </c>
      <c r="C107" s="3" t="s">
        <v>19</v>
      </c>
      <c r="D107" s="3">
        <v>61</v>
      </c>
      <c r="E107" s="4">
        <v>5</v>
      </c>
      <c r="F107" s="3">
        <v>36</v>
      </c>
      <c r="G107" s="3">
        <v>2</v>
      </c>
      <c r="H107" s="3">
        <v>30</v>
      </c>
      <c r="I107" s="3">
        <f t="shared" si="1"/>
        <v>126000</v>
      </c>
      <c r="J107" s="5">
        <v>158730.15873015873</v>
      </c>
      <c r="K107" s="3">
        <v>2046</v>
      </c>
      <c r="L107" s="3">
        <v>2</v>
      </c>
      <c r="M107" s="3">
        <v>9</v>
      </c>
      <c r="N107" s="3" t="s">
        <v>139</v>
      </c>
      <c r="O107" s="3" t="s">
        <v>31</v>
      </c>
      <c r="P107" s="3">
        <v>3</v>
      </c>
      <c r="Q107" s="3" t="s">
        <v>21</v>
      </c>
      <c r="R107" s="3" t="s">
        <v>283</v>
      </c>
      <c r="S107" s="6" t="s">
        <v>25</v>
      </c>
      <c r="T107" s="6" t="s">
        <v>26</v>
      </c>
      <c r="U107" s="10">
        <v>0.76829473684210492</v>
      </c>
      <c r="V107" s="10">
        <v>1.938241892784566E-2</v>
      </c>
      <c r="W107" s="11">
        <v>49.26</v>
      </c>
    </row>
    <row r="108" spans="1:40" x14ac:dyDescent="0.25">
      <c r="A108" s="3">
        <v>2020</v>
      </c>
      <c r="B108" s="3" t="s">
        <v>18</v>
      </c>
      <c r="C108" s="3" t="s">
        <v>19</v>
      </c>
      <c r="D108" s="3">
        <v>57</v>
      </c>
      <c r="E108" s="4">
        <v>5</v>
      </c>
      <c r="F108" s="3">
        <v>36</v>
      </c>
      <c r="G108" s="3">
        <v>2</v>
      </c>
      <c r="H108" s="3">
        <v>30</v>
      </c>
      <c r="I108" s="3">
        <f t="shared" si="1"/>
        <v>126000</v>
      </c>
      <c r="J108" s="5">
        <v>158730.15873015873</v>
      </c>
      <c r="K108" s="3">
        <v>2047</v>
      </c>
      <c r="L108" s="3">
        <v>2</v>
      </c>
      <c r="M108" s="3">
        <v>9</v>
      </c>
      <c r="N108" s="3" t="s">
        <v>140</v>
      </c>
      <c r="O108" s="3" t="s">
        <v>31</v>
      </c>
      <c r="P108" s="3">
        <v>5</v>
      </c>
      <c r="Q108" s="3" t="s">
        <v>29</v>
      </c>
      <c r="R108" s="3" t="s">
        <v>25</v>
      </c>
      <c r="S108" s="6" t="s">
        <v>22</v>
      </c>
      <c r="T108" s="6" t="s">
        <v>26</v>
      </c>
      <c r="U108" s="10">
        <v>0.72518085106382968</v>
      </c>
      <c r="V108" s="10">
        <v>2.6545138171773057E-2</v>
      </c>
      <c r="W108" s="11">
        <v>40.83</v>
      </c>
    </row>
    <row r="109" spans="1:40" x14ac:dyDescent="0.25">
      <c r="A109" s="3">
        <v>2020</v>
      </c>
      <c r="B109" s="3" t="s">
        <v>18</v>
      </c>
      <c r="C109" s="3" t="s">
        <v>19</v>
      </c>
      <c r="D109" s="3">
        <v>53</v>
      </c>
      <c r="E109" s="4">
        <v>5</v>
      </c>
      <c r="F109" s="3">
        <v>36</v>
      </c>
      <c r="G109" s="3">
        <v>2</v>
      </c>
      <c r="H109" s="3">
        <v>30</v>
      </c>
      <c r="I109" s="3">
        <f t="shared" si="1"/>
        <v>126000</v>
      </c>
      <c r="J109" s="5">
        <v>158730.15873015873</v>
      </c>
      <c r="K109" s="3">
        <v>2048</v>
      </c>
      <c r="L109" s="3">
        <v>2</v>
      </c>
      <c r="M109" s="3">
        <v>9</v>
      </c>
      <c r="N109" s="3" t="s">
        <v>141</v>
      </c>
      <c r="O109" s="3" t="s">
        <v>31</v>
      </c>
      <c r="P109" s="3">
        <v>2</v>
      </c>
      <c r="Q109" s="3" t="s">
        <v>30</v>
      </c>
      <c r="R109" s="3" t="s">
        <v>284</v>
      </c>
      <c r="S109" s="6" t="s">
        <v>25</v>
      </c>
      <c r="T109" s="6" t="s">
        <v>26</v>
      </c>
      <c r="U109" s="10">
        <v>0.77312631578947355</v>
      </c>
      <c r="V109" s="10">
        <v>1.910510798650435E-2</v>
      </c>
      <c r="W109" s="11">
        <v>48.56</v>
      </c>
      <c r="AN109" t="s">
        <v>339</v>
      </c>
    </row>
    <row r="110" spans="1:40" x14ac:dyDescent="0.25">
      <c r="A110" s="3">
        <v>2020</v>
      </c>
      <c r="B110" s="3" t="s">
        <v>18</v>
      </c>
      <c r="C110" s="3" t="s">
        <v>19</v>
      </c>
      <c r="D110" s="3">
        <v>53</v>
      </c>
      <c r="E110" s="4">
        <v>6</v>
      </c>
      <c r="F110" s="3">
        <v>36</v>
      </c>
      <c r="G110" s="3">
        <v>2</v>
      </c>
      <c r="H110" s="3">
        <v>30</v>
      </c>
      <c r="I110" s="3">
        <f t="shared" si="1"/>
        <v>126000</v>
      </c>
      <c r="J110" s="5">
        <v>158730.15873015873</v>
      </c>
      <c r="K110" s="3">
        <v>2049</v>
      </c>
      <c r="L110" s="3">
        <v>2</v>
      </c>
      <c r="M110" s="3">
        <v>9</v>
      </c>
      <c r="N110" s="3" t="s">
        <v>142</v>
      </c>
      <c r="O110" s="3" t="s">
        <v>31</v>
      </c>
      <c r="P110" s="3">
        <v>3</v>
      </c>
      <c r="Q110" s="3" t="s">
        <v>21</v>
      </c>
      <c r="R110" s="3" t="s">
        <v>283</v>
      </c>
      <c r="S110" s="6" t="s">
        <v>25</v>
      </c>
      <c r="T110" s="6" t="s">
        <v>23</v>
      </c>
      <c r="U110" s="10">
        <v>0.71684210526315784</v>
      </c>
      <c r="V110" s="10">
        <v>2.6348045181427929E-2</v>
      </c>
      <c r="W110" s="11">
        <v>38.9</v>
      </c>
    </row>
    <row r="111" spans="1:40" x14ac:dyDescent="0.25">
      <c r="A111" s="3">
        <v>2020</v>
      </c>
      <c r="B111" s="3" t="s">
        <v>18</v>
      </c>
      <c r="C111" s="3" t="s">
        <v>19</v>
      </c>
      <c r="D111" s="3">
        <v>57</v>
      </c>
      <c r="E111" s="4">
        <v>6</v>
      </c>
      <c r="F111" s="3">
        <v>36</v>
      </c>
      <c r="G111" s="3">
        <v>2</v>
      </c>
      <c r="H111" s="3">
        <v>30</v>
      </c>
      <c r="I111" s="3">
        <f t="shared" si="1"/>
        <v>126000</v>
      </c>
      <c r="J111" s="5">
        <v>158730.15873015873</v>
      </c>
      <c r="K111" s="3">
        <v>2050</v>
      </c>
      <c r="L111" s="3">
        <v>2</v>
      </c>
      <c r="M111" s="3">
        <v>9</v>
      </c>
      <c r="N111" s="3" t="s">
        <v>143</v>
      </c>
      <c r="O111" s="3" t="s">
        <v>31</v>
      </c>
      <c r="P111" s="3">
        <v>4</v>
      </c>
      <c r="Q111" s="3" t="s">
        <v>27</v>
      </c>
      <c r="R111" s="3" t="s">
        <v>25</v>
      </c>
      <c r="S111" s="6" t="s">
        <v>25</v>
      </c>
      <c r="T111" s="6" t="s">
        <v>23</v>
      </c>
      <c r="U111" s="10">
        <v>0.67827368421052614</v>
      </c>
      <c r="V111" s="10">
        <v>2.6604847624699567E-2</v>
      </c>
      <c r="W111" s="11">
        <v>26.7</v>
      </c>
    </row>
    <row r="112" spans="1:40" x14ac:dyDescent="0.25">
      <c r="A112" s="3">
        <v>2020</v>
      </c>
      <c r="B112" s="3" t="s">
        <v>18</v>
      </c>
      <c r="C112" s="3" t="s">
        <v>19</v>
      </c>
      <c r="D112" s="3">
        <v>61</v>
      </c>
      <c r="E112" s="4">
        <v>6</v>
      </c>
      <c r="F112" s="3">
        <v>36</v>
      </c>
      <c r="G112" s="3">
        <v>2</v>
      </c>
      <c r="H112" s="3">
        <v>30</v>
      </c>
      <c r="I112" s="3">
        <f t="shared" si="1"/>
        <v>126000</v>
      </c>
      <c r="J112" s="5">
        <v>158730.15873015873</v>
      </c>
      <c r="K112" s="3">
        <v>2051</v>
      </c>
      <c r="L112" s="3">
        <v>2</v>
      </c>
      <c r="M112" s="3">
        <v>9</v>
      </c>
      <c r="N112" s="3" t="s">
        <v>144</v>
      </c>
      <c r="O112" s="3" t="s">
        <v>31</v>
      </c>
      <c r="P112" s="3">
        <v>1</v>
      </c>
      <c r="Q112" s="3" t="s">
        <v>24</v>
      </c>
      <c r="R112" s="3" t="s">
        <v>25</v>
      </c>
      <c r="S112" s="6" t="s">
        <v>25</v>
      </c>
      <c r="T112" s="6" t="s">
        <v>26</v>
      </c>
      <c r="U112" s="10">
        <v>0.74323157894736858</v>
      </c>
      <c r="V112" s="10">
        <v>2.1033131226290865E-2</v>
      </c>
      <c r="W112" s="11">
        <v>32.729999999999997</v>
      </c>
    </row>
    <row r="113" spans="1:23" x14ac:dyDescent="0.25">
      <c r="A113" s="3">
        <v>2020</v>
      </c>
      <c r="B113" s="3" t="s">
        <v>18</v>
      </c>
      <c r="C113" s="3" t="s">
        <v>19</v>
      </c>
      <c r="D113" s="3">
        <v>65</v>
      </c>
      <c r="E113" s="4">
        <v>6</v>
      </c>
      <c r="F113" s="3">
        <v>36</v>
      </c>
      <c r="G113" s="3">
        <v>2</v>
      </c>
      <c r="H113" s="3">
        <v>30</v>
      </c>
      <c r="I113" s="3">
        <f t="shared" si="1"/>
        <v>126000</v>
      </c>
      <c r="J113" s="5">
        <v>158730.15873015873</v>
      </c>
      <c r="K113" s="3">
        <v>2052</v>
      </c>
      <c r="L113" s="3">
        <v>2</v>
      </c>
      <c r="M113" s="3">
        <v>9</v>
      </c>
      <c r="N113" s="3" t="s">
        <v>145</v>
      </c>
      <c r="O113" s="3" t="s">
        <v>31</v>
      </c>
      <c r="P113" s="3">
        <v>4</v>
      </c>
      <c r="Q113" s="3" t="s">
        <v>27</v>
      </c>
      <c r="R113" s="3" t="s">
        <v>25</v>
      </c>
      <c r="S113" s="6" t="s">
        <v>22</v>
      </c>
      <c r="T113" s="6" t="s">
        <v>26</v>
      </c>
      <c r="U113" s="10">
        <v>0.71172631578947387</v>
      </c>
      <c r="V113" s="10">
        <v>2.860383923987609E-2</v>
      </c>
      <c r="W113" s="11">
        <v>35.99</v>
      </c>
    </row>
    <row r="114" spans="1:23" x14ac:dyDescent="0.25">
      <c r="A114" s="3">
        <v>2020</v>
      </c>
      <c r="B114" s="3" t="s">
        <v>18</v>
      </c>
      <c r="C114" s="3" t="s">
        <v>19</v>
      </c>
      <c r="D114" s="3">
        <v>69</v>
      </c>
      <c r="E114" s="4">
        <v>6</v>
      </c>
      <c r="F114" s="3">
        <v>36</v>
      </c>
      <c r="G114" s="3">
        <v>2</v>
      </c>
      <c r="H114" s="3">
        <v>30</v>
      </c>
      <c r="I114" s="3">
        <f t="shared" si="1"/>
        <v>126000</v>
      </c>
      <c r="J114" s="5">
        <v>158730.15873015873</v>
      </c>
      <c r="K114" s="3">
        <v>2053</v>
      </c>
      <c r="L114" s="3">
        <v>2</v>
      </c>
      <c r="M114" s="3">
        <v>8</v>
      </c>
      <c r="N114" s="3" t="s">
        <v>146</v>
      </c>
      <c r="O114" s="3" t="s">
        <v>20</v>
      </c>
      <c r="P114" s="3">
        <v>4</v>
      </c>
      <c r="Q114" s="3" t="s">
        <v>27</v>
      </c>
      <c r="R114" s="3" t="s">
        <v>25</v>
      </c>
      <c r="S114" s="6" t="s">
        <v>22</v>
      </c>
      <c r="T114" s="6" t="s">
        <v>23</v>
      </c>
      <c r="U114" s="10">
        <v>0.72129032258064485</v>
      </c>
      <c r="V114" s="10">
        <v>2.2579126877441791E-2</v>
      </c>
      <c r="W114" s="11">
        <v>33.99</v>
      </c>
    </row>
    <row r="115" spans="1:23" x14ac:dyDescent="0.25">
      <c r="A115" s="3">
        <v>2020</v>
      </c>
      <c r="B115" s="3" t="s">
        <v>18</v>
      </c>
      <c r="C115" s="3" t="s">
        <v>19</v>
      </c>
      <c r="D115" s="3">
        <v>73</v>
      </c>
      <c r="E115" s="4">
        <v>6</v>
      </c>
      <c r="F115" s="3">
        <v>36</v>
      </c>
      <c r="G115" s="3">
        <v>2</v>
      </c>
      <c r="H115" s="3">
        <v>30</v>
      </c>
      <c r="I115" s="3">
        <f t="shared" si="1"/>
        <v>126000</v>
      </c>
      <c r="J115" s="5">
        <v>158730.15873015873</v>
      </c>
      <c r="K115" s="3">
        <v>2054</v>
      </c>
      <c r="L115" s="3">
        <v>2</v>
      </c>
      <c r="M115" s="3">
        <v>8</v>
      </c>
      <c r="N115" s="3" t="s">
        <v>147</v>
      </c>
      <c r="O115" s="3" t="s">
        <v>20</v>
      </c>
      <c r="P115" s="3">
        <v>3</v>
      </c>
      <c r="Q115" s="3" t="s">
        <v>21</v>
      </c>
      <c r="R115" s="3" t="s">
        <v>283</v>
      </c>
      <c r="S115" s="6" t="s">
        <v>25</v>
      </c>
      <c r="T115" s="6" t="s">
        <v>26</v>
      </c>
      <c r="U115" s="10">
        <v>0.72606382978723394</v>
      </c>
      <c r="V115" s="10">
        <v>2.662677466876184E-2</v>
      </c>
      <c r="W115" s="11">
        <v>44.47</v>
      </c>
    </row>
    <row r="116" spans="1:23" x14ac:dyDescent="0.25">
      <c r="A116" s="3">
        <v>2020</v>
      </c>
      <c r="B116" s="3" t="s">
        <v>18</v>
      </c>
      <c r="C116" s="3" t="s">
        <v>19</v>
      </c>
      <c r="D116" s="3">
        <v>77</v>
      </c>
      <c r="E116" s="4">
        <v>6</v>
      </c>
      <c r="F116" s="3">
        <v>36</v>
      </c>
      <c r="G116" s="3">
        <v>2</v>
      </c>
      <c r="H116" s="3">
        <v>30</v>
      </c>
      <c r="I116" s="3">
        <f t="shared" si="1"/>
        <v>126000</v>
      </c>
      <c r="J116" s="5">
        <v>158730.15873015873</v>
      </c>
      <c r="K116" s="3">
        <v>2055</v>
      </c>
      <c r="L116" s="3">
        <v>2</v>
      </c>
      <c r="M116" s="3">
        <v>8</v>
      </c>
      <c r="N116" s="3" t="s">
        <v>148</v>
      </c>
      <c r="O116" s="3" t="s">
        <v>20</v>
      </c>
      <c r="P116" s="3">
        <v>1</v>
      </c>
      <c r="Q116" s="3" t="s">
        <v>24</v>
      </c>
      <c r="R116" s="3" t="s">
        <v>25</v>
      </c>
      <c r="S116" s="6" t="s">
        <v>25</v>
      </c>
      <c r="T116" s="6" t="s">
        <v>26</v>
      </c>
      <c r="U116" s="10">
        <v>0.75276595744680841</v>
      </c>
      <c r="V116" s="10">
        <v>1.7613793184999432E-2</v>
      </c>
      <c r="W116" s="11">
        <v>44.11</v>
      </c>
    </row>
    <row r="117" spans="1:23" x14ac:dyDescent="0.25">
      <c r="A117" s="3">
        <v>2020</v>
      </c>
      <c r="B117" s="3" t="s">
        <v>18</v>
      </c>
      <c r="C117" s="3" t="s">
        <v>19</v>
      </c>
      <c r="D117" s="3">
        <v>81</v>
      </c>
      <c r="E117" s="4">
        <v>6</v>
      </c>
      <c r="F117" s="3">
        <v>36</v>
      </c>
      <c r="G117" s="3">
        <v>2</v>
      </c>
      <c r="H117" s="3">
        <v>30</v>
      </c>
      <c r="I117" s="3">
        <f t="shared" si="1"/>
        <v>126000</v>
      </c>
      <c r="J117" s="5">
        <v>158730.15873015873</v>
      </c>
      <c r="K117" s="3">
        <v>2056</v>
      </c>
      <c r="L117" s="3">
        <v>2</v>
      </c>
      <c r="M117" s="3">
        <v>8</v>
      </c>
      <c r="N117" s="3" t="s">
        <v>149</v>
      </c>
      <c r="O117" s="3" t="s">
        <v>20</v>
      </c>
      <c r="P117" s="3">
        <v>2</v>
      </c>
      <c r="Q117" s="3" t="s">
        <v>30</v>
      </c>
      <c r="R117" s="3" t="s">
        <v>284</v>
      </c>
      <c r="S117" s="6" t="s">
        <v>25</v>
      </c>
      <c r="T117" s="6" t="s">
        <v>26</v>
      </c>
      <c r="U117" s="10">
        <v>0.75794382022471951</v>
      </c>
      <c r="V117" s="10">
        <v>1.8283971837340034E-2</v>
      </c>
      <c r="W117" s="11">
        <v>46.95</v>
      </c>
    </row>
    <row r="118" spans="1:23" x14ac:dyDescent="0.25">
      <c r="A118" s="3">
        <v>2020</v>
      </c>
      <c r="B118" s="3" t="s">
        <v>18</v>
      </c>
      <c r="C118" s="3" t="s">
        <v>19</v>
      </c>
      <c r="D118" s="3">
        <v>85</v>
      </c>
      <c r="E118" s="4">
        <v>6</v>
      </c>
      <c r="F118" s="3">
        <v>36</v>
      </c>
      <c r="G118" s="3">
        <v>2</v>
      </c>
      <c r="H118" s="3">
        <v>30</v>
      </c>
      <c r="I118" s="3">
        <f t="shared" si="1"/>
        <v>126000</v>
      </c>
      <c r="J118" s="5">
        <v>158730.15873015873</v>
      </c>
      <c r="K118" s="3">
        <v>2057</v>
      </c>
      <c r="L118" s="3">
        <v>2</v>
      </c>
      <c r="M118" s="3">
        <v>7</v>
      </c>
      <c r="N118" s="3" t="s">
        <v>150</v>
      </c>
      <c r="O118" s="3" t="s">
        <v>28</v>
      </c>
      <c r="P118" s="3">
        <v>1</v>
      </c>
      <c r="Q118" s="3" t="s">
        <v>24</v>
      </c>
      <c r="R118" s="3" t="s">
        <v>25</v>
      </c>
      <c r="S118" s="6" t="s">
        <v>25</v>
      </c>
      <c r="T118" s="6" t="s">
        <v>26</v>
      </c>
      <c r="U118" s="10">
        <v>0.75771739130434823</v>
      </c>
      <c r="V118" s="10">
        <v>2.1076170642307514E-2</v>
      </c>
      <c r="W118" s="11">
        <v>40.869999999999997</v>
      </c>
    </row>
    <row r="119" spans="1:23" x14ac:dyDescent="0.25">
      <c r="A119" s="3">
        <v>2020</v>
      </c>
      <c r="B119" s="3" t="s">
        <v>18</v>
      </c>
      <c r="C119" s="3" t="s">
        <v>19</v>
      </c>
      <c r="D119" s="3">
        <v>89</v>
      </c>
      <c r="E119" s="4">
        <v>6</v>
      </c>
      <c r="F119" s="3">
        <v>36</v>
      </c>
      <c r="G119" s="3">
        <v>2</v>
      </c>
      <c r="H119" s="3">
        <v>30</v>
      </c>
      <c r="I119" s="3">
        <f t="shared" si="1"/>
        <v>126000</v>
      </c>
      <c r="J119" s="5">
        <v>158730.15873015873</v>
      </c>
      <c r="K119" s="3">
        <v>2058</v>
      </c>
      <c r="L119" s="3">
        <v>2</v>
      </c>
      <c r="M119" s="3">
        <v>7</v>
      </c>
      <c r="N119" s="3" t="s">
        <v>151</v>
      </c>
      <c r="O119" s="3" t="s">
        <v>28</v>
      </c>
      <c r="P119" s="3">
        <v>4</v>
      </c>
      <c r="Q119" s="3" t="s">
        <v>27</v>
      </c>
      <c r="R119" s="3" t="s">
        <v>25</v>
      </c>
      <c r="S119" s="6" t="s">
        <v>25</v>
      </c>
      <c r="T119" s="6" t="s">
        <v>23</v>
      </c>
      <c r="U119" s="10">
        <v>0.72568539325842674</v>
      </c>
      <c r="V119" s="10">
        <v>2.4090075052547059E-2</v>
      </c>
      <c r="W119" s="11">
        <v>47.12</v>
      </c>
    </row>
    <row r="120" spans="1:23" x14ac:dyDescent="0.25">
      <c r="A120" s="3">
        <v>2020</v>
      </c>
      <c r="B120" s="3" t="s">
        <v>18</v>
      </c>
      <c r="C120" s="3" t="s">
        <v>19</v>
      </c>
      <c r="D120" s="3">
        <v>93</v>
      </c>
      <c r="E120" s="4">
        <v>6</v>
      </c>
      <c r="F120" s="3">
        <v>36</v>
      </c>
      <c r="G120" s="3">
        <v>2</v>
      </c>
      <c r="H120" s="3">
        <v>30</v>
      </c>
      <c r="I120" s="3">
        <f t="shared" si="1"/>
        <v>126000</v>
      </c>
      <c r="J120" s="5">
        <v>158730.15873015873</v>
      </c>
      <c r="K120" s="3">
        <v>2059</v>
      </c>
      <c r="L120" s="3">
        <v>2</v>
      </c>
      <c r="M120" s="3">
        <v>7</v>
      </c>
      <c r="N120" s="3" t="s">
        <v>152</v>
      </c>
      <c r="O120" s="3" t="s">
        <v>28</v>
      </c>
      <c r="P120" s="3">
        <v>5</v>
      </c>
      <c r="Q120" s="3" t="s">
        <v>29</v>
      </c>
      <c r="R120" s="3" t="s">
        <v>25</v>
      </c>
      <c r="S120" s="6" t="s">
        <v>25</v>
      </c>
      <c r="T120" s="6" t="s">
        <v>26</v>
      </c>
      <c r="U120" s="10">
        <v>0.75815909090909139</v>
      </c>
      <c r="V120" s="10">
        <v>1.7235279485213192E-2</v>
      </c>
      <c r="W120" s="11">
        <v>43.01</v>
      </c>
    </row>
    <row r="121" spans="1:23" x14ac:dyDescent="0.25">
      <c r="A121" s="3">
        <v>2020</v>
      </c>
      <c r="B121" s="3" t="s">
        <v>18</v>
      </c>
      <c r="C121" s="3" t="s">
        <v>19</v>
      </c>
      <c r="D121" s="3">
        <v>97</v>
      </c>
      <c r="E121" s="4">
        <v>6</v>
      </c>
      <c r="F121" s="3">
        <v>36</v>
      </c>
      <c r="G121" s="3">
        <v>2</v>
      </c>
      <c r="H121" s="3">
        <v>30</v>
      </c>
      <c r="I121" s="3">
        <f t="shared" si="1"/>
        <v>126000</v>
      </c>
      <c r="J121" s="5">
        <v>158730.15873015873</v>
      </c>
      <c r="K121" s="3">
        <v>2060</v>
      </c>
      <c r="L121" s="3">
        <v>2</v>
      </c>
      <c r="M121" s="3">
        <v>7</v>
      </c>
      <c r="N121" s="3" t="s">
        <v>153</v>
      </c>
      <c r="O121" s="3" t="s">
        <v>28</v>
      </c>
      <c r="P121" s="3">
        <v>3</v>
      </c>
      <c r="Q121" s="3" t="s">
        <v>21</v>
      </c>
      <c r="R121" s="3" t="s">
        <v>283</v>
      </c>
      <c r="S121" s="6" t="s">
        <v>25</v>
      </c>
      <c r="T121" s="6" t="s">
        <v>23</v>
      </c>
      <c r="U121" s="10">
        <v>0.71455172413793078</v>
      </c>
      <c r="V121" s="10">
        <v>2.9748073465351303E-2</v>
      </c>
      <c r="W121" s="11">
        <v>53.02</v>
      </c>
    </row>
    <row r="122" spans="1:23" x14ac:dyDescent="0.25">
      <c r="A122" s="3">
        <v>2020</v>
      </c>
      <c r="B122" s="3" t="s">
        <v>18</v>
      </c>
      <c r="C122" s="3" t="s">
        <v>19</v>
      </c>
      <c r="D122" s="3">
        <v>5</v>
      </c>
      <c r="E122" s="4">
        <v>7</v>
      </c>
      <c r="F122" s="3">
        <v>36</v>
      </c>
      <c r="G122" s="3">
        <v>2</v>
      </c>
      <c r="H122" s="3">
        <v>30</v>
      </c>
      <c r="I122" s="3">
        <f t="shared" si="1"/>
        <v>126000</v>
      </c>
      <c r="J122" s="5">
        <v>158730.15873015873</v>
      </c>
      <c r="K122" s="3">
        <v>3001</v>
      </c>
      <c r="L122" s="3">
        <v>3</v>
      </c>
      <c r="M122" s="3">
        <v>13</v>
      </c>
      <c r="N122" s="3" t="s">
        <v>154</v>
      </c>
      <c r="O122" s="3" t="s">
        <v>28</v>
      </c>
      <c r="P122" s="3">
        <v>4</v>
      </c>
      <c r="Q122" s="3" t="s">
        <v>27</v>
      </c>
      <c r="R122" s="3" t="s">
        <v>25</v>
      </c>
      <c r="S122" s="6" t="s">
        <v>25</v>
      </c>
      <c r="T122" s="6" t="s">
        <v>23</v>
      </c>
      <c r="U122" s="10">
        <v>0.71751851851851844</v>
      </c>
      <c r="V122" s="10">
        <v>2.6442489696252409E-2</v>
      </c>
    </row>
    <row r="123" spans="1:23" x14ac:dyDescent="0.25">
      <c r="A123" s="3">
        <v>2020</v>
      </c>
      <c r="B123" s="3" t="s">
        <v>18</v>
      </c>
      <c r="C123" s="3" t="s">
        <v>19</v>
      </c>
      <c r="D123" s="3">
        <v>9</v>
      </c>
      <c r="E123" s="4">
        <v>7</v>
      </c>
      <c r="F123" s="3">
        <v>36</v>
      </c>
      <c r="G123" s="3">
        <v>2</v>
      </c>
      <c r="H123" s="3">
        <v>30</v>
      </c>
      <c r="I123" s="3">
        <f t="shared" si="1"/>
        <v>126000</v>
      </c>
      <c r="J123" s="5">
        <v>158730.15873015873</v>
      </c>
      <c r="K123" s="3">
        <v>3002</v>
      </c>
      <c r="L123" s="3">
        <v>3</v>
      </c>
      <c r="M123" s="3">
        <v>13</v>
      </c>
      <c r="N123" s="3" t="s">
        <v>155</v>
      </c>
      <c r="O123" s="3" t="s">
        <v>28</v>
      </c>
      <c r="P123" s="3">
        <v>4</v>
      </c>
      <c r="Q123" s="3" t="s">
        <v>27</v>
      </c>
      <c r="R123" s="3" t="s">
        <v>25</v>
      </c>
      <c r="S123" s="6" t="s">
        <v>22</v>
      </c>
      <c r="T123" s="6" t="s">
        <v>26</v>
      </c>
      <c r="U123" s="10">
        <v>0.71377981651376143</v>
      </c>
      <c r="V123" s="10">
        <v>2.8849339744089608E-2</v>
      </c>
    </row>
    <row r="124" spans="1:23" x14ac:dyDescent="0.25">
      <c r="A124" s="3">
        <v>2020</v>
      </c>
      <c r="B124" s="3" t="s">
        <v>18</v>
      </c>
      <c r="C124" s="3" t="s">
        <v>19</v>
      </c>
      <c r="D124" s="3">
        <v>13</v>
      </c>
      <c r="E124" s="4">
        <v>7</v>
      </c>
      <c r="F124" s="3">
        <v>36</v>
      </c>
      <c r="G124" s="3">
        <v>2</v>
      </c>
      <c r="H124" s="3">
        <v>30</v>
      </c>
      <c r="I124" s="3">
        <f t="shared" si="1"/>
        <v>126000</v>
      </c>
      <c r="J124" s="5">
        <v>158730.15873015873</v>
      </c>
      <c r="K124" s="3">
        <v>3003</v>
      </c>
      <c r="L124" s="3">
        <v>3</v>
      </c>
      <c r="M124" s="3">
        <v>13</v>
      </c>
      <c r="N124" s="3" t="s">
        <v>156</v>
      </c>
      <c r="O124" s="3" t="s">
        <v>28</v>
      </c>
      <c r="P124" s="3">
        <v>3</v>
      </c>
      <c r="Q124" s="3" t="s">
        <v>21</v>
      </c>
      <c r="R124" s="3" t="s">
        <v>283</v>
      </c>
      <c r="S124" s="6" t="s">
        <v>25</v>
      </c>
      <c r="T124" s="6" t="s">
        <v>23</v>
      </c>
      <c r="U124" s="10">
        <v>0.7310384615384613</v>
      </c>
      <c r="V124" s="10">
        <v>3.3453901938221474E-2</v>
      </c>
    </row>
    <row r="125" spans="1:23" x14ac:dyDescent="0.25">
      <c r="A125" s="3">
        <v>2020</v>
      </c>
      <c r="B125" s="3" t="s">
        <v>18</v>
      </c>
      <c r="C125" s="3" t="s">
        <v>19</v>
      </c>
      <c r="D125" s="3">
        <v>17</v>
      </c>
      <c r="E125" s="4">
        <v>7</v>
      </c>
      <c r="F125" s="3">
        <v>36</v>
      </c>
      <c r="G125" s="3">
        <v>2</v>
      </c>
      <c r="H125" s="3">
        <v>30</v>
      </c>
      <c r="I125" s="3">
        <f t="shared" si="1"/>
        <v>126000</v>
      </c>
      <c r="J125" s="5">
        <v>158730.15873015873</v>
      </c>
      <c r="K125" s="3">
        <v>3004</v>
      </c>
      <c r="L125" s="3">
        <v>3</v>
      </c>
      <c r="M125" s="3">
        <v>13</v>
      </c>
      <c r="N125" s="3" t="s">
        <v>157</v>
      </c>
      <c r="O125" s="3" t="s">
        <v>28</v>
      </c>
      <c r="P125" s="3">
        <v>5</v>
      </c>
      <c r="Q125" s="3" t="s">
        <v>29</v>
      </c>
      <c r="R125" s="3" t="s">
        <v>25</v>
      </c>
      <c r="S125" s="6" t="s">
        <v>22</v>
      </c>
      <c r="T125" s="6" t="s">
        <v>26</v>
      </c>
      <c r="U125" s="10">
        <v>0.75349122807017566</v>
      </c>
      <c r="V125" s="10">
        <v>3.3094192633887486E-2</v>
      </c>
    </row>
    <row r="126" spans="1:23" x14ac:dyDescent="0.25">
      <c r="A126" s="3">
        <v>2020</v>
      </c>
      <c r="B126" s="3" t="s">
        <v>18</v>
      </c>
      <c r="C126" s="3" t="s">
        <v>19</v>
      </c>
      <c r="D126" s="3">
        <v>21</v>
      </c>
      <c r="E126" s="4">
        <v>7</v>
      </c>
      <c r="F126" s="3">
        <v>36</v>
      </c>
      <c r="G126" s="3">
        <v>2</v>
      </c>
      <c r="H126" s="3">
        <v>30</v>
      </c>
      <c r="I126" s="3">
        <f t="shared" si="1"/>
        <v>126000</v>
      </c>
      <c r="J126" s="5">
        <v>158730.15873015873</v>
      </c>
      <c r="K126" s="3">
        <v>3005</v>
      </c>
      <c r="L126" s="3">
        <v>3</v>
      </c>
      <c r="M126" s="3">
        <v>14</v>
      </c>
      <c r="N126" s="3" t="s">
        <v>158</v>
      </c>
      <c r="O126" s="3" t="s">
        <v>20</v>
      </c>
      <c r="P126" s="3">
        <v>4</v>
      </c>
      <c r="Q126" s="3" t="s">
        <v>27</v>
      </c>
      <c r="R126" s="3" t="s">
        <v>25</v>
      </c>
      <c r="S126" s="6" t="s">
        <v>25</v>
      </c>
      <c r="T126" s="6" t="s">
        <v>23</v>
      </c>
      <c r="U126" s="10">
        <v>0.74085714285714288</v>
      </c>
      <c r="V126" s="10">
        <v>2.5558164648887879E-2</v>
      </c>
    </row>
    <row r="127" spans="1:23" x14ac:dyDescent="0.25">
      <c r="A127" s="3">
        <v>2020</v>
      </c>
      <c r="B127" s="3" t="s">
        <v>18</v>
      </c>
      <c r="C127" s="3" t="s">
        <v>19</v>
      </c>
      <c r="D127" s="3">
        <v>25</v>
      </c>
      <c r="E127" s="4">
        <v>7</v>
      </c>
      <c r="F127" s="3">
        <v>36</v>
      </c>
      <c r="G127" s="3">
        <v>2</v>
      </c>
      <c r="H127" s="3">
        <v>30</v>
      </c>
      <c r="I127" s="3">
        <f t="shared" si="1"/>
        <v>126000</v>
      </c>
      <c r="J127" s="5">
        <v>158730.15873015873</v>
      </c>
      <c r="K127" s="3">
        <v>3006</v>
      </c>
      <c r="L127" s="3">
        <v>3</v>
      </c>
      <c r="M127" s="3">
        <v>14</v>
      </c>
      <c r="N127" s="3" t="s">
        <v>159</v>
      </c>
      <c r="O127" s="3" t="s">
        <v>20</v>
      </c>
      <c r="P127" s="3">
        <v>3</v>
      </c>
      <c r="Q127" s="3" t="s">
        <v>21</v>
      </c>
      <c r="R127" s="3" t="s">
        <v>283</v>
      </c>
      <c r="S127" s="6" t="s">
        <v>22</v>
      </c>
      <c r="T127" s="6" t="s">
        <v>26</v>
      </c>
      <c r="U127" s="10">
        <v>0.76024752475247537</v>
      </c>
      <c r="V127" s="10">
        <v>2.5794342767585545E-2</v>
      </c>
    </row>
    <row r="128" spans="1:23" x14ac:dyDescent="0.25">
      <c r="A128" s="3">
        <v>2020</v>
      </c>
      <c r="B128" s="3" t="s">
        <v>18</v>
      </c>
      <c r="C128" s="3" t="s">
        <v>19</v>
      </c>
      <c r="D128" s="3">
        <v>29</v>
      </c>
      <c r="E128" s="4">
        <v>7</v>
      </c>
      <c r="F128" s="3">
        <v>36</v>
      </c>
      <c r="G128" s="3">
        <v>2</v>
      </c>
      <c r="H128" s="3">
        <v>30</v>
      </c>
      <c r="I128" s="3">
        <f t="shared" si="1"/>
        <v>126000</v>
      </c>
      <c r="J128" s="5">
        <v>158730.15873015873</v>
      </c>
      <c r="K128" s="3">
        <v>3007</v>
      </c>
      <c r="L128" s="3">
        <v>3</v>
      </c>
      <c r="M128" s="3">
        <v>14</v>
      </c>
      <c r="N128" s="3" t="s">
        <v>160</v>
      </c>
      <c r="O128" s="3" t="s">
        <v>20</v>
      </c>
      <c r="P128" s="3">
        <v>5</v>
      </c>
      <c r="Q128" s="3" t="s">
        <v>29</v>
      </c>
      <c r="R128" s="3" t="s">
        <v>25</v>
      </c>
      <c r="S128" s="6" t="s">
        <v>25</v>
      </c>
      <c r="T128" s="6" t="s">
        <v>26</v>
      </c>
      <c r="U128" s="10">
        <v>0.74967326732673256</v>
      </c>
      <c r="V128" s="10">
        <v>1.8607583889855391E-2</v>
      </c>
    </row>
    <row r="129" spans="1:34" x14ac:dyDescent="0.25">
      <c r="A129" s="3">
        <v>2020</v>
      </c>
      <c r="B129" s="3" t="s">
        <v>18</v>
      </c>
      <c r="C129" s="3" t="s">
        <v>19</v>
      </c>
      <c r="D129" s="3">
        <v>33</v>
      </c>
      <c r="E129" s="4">
        <v>7</v>
      </c>
      <c r="F129" s="3">
        <v>36</v>
      </c>
      <c r="G129" s="3">
        <v>2</v>
      </c>
      <c r="H129" s="3">
        <v>30</v>
      </c>
      <c r="I129" s="3">
        <f t="shared" si="1"/>
        <v>126000</v>
      </c>
      <c r="J129" s="5">
        <v>158730.15873015873</v>
      </c>
      <c r="K129" s="3">
        <v>3008</v>
      </c>
      <c r="L129" s="3">
        <v>3</v>
      </c>
      <c r="M129" s="3">
        <v>14</v>
      </c>
      <c r="N129" s="3" t="s">
        <v>161</v>
      </c>
      <c r="O129" s="3" t="s">
        <v>20</v>
      </c>
      <c r="P129" s="3">
        <v>1</v>
      </c>
      <c r="Q129" s="3" t="s">
        <v>24</v>
      </c>
      <c r="R129" s="3" t="s">
        <v>25</v>
      </c>
      <c r="S129" s="6" t="s">
        <v>22</v>
      </c>
      <c r="T129" s="6" t="s">
        <v>26</v>
      </c>
      <c r="U129" s="10">
        <v>0.75188541666666631</v>
      </c>
      <c r="V129" s="10">
        <v>1.7812396506334181E-2</v>
      </c>
    </row>
    <row r="130" spans="1:34" x14ac:dyDescent="0.25">
      <c r="A130" s="3">
        <v>2020</v>
      </c>
      <c r="B130" s="3" t="s">
        <v>18</v>
      </c>
      <c r="C130" s="3" t="s">
        <v>19</v>
      </c>
      <c r="D130" s="3">
        <v>37</v>
      </c>
      <c r="E130" s="4">
        <v>7</v>
      </c>
      <c r="F130" s="3">
        <v>36</v>
      </c>
      <c r="G130" s="3">
        <v>2</v>
      </c>
      <c r="H130" s="3">
        <v>30</v>
      </c>
      <c r="I130" s="3">
        <f t="shared" ref="I130:I193" si="2">J130*0.98*0.9*0.9</f>
        <v>126000</v>
      </c>
      <c r="J130" s="5">
        <v>158730.15873015873</v>
      </c>
      <c r="K130" s="3">
        <v>3009</v>
      </c>
      <c r="L130" s="3">
        <v>3</v>
      </c>
      <c r="M130" s="3">
        <v>15</v>
      </c>
      <c r="N130" s="3" t="s">
        <v>162</v>
      </c>
      <c r="O130" s="3" t="s">
        <v>31</v>
      </c>
      <c r="P130" s="3">
        <v>4</v>
      </c>
      <c r="Q130" s="3" t="s">
        <v>27</v>
      </c>
      <c r="R130" s="3" t="s">
        <v>25</v>
      </c>
      <c r="S130" s="6" t="s">
        <v>22</v>
      </c>
      <c r="T130" s="6" t="s">
        <v>23</v>
      </c>
      <c r="U130" s="10">
        <v>0.72103225806451565</v>
      </c>
      <c r="V130" s="10">
        <v>3.5436548196841555E-2</v>
      </c>
      <c r="AC130" s="17"/>
      <c r="AD130" s="17"/>
      <c r="AE130" s="17"/>
      <c r="AF130" s="17"/>
      <c r="AG130" s="17"/>
    </row>
    <row r="131" spans="1:34" x14ac:dyDescent="0.25">
      <c r="A131" s="3">
        <v>2020</v>
      </c>
      <c r="B131" s="3" t="s">
        <v>18</v>
      </c>
      <c r="C131" s="3" t="s">
        <v>19</v>
      </c>
      <c r="D131" s="3">
        <v>41</v>
      </c>
      <c r="E131" s="4">
        <v>7</v>
      </c>
      <c r="F131" s="3">
        <v>36</v>
      </c>
      <c r="G131" s="3">
        <v>2</v>
      </c>
      <c r="H131" s="3">
        <v>30</v>
      </c>
      <c r="I131" s="3">
        <f t="shared" si="2"/>
        <v>126000</v>
      </c>
      <c r="J131" s="5">
        <v>158730.15873015873</v>
      </c>
      <c r="K131" s="3">
        <v>3010</v>
      </c>
      <c r="L131" s="3">
        <v>3</v>
      </c>
      <c r="M131" s="3">
        <v>15</v>
      </c>
      <c r="N131" s="3" t="s">
        <v>163</v>
      </c>
      <c r="O131" s="3" t="s">
        <v>31</v>
      </c>
      <c r="P131" s="3">
        <v>5</v>
      </c>
      <c r="Q131" s="3" t="s">
        <v>29</v>
      </c>
      <c r="R131" s="3" t="s">
        <v>25</v>
      </c>
      <c r="S131" s="6" t="s">
        <v>25</v>
      </c>
      <c r="T131" s="6" t="s">
        <v>26</v>
      </c>
      <c r="U131" s="10">
        <v>0.74790625000000011</v>
      </c>
      <c r="V131" s="10">
        <v>1.8386538625623877E-2</v>
      </c>
      <c r="AC131" s="17"/>
      <c r="AD131" s="17"/>
      <c r="AE131" s="17"/>
      <c r="AF131" s="17"/>
      <c r="AG131" s="17"/>
    </row>
    <row r="132" spans="1:34" x14ac:dyDescent="0.25">
      <c r="A132" s="3">
        <v>2020</v>
      </c>
      <c r="B132" s="3" t="s">
        <v>18</v>
      </c>
      <c r="C132" s="3" t="s">
        <v>19</v>
      </c>
      <c r="D132" s="3">
        <v>45</v>
      </c>
      <c r="E132" s="4">
        <v>7</v>
      </c>
      <c r="F132" s="3">
        <v>36</v>
      </c>
      <c r="G132" s="3">
        <v>2</v>
      </c>
      <c r="H132" s="3">
        <v>30</v>
      </c>
      <c r="I132" s="3">
        <f t="shared" si="2"/>
        <v>126000</v>
      </c>
      <c r="J132" s="5">
        <v>158730.15873015873</v>
      </c>
      <c r="K132" s="3">
        <v>3011</v>
      </c>
      <c r="L132" s="3">
        <v>3</v>
      </c>
      <c r="M132" s="3">
        <v>15</v>
      </c>
      <c r="N132" s="3" t="s">
        <v>164</v>
      </c>
      <c r="O132" s="3" t="s">
        <v>31</v>
      </c>
      <c r="P132" s="3">
        <v>4</v>
      </c>
      <c r="Q132" s="3" t="s">
        <v>27</v>
      </c>
      <c r="R132" s="3" t="s">
        <v>25</v>
      </c>
      <c r="S132" s="6" t="s">
        <v>25</v>
      </c>
      <c r="T132" s="6" t="s">
        <v>23</v>
      </c>
      <c r="U132" s="10">
        <v>0.70868749999999991</v>
      </c>
      <c r="V132" s="10">
        <v>3.5128130128377066E-2</v>
      </c>
    </row>
    <row r="133" spans="1:34" x14ac:dyDescent="0.25">
      <c r="A133" s="3">
        <v>2020</v>
      </c>
      <c r="B133" s="3" t="s">
        <v>18</v>
      </c>
      <c r="C133" s="3" t="s">
        <v>19</v>
      </c>
      <c r="D133" s="3">
        <v>49</v>
      </c>
      <c r="E133" s="4">
        <v>7</v>
      </c>
      <c r="F133" s="3">
        <v>36</v>
      </c>
      <c r="G133" s="3">
        <v>2</v>
      </c>
      <c r="H133" s="3">
        <v>30</v>
      </c>
      <c r="I133" s="3">
        <f t="shared" si="2"/>
        <v>126000</v>
      </c>
      <c r="J133" s="5">
        <v>158730.15873015873</v>
      </c>
      <c r="K133" s="3">
        <v>3012</v>
      </c>
      <c r="L133" s="3">
        <v>3</v>
      </c>
      <c r="M133" s="3">
        <v>15</v>
      </c>
      <c r="N133" s="3" t="s">
        <v>165</v>
      </c>
      <c r="O133" s="3" t="s">
        <v>31</v>
      </c>
      <c r="P133" s="3">
        <v>2</v>
      </c>
      <c r="Q133" s="3" t="s">
        <v>30</v>
      </c>
      <c r="R133" s="3" t="s">
        <v>284</v>
      </c>
      <c r="S133" s="6" t="s">
        <v>22</v>
      </c>
      <c r="T133" s="6" t="s">
        <v>23</v>
      </c>
      <c r="U133" s="10">
        <v>0.7109583333333328</v>
      </c>
      <c r="V133" s="10">
        <v>1.9361881523786095E-2</v>
      </c>
      <c r="AC133" s="17"/>
      <c r="AD133" s="17"/>
      <c r="AE133" s="17"/>
      <c r="AF133" s="17"/>
      <c r="AG133" s="17"/>
    </row>
    <row r="134" spans="1:34" x14ac:dyDescent="0.25">
      <c r="A134" s="3">
        <v>2020</v>
      </c>
      <c r="B134" s="3" t="s">
        <v>18</v>
      </c>
      <c r="C134" s="3" t="s">
        <v>19</v>
      </c>
      <c r="D134" s="3">
        <v>49</v>
      </c>
      <c r="E134" s="4">
        <v>8</v>
      </c>
      <c r="F134" s="3">
        <v>36</v>
      </c>
      <c r="G134" s="3">
        <v>2</v>
      </c>
      <c r="H134" s="3">
        <v>30</v>
      </c>
      <c r="I134" s="3">
        <f t="shared" si="2"/>
        <v>126000</v>
      </c>
      <c r="J134" s="5">
        <v>158730.15873015873</v>
      </c>
      <c r="K134" s="3">
        <v>3013</v>
      </c>
      <c r="L134" s="3">
        <v>3</v>
      </c>
      <c r="M134" s="3">
        <v>15</v>
      </c>
      <c r="N134" s="3" t="s">
        <v>166</v>
      </c>
      <c r="O134" s="3" t="s">
        <v>31</v>
      </c>
      <c r="P134" s="3">
        <v>1</v>
      </c>
      <c r="Q134" s="3" t="s">
        <v>24</v>
      </c>
      <c r="R134" s="3" t="s">
        <v>25</v>
      </c>
      <c r="S134" s="6" t="s">
        <v>25</v>
      </c>
      <c r="T134" s="6" t="s">
        <v>26</v>
      </c>
      <c r="U134" s="10">
        <v>0.68290425531914878</v>
      </c>
      <c r="V134" s="10">
        <v>3.0171577150011789E-2</v>
      </c>
      <c r="AC134" s="17"/>
      <c r="AD134" s="17"/>
      <c r="AE134" s="17"/>
      <c r="AF134" s="17"/>
      <c r="AG134" s="17"/>
    </row>
    <row r="135" spans="1:34" x14ac:dyDescent="0.25">
      <c r="A135" s="3">
        <v>2020</v>
      </c>
      <c r="B135" s="3" t="s">
        <v>18</v>
      </c>
      <c r="C135" s="3" t="s">
        <v>19</v>
      </c>
      <c r="D135" s="3">
        <v>45</v>
      </c>
      <c r="E135" s="4">
        <v>8</v>
      </c>
      <c r="F135" s="3">
        <v>36</v>
      </c>
      <c r="G135" s="3">
        <v>2</v>
      </c>
      <c r="H135" s="3">
        <v>30</v>
      </c>
      <c r="I135" s="3">
        <f t="shared" si="2"/>
        <v>126000</v>
      </c>
      <c r="J135" s="5">
        <v>158730.15873015873</v>
      </c>
      <c r="K135" s="3">
        <v>3014</v>
      </c>
      <c r="L135" s="3">
        <v>3</v>
      </c>
      <c r="M135" s="3">
        <v>15</v>
      </c>
      <c r="N135" s="3" t="s">
        <v>167</v>
      </c>
      <c r="O135" s="3" t="s">
        <v>31</v>
      </c>
      <c r="P135" s="3">
        <v>5</v>
      </c>
      <c r="Q135" s="3" t="s">
        <v>29</v>
      </c>
      <c r="R135" s="3" t="s">
        <v>25</v>
      </c>
      <c r="S135" s="6" t="s">
        <v>22</v>
      </c>
      <c r="T135" s="6" t="s">
        <v>26</v>
      </c>
      <c r="U135" s="10">
        <v>0.71184375</v>
      </c>
      <c r="V135" s="10">
        <v>2.7287679164976295E-2</v>
      </c>
    </row>
    <row r="136" spans="1:34" x14ac:dyDescent="0.25">
      <c r="A136" s="3">
        <v>2020</v>
      </c>
      <c r="B136" s="3" t="s">
        <v>18</v>
      </c>
      <c r="C136" s="3" t="s">
        <v>19</v>
      </c>
      <c r="D136" s="3">
        <v>41</v>
      </c>
      <c r="E136" s="4">
        <v>8</v>
      </c>
      <c r="F136" s="3">
        <v>36</v>
      </c>
      <c r="G136" s="3">
        <v>2</v>
      </c>
      <c r="H136" s="3">
        <v>30</v>
      </c>
      <c r="I136" s="3">
        <f t="shared" si="2"/>
        <v>126000</v>
      </c>
      <c r="J136" s="5">
        <v>158730.15873015873</v>
      </c>
      <c r="K136" s="3">
        <v>3015</v>
      </c>
      <c r="L136" s="3">
        <v>3</v>
      </c>
      <c r="M136" s="3">
        <v>15</v>
      </c>
      <c r="N136" s="3" t="s">
        <v>168</v>
      </c>
      <c r="O136" s="3" t="s">
        <v>31</v>
      </c>
      <c r="P136" s="3">
        <v>1</v>
      </c>
      <c r="Q136" s="3" t="s">
        <v>24</v>
      </c>
      <c r="R136" s="3" t="s">
        <v>25</v>
      </c>
      <c r="S136" s="6" t="s">
        <v>22</v>
      </c>
      <c r="T136" s="6" t="s">
        <v>26</v>
      </c>
      <c r="U136" s="10">
        <v>0.72185567010309259</v>
      </c>
      <c r="V136" s="10">
        <v>1.7547548315653989E-2</v>
      </c>
    </row>
    <row r="137" spans="1:34" x14ac:dyDescent="0.25">
      <c r="A137" s="3">
        <v>2020</v>
      </c>
      <c r="B137" s="3" t="s">
        <v>18</v>
      </c>
      <c r="C137" s="3" t="s">
        <v>19</v>
      </c>
      <c r="D137" s="3">
        <v>37</v>
      </c>
      <c r="E137" s="4">
        <v>8</v>
      </c>
      <c r="F137" s="3">
        <v>36</v>
      </c>
      <c r="G137" s="3">
        <v>2</v>
      </c>
      <c r="H137" s="3">
        <v>30</v>
      </c>
      <c r="I137" s="3">
        <f t="shared" si="2"/>
        <v>126000</v>
      </c>
      <c r="J137" s="5">
        <v>158730.15873015873</v>
      </c>
      <c r="K137" s="3">
        <v>3016</v>
      </c>
      <c r="L137" s="3">
        <v>3</v>
      </c>
      <c r="M137" s="3">
        <v>15</v>
      </c>
      <c r="N137" s="3" t="s">
        <v>169</v>
      </c>
      <c r="O137" s="3" t="s">
        <v>31</v>
      </c>
      <c r="P137" s="3">
        <v>1</v>
      </c>
      <c r="Q137" s="3" t="s">
        <v>24</v>
      </c>
      <c r="R137" s="3" t="s">
        <v>25</v>
      </c>
      <c r="S137" s="6" t="s">
        <v>22</v>
      </c>
      <c r="T137" s="6" t="s">
        <v>23</v>
      </c>
      <c r="U137" s="10">
        <v>0.72063541666666664</v>
      </c>
      <c r="V137" s="10">
        <v>1.9911445950120923E-2</v>
      </c>
    </row>
    <row r="138" spans="1:34" x14ac:dyDescent="0.25">
      <c r="A138" s="3">
        <v>2020</v>
      </c>
      <c r="B138" s="3" t="s">
        <v>18</v>
      </c>
      <c r="C138" s="3" t="s">
        <v>19</v>
      </c>
      <c r="D138" s="3">
        <v>33</v>
      </c>
      <c r="E138" s="4">
        <v>8</v>
      </c>
      <c r="F138" s="3">
        <v>36</v>
      </c>
      <c r="G138" s="3">
        <v>2</v>
      </c>
      <c r="H138" s="3">
        <v>30</v>
      </c>
      <c r="I138" s="3">
        <f t="shared" si="2"/>
        <v>126000</v>
      </c>
      <c r="J138" s="5">
        <v>158730.15873015873</v>
      </c>
      <c r="K138" s="3">
        <v>3017</v>
      </c>
      <c r="L138" s="3">
        <v>3</v>
      </c>
      <c r="M138" s="3">
        <v>14</v>
      </c>
      <c r="N138" s="3" t="s">
        <v>170</v>
      </c>
      <c r="O138" s="3" t="s">
        <v>20</v>
      </c>
      <c r="P138" s="3">
        <v>2</v>
      </c>
      <c r="Q138" s="3" t="s">
        <v>30</v>
      </c>
      <c r="R138" s="3" t="s">
        <v>284</v>
      </c>
      <c r="S138" s="6" t="s">
        <v>22</v>
      </c>
      <c r="T138" s="6" t="s">
        <v>26</v>
      </c>
      <c r="U138" s="10">
        <v>0.76256565656565656</v>
      </c>
      <c r="V138" s="10">
        <v>2.1216648072492399E-2</v>
      </c>
    </row>
    <row r="139" spans="1:34" x14ac:dyDescent="0.25">
      <c r="A139" s="3">
        <v>2020</v>
      </c>
      <c r="B139" s="3" t="s">
        <v>18</v>
      </c>
      <c r="C139" s="3" t="s">
        <v>19</v>
      </c>
      <c r="D139" s="3">
        <v>29</v>
      </c>
      <c r="E139" s="4">
        <v>8</v>
      </c>
      <c r="F139" s="3">
        <v>36</v>
      </c>
      <c r="G139" s="3">
        <v>2</v>
      </c>
      <c r="H139" s="3">
        <v>30</v>
      </c>
      <c r="I139" s="3">
        <f t="shared" si="2"/>
        <v>126000</v>
      </c>
      <c r="J139" s="5">
        <v>158730.15873015873</v>
      </c>
      <c r="K139" s="3">
        <v>3018</v>
      </c>
      <c r="L139" s="3">
        <v>3</v>
      </c>
      <c r="M139" s="3">
        <v>14</v>
      </c>
      <c r="N139" s="3" t="s">
        <v>171</v>
      </c>
      <c r="O139" s="3" t="s">
        <v>20</v>
      </c>
      <c r="P139" s="3">
        <v>1</v>
      </c>
      <c r="Q139" s="3" t="s">
        <v>24</v>
      </c>
      <c r="R139" s="3" t="s">
        <v>25</v>
      </c>
      <c r="S139" s="6" t="s">
        <v>25</v>
      </c>
      <c r="T139" s="6" t="s">
        <v>26</v>
      </c>
      <c r="U139" s="10">
        <v>0.70802999999999994</v>
      </c>
      <c r="V139" s="10">
        <v>2.7885210228630334E-2</v>
      </c>
    </row>
    <row r="140" spans="1:34" x14ac:dyDescent="0.25">
      <c r="A140" s="3">
        <v>2020</v>
      </c>
      <c r="B140" s="3" t="s">
        <v>18</v>
      </c>
      <c r="C140" s="3" t="s">
        <v>19</v>
      </c>
      <c r="D140" s="3">
        <v>25</v>
      </c>
      <c r="E140" s="4">
        <v>8</v>
      </c>
      <c r="F140" s="3">
        <v>36</v>
      </c>
      <c r="G140" s="3">
        <v>2</v>
      </c>
      <c r="H140" s="3">
        <v>30</v>
      </c>
      <c r="I140" s="3">
        <f t="shared" si="2"/>
        <v>126000</v>
      </c>
      <c r="J140" s="5">
        <v>158730.15873015873</v>
      </c>
      <c r="K140" s="3">
        <v>3019</v>
      </c>
      <c r="L140" s="3">
        <v>3</v>
      </c>
      <c r="M140" s="3">
        <v>14</v>
      </c>
      <c r="N140" s="3" t="s">
        <v>172</v>
      </c>
      <c r="O140" s="3" t="s">
        <v>20</v>
      </c>
      <c r="P140" s="3">
        <v>3</v>
      </c>
      <c r="Q140" s="3" t="s">
        <v>21</v>
      </c>
      <c r="R140" s="3" t="s">
        <v>283</v>
      </c>
      <c r="S140" s="6" t="s">
        <v>25</v>
      </c>
      <c r="T140" s="6" t="s">
        <v>23</v>
      </c>
      <c r="U140" s="10">
        <v>0.73417757009345808</v>
      </c>
      <c r="V140" s="10">
        <v>2.3370200782318443E-2</v>
      </c>
    </row>
    <row r="141" spans="1:34" x14ac:dyDescent="0.25">
      <c r="A141" s="3">
        <v>2020</v>
      </c>
      <c r="B141" s="3" t="s">
        <v>18</v>
      </c>
      <c r="C141" s="3" t="s">
        <v>19</v>
      </c>
      <c r="D141" s="3">
        <v>21</v>
      </c>
      <c r="E141" s="4">
        <v>8</v>
      </c>
      <c r="F141" s="3">
        <v>36</v>
      </c>
      <c r="G141" s="3">
        <v>2</v>
      </c>
      <c r="H141" s="3">
        <v>30</v>
      </c>
      <c r="I141" s="3">
        <f t="shared" si="2"/>
        <v>126000</v>
      </c>
      <c r="J141" s="5">
        <v>158730.15873015873</v>
      </c>
      <c r="K141" s="3">
        <v>3020</v>
      </c>
      <c r="L141" s="3">
        <v>3</v>
      </c>
      <c r="M141" s="3">
        <v>14</v>
      </c>
      <c r="N141" s="3" t="s">
        <v>173</v>
      </c>
      <c r="O141" s="3" t="s">
        <v>20</v>
      </c>
      <c r="P141" s="3">
        <v>5</v>
      </c>
      <c r="Q141" s="3" t="s">
        <v>29</v>
      </c>
      <c r="R141" s="3" t="s">
        <v>25</v>
      </c>
      <c r="S141" s="6" t="s">
        <v>22</v>
      </c>
      <c r="T141" s="6" t="s">
        <v>26</v>
      </c>
      <c r="U141" s="10">
        <v>0.76220560747663557</v>
      </c>
      <c r="V141" s="10">
        <v>2.165847183487081E-2</v>
      </c>
    </row>
    <row r="142" spans="1:34" x14ac:dyDescent="0.25">
      <c r="A142" s="3">
        <v>2020</v>
      </c>
      <c r="B142" s="3" t="s">
        <v>18</v>
      </c>
      <c r="C142" s="3" t="s">
        <v>19</v>
      </c>
      <c r="D142" s="3">
        <v>17</v>
      </c>
      <c r="E142" s="4">
        <v>8</v>
      </c>
      <c r="F142" s="3">
        <v>36</v>
      </c>
      <c r="G142" s="3">
        <v>2</v>
      </c>
      <c r="H142" s="3">
        <v>30</v>
      </c>
      <c r="I142" s="3">
        <f t="shared" si="2"/>
        <v>126000</v>
      </c>
      <c r="J142" s="5">
        <v>158730.15873015873</v>
      </c>
      <c r="K142" s="3">
        <v>3021</v>
      </c>
      <c r="L142" s="3">
        <v>3</v>
      </c>
      <c r="M142" s="3">
        <v>13</v>
      </c>
      <c r="N142" s="3" t="s">
        <v>174</v>
      </c>
      <c r="O142" s="3" t="s">
        <v>28</v>
      </c>
      <c r="P142" s="3">
        <v>1</v>
      </c>
      <c r="Q142" s="3" t="s">
        <v>24</v>
      </c>
      <c r="R142" s="3" t="s">
        <v>25</v>
      </c>
      <c r="S142" s="6" t="s">
        <v>22</v>
      </c>
      <c r="T142" s="6" t="s">
        <v>26</v>
      </c>
      <c r="U142" s="10">
        <v>0.74374561403508765</v>
      </c>
      <c r="V142" s="10">
        <v>3.7631612441265498E-2</v>
      </c>
      <c r="X142" s="17">
        <v>2</v>
      </c>
      <c r="Y142" s="17">
        <v>3</v>
      </c>
      <c r="Z142" s="17">
        <v>3</v>
      </c>
      <c r="AA142" s="17">
        <v>2</v>
      </c>
      <c r="AB142" s="17">
        <f>AVERAGE(X142:AA142)</f>
        <v>2.5</v>
      </c>
      <c r="AC142" s="27">
        <v>3</v>
      </c>
      <c r="AD142" s="27">
        <v>2</v>
      </c>
      <c r="AE142" s="27">
        <v>2</v>
      </c>
      <c r="AF142" s="27">
        <v>3</v>
      </c>
      <c r="AG142" s="27">
        <f>AVERAGE(AC142:AF142)</f>
        <v>2.5</v>
      </c>
      <c r="AH142" s="17">
        <v>0</v>
      </c>
    </row>
    <row r="143" spans="1:34" x14ac:dyDescent="0.25">
      <c r="A143" s="3">
        <v>2020</v>
      </c>
      <c r="B143" s="3" t="s">
        <v>18</v>
      </c>
      <c r="C143" s="3" t="s">
        <v>19</v>
      </c>
      <c r="D143" s="3">
        <v>13</v>
      </c>
      <c r="E143" s="4">
        <v>8</v>
      </c>
      <c r="F143" s="3">
        <v>36</v>
      </c>
      <c r="G143" s="3">
        <v>2</v>
      </c>
      <c r="H143" s="3">
        <v>30</v>
      </c>
      <c r="I143" s="3">
        <f t="shared" si="2"/>
        <v>126000</v>
      </c>
      <c r="J143" s="5">
        <v>158730.15873015873</v>
      </c>
      <c r="K143" s="3">
        <v>3022</v>
      </c>
      <c r="L143" s="3">
        <v>3</v>
      </c>
      <c r="M143" s="3">
        <v>13</v>
      </c>
      <c r="N143" s="3" t="s">
        <v>175</v>
      </c>
      <c r="O143" s="3" t="s">
        <v>28</v>
      </c>
      <c r="P143" s="3">
        <v>2</v>
      </c>
      <c r="Q143" s="3" t="s">
        <v>30</v>
      </c>
      <c r="R143" s="3" t="s">
        <v>284</v>
      </c>
      <c r="S143" s="6" t="s">
        <v>22</v>
      </c>
      <c r="T143" s="6" t="s">
        <v>23</v>
      </c>
      <c r="U143" s="10">
        <v>0.74471153846153881</v>
      </c>
      <c r="V143" s="10">
        <v>2.4293382005399794E-2</v>
      </c>
      <c r="X143" s="17">
        <v>3</v>
      </c>
      <c r="Y143" s="17">
        <v>3</v>
      </c>
      <c r="Z143" s="17">
        <v>3</v>
      </c>
      <c r="AA143" s="17">
        <v>2</v>
      </c>
      <c r="AB143" s="17">
        <f>AVERAGE(X143:AA143)</f>
        <v>2.75</v>
      </c>
      <c r="AC143" s="27">
        <v>2</v>
      </c>
      <c r="AD143" s="27">
        <v>2</v>
      </c>
      <c r="AE143" s="27">
        <v>3</v>
      </c>
      <c r="AF143" s="27">
        <v>2</v>
      </c>
      <c r="AG143" s="27">
        <f>AVERAGE(AC143:AF143)</f>
        <v>2.25</v>
      </c>
      <c r="AH143" s="17">
        <v>-0.5</v>
      </c>
    </row>
    <row r="144" spans="1:34" x14ac:dyDescent="0.25">
      <c r="A144" s="3">
        <v>2020</v>
      </c>
      <c r="B144" s="3" t="s">
        <v>18</v>
      </c>
      <c r="C144" s="3" t="s">
        <v>19</v>
      </c>
      <c r="D144" s="3">
        <v>9</v>
      </c>
      <c r="E144" s="4">
        <v>8</v>
      </c>
      <c r="F144" s="3">
        <v>36</v>
      </c>
      <c r="G144" s="3">
        <v>2</v>
      </c>
      <c r="H144" s="3">
        <v>30</v>
      </c>
      <c r="I144" s="3">
        <f t="shared" si="2"/>
        <v>126000</v>
      </c>
      <c r="J144" s="5">
        <v>158730.15873015873</v>
      </c>
      <c r="K144" s="3">
        <v>3023</v>
      </c>
      <c r="L144" s="3">
        <v>3</v>
      </c>
      <c r="M144" s="3">
        <v>13</v>
      </c>
      <c r="N144" s="3" t="s">
        <v>176</v>
      </c>
      <c r="O144" s="3" t="s">
        <v>28</v>
      </c>
      <c r="P144" s="3">
        <v>4</v>
      </c>
      <c r="Q144" s="3" t="s">
        <v>27</v>
      </c>
      <c r="R144" s="3" t="s">
        <v>25</v>
      </c>
      <c r="S144" s="6" t="s">
        <v>22</v>
      </c>
      <c r="T144" s="6" t="s">
        <v>23</v>
      </c>
      <c r="U144" s="10">
        <v>0.68812280701754369</v>
      </c>
      <c r="V144" s="10">
        <v>3.0707336862451244E-2</v>
      </c>
    </row>
    <row r="145" spans="1:34" x14ac:dyDescent="0.25">
      <c r="A145" s="3">
        <v>2020</v>
      </c>
      <c r="B145" s="3" t="s">
        <v>18</v>
      </c>
      <c r="C145" s="3" t="s">
        <v>19</v>
      </c>
      <c r="D145" s="3">
        <v>5</v>
      </c>
      <c r="E145" s="4">
        <v>8</v>
      </c>
      <c r="F145" s="3">
        <v>36</v>
      </c>
      <c r="G145" s="3">
        <v>2</v>
      </c>
      <c r="H145" s="3">
        <v>30</v>
      </c>
      <c r="I145" s="3">
        <f t="shared" si="2"/>
        <v>126000</v>
      </c>
      <c r="J145" s="5">
        <v>158730.15873015873</v>
      </c>
      <c r="K145" s="3">
        <v>3024</v>
      </c>
      <c r="L145" s="3">
        <v>3</v>
      </c>
      <c r="M145" s="3">
        <v>13</v>
      </c>
      <c r="N145" s="3" t="s">
        <v>177</v>
      </c>
      <c r="O145" s="3" t="s">
        <v>28</v>
      </c>
      <c r="P145" s="3">
        <v>3</v>
      </c>
      <c r="Q145" s="3" t="s">
        <v>21</v>
      </c>
      <c r="R145" s="3" t="s">
        <v>283</v>
      </c>
      <c r="S145" s="6" t="s">
        <v>22</v>
      </c>
      <c r="T145" s="6" t="s">
        <v>23</v>
      </c>
      <c r="U145" s="10">
        <v>0.71191150442477813</v>
      </c>
      <c r="V145" s="10">
        <v>3.1177360582576946E-2</v>
      </c>
      <c r="X145" s="17">
        <v>1</v>
      </c>
      <c r="Y145" s="17">
        <v>1</v>
      </c>
      <c r="Z145" s="17">
        <v>1</v>
      </c>
      <c r="AA145" s="17">
        <v>2</v>
      </c>
      <c r="AB145" s="17">
        <f>AVERAGE(X145:AA145)</f>
        <v>1.25</v>
      </c>
      <c r="AC145" s="27">
        <v>1</v>
      </c>
      <c r="AD145" s="27">
        <v>2</v>
      </c>
      <c r="AE145" s="27">
        <v>2</v>
      </c>
      <c r="AF145" s="27">
        <v>2</v>
      </c>
      <c r="AG145" s="27">
        <f>AVERAGE(AC145:AF145)</f>
        <v>1.75</v>
      </c>
      <c r="AH145" s="17">
        <v>0.5</v>
      </c>
    </row>
    <row r="146" spans="1:34" x14ac:dyDescent="0.25">
      <c r="A146" s="3">
        <v>2020</v>
      </c>
      <c r="B146" s="3" t="s">
        <v>18</v>
      </c>
      <c r="C146" s="3" t="s">
        <v>19</v>
      </c>
      <c r="D146" s="3">
        <v>5</v>
      </c>
      <c r="E146" s="4">
        <v>9</v>
      </c>
      <c r="F146" s="3">
        <v>36</v>
      </c>
      <c r="G146" s="3">
        <v>2</v>
      </c>
      <c r="H146" s="3">
        <v>30</v>
      </c>
      <c r="I146" s="3">
        <f t="shared" si="2"/>
        <v>126000</v>
      </c>
      <c r="J146" s="5">
        <v>158730.15873015873</v>
      </c>
      <c r="K146" s="3">
        <v>3025</v>
      </c>
      <c r="L146" s="3">
        <v>3</v>
      </c>
      <c r="M146" s="3">
        <v>13</v>
      </c>
      <c r="N146" s="3" t="s">
        <v>178</v>
      </c>
      <c r="O146" s="3" t="s">
        <v>28</v>
      </c>
      <c r="P146" s="3">
        <v>1</v>
      </c>
      <c r="Q146" s="3" t="s">
        <v>24</v>
      </c>
      <c r="R146" s="3" t="s">
        <v>25</v>
      </c>
      <c r="S146" s="6" t="s">
        <v>22</v>
      </c>
      <c r="T146" s="6" t="s">
        <v>23</v>
      </c>
      <c r="U146" s="10">
        <v>0.72286363636363649</v>
      </c>
      <c r="V146" s="10">
        <v>2.8897629270945548E-2</v>
      </c>
      <c r="X146" s="17">
        <v>2</v>
      </c>
      <c r="Y146" s="17">
        <v>3</v>
      </c>
      <c r="Z146" s="17">
        <v>2</v>
      </c>
      <c r="AA146" s="17">
        <v>3</v>
      </c>
      <c r="AB146" s="17">
        <f>AVERAGE(X146:AA146)</f>
        <v>2.5</v>
      </c>
      <c r="AC146" s="27">
        <v>3</v>
      </c>
      <c r="AD146" s="27">
        <v>3</v>
      </c>
      <c r="AE146" s="27">
        <v>3</v>
      </c>
      <c r="AF146" s="27">
        <v>3</v>
      </c>
      <c r="AG146" s="27">
        <f>AVERAGE(AC146:AF146)</f>
        <v>3</v>
      </c>
      <c r="AH146" s="17">
        <v>0.5</v>
      </c>
    </row>
    <row r="147" spans="1:34" x14ac:dyDescent="0.25">
      <c r="A147" s="3">
        <v>2020</v>
      </c>
      <c r="B147" s="3" t="s">
        <v>18</v>
      </c>
      <c r="C147" s="3" t="s">
        <v>19</v>
      </c>
      <c r="D147" s="3">
        <v>9</v>
      </c>
      <c r="E147" s="4">
        <v>9</v>
      </c>
      <c r="F147" s="3">
        <v>36</v>
      </c>
      <c r="G147" s="3">
        <v>2</v>
      </c>
      <c r="H147" s="3">
        <v>30</v>
      </c>
      <c r="I147" s="3">
        <f t="shared" si="2"/>
        <v>126000</v>
      </c>
      <c r="J147" s="5">
        <v>158730.15873015873</v>
      </c>
      <c r="K147" s="3">
        <v>3026</v>
      </c>
      <c r="L147" s="3">
        <v>3</v>
      </c>
      <c r="M147" s="3">
        <v>13</v>
      </c>
      <c r="N147" s="3" t="s">
        <v>179</v>
      </c>
      <c r="O147" s="3" t="s">
        <v>28</v>
      </c>
      <c r="P147" s="3">
        <v>3</v>
      </c>
      <c r="Q147" s="3" t="s">
        <v>21</v>
      </c>
      <c r="R147" s="3" t="s">
        <v>283</v>
      </c>
      <c r="S147" s="6" t="s">
        <v>25</v>
      </c>
      <c r="T147" s="6" t="s">
        <v>26</v>
      </c>
      <c r="U147" s="10">
        <v>0.71193693693693694</v>
      </c>
      <c r="V147" s="10">
        <v>3.4985783938692651E-2</v>
      </c>
    </row>
    <row r="148" spans="1:34" x14ac:dyDescent="0.25">
      <c r="A148" s="3">
        <v>2020</v>
      </c>
      <c r="B148" s="3" t="s">
        <v>18</v>
      </c>
      <c r="C148" s="3" t="s">
        <v>19</v>
      </c>
      <c r="D148" s="3">
        <v>13</v>
      </c>
      <c r="E148" s="4">
        <v>9</v>
      </c>
      <c r="F148" s="3">
        <v>36</v>
      </c>
      <c r="G148" s="3">
        <v>2</v>
      </c>
      <c r="H148" s="3">
        <v>30</v>
      </c>
      <c r="I148" s="3">
        <f t="shared" si="2"/>
        <v>126000</v>
      </c>
      <c r="J148" s="5">
        <v>158730.15873015873</v>
      </c>
      <c r="K148" s="3">
        <v>3027</v>
      </c>
      <c r="L148" s="3">
        <v>3</v>
      </c>
      <c r="M148" s="3">
        <v>13</v>
      </c>
      <c r="N148" s="3" t="s">
        <v>180</v>
      </c>
      <c r="O148" s="3" t="s">
        <v>28</v>
      </c>
      <c r="P148" s="3">
        <v>5</v>
      </c>
      <c r="Q148" s="3" t="s">
        <v>29</v>
      </c>
      <c r="R148" s="3" t="s">
        <v>25</v>
      </c>
      <c r="S148" s="6" t="s">
        <v>25</v>
      </c>
      <c r="T148" s="6" t="s">
        <v>23</v>
      </c>
      <c r="U148" s="10">
        <v>0.71244660194174736</v>
      </c>
      <c r="V148" s="10">
        <v>3.0023431423124552E-2</v>
      </c>
    </row>
    <row r="149" spans="1:34" x14ac:dyDescent="0.25">
      <c r="A149" s="3">
        <v>2020</v>
      </c>
      <c r="B149" s="3" t="s">
        <v>18</v>
      </c>
      <c r="C149" s="3" t="s">
        <v>19</v>
      </c>
      <c r="D149" s="3">
        <v>17</v>
      </c>
      <c r="E149" s="4">
        <v>9</v>
      </c>
      <c r="F149" s="3">
        <v>36</v>
      </c>
      <c r="G149" s="3">
        <v>2</v>
      </c>
      <c r="H149" s="3">
        <v>30</v>
      </c>
      <c r="I149" s="3">
        <f t="shared" si="2"/>
        <v>126000</v>
      </c>
      <c r="J149" s="5">
        <v>158730.15873015873</v>
      </c>
      <c r="K149" s="3">
        <v>3028</v>
      </c>
      <c r="L149" s="3">
        <v>3</v>
      </c>
      <c r="M149" s="3">
        <v>13</v>
      </c>
      <c r="N149" s="3" t="s">
        <v>181</v>
      </c>
      <c r="O149" s="3" t="s">
        <v>28</v>
      </c>
      <c r="P149" s="3">
        <v>4</v>
      </c>
      <c r="Q149" s="3" t="s">
        <v>27</v>
      </c>
      <c r="R149" s="3" t="s">
        <v>25</v>
      </c>
      <c r="S149" s="6" t="s">
        <v>25</v>
      </c>
      <c r="T149" s="6" t="s">
        <v>26</v>
      </c>
      <c r="U149" s="10">
        <v>0.72597169811320716</v>
      </c>
      <c r="V149" s="10">
        <v>2.5471349936069473E-2</v>
      </c>
    </row>
    <row r="150" spans="1:34" x14ac:dyDescent="0.25">
      <c r="A150" s="3">
        <v>2020</v>
      </c>
      <c r="B150" s="3" t="s">
        <v>18</v>
      </c>
      <c r="C150" s="3" t="s">
        <v>19</v>
      </c>
      <c r="D150" s="3">
        <v>21</v>
      </c>
      <c r="E150" s="4">
        <v>9</v>
      </c>
      <c r="F150" s="3">
        <v>36</v>
      </c>
      <c r="G150" s="3">
        <v>2</v>
      </c>
      <c r="H150" s="3">
        <v>30</v>
      </c>
      <c r="I150" s="3">
        <f t="shared" si="2"/>
        <v>126000</v>
      </c>
      <c r="J150" s="5">
        <v>158730.15873015873</v>
      </c>
      <c r="K150" s="3">
        <v>3029</v>
      </c>
      <c r="L150" s="3">
        <v>3</v>
      </c>
      <c r="M150" s="3">
        <v>14</v>
      </c>
      <c r="N150" s="3" t="s">
        <v>182</v>
      </c>
      <c r="O150" s="3" t="s">
        <v>20</v>
      </c>
      <c r="P150" s="3">
        <v>2</v>
      </c>
      <c r="Q150" s="3" t="s">
        <v>30</v>
      </c>
      <c r="R150" s="3" t="s">
        <v>284</v>
      </c>
      <c r="S150" s="6" t="s">
        <v>22</v>
      </c>
      <c r="T150" s="6" t="s">
        <v>23</v>
      </c>
      <c r="U150" s="10">
        <v>0.73717592592592573</v>
      </c>
      <c r="V150" s="10">
        <v>2.4632562865857771E-2</v>
      </c>
    </row>
    <row r="151" spans="1:34" x14ac:dyDescent="0.25">
      <c r="A151" s="3">
        <v>2020</v>
      </c>
      <c r="B151" s="3" t="s">
        <v>18</v>
      </c>
      <c r="C151" s="3" t="s">
        <v>19</v>
      </c>
      <c r="D151" s="3">
        <v>25</v>
      </c>
      <c r="E151" s="4">
        <v>9</v>
      </c>
      <c r="F151" s="3">
        <v>36</v>
      </c>
      <c r="G151" s="3">
        <v>2</v>
      </c>
      <c r="H151" s="3">
        <v>30</v>
      </c>
      <c r="I151" s="3">
        <f t="shared" si="2"/>
        <v>126000</v>
      </c>
      <c r="J151" s="5">
        <v>158730.15873015873</v>
      </c>
      <c r="K151" s="3">
        <v>3030</v>
      </c>
      <c r="L151" s="3">
        <v>3</v>
      </c>
      <c r="M151" s="3">
        <v>14</v>
      </c>
      <c r="N151" s="3" t="s">
        <v>183</v>
      </c>
      <c r="O151" s="3" t="s">
        <v>20</v>
      </c>
      <c r="P151" s="3">
        <v>5</v>
      </c>
      <c r="Q151" s="3" t="s">
        <v>29</v>
      </c>
      <c r="R151" s="3" t="s">
        <v>25</v>
      </c>
      <c r="S151" s="6" t="s">
        <v>25</v>
      </c>
      <c r="T151" s="6" t="s">
        <v>23</v>
      </c>
      <c r="U151" s="10">
        <v>0.69023000000000012</v>
      </c>
      <c r="V151" s="10">
        <v>1.6516814205997269E-2</v>
      </c>
    </row>
    <row r="152" spans="1:34" x14ac:dyDescent="0.25">
      <c r="A152" s="3">
        <v>2020</v>
      </c>
      <c r="B152" s="3" t="s">
        <v>18</v>
      </c>
      <c r="C152" s="3" t="s">
        <v>19</v>
      </c>
      <c r="D152" s="3">
        <v>29</v>
      </c>
      <c r="E152" s="4">
        <v>9</v>
      </c>
      <c r="F152" s="3">
        <v>36</v>
      </c>
      <c r="G152" s="3">
        <v>2</v>
      </c>
      <c r="H152" s="3">
        <v>30</v>
      </c>
      <c r="I152" s="3">
        <f t="shared" si="2"/>
        <v>126000</v>
      </c>
      <c r="J152" s="5">
        <v>158730.15873015873</v>
      </c>
      <c r="K152" s="3">
        <v>3031</v>
      </c>
      <c r="L152" s="3">
        <v>3</v>
      </c>
      <c r="M152" s="3">
        <v>14</v>
      </c>
      <c r="N152" s="3" t="s">
        <v>184</v>
      </c>
      <c r="O152" s="3" t="s">
        <v>20</v>
      </c>
      <c r="P152" s="3">
        <v>1</v>
      </c>
      <c r="Q152" s="3" t="s">
        <v>24</v>
      </c>
      <c r="R152" s="3" t="s">
        <v>25</v>
      </c>
      <c r="S152" s="6" t="s">
        <v>25</v>
      </c>
      <c r="T152" s="6" t="s">
        <v>23</v>
      </c>
      <c r="U152" s="10">
        <v>0.69016161616161609</v>
      </c>
      <c r="V152" s="10">
        <v>3.7241272658146703E-2</v>
      </c>
    </row>
    <row r="153" spans="1:34" x14ac:dyDescent="0.25">
      <c r="A153" s="3">
        <v>2020</v>
      </c>
      <c r="B153" s="3" t="s">
        <v>18</v>
      </c>
      <c r="C153" s="3" t="s">
        <v>19</v>
      </c>
      <c r="D153" s="3">
        <v>33</v>
      </c>
      <c r="E153" s="4">
        <v>9</v>
      </c>
      <c r="F153" s="3">
        <v>36</v>
      </c>
      <c r="G153" s="3">
        <v>2</v>
      </c>
      <c r="H153" s="3">
        <v>30</v>
      </c>
      <c r="I153" s="3">
        <f t="shared" si="2"/>
        <v>126000</v>
      </c>
      <c r="J153" s="5">
        <v>158730.15873015873</v>
      </c>
      <c r="K153" s="3">
        <v>3032</v>
      </c>
      <c r="L153" s="3">
        <v>3</v>
      </c>
      <c r="M153" s="3">
        <v>14</v>
      </c>
      <c r="N153" s="3" t="s">
        <v>185</v>
      </c>
      <c r="O153" s="3" t="s">
        <v>20</v>
      </c>
      <c r="P153" s="3">
        <v>5</v>
      </c>
      <c r="Q153" s="3" t="s">
        <v>29</v>
      </c>
      <c r="R153" s="3" t="s">
        <v>25</v>
      </c>
      <c r="S153" s="6" t="s">
        <v>22</v>
      </c>
      <c r="T153" s="6" t="s">
        <v>23</v>
      </c>
      <c r="U153" s="10">
        <v>0.69382828282828279</v>
      </c>
      <c r="V153" s="10">
        <v>2.5250193130826722E-2</v>
      </c>
    </row>
    <row r="154" spans="1:34" x14ac:dyDescent="0.25">
      <c r="A154" s="3">
        <v>2020</v>
      </c>
      <c r="B154" s="3" t="s">
        <v>18</v>
      </c>
      <c r="C154" s="3" t="s">
        <v>19</v>
      </c>
      <c r="D154" s="3">
        <v>37</v>
      </c>
      <c r="E154" s="4">
        <v>9</v>
      </c>
      <c r="F154" s="3">
        <v>36</v>
      </c>
      <c r="G154" s="3">
        <v>2</v>
      </c>
      <c r="H154" s="3">
        <v>30</v>
      </c>
      <c r="I154" s="3">
        <f t="shared" si="2"/>
        <v>126000</v>
      </c>
      <c r="J154" s="5">
        <v>158730.15873015873</v>
      </c>
      <c r="K154" s="3">
        <v>3033</v>
      </c>
      <c r="L154" s="3">
        <v>3</v>
      </c>
      <c r="M154" s="3">
        <v>15</v>
      </c>
      <c r="N154" s="3" t="s">
        <v>186</v>
      </c>
      <c r="O154" s="3" t="s">
        <v>31</v>
      </c>
      <c r="P154" s="3">
        <v>2</v>
      </c>
      <c r="Q154" s="3" t="s">
        <v>30</v>
      </c>
      <c r="R154" s="3" t="s">
        <v>284</v>
      </c>
      <c r="S154" s="6" t="s">
        <v>25</v>
      </c>
      <c r="T154" s="6" t="s">
        <v>23</v>
      </c>
      <c r="U154" s="10">
        <v>0.70395959595959601</v>
      </c>
      <c r="V154" s="10">
        <v>2.8203314030165808E-2</v>
      </c>
    </row>
    <row r="155" spans="1:34" x14ac:dyDescent="0.25">
      <c r="A155" s="3">
        <v>2020</v>
      </c>
      <c r="B155" s="3" t="s">
        <v>18</v>
      </c>
      <c r="C155" s="3" t="s">
        <v>19</v>
      </c>
      <c r="D155" s="3">
        <v>41</v>
      </c>
      <c r="E155" s="4">
        <v>9</v>
      </c>
      <c r="F155" s="3">
        <v>36</v>
      </c>
      <c r="G155" s="3">
        <v>2</v>
      </c>
      <c r="H155" s="3">
        <v>30</v>
      </c>
      <c r="I155" s="3">
        <f t="shared" si="2"/>
        <v>126000</v>
      </c>
      <c r="J155" s="5">
        <v>158730.15873015873</v>
      </c>
      <c r="K155" s="3">
        <v>3034</v>
      </c>
      <c r="L155" s="3">
        <v>3</v>
      </c>
      <c r="M155" s="3">
        <v>15</v>
      </c>
      <c r="N155" s="3" t="s">
        <v>187</v>
      </c>
      <c r="O155" s="3" t="s">
        <v>31</v>
      </c>
      <c r="P155" s="3">
        <v>5</v>
      </c>
      <c r="Q155" s="3" t="s">
        <v>29</v>
      </c>
      <c r="R155" s="3" t="s">
        <v>25</v>
      </c>
      <c r="S155" s="6" t="s">
        <v>22</v>
      </c>
      <c r="T155" s="6" t="s">
        <v>23</v>
      </c>
      <c r="U155" s="10">
        <v>0.67174226804123716</v>
      </c>
      <c r="V155" s="10">
        <v>2.5101161307182648E-2</v>
      </c>
    </row>
    <row r="156" spans="1:34" x14ac:dyDescent="0.25">
      <c r="A156" s="3">
        <v>2020</v>
      </c>
      <c r="B156" s="3" t="s">
        <v>18</v>
      </c>
      <c r="C156" s="3" t="s">
        <v>19</v>
      </c>
      <c r="D156" s="3">
        <v>45</v>
      </c>
      <c r="E156" s="4">
        <v>9</v>
      </c>
      <c r="F156" s="3">
        <v>36</v>
      </c>
      <c r="G156" s="3">
        <v>2</v>
      </c>
      <c r="H156" s="3">
        <v>30</v>
      </c>
      <c r="I156" s="3">
        <f t="shared" si="2"/>
        <v>126000</v>
      </c>
      <c r="J156" s="5">
        <v>158730.15873015873</v>
      </c>
      <c r="K156" s="3">
        <v>3035</v>
      </c>
      <c r="L156" s="3">
        <v>3</v>
      </c>
      <c r="M156" s="3">
        <v>15</v>
      </c>
      <c r="N156" s="3" t="s">
        <v>188</v>
      </c>
      <c r="O156" s="3" t="s">
        <v>31</v>
      </c>
      <c r="P156" s="3">
        <v>3</v>
      </c>
      <c r="Q156" s="3" t="s">
        <v>21</v>
      </c>
      <c r="R156" s="3" t="s">
        <v>283</v>
      </c>
      <c r="S156" s="6" t="s">
        <v>22</v>
      </c>
      <c r="T156" s="6" t="s">
        <v>23</v>
      </c>
      <c r="U156" s="10">
        <v>0.61940624999999994</v>
      </c>
      <c r="V156" s="10">
        <v>4.8994216226859802E-2</v>
      </c>
    </row>
    <row r="157" spans="1:34" x14ac:dyDescent="0.25">
      <c r="A157" s="3">
        <v>2020</v>
      </c>
      <c r="B157" s="3" t="s">
        <v>18</v>
      </c>
      <c r="C157" s="3" t="s">
        <v>19</v>
      </c>
      <c r="D157" s="3">
        <v>49</v>
      </c>
      <c r="E157" s="4">
        <v>9</v>
      </c>
      <c r="F157" s="3">
        <v>36</v>
      </c>
      <c r="G157" s="3">
        <v>2</v>
      </c>
      <c r="H157" s="3">
        <v>30</v>
      </c>
      <c r="I157" s="3">
        <f t="shared" si="2"/>
        <v>126000</v>
      </c>
      <c r="J157" s="5">
        <v>158730.15873015873</v>
      </c>
      <c r="K157" s="3">
        <v>3036</v>
      </c>
      <c r="L157" s="3">
        <v>3</v>
      </c>
      <c r="M157" s="3">
        <v>15</v>
      </c>
      <c r="N157" s="3" t="s">
        <v>189</v>
      </c>
      <c r="O157" s="3" t="s">
        <v>31</v>
      </c>
      <c r="P157" s="3">
        <v>3</v>
      </c>
      <c r="Q157" s="3" t="s">
        <v>21</v>
      </c>
      <c r="R157" s="3" t="s">
        <v>283</v>
      </c>
      <c r="S157" s="6" t="s">
        <v>25</v>
      </c>
      <c r="T157" s="6" t="s">
        <v>26</v>
      </c>
      <c r="U157" s="10">
        <v>0.68254081632653074</v>
      </c>
      <c r="V157" s="10">
        <v>2.5040654930066845E-2</v>
      </c>
    </row>
    <row r="158" spans="1:34" x14ac:dyDescent="0.25">
      <c r="A158" s="3">
        <v>2020</v>
      </c>
      <c r="B158" s="3" t="s">
        <v>18</v>
      </c>
      <c r="C158" s="3" t="s">
        <v>19</v>
      </c>
      <c r="D158" s="3">
        <v>49</v>
      </c>
      <c r="E158" s="4">
        <v>10</v>
      </c>
      <c r="F158" s="3">
        <v>36</v>
      </c>
      <c r="G158" s="3">
        <v>2</v>
      </c>
      <c r="H158" s="3">
        <v>30</v>
      </c>
      <c r="I158" s="3">
        <f t="shared" si="2"/>
        <v>126000</v>
      </c>
      <c r="J158" s="5">
        <v>158730.15873015873</v>
      </c>
      <c r="K158" s="3">
        <v>3037</v>
      </c>
      <c r="L158" s="3">
        <v>3</v>
      </c>
      <c r="M158" s="3">
        <v>15</v>
      </c>
      <c r="N158" s="3" t="s">
        <v>190</v>
      </c>
      <c r="O158" s="3" t="s">
        <v>31</v>
      </c>
      <c r="P158" s="3">
        <v>4</v>
      </c>
      <c r="Q158" s="3" t="s">
        <v>27</v>
      </c>
      <c r="R158" s="3" t="s">
        <v>25</v>
      </c>
      <c r="S158" s="6" t="s">
        <v>25</v>
      </c>
      <c r="T158" s="6" t="s">
        <v>26</v>
      </c>
      <c r="U158" s="10">
        <v>0.69074468085106377</v>
      </c>
      <c r="V158" s="10">
        <v>3.5455541196122112E-2</v>
      </c>
    </row>
    <row r="159" spans="1:34" x14ac:dyDescent="0.25">
      <c r="A159" s="3">
        <v>2020</v>
      </c>
      <c r="B159" s="3" t="s">
        <v>18</v>
      </c>
      <c r="C159" s="3" t="s">
        <v>19</v>
      </c>
      <c r="D159" s="3">
        <v>45</v>
      </c>
      <c r="E159" s="4">
        <v>10</v>
      </c>
      <c r="F159" s="3">
        <v>36</v>
      </c>
      <c r="G159" s="3">
        <v>2</v>
      </c>
      <c r="H159" s="3">
        <v>30</v>
      </c>
      <c r="I159" s="3">
        <f t="shared" si="2"/>
        <v>126000</v>
      </c>
      <c r="J159" s="5">
        <v>158730.15873015873</v>
      </c>
      <c r="K159" s="3">
        <v>3038</v>
      </c>
      <c r="L159" s="3">
        <v>3</v>
      </c>
      <c r="M159" s="3">
        <v>15</v>
      </c>
      <c r="N159" s="3" t="s">
        <v>191</v>
      </c>
      <c r="O159" s="3" t="s">
        <v>31</v>
      </c>
      <c r="P159" s="3">
        <v>2</v>
      </c>
      <c r="Q159" s="3" t="s">
        <v>30</v>
      </c>
      <c r="R159" s="3" t="s">
        <v>284</v>
      </c>
      <c r="S159" s="6" t="s">
        <v>25</v>
      </c>
      <c r="T159" s="6" t="s">
        <v>26</v>
      </c>
      <c r="U159" s="10">
        <v>0.65011578947368442</v>
      </c>
      <c r="V159" s="10">
        <v>7.3749123782445136E-2</v>
      </c>
    </row>
    <row r="160" spans="1:34" x14ac:dyDescent="0.25">
      <c r="A160" s="3">
        <v>2020</v>
      </c>
      <c r="B160" s="3" t="s">
        <v>18</v>
      </c>
      <c r="C160" s="3" t="s">
        <v>19</v>
      </c>
      <c r="D160" s="3">
        <v>41</v>
      </c>
      <c r="E160" s="4">
        <v>10</v>
      </c>
      <c r="F160" s="3">
        <v>36</v>
      </c>
      <c r="G160" s="3">
        <v>2</v>
      </c>
      <c r="H160" s="3">
        <v>30</v>
      </c>
      <c r="I160" s="3">
        <f t="shared" si="2"/>
        <v>126000</v>
      </c>
      <c r="J160" s="5">
        <v>158730.15873015873</v>
      </c>
      <c r="K160" s="3">
        <v>3039</v>
      </c>
      <c r="L160" s="3">
        <v>3</v>
      </c>
      <c r="M160" s="3">
        <v>15</v>
      </c>
      <c r="N160" s="3" t="s">
        <v>192</v>
      </c>
      <c r="O160" s="3" t="s">
        <v>31</v>
      </c>
      <c r="P160" s="3">
        <v>1</v>
      </c>
      <c r="Q160" s="3" t="s">
        <v>24</v>
      </c>
      <c r="R160" s="3" t="s">
        <v>25</v>
      </c>
      <c r="S160" s="6" t="s">
        <v>25</v>
      </c>
      <c r="T160" s="6" t="s">
        <v>23</v>
      </c>
      <c r="U160" s="10">
        <v>0.66060824742268021</v>
      </c>
      <c r="V160" s="10">
        <v>3.2261805559180012E-2</v>
      </c>
      <c r="AC160" s="17"/>
      <c r="AD160" s="17"/>
      <c r="AE160" s="17"/>
      <c r="AF160" s="17"/>
      <c r="AG160" s="17"/>
    </row>
    <row r="161" spans="1:34" x14ac:dyDescent="0.25">
      <c r="A161" s="3">
        <v>2020</v>
      </c>
      <c r="B161" s="3" t="s">
        <v>18</v>
      </c>
      <c r="C161" s="3" t="s">
        <v>19</v>
      </c>
      <c r="D161" s="3">
        <v>37</v>
      </c>
      <c r="E161" s="4">
        <v>10</v>
      </c>
      <c r="F161" s="3">
        <v>36</v>
      </c>
      <c r="G161" s="3">
        <v>2</v>
      </c>
      <c r="H161" s="3">
        <v>30</v>
      </c>
      <c r="I161" s="3">
        <f t="shared" si="2"/>
        <v>126000</v>
      </c>
      <c r="J161" s="5">
        <v>158730.15873015873</v>
      </c>
      <c r="K161" s="3">
        <v>3040</v>
      </c>
      <c r="L161" s="3">
        <v>3</v>
      </c>
      <c r="M161" s="3">
        <v>15</v>
      </c>
      <c r="N161" s="3" t="s">
        <v>193</v>
      </c>
      <c r="O161" s="3" t="s">
        <v>31</v>
      </c>
      <c r="P161" s="3">
        <v>4</v>
      </c>
      <c r="Q161" s="3" t="s">
        <v>27</v>
      </c>
      <c r="R161" s="3" t="s">
        <v>25</v>
      </c>
      <c r="S161" s="6" t="s">
        <v>22</v>
      </c>
      <c r="T161" s="6" t="s">
        <v>26</v>
      </c>
      <c r="U161" s="10">
        <v>0.68763265306122423</v>
      </c>
      <c r="V161" s="10">
        <v>3.966207457886492E-2</v>
      </c>
    </row>
    <row r="162" spans="1:34" x14ac:dyDescent="0.25">
      <c r="A162" s="3">
        <v>2020</v>
      </c>
      <c r="B162" s="3" t="s">
        <v>18</v>
      </c>
      <c r="C162" s="3" t="s">
        <v>19</v>
      </c>
      <c r="D162" s="3">
        <v>33</v>
      </c>
      <c r="E162" s="4">
        <v>10</v>
      </c>
      <c r="F162" s="3">
        <v>36</v>
      </c>
      <c r="G162" s="3">
        <v>2</v>
      </c>
      <c r="H162" s="3">
        <v>30</v>
      </c>
      <c r="I162" s="3">
        <f t="shared" si="2"/>
        <v>126000</v>
      </c>
      <c r="J162" s="5">
        <v>158730.15873015873</v>
      </c>
      <c r="K162" s="3">
        <v>3041</v>
      </c>
      <c r="L162" s="3">
        <v>3</v>
      </c>
      <c r="M162" s="3">
        <v>14</v>
      </c>
      <c r="N162" s="3" t="s">
        <v>194</v>
      </c>
      <c r="O162" s="3" t="s">
        <v>20</v>
      </c>
      <c r="P162" s="3">
        <v>4</v>
      </c>
      <c r="Q162" s="3" t="s">
        <v>27</v>
      </c>
      <c r="R162" s="3" t="s">
        <v>25</v>
      </c>
      <c r="S162" s="6" t="s">
        <v>25</v>
      </c>
      <c r="T162" s="6" t="s">
        <v>26</v>
      </c>
      <c r="U162" s="10">
        <v>0.70579166666666648</v>
      </c>
      <c r="V162" s="10">
        <v>1.9596947488765636E-2</v>
      </c>
    </row>
    <row r="163" spans="1:34" x14ac:dyDescent="0.25">
      <c r="A163" s="3">
        <v>2020</v>
      </c>
      <c r="B163" s="3" t="s">
        <v>18</v>
      </c>
      <c r="C163" s="3" t="s">
        <v>19</v>
      </c>
      <c r="D163" s="3">
        <v>29</v>
      </c>
      <c r="E163" s="4">
        <v>10</v>
      </c>
      <c r="F163" s="3">
        <v>36</v>
      </c>
      <c r="G163" s="3">
        <v>2</v>
      </c>
      <c r="H163" s="3">
        <v>30</v>
      </c>
      <c r="I163" s="3">
        <f t="shared" si="2"/>
        <v>126000</v>
      </c>
      <c r="J163" s="5">
        <v>158730.15873015873</v>
      </c>
      <c r="K163" s="3">
        <v>3042</v>
      </c>
      <c r="L163" s="3">
        <v>3</v>
      </c>
      <c r="M163" s="3">
        <v>14</v>
      </c>
      <c r="N163" s="3" t="s">
        <v>195</v>
      </c>
      <c r="O163" s="3" t="s">
        <v>20</v>
      </c>
      <c r="P163" s="3">
        <v>2</v>
      </c>
      <c r="Q163" s="3" t="s">
        <v>30</v>
      </c>
      <c r="R163" s="3" t="s">
        <v>284</v>
      </c>
      <c r="S163" s="6" t="s">
        <v>25</v>
      </c>
      <c r="T163" s="6" t="s">
        <v>23</v>
      </c>
      <c r="U163" s="10">
        <v>0.66867346938775463</v>
      </c>
      <c r="V163" s="10">
        <v>3.5981316890289793E-2</v>
      </c>
    </row>
    <row r="164" spans="1:34" x14ac:dyDescent="0.25">
      <c r="A164" s="3">
        <v>2020</v>
      </c>
      <c r="B164" s="3" t="s">
        <v>18</v>
      </c>
      <c r="C164" s="3" t="s">
        <v>19</v>
      </c>
      <c r="D164" s="3">
        <v>25</v>
      </c>
      <c r="E164" s="4">
        <v>10</v>
      </c>
      <c r="F164" s="3">
        <v>36</v>
      </c>
      <c r="G164" s="3">
        <v>2</v>
      </c>
      <c r="H164" s="3">
        <v>30</v>
      </c>
      <c r="I164" s="3">
        <f t="shared" si="2"/>
        <v>126000</v>
      </c>
      <c r="J164" s="5">
        <v>158730.15873015873</v>
      </c>
      <c r="K164" s="3">
        <v>3043</v>
      </c>
      <c r="L164" s="3">
        <v>3</v>
      </c>
      <c r="M164" s="3">
        <v>14</v>
      </c>
      <c r="N164" s="3" t="s">
        <v>196</v>
      </c>
      <c r="O164" s="3" t="s">
        <v>20</v>
      </c>
      <c r="P164" s="3">
        <v>1</v>
      </c>
      <c r="Q164" s="3" t="s">
        <v>24</v>
      </c>
      <c r="R164" s="3" t="s">
        <v>25</v>
      </c>
      <c r="S164" s="6" t="s">
        <v>22</v>
      </c>
      <c r="T164" s="6" t="s">
        <v>23</v>
      </c>
      <c r="U164" s="10">
        <v>0.6577979797979796</v>
      </c>
      <c r="V164" s="10">
        <v>2.1506989750360691E-2</v>
      </c>
      <c r="AC164" s="17"/>
      <c r="AD164" s="17"/>
      <c r="AE164" s="17"/>
      <c r="AF164" s="17"/>
      <c r="AG164" s="17"/>
    </row>
    <row r="165" spans="1:34" x14ac:dyDescent="0.25">
      <c r="A165" s="3">
        <v>2020</v>
      </c>
      <c r="B165" s="3" t="s">
        <v>18</v>
      </c>
      <c r="C165" s="3" t="s">
        <v>19</v>
      </c>
      <c r="D165" s="3">
        <v>21</v>
      </c>
      <c r="E165" s="4">
        <v>10</v>
      </c>
      <c r="F165" s="3">
        <v>36</v>
      </c>
      <c r="G165" s="3">
        <v>2</v>
      </c>
      <c r="H165" s="3">
        <v>30</v>
      </c>
      <c r="I165" s="3">
        <f t="shared" si="2"/>
        <v>126000</v>
      </c>
      <c r="J165" s="5">
        <v>158730.15873015873</v>
      </c>
      <c r="K165" s="3">
        <v>3044</v>
      </c>
      <c r="L165" s="3">
        <v>3</v>
      </c>
      <c r="M165" s="3">
        <v>14</v>
      </c>
      <c r="N165" s="3" t="s">
        <v>197</v>
      </c>
      <c r="O165" s="3" t="s">
        <v>20</v>
      </c>
      <c r="P165" s="3">
        <v>2</v>
      </c>
      <c r="Q165" s="3" t="s">
        <v>30</v>
      </c>
      <c r="R165" s="3" t="s">
        <v>284</v>
      </c>
      <c r="S165" s="6" t="s">
        <v>25</v>
      </c>
      <c r="T165" s="6" t="s">
        <v>26</v>
      </c>
      <c r="U165" s="10">
        <v>0.7000476190476187</v>
      </c>
      <c r="V165" s="10">
        <v>2.8284060798241695E-2</v>
      </c>
    </row>
    <row r="166" spans="1:34" x14ac:dyDescent="0.25">
      <c r="A166" s="3">
        <v>2020</v>
      </c>
      <c r="B166" s="3" t="s">
        <v>18</v>
      </c>
      <c r="C166" s="3" t="s">
        <v>19</v>
      </c>
      <c r="D166" s="3">
        <v>17</v>
      </c>
      <c r="E166" s="4">
        <v>10</v>
      </c>
      <c r="F166" s="3">
        <v>36</v>
      </c>
      <c r="G166" s="3">
        <v>2</v>
      </c>
      <c r="H166" s="3">
        <v>30</v>
      </c>
      <c r="I166" s="3">
        <f t="shared" si="2"/>
        <v>126000</v>
      </c>
      <c r="J166" s="5">
        <v>158730.15873015873</v>
      </c>
      <c r="K166" s="3">
        <v>3045</v>
      </c>
      <c r="L166" s="3">
        <v>3</v>
      </c>
      <c r="M166" s="3">
        <v>13</v>
      </c>
      <c r="N166" s="3" t="s">
        <v>198</v>
      </c>
      <c r="O166" s="3" t="s">
        <v>28</v>
      </c>
      <c r="P166" s="3">
        <v>5</v>
      </c>
      <c r="Q166" s="3" t="s">
        <v>29</v>
      </c>
      <c r="R166" s="3" t="s">
        <v>25</v>
      </c>
      <c r="S166" s="6" t="s">
        <v>25</v>
      </c>
      <c r="T166" s="6" t="s">
        <v>26</v>
      </c>
      <c r="U166" s="10">
        <v>0.70267924528301873</v>
      </c>
      <c r="V166" s="10">
        <v>3.3203140175597882E-2</v>
      </c>
    </row>
    <row r="167" spans="1:34" x14ac:dyDescent="0.25">
      <c r="A167" s="3">
        <v>2020</v>
      </c>
      <c r="B167" s="3" t="s">
        <v>18</v>
      </c>
      <c r="C167" s="3" t="s">
        <v>19</v>
      </c>
      <c r="D167" s="3">
        <v>13</v>
      </c>
      <c r="E167" s="4">
        <v>10</v>
      </c>
      <c r="F167" s="3">
        <v>36</v>
      </c>
      <c r="G167" s="3">
        <v>2</v>
      </c>
      <c r="H167" s="3">
        <v>30</v>
      </c>
      <c r="I167" s="3">
        <f t="shared" si="2"/>
        <v>126000</v>
      </c>
      <c r="J167" s="5">
        <v>158730.15873015873</v>
      </c>
      <c r="K167" s="3">
        <v>3046</v>
      </c>
      <c r="L167" s="3">
        <v>3</v>
      </c>
      <c r="M167" s="3">
        <v>13</v>
      </c>
      <c r="N167" s="3" t="s">
        <v>199</v>
      </c>
      <c r="O167" s="3" t="s">
        <v>28</v>
      </c>
      <c r="P167" s="3">
        <v>1</v>
      </c>
      <c r="Q167" s="3" t="s">
        <v>24</v>
      </c>
      <c r="R167" s="3" t="s">
        <v>25</v>
      </c>
      <c r="S167" s="6" t="s">
        <v>25</v>
      </c>
      <c r="T167" s="6" t="s">
        <v>26</v>
      </c>
      <c r="U167" s="10">
        <v>0.68914563106796112</v>
      </c>
      <c r="V167" s="10">
        <v>4.3682995248295123E-2</v>
      </c>
    </row>
    <row r="168" spans="1:34" x14ac:dyDescent="0.25">
      <c r="A168" s="3">
        <v>2020</v>
      </c>
      <c r="B168" s="3" t="s">
        <v>18</v>
      </c>
      <c r="C168" s="3" t="s">
        <v>19</v>
      </c>
      <c r="D168" s="3">
        <v>9</v>
      </c>
      <c r="E168" s="4">
        <v>10</v>
      </c>
      <c r="F168" s="3">
        <v>36</v>
      </c>
      <c r="G168" s="3">
        <v>2</v>
      </c>
      <c r="H168" s="3">
        <v>30</v>
      </c>
      <c r="I168" s="3">
        <f t="shared" si="2"/>
        <v>126000</v>
      </c>
      <c r="J168" s="5">
        <v>158730.15873015873</v>
      </c>
      <c r="K168" s="3">
        <v>3047</v>
      </c>
      <c r="L168" s="3">
        <v>3</v>
      </c>
      <c r="M168" s="3">
        <v>13</v>
      </c>
      <c r="N168" s="3" t="s">
        <v>200</v>
      </c>
      <c r="O168" s="3" t="s">
        <v>28</v>
      </c>
      <c r="P168" s="3">
        <v>3</v>
      </c>
      <c r="Q168" s="3" t="s">
        <v>21</v>
      </c>
      <c r="R168" s="3" t="s">
        <v>283</v>
      </c>
      <c r="S168" s="6" t="s">
        <v>22</v>
      </c>
      <c r="T168" s="6" t="s">
        <v>26</v>
      </c>
      <c r="U168" s="10">
        <v>0.68667272727272721</v>
      </c>
      <c r="V168" s="10">
        <v>4.3461278577754878E-2</v>
      </c>
      <c r="X168" s="17">
        <v>0</v>
      </c>
      <c r="Y168" s="17">
        <v>2</v>
      </c>
      <c r="Z168" s="17">
        <v>2</v>
      </c>
      <c r="AA168" s="17">
        <v>3</v>
      </c>
      <c r="AB168" s="17">
        <f>AVERAGE(X168:AA168)</f>
        <v>1.75</v>
      </c>
      <c r="AC168" s="27">
        <v>3</v>
      </c>
      <c r="AD168" s="27">
        <v>3</v>
      </c>
      <c r="AE168" s="27">
        <v>2</v>
      </c>
      <c r="AF168" s="27">
        <v>2</v>
      </c>
      <c r="AG168" s="27">
        <f>AVERAGE(AC168:AF168)</f>
        <v>2.5</v>
      </c>
      <c r="AH168" s="17">
        <v>0.75</v>
      </c>
    </row>
    <row r="169" spans="1:34" x14ac:dyDescent="0.25">
      <c r="A169" s="3">
        <v>2020</v>
      </c>
      <c r="B169" s="3" t="s">
        <v>18</v>
      </c>
      <c r="C169" s="3" t="s">
        <v>19</v>
      </c>
      <c r="D169" s="3">
        <v>5</v>
      </c>
      <c r="E169" s="4">
        <v>10</v>
      </c>
      <c r="F169" s="3">
        <v>36</v>
      </c>
      <c r="G169" s="3">
        <v>2</v>
      </c>
      <c r="H169" s="3">
        <v>30</v>
      </c>
      <c r="I169" s="3">
        <f t="shared" si="2"/>
        <v>126000</v>
      </c>
      <c r="J169" s="5">
        <v>158730.15873015873</v>
      </c>
      <c r="K169" s="3">
        <v>3048</v>
      </c>
      <c r="L169" s="3">
        <v>3</v>
      </c>
      <c r="M169" s="3">
        <v>13</v>
      </c>
      <c r="N169" s="3" t="s">
        <v>201</v>
      </c>
      <c r="O169" s="3" t="s">
        <v>28</v>
      </c>
      <c r="P169" s="3">
        <v>1</v>
      </c>
      <c r="Q169" s="3" t="s">
        <v>24</v>
      </c>
      <c r="R169" s="3" t="s">
        <v>25</v>
      </c>
      <c r="S169" s="6" t="s">
        <v>25</v>
      </c>
      <c r="T169" s="6" t="s">
        <v>23</v>
      </c>
      <c r="U169" s="10">
        <v>0.69903603603603592</v>
      </c>
      <c r="V169" s="10">
        <v>2.7837492026509113E-2</v>
      </c>
    </row>
    <row r="170" spans="1:34" x14ac:dyDescent="0.25">
      <c r="A170" s="3">
        <v>2020</v>
      </c>
      <c r="B170" s="3" t="s">
        <v>18</v>
      </c>
      <c r="C170" s="3" t="s">
        <v>19</v>
      </c>
      <c r="D170" s="3">
        <v>5</v>
      </c>
      <c r="E170" s="4">
        <v>11</v>
      </c>
      <c r="F170" s="3">
        <v>36</v>
      </c>
      <c r="G170" s="3">
        <v>2</v>
      </c>
      <c r="H170" s="3">
        <v>30</v>
      </c>
      <c r="I170" s="3">
        <f t="shared" si="2"/>
        <v>126000</v>
      </c>
      <c r="J170" s="5">
        <v>158730.15873015873</v>
      </c>
      <c r="K170" s="3">
        <v>3049</v>
      </c>
      <c r="L170" s="3">
        <v>3</v>
      </c>
      <c r="M170" s="3">
        <v>13</v>
      </c>
      <c r="N170" s="3" t="s">
        <v>202</v>
      </c>
      <c r="O170" s="3" t="s">
        <v>28</v>
      </c>
      <c r="P170" s="3">
        <v>5</v>
      </c>
      <c r="Q170" s="3" t="s">
        <v>29</v>
      </c>
      <c r="R170" s="3" t="s">
        <v>25</v>
      </c>
      <c r="S170" s="6" t="s">
        <v>22</v>
      </c>
      <c r="T170" s="6" t="s">
        <v>23</v>
      </c>
      <c r="U170" s="10">
        <v>0.63628703703703693</v>
      </c>
      <c r="V170" s="10">
        <v>9.5350024227111127E-2</v>
      </c>
    </row>
    <row r="171" spans="1:34" x14ac:dyDescent="0.25">
      <c r="A171" s="3">
        <v>2020</v>
      </c>
      <c r="B171" s="3" t="s">
        <v>18</v>
      </c>
      <c r="C171" s="3" t="s">
        <v>19</v>
      </c>
      <c r="D171" s="3">
        <v>9</v>
      </c>
      <c r="E171" s="4">
        <v>11</v>
      </c>
      <c r="F171" s="3">
        <v>36</v>
      </c>
      <c r="G171" s="3">
        <v>2</v>
      </c>
      <c r="H171" s="3">
        <v>30</v>
      </c>
      <c r="I171" s="3">
        <f t="shared" si="2"/>
        <v>126000</v>
      </c>
      <c r="J171" s="5">
        <v>158730.15873015873</v>
      </c>
      <c r="K171" s="3">
        <v>3050</v>
      </c>
      <c r="L171" s="3">
        <v>3</v>
      </c>
      <c r="M171" s="3">
        <v>13</v>
      </c>
      <c r="N171" s="3" t="s">
        <v>203</v>
      </c>
      <c r="O171" s="3" t="s">
        <v>28</v>
      </c>
      <c r="P171" s="3">
        <v>2</v>
      </c>
      <c r="Q171" s="3" t="s">
        <v>30</v>
      </c>
      <c r="R171" s="3" t="s">
        <v>284</v>
      </c>
      <c r="S171" s="6" t="s">
        <v>25</v>
      </c>
      <c r="T171" s="6" t="s">
        <v>23</v>
      </c>
      <c r="U171" s="10">
        <v>0.59996491228070159</v>
      </c>
      <c r="V171" s="10">
        <v>6.6565681160785456E-2</v>
      </c>
    </row>
    <row r="172" spans="1:34" x14ac:dyDescent="0.25">
      <c r="A172" s="3">
        <v>2020</v>
      </c>
      <c r="B172" s="3" t="s">
        <v>18</v>
      </c>
      <c r="C172" s="3" t="s">
        <v>19</v>
      </c>
      <c r="D172" s="3">
        <v>13</v>
      </c>
      <c r="E172" s="4">
        <v>11</v>
      </c>
      <c r="F172" s="3">
        <v>36</v>
      </c>
      <c r="G172" s="3">
        <v>2</v>
      </c>
      <c r="H172" s="3">
        <v>30</v>
      </c>
      <c r="I172" s="3">
        <f t="shared" si="2"/>
        <v>126000</v>
      </c>
      <c r="J172" s="5">
        <v>158730.15873015873</v>
      </c>
      <c r="K172" s="3">
        <v>3051</v>
      </c>
      <c r="L172" s="3">
        <v>3</v>
      </c>
      <c r="M172" s="3">
        <v>13</v>
      </c>
      <c r="N172" s="3" t="s">
        <v>204</v>
      </c>
      <c r="O172" s="3" t="s">
        <v>28</v>
      </c>
      <c r="P172" s="3">
        <v>2</v>
      </c>
      <c r="Q172" s="3" t="s">
        <v>30</v>
      </c>
      <c r="R172" s="3" t="s">
        <v>284</v>
      </c>
      <c r="S172" s="6" t="s">
        <v>22</v>
      </c>
      <c r="T172" s="6" t="s">
        <v>26</v>
      </c>
      <c r="U172" s="10">
        <v>0.72419811320754746</v>
      </c>
      <c r="V172" s="10">
        <v>5.603849354069592E-2</v>
      </c>
      <c r="X172" s="17">
        <v>3</v>
      </c>
      <c r="Y172" s="17">
        <v>2</v>
      </c>
      <c r="Z172" s="17">
        <v>2</v>
      </c>
      <c r="AA172" s="17">
        <v>3</v>
      </c>
      <c r="AB172" s="17">
        <f>AVERAGE(X172:AA172)</f>
        <v>2.5</v>
      </c>
      <c r="AC172" s="27">
        <v>2</v>
      </c>
      <c r="AD172" s="27">
        <v>3</v>
      </c>
      <c r="AE172" s="27">
        <v>3</v>
      </c>
      <c r="AF172" s="27">
        <v>2</v>
      </c>
      <c r="AG172" s="27">
        <f>AVERAGE(AC172:AF172)</f>
        <v>2.5</v>
      </c>
      <c r="AH172" s="17">
        <v>0</v>
      </c>
    </row>
    <row r="173" spans="1:34" x14ac:dyDescent="0.25">
      <c r="A173" s="3">
        <v>2020</v>
      </c>
      <c r="B173" s="3" t="s">
        <v>18</v>
      </c>
      <c r="C173" s="3" t="s">
        <v>19</v>
      </c>
      <c r="D173" s="3">
        <v>17</v>
      </c>
      <c r="E173" s="4">
        <v>11</v>
      </c>
      <c r="F173" s="3">
        <v>36</v>
      </c>
      <c r="G173" s="3">
        <v>2</v>
      </c>
      <c r="H173" s="3">
        <v>30</v>
      </c>
      <c r="I173" s="3">
        <f t="shared" si="2"/>
        <v>126000</v>
      </c>
      <c r="J173" s="5">
        <v>158730.15873015873</v>
      </c>
      <c r="K173" s="3">
        <v>3052</v>
      </c>
      <c r="L173" s="3">
        <v>3</v>
      </c>
      <c r="M173" s="3">
        <v>13</v>
      </c>
      <c r="N173" s="3" t="s">
        <v>205</v>
      </c>
      <c r="O173" s="3" t="s">
        <v>28</v>
      </c>
      <c r="P173" s="3">
        <v>2</v>
      </c>
      <c r="Q173" s="3" t="s">
        <v>30</v>
      </c>
      <c r="R173" s="3" t="s">
        <v>284</v>
      </c>
      <c r="S173" s="6" t="s">
        <v>25</v>
      </c>
      <c r="T173" s="6" t="s">
        <v>26</v>
      </c>
      <c r="U173" s="10">
        <v>0.72450000000000037</v>
      </c>
      <c r="V173" s="10">
        <v>5.183537925061911E-2</v>
      </c>
    </row>
    <row r="174" spans="1:34" x14ac:dyDescent="0.25">
      <c r="A174" s="3">
        <v>2020</v>
      </c>
      <c r="B174" s="3" t="s">
        <v>18</v>
      </c>
      <c r="C174" s="3" t="s">
        <v>19</v>
      </c>
      <c r="D174" s="3">
        <v>21</v>
      </c>
      <c r="E174" s="4">
        <v>11</v>
      </c>
      <c r="F174" s="3">
        <v>36</v>
      </c>
      <c r="G174" s="3">
        <v>2</v>
      </c>
      <c r="H174" s="3">
        <v>30</v>
      </c>
      <c r="I174" s="3">
        <f t="shared" si="2"/>
        <v>126000</v>
      </c>
      <c r="J174" s="5">
        <v>158730.15873015873</v>
      </c>
      <c r="K174" s="3">
        <v>3053</v>
      </c>
      <c r="L174" s="3">
        <v>3</v>
      </c>
      <c r="M174" s="3">
        <v>14</v>
      </c>
      <c r="N174" s="3" t="s">
        <v>206</v>
      </c>
      <c r="O174" s="3" t="s">
        <v>20</v>
      </c>
      <c r="P174" s="3">
        <v>4</v>
      </c>
      <c r="Q174" s="3" t="s">
        <v>27</v>
      </c>
      <c r="R174" s="3" t="s">
        <v>25</v>
      </c>
      <c r="S174" s="6" t="s">
        <v>22</v>
      </c>
      <c r="T174" s="6" t="s">
        <v>26</v>
      </c>
      <c r="U174" s="10">
        <v>0.70169523809523815</v>
      </c>
      <c r="V174" s="10">
        <v>6.886094178872075E-2</v>
      </c>
    </row>
    <row r="175" spans="1:34" x14ac:dyDescent="0.25">
      <c r="A175" s="3">
        <v>2020</v>
      </c>
      <c r="B175" s="3" t="s">
        <v>18</v>
      </c>
      <c r="C175" s="3" t="s">
        <v>19</v>
      </c>
      <c r="D175" s="3">
        <v>25</v>
      </c>
      <c r="E175" s="4">
        <v>11</v>
      </c>
      <c r="F175" s="3">
        <v>36</v>
      </c>
      <c r="G175" s="3">
        <v>2</v>
      </c>
      <c r="H175" s="3">
        <v>30</v>
      </c>
      <c r="I175" s="3">
        <f t="shared" si="2"/>
        <v>126000</v>
      </c>
      <c r="J175" s="5">
        <v>158730.15873015873</v>
      </c>
      <c r="K175" s="3">
        <v>3054</v>
      </c>
      <c r="L175" s="3">
        <v>3</v>
      </c>
      <c r="M175" s="3">
        <v>14</v>
      </c>
      <c r="N175" s="3" t="s">
        <v>207</v>
      </c>
      <c r="O175" s="3" t="s">
        <v>20</v>
      </c>
      <c r="P175" s="3">
        <v>3</v>
      </c>
      <c r="Q175" s="3" t="s">
        <v>21</v>
      </c>
      <c r="R175" s="3" t="s">
        <v>283</v>
      </c>
      <c r="S175" s="6" t="s">
        <v>22</v>
      </c>
      <c r="T175" s="6" t="s">
        <v>23</v>
      </c>
      <c r="U175" s="10">
        <v>0.68140000000000012</v>
      </c>
      <c r="V175" s="10">
        <v>3.5283555559623585E-2</v>
      </c>
    </row>
    <row r="176" spans="1:34" x14ac:dyDescent="0.25">
      <c r="A176" s="3">
        <v>2020</v>
      </c>
      <c r="B176" s="3" t="s">
        <v>18</v>
      </c>
      <c r="C176" s="3" t="s">
        <v>19</v>
      </c>
      <c r="D176" s="3">
        <v>29</v>
      </c>
      <c r="E176" s="4">
        <v>11</v>
      </c>
      <c r="F176" s="3">
        <v>36</v>
      </c>
      <c r="G176" s="3">
        <v>2</v>
      </c>
      <c r="H176" s="3">
        <v>30</v>
      </c>
      <c r="I176" s="3">
        <f t="shared" si="2"/>
        <v>126000</v>
      </c>
      <c r="J176" s="5">
        <v>158730.15873015873</v>
      </c>
      <c r="K176" s="3">
        <v>3055</v>
      </c>
      <c r="L176" s="3">
        <v>3</v>
      </c>
      <c r="M176" s="3">
        <v>14</v>
      </c>
      <c r="N176" s="3" t="s">
        <v>208</v>
      </c>
      <c r="O176" s="3" t="s">
        <v>20</v>
      </c>
      <c r="P176" s="3">
        <v>3</v>
      </c>
      <c r="Q176" s="3" t="s">
        <v>21</v>
      </c>
      <c r="R176" s="3" t="s">
        <v>283</v>
      </c>
      <c r="S176" s="6" t="s">
        <v>25</v>
      </c>
      <c r="T176" s="6" t="s">
        <v>26</v>
      </c>
      <c r="U176" s="10">
        <v>0.75144897959183665</v>
      </c>
      <c r="V176" s="10">
        <v>2.1602368354783189E-2</v>
      </c>
    </row>
    <row r="177" spans="1:34" x14ac:dyDescent="0.25">
      <c r="A177" s="3">
        <v>2020</v>
      </c>
      <c r="B177" s="3" t="s">
        <v>18</v>
      </c>
      <c r="C177" s="3" t="s">
        <v>19</v>
      </c>
      <c r="D177" s="3">
        <v>33</v>
      </c>
      <c r="E177" s="4">
        <v>11</v>
      </c>
      <c r="F177" s="3">
        <v>36</v>
      </c>
      <c r="G177" s="3">
        <v>2</v>
      </c>
      <c r="H177" s="3">
        <v>30</v>
      </c>
      <c r="I177" s="3">
        <f t="shared" si="2"/>
        <v>126000</v>
      </c>
      <c r="J177" s="5">
        <v>158730.15873015873</v>
      </c>
      <c r="K177" s="3">
        <v>3056</v>
      </c>
      <c r="L177" s="3">
        <v>3</v>
      </c>
      <c r="M177" s="3">
        <v>14</v>
      </c>
      <c r="N177" s="3" t="s">
        <v>209</v>
      </c>
      <c r="O177" s="3" t="s">
        <v>20</v>
      </c>
      <c r="P177" s="3">
        <v>4</v>
      </c>
      <c r="Q177" s="3" t="s">
        <v>27</v>
      </c>
      <c r="R177" s="3" t="s">
        <v>25</v>
      </c>
      <c r="S177" s="6" t="s">
        <v>22</v>
      </c>
      <c r="T177" s="6" t="s">
        <v>23</v>
      </c>
      <c r="U177" s="10">
        <v>0.72660638297872315</v>
      </c>
      <c r="V177" s="10">
        <v>2.6135798415583972E-2</v>
      </c>
    </row>
    <row r="178" spans="1:34" x14ac:dyDescent="0.25">
      <c r="A178" s="3">
        <v>2020</v>
      </c>
      <c r="B178" s="3" t="s">
        <v>18</v>
      </c>
      <c r="C178" s="3" t="s">
        <v>19</v>
      </c>
      <c r="D178" s="3">
        <v>37</v>
      </c>
      <c r="E178" s="4">
        <v>11</v>
      </c>
      <c r="F178" s="3">
        <v>36</v>
      </c>
      <c r="G178" s="3">
        <v>2</v>
      </c>
      <c r="H178" s="3">
        <v>30</v>
      </c>
      <c r="I178" s="3">
        <f t="shared" si="2"/>
        <v>126000</v>
      </c>
      <c r="J178" s="5">
        <v>158730.15873015873</v>
      </c>
      <c r="K178" s="3">
        <v>3057</v>
      </c>
      <c r="L178" s="3">
        <v>3</v>
      </c>
      <c r="M178" s="3">
        <v>15</v>
      </c>
      <c r="N178" s="3" t="s">
        <v>210</v>
      </c>
      <c r="O178" s="3" t="s">
        <v>31</v>
      </c>
      <c r="P178" s="3">
        <v>3</v>
      </c>
      <c r="Q178" s="3" t="s">
        <v>21</v>
      </c>
      <c r="R178" s="3" t="s">
        <v>283</v>
      </c>
      <c r="S178" s="6" t="s">
        <v>25</v>
      </c>
      <c r="T178" s="6" t="s">
        <v>23</v>
      </c>
      <c r="U178" s="10">
        <v>0.71968932038834943</v>
      </c>
      <c r="V178" s="10">
        <v>4.5803294069019736E-2</v>
      </c>
    </row>
    <row r="179" spans="1:34" x14ac:dyDescent="0.25">
      <c r="A179" s="3">
        <v>2020</v>
      </c>
      <c r="B179" s="3" t="s">
        <v>18</v>
      </c>
      <c r="C179" s="3" t="s">
        <v>19</v>
      </c>
      <c r="D179" s="3">
        <v>41</v>
      </c>
      <c r="E179" s="4">
        <v>11</v>
      </c>
      <c r="F179" s="3">
        <v>36</v>
      </c>
      <c r="G179" s="3">
        <v>2</v>
      </c>
      <c r="H179" s="3">
        <v>30</v>
      </c>
      <c r="I179" s="3">
        <f t="shared" si="2"/>
        <v>126000</v>
      </c>
      <c r="J179" s="5">
        <v>158730.15873015873</v>
      </c>
      <c r="K179" s="3">
        <v>3058</v>
      </c>
      <c r="L179" s="3">
        <v>3</v>
      </c>
      <c r="M179" s="3">
        <v>15</v>
      </c>
      <c r="N179" s="3" t="s">
        <v>211</v>
      </c>
      <c r="O179" s="3" t="s">
        <v>31</v>
      </c>
      <c r="P179" s="3">
        <v>3</v>
      </c>
      <c r="Q179" s="3" t="s">
        <v>21</v>
      </c>
      <c r="R179" s="3" t="s">
        <v>283</v>
      </c>
      <c r="S179" s="6" t="s">
        <v>22</v>
      </c>
      <c r="T179" s="6" t="s">
        <v>26</v>
      </c>
      <c r="U179" s="10">
        <v>0.74063636363636354</v>
      </c>
      <c r="V179" s="10">
        <v>2.9584005105301778E-2</v>
      </c>
    </row>
    <row r="180" spans="1:34" x14ac:dyDescent="0.25">
      <c r="A180" s="3">
        <v>2020</v>
      </c>
      <c r="B180" s="3" t="s">
        <v>18</v>
      </c>
      <c r="C180" s="3" t="s">
        <v>19</v>
      </c>
      <c r="D180" s="3">
        <v>45</v>
      </c>
      <c r="E180" s="4">
        <v>11</v>
      </c>
      <c r="F180" s="3">
        <v>36</v>
      </c>
      <c r="G180" s="3">
        <v>2</v>
      </c>
      <c r="H180" s="3">
        <v>30</v>
      </c>
      <c r="I180" s="3">
        <f t="shared" si="2"/>
        <v>126000</v>
      </c>
      <c r="J180" s="5">
        <v>158730.15873015873</v>
      </c>
      <c r="K180" s="3">
        <v>3059</v>
      </c>
      <c r="L180" s="3">
        <v>3</v>
      </c>
      <c r="M180" s="3">
        <v>15</v>
      </c>
      <c r="N180" s="3" t="s">
        <v>212</v>
      </c>
      <c r="O180" s="3" t="s">
        <v>31</v>
      </c>
      <c r="P180" s="3">
        <v>2</v>
      </c>
      <c r="Q180" s="3" t="s">
        <v>30</v>
      </c>
      <c r="R180" s="3" t="s">
        <v>284</v>
      </c>
      <c r="S180" s="6" t="s">
        <v>22</v>
      </c>
      <c r="T180" s="6" t="s">
        <v>26</v>
      </c>
      <c r="U180" s="10">
        <v>0.73841414141414141</v>
      </c>
      <c r="V180" s="10">
        <v>3.1874438002572815E-2</v>
      </c>
    </row>
    <row r="181" spans="1:34" x14ac:dyDescent="0.25">
      <c r="A181" s="3">
        <v>2020</v>
      </c>
      <c r="B181" s="3" t="s">
        <v>18</v>
      </c>
      <c r="C181" s="3" t="s">
        <v>19</v>
      </c>
      <c r="D181" s="3">
        <v>49</v>
      </c>
      <c r="E181" s="4">
        <v>11</v>
      </c>
      <c r="F181" s="3">
        <v>36</v>
      </c>
      <c r="G181" s="3">
        <v>2</v>
      </c>
      <c r="H181" s="3">
        <v>30</v>
      </c>
      <c r="I181" s="3">
        <f t="shared" si="2"/>
        <v>126000</v>
      </c>
      <c r="J181" s="5">
        <v>158730.15873015873</v>
      </c>
      <c r="K181" s="3">
        <v>3060</v>
      </c>
      <c r="L181" s="3">
        <v>3</v>
      </c>
      <c r="M181" s="3">
        <v>15</v>
      </c>
      <c r="N181" s="3" t="s">
        <v>213</v>
      </c>
      <c r="O181" s="3" t="s">
        <v>31</v>
      </c>
      <c r="P181" s="3">
        <v>5</v>
      </c>
      <c r="Q181" s="3" t="s">
        <v>29</v>
      </c>
      <c r="R181" s="3" t="s">
        <v>25</v>
      </c>
      <c r="S181" s="6" t="s">
        <v>25</v>
      </c>
      <c r="T181" s="6" t="s">
        <v>23</v>
      </c>
      <c r="U181" s="10">
        <v>0.67679166666666646</v>
      </c>
      <c r="V181" s="10">
        <v>5.7677673627566553E-2</v>
      </c>
      <c r="AC181" s="17"/>
      <c r="AD181" s="17"/>
      <c r="AE181" s="17"/>
      <c r="AF181" s="17"/>
      <c r="AG181" s="17"/>
    </row>
    <row r="182" spans="1:34" x14ac:dyDescent="0.25">
      <c r="A182" s="3">
        <v>2020</v>
      </c>
      <c r="B182" s="3" t="s">
        <v>18</v>
      </c>
      <c r="C182" s="3" t="s">
        <v>19</v>
      </c>
      <c r="D182" s="7">
        <v>53</v>
      </c>
      <c r="E182" s="4">
        <v>7</v>
      </c>
      <c r="F182" s="3">
        <v>36</v>
      </c>
      <c r="G182" s="3">
        <v>2</v>
      </c>
      <c r="H182" s="3">
        <v>30</v>
      </c>
      <c r="I182" s="3">
        <f t="shared" si="2"/>
        <v>126000</v>
      </c>
      <c r="J182" s="5">
        <v>158730.15873015873</v>
      </c>
      <c r="K182" s="3">
        <v>4001</v>
      </c>
      <c r="L182" s="3">
        <v>4</v>
      </c>
      <c r="M182" s="3">
        <v>16</v>
      </c>
      <c r="N182" s="3" t="s">
        <v>214</v>
      </c>
      <c r="O182" s="3" t="s">
        <v>20</v>
      </c>
      <c r="P182" s="3">
        <v>5</v>
      </c>
      <c r="Q182" s="3" t="s">
        <v>29</v>
      </c>
      <c r="R182" s="3" t="s">
        <v>25</v>
      </c>
      <c r="S182" s="6" t="s">
        <v>22</v>
      </c>
      <c r="T182" s="6" t="s">
        <v>26</v>
      </c>
      <c r="U182" s="10">
        <v>0.74396739130434775</v>
      </c>
      <c r="V182" s="10">
        <v>2.7862082267570441E-2</v>
      </c>
    </row>
    <row r="183" spans="1:34" x14ac:dyDescent="0.25">
      <c r="A183" s="3">
        <v>2020</v>
      </c>
      <c r="B183" s="3" t="s">
        <v>18</v>
      </c>
      <c r="C183" s="3" t="s">
        <v>19</v>
      </c>
      <c r="D183" s="7">
        <v>57</v>
      </c>
      <c r="E183" s="4">
        <v>7</v>
      </c>
      <c r="F183" s="3">
        <v>36</v>
      </c>
      <c r="G183" s="3">
        <v>2</v>
      </c>
      <c r="H183" s="3">
        <v>30</v>
      </c>
      <c r="I183" s="3">
        <f t="shared" si="2"/>
        <v>126000</v>
      </c>
      <c r="J183" s="5">
        <v>158730.15873015873</v>
      </c>
      <c r="K183" s="3">
        <v>4002</v>
      </c>
      <c r="L183" s="3">
        <v>4</v>
      </c>
      <c r="M183" s="3">
        <v>16</v>
      </c>
      <c r="N183" s="3" t="s">
        <v>215</v>
      </c>
      <c r="O183" s="3" t="s">
        <v>20</v>
      </c>
      <c r="P183" s="3">
        <v>1</v>
      </c>
      <c r="Q183" s="3" t="s">
        <v>24</v>
      </c>
      <c r="R183" s="3" t="s">
        <v>25</v>
      </c>
      <c r="S183" s="6" t="s">
        <v>25</v>
      </c>
      <c r="T183" s="6" t="s">
        <v>23</v>
      </c>
      <c r="U183" s="10">
        <v>0.70645744680851064</v>
      </c>
      <c r="V183" s="10">
        <v>2.6690445672285946E-2</v>
      </c>
    </row>
    <row r="184" spans="1:34" x14ac:dyDescent="0.25">
      <c r="A184" s="3">
        <v>2020</v>
      </c>
      <c r="B184" s="3" t="s">
        <v>18</v>
      </c>
      <c r="C184" s="3" t="s">
        <v>19</v>
      </c>
      <c r="D184" s="7">
        <v>61</v>
      </c>
      <c r="E184" s="4">
        <v>7</v>
      </c>
      <c r="F184" s="3">
        <v>36</v>
      </c>
      <c r="G184" s="3">
        <v>2</v>
      </c>
      <c r="H184" s="3">
        <v>30</v>
      </c>
      <c r="I184" s="3">
        <f t="shared" si="2"/>
        <v>126000</v>
      </c>
      <c r="J184" s="5">
        <v>158730.15873015873</v>
      </c>
      <c r="K184" s="3">
        <v>4003</v>
      </c>
      <c r="L184" s="3">
        <v>4</v>
      </c>
      <c r="M184" s="3">
        <v>16</v>
      </c>
      <c r="N184" s="3" t="s">
        <v>216</v>
      </c>
      <c r="O184" s="3" t="s">
        <v>20</v>
      </c>
      <c r="P184" s="3">
        <v>5</v>
      </c>
      <c r="Q184" s="3" t="s">
        <v>29</v>
      </c>
      <c r="R184" s="3" t="s">
        <v>25</v>
      </c>
      <c r="S184" s="6" t="s">
        <v>25</v>
      </c>
      <c r="T184" s="6" t="s">
        <v>26</v>
      </c>
      <c r="U184" s="10">
        <v>0.75140000000000007</v>
      </c>
      <c r="V184" s="10">
        <v>1.9372825890371592E-2</v>
      </c>
    </row>
    <row r="185" spans="1:34" x14ac:dyDescent="0.25">
      <c r="A185" s="3">
        <v>2020</v>
      </c>
      <c r="B185" s="3" t="s">
        <v>18</v>
      </c>
      <c r="C185" s="3" t="s">
        <v>19</v>
      </c>
      <c r="D185" s="7">
        <v>65</v>
      </c>
      <c r="E185" s="4">
        <v>7</v>
      </c>
      <c r="F185" s="3">
        <v>36</v>
      </c>
      <c r="G185" s="3">
        <v>2</v>
      </c>
      <c r="H185" s="3">
        <v>30</v>
      </c>
      <c r="I185" s="3">
        <f t="shared" si="2"/>
        <v>126000</v>
      </c>
      <c r="J185" s="5">
        <v>158730.15873015873</v>
      </c>
      <c r="K185" s="3">
        <v>4004</v>
      </c>
      <c r="L185" s="3">
        <v>4</v>
      </c>
      <c r="M185" s="3">
        <v>16</v>
      </c>
      <c r="N185" s="3" t="s">
        <v>217</v>
      </c>
      <c r="O185" s="3" t="s">
        <v>20</v>
      </c>
      <c r="P185" s="3">
        <v>4</v>
      </c>
      <c r="Q185" s="3" t="s">
        <v>27</v>
      </c>
      <c r="R185" s="3" t="s">
        <v>25</v>
      </c>
      <c r="S185" s="6" t="s">
        <v>25</v>
      </c>
      <c r="T185" s="6" t="s">
        <v>23</v>
      </c>
      <c r="U185" s="10">
        <v>0.6700947368421053</v>
      </c>
      <c r="V185" s="10">
        <v>4.0153448669942367E-2</v>
      </c>
    </row>
    <row r="186" spans="1:34" x14ac:dyDescent="0.25">
      <c r="A186" s="3">
        <v>2020</v>
      </c>
      <c r="B186" s="3" t="s">
        <v>18</v>
      </c>
      <c r="C186" s="3" t="s">
        <v>19</v>
      </c>
      <c r="D186" s="7">
        <v>69</v>
      </c>
      <c r="E186" s="4">
        <v>7</v>
      </c>
      <c r="F186" s="3">
        <v>36</v>
      </c>
      <c r="G186" s="3">
        <v>2</v>
      </c>
      <c r="H186" s="3">
        <v>30</v>
      </c>
      <c r="I186" s="3">
        <f t="shared" si="2"/>
        <v>126000</v>
      </c>
      <c r="J186" s="5">
        <v>158730.15873015873</v>
      </c>
      <c r="K186" s="3">
        <v>4005</v>
      </c>
      <c r="L186" s="3">
        <v>4</v>
      </c>
      <c r="M186" s="3">
        <v>17</v>
      </c>
      <c r="N186" s="3" t="s">
        <v>218</v>
      </c>
      <c r="O186" s="3" t="s">
        <v>28</v>
      </c>
      <c r="P186" s="3">
        <v>5</v>
      </c>
      <c r="Q186" s="3" t="s">
        <v>29</v>
      </c>
      <c r="R186" s="3" t="s">
        <v>25</v>
      </c>
      <c r="S186" s="6" t="s">
        <v>22</v>
      </c>
      <c r="T186" s="6" t="s">
        <v>23</v>
      </c>
      <c r="U186" s="10">
        <v>0.6902307692307692</v>
      </c>
      <c r="V186" s="10">
        <v>9.2846956142662321E-2</v>
      </c>
    </row>
    <row r="187" spans="1:34" x14ac:dyDescent="0.25">
      <c r="A187" s="3">
        <v>2020</v>
      </c>
      <c r="B187" s="3" t="s">
        <v>18</v>
      </c>
      <c r="C187" s="3" t="s">
        <v>19</v>
      </c>
      <c r="D187" s="7">
        <v>73</v>
      </c>
      <c r="E187" s="4">
        <v>7</v>
      </c>
      <c r="F187" s="3">
        <v>36</v>
      </c>
      <c r="G187" s="3">
        <v>2</v>
      </c>
      <c r="H187" s="3">
        <v>30</v>
      </c>
      <c r="I187" s="3">
        <f t="shared" si="2"/>
        <v>126000</v>
      </c>
      <c r="J187" s="5">
        <v>158730.15873015873</v>
      </c>
      <c r="K187" s="3">
        <v>4006</v>
      </c>
      <c r="L187" s="3">
        <v>4</v>
      </c>
      <c r="M187" s="3">
        <v>17</v>
      </c>
      <c r="N187" s="3" t="s">
        <v>219</v>
      </c>
      <c r="O187" s="3" t="s">
        <v>28</v>
      </c>
      <c r="P187" s="3">
        <v>1</v>
      </c>
      <c r="Q187" s="3" t="s">
        <v>24</v>
      </c>
      <c r="R187" s="3" t="s">
        <v>25</v>
      </c>
      <c r="S187" s="6" t="s">
        <v>22</v>
      </c>
      <c r="T187" s="6" t="s">
        <v>23</v>
      </c>
      <c r="U187" s="10">
        <v>0.67595652173913034</v>
      </c>
      <c r="V187" s="10">
        <v>2.4420723069586998E-2</v>
      </c>
      <c r="X187" s="17">
        <v>3</v>
      </c>
      <c r="Y187" s="17">
        <v>2</v>
      </c>
      <c r="Z187" s="17">
        <v>3</v>
      </c>
      <c r="AA187" s="17">
        <v>2</v>
      </c>
      <c r="AB187" s="17">
        <f>AVERAGE(X187:AA187)</f>
        <v>2.5</v>
      </c>
      <c r="AC187" s="27">
        <v>2</v>
      </c>
      <c r="AD187" s="27">
        <v>3</v>
      </c>
      <c r="AE187" s="27">
        <v>3</v>
      </c>
      <c r="AF187" s="27">
        <v>3</v>
      </c>
      <c r="AG187" s="27">
        <f>AVERAGE(AC187:AF187)</f>
        <v>2.75</v>
      </c>
      <c r="AH187" s="17">
        <v>0.25</v>
      </c>
    </row>
    <row r="188" spans="1:34" x14ac:dyDescent="0.25">
      <c r="A188" s="3">
        <v>2020</v>
      </c>
      <c r="B188" s="3" t="s">
        <v>18</v>
      </c>
      <c r="C188" s="3" t="s">
        <v>19</v>
      </c>
      <c r="D188" s="7">
        <v>77</v>
      </c>
      <c r="E188" s="4">
        <v>7</v>
      </c>
      <c r="F188" s="3">
        <v>36</v>
      </c>
      <c r="G188" s="3">
        <v>2</v>
      </c>
      <c r="H188" s="3">
        <v>30</v>
      </c>
      <c r="I188" s="3">
        <f t="shared" si="2"/>
        <v>126000</v>
      </c>
      <c r="J188" s="5">
        <v>158730.15873015873</v>
      </c>
      <c r="K188" s="3">
        <v>4007</v>
      </c>
      <c r="L188" s="3">
        <v>4</v>
      </c>
      <c r="M188" s="3">
        <v>17</v>
      </c>
      <c r="N188" s="3" t="s">
        <v>220</v>
      </c>
      <c r="O188" s="3" t="s">
        <v>28</v>
      </c>
      <c r="P188" s="3">
        <v>3</v>
      </c>
      <c r="Q188" s="3" t="s">
        <v>21</v>
      </c>
      <c r="R188" s="3" t="s">
        <v>283</v>
      </c>
      <c r="S188" s="6" t="s">
        <v>25</v>
      </c>
      <c r="T188" s="6" t="s">
        <v>26</v>
      </c>
      <c r="U188" s="10">
        <v>0.73937234042553168</v>
      </c>
      <c r="V188" s="10">
        <v>2.6543931547353738E-2</v>
      </c>
    </row>
    <row r="189" spans="1:34" x14ac:dyDescent="0.25">
      <c r="A189" s="3">
        <v>2020</v>
      </c>
      <c r="B189" s="3" t="s">
        <v>18</v>
      </c>
      <c r="C189" s="3" t="s">
        <v>19</v>
      </c>
      <c r="D189" s="7">
        <v>81</v>
      </c>
      <c r="E189" s="4">
        <v>7</v>
      </c>
      <c r="F189" s="3">
        <v>36</v>
      </c>
      <c r="G189" s="3">
        <v>2</v>
      </c>
      <c r="H189" s="3">
        <v>30</v>
      </c>
      <c r="I189" s="3">
        <f t="shared" si="2"/>
        <v>126000</v>
      </c>
      <c r="J189" s="5">
        <v>158730.15873015873</v>
      </c>
      <c r="K189" s="3">
        <v>4008</v>
      </c>
      <c r="L189" s="3">
        <v>4</v>
      </c>
      <c r="M189" s="3">
        <v>17</v>
      </c>
      <c r="N189" s="3" t="s">
        <v>221</v>
      </c>
      <c r="O189" s="3" t="s">
        <v>28</v>
      </c>
      <c r="P189" s="3">
        <v>5</v>
      </c>
      <c r="Q189" s="3" t="s">
        <v>29</v>
      </c>
      <c r="R189" s="3" t="s">
        <v>25</v>
      </c>
      <c r="S189" s="6" t="s">
        <v>25</v>
      </c>
      <c r="T189" s="6" t="s">
        <v>23</v>
      </c>
      <c r="U189" s="10">
        <v>0.71676136363636356</v>
      </c>
      <c r="V189" s="10">
        <v>2.248779710885785E-2</v>
      </c>
    </row>
    <row r="190" spans="1:34" x14ac:dyDescent="0.25">
      <c r="A190" s="3">
        <v>2020</v>
      </c>
      <c r="B190" s="3" t="s">
        <v>18</v>
      </c>
      <c r="C190" s="3" t="s">
        <v>19</v>
      </c>
      <c r="D190" s="7">
        <v>85</v>
      </c>
      <c r="E190" s="4">
        <v>7</v>
      </c>
      <c r="F190" s="3">
        <v>36</v>
      </c>
      <c r="G190" s="3">
        <v>2</v>
      </c>
      <c r="H190" s="3">
        <v>30</v>
      </c>
      <c r="I190" s="3">
        <f t="shared" si="2"/>
        <v>126000</v>
      </c>
      <c r="J190" s="5">
        <v>158730.15873015873</v>
      </c>
      <c r="K190" s="3">
        <v>4009</v>
      </c>
      <c r="L190" s="3">
        <v>4</v>
      </c>
      <c r="M190" s="3">
        <v>18</v>
      </c>
      <c r="N190" s="3" t="s">
        <v>222</v>
      </c>
      <c r="O190" s="3" t="s">
        <v>31</v>
      </c>
      <c r="P190" s="3">
        <v>4</v>
      </c>
      <c r="Q190" s="3" t="s">
        <v>27</v>
      </c>
      <c r="R190" s="3" t="s">
        <v>25</v>
      </c>
      <c r="S190" s="6" t="s">
        <v>22</v>
      </c>
      <c r="T190" s="6" t="s">
        <v>26</v>
      </c>
      <c r="U190" s="10">
        <v>0.72813186813186803</v>
      </c>
      <c r="V190" s="10">
        <v>2.8110183520967728E-2</v>
      </c>
    </row>
    <row r="191" spans="1:34" x14ac:dyDescent="0.25">
      <c r="A191" s="3">
        <v>2020</v>
      </c>
      <c r="B191" s="3" t="s">
        <v>18</v>
      </c>
      <c r="C191" s="3" t="s">
        <v>19</v>
      </c>
      <c r="D191" s="7">
        <v>89</v>
      </c>
      <c r="E191" s="4">
        <v>7</v>
      </c>
      <c r="F191" s="3">
        <v>36</v>
      </c>
      <c r="G191" s="3">
        <v>2</v>
      </c>
      <c r="H191" s="3">
        <v>30</v>
      </c>
      <c r="I191" s="3">
        <f t="shared" si="2"/>
        <v>126000</v>
      </c>
      <c r="J191" s="5">
        <v>158730.15873015873</v>
      </c>
      <c r="K191" s="3">
        <v>4010</v>
      </c>
      <c r="L191" s="3">
        <v>4</v>
      </c>
      <c r="M191" s="3">
        <v>18</v>
      </c>
      <c r="N191" s="3" t="s">
        <v>223</v>
      </c>
      <c r="O191" s="3" t="s">
        <v>31</v>
      </c>
      <c r="P191" s="3">
        <v>2</v>
      </c>
      <c r="Q191" s="3" t="s">
        <v>30</v>
      </c>
      <c r="R191" s="3" t="s">
        <v>284</v>
      </c>
      <c r="S191" s="6" t="s">
        <v>22</v>
      </c>
      <c r="T191" s="6" t="s">
        <v>23</v>
      </c>
      <c r="U191" s="10">
        <v>0.72586666666666666</v>
      </c>
      <c r="V191" s="10">
        <v>2.3176024031045645E-2</v>
      </c>
    </row>
    <row r="192" spans="1:34" x14ac:dyDescent="0.25">
      <c r="A192" s="3">
        <v>2020</v>
      </c>
      <c r="B192" s="3" t="s">
        <v>18</v>
      </c>
      <c r="C192" s="3" t="s">
        <v>19</v>
      </c>
      <c r="D192" s="7">
        <v>93</v>
      </c>
      <c r="E192" s="4">
        <v>7</v>
      </c>
      <c r="F192" s="3">
        <v>36</v>
      </c>
      <c r="G192" s="3">
        <v>2</v>
      </c>
      <c r="H192" s="3">
        <v>30</v>
      </c>
      <c r="I192" s="3">
        <f t="shared" si="2"/>
        <v>126000</v>
      </c>
      <c r="J192" s="5">
        <v>158730.15873015873</v>
      </c>
      <c r="K192" s="3">
        <v>4011</v>
      </c>
      <c r="L192" s="3">
        <v>4</v>
      </c>
      <c r="M192" s="3">
        <v>18</v>
      </c>
      <c r="N192" s="3" t="s">
        <v>224</v>
      </c>
      <c r="O192" s="3" t="s">
        <v>31</v>
      </c>
      <c r="P192" s="3">
        <v>3</v>
      </c>
      <c r="Q192" s="3" t="s">
        <v>21</v>
      </c>
      <c r="R192" s="3" t="s">
        <v>283</v>
      </c>
      <c r="S192" s="6" t="s">
        <v>25</v>
      </c>
      <c r="T192" s="6" t="s">
        <v>23</v>
      </c>
      <c r="U192" s="10">
        <v>0.73137499999999978</v>
      </c>
      <c r="V192" s="10">
        <v>3.333573985566788E-2</v>
      </c>
    </row>
    <row r="193" spans="1:34" x14ac:dyDescent="0.25">
      <c r="A193" s="3">
        <v>2020</v>
      </c>
      <c r="B193" s="3" t="s">
        <v>18</v>
      </c>
      <c r="C193" s="3" t="s">
        <v>19</v>
      </c>
      <c r="D193" s="7">
        <v>97</v>
      </c>
      <c r="E193" s="4">
        <v>7</v>
      </c>
      <c r="F193" s="3">
        <v>36</v>
      </c>
      <c r="G193" s="3">
        <v>2</v>
      </c>
      <c r="H193" s="3">
        <v>30</v>
      </c>
      <c r="I193" s="3">
        <f t="shared" si="2"/>
        <v>126000</v>
      </c>
      <c r="J193" s="5">
        <v>158730.15873015873</v>
      </c>
      <c r="K193" s="3">
        <v>4012</v>
      </c>
      <c r="L193" s="3">
        <v>4</v>
      </c>
      <c r="M193" s="3">
        <v>18</v>
      </c>
      <c r="N193" s="3" t="s">
        <v>225</v>
      </c>
      <c r="O193" s="3" t="s">
        <v>31</v>
      </c>
      <c r="P193" s="3">
        <v>2</v>
      </c>
      <c r="Q193" s="3" t="s">
        <v>30</v>
      </c>
      <c r="R193" s="3" t="s">
        <v>284</v>
      </c>
      <c r="S193" s="6" t="s">
        <v>22</v>
      </c>
      <c r="T193" s="6" t="s">
        <v>26</v>
      </c>
      <c r="U193" s="10">
        <v>0.73987640449438219</v>
      </c>
      <c r="V193" s="10">
        <v>3.7611295518253096E-2</v>
      </c>
      <c r="AC193" s="17"/>
      <c r="AD193" s="17"/>
      <c r="AE193" s="17"/>
      <c r="AF193" s="17"/>
      <c r="AG193" s="17"/>
    </row>
    <row r="194" spans="1:34" x14ac:dyDescent="0.25">
      <c r="A194" s="3">
        <v>2020</v>
      </c>
      <c r="B194" s="3" t="s">
        <v>18</v>
      </c>
      <c r="C194" s="3" t="s">
        <v>19</v>
      </c>
      <c r="D194" s="7">
        <v>97</v>
      </c>
      <c r="E194" s="4">
        <v>8</v>
      </c>
      <c r="F194" s="3">
        <v>36</v>
      </c>
      <c r="G194" s="3">
        <v>2</v>
      </c>
      <c r="H194" s="3">
        <v>30</v>
      </c>
      <c r="I194" s="3">
        <f t="shared" ref="I194:I257" si="3">J194*0.98*0.9*0.9</f>
        <v>126000</v>
      </c>
      <c r="J194" s="5">
        <v>158730.15873015873</v>
      </c>
      <c r="K194" s="3">
        <v>4013</v>
      </c>
      <c r="L194" s="3">
        <v>4</v>
      </c>
      <c r="M194" s="3">
        <v>18</v>
      </c>
      <c r="N194" s="3" t="s">
        <v>226</v>
      </c>
      <c r="O194" s="3" t="s">
        <v>31</v>
      </c>
      <c r="P194" s="3">
        <v>5</v>
      </c>
      <c r="Q194" s="3" t="s">
        <v>29</v>
      </c>
      <c r="R194" s="3" t="s">
        <v>25</v>
      </c>
      <c r="S194" s="6" t="s">
        <v>25</v>
      </c>
      <c r="T194" s="6" t="s">
        <v>23</v>
      </c>
      <c r="U194" s="10">
        <v>0.64983132530120469</v>
      </c>
      <c r="V194" s="10">
        <v>3.9012449319170812E-2</v>
      </c>
    </row>
    <row r="195" spans="1:34" x14ac:dyDescent="0.25">
      <c r="A195" s="3">
        <v>2020</v>
      </c>
      <c r="B195" s="3" t="s">
        <v>18</v>
      </c>
      <c r="C195" s="3" t="s">
        <v>19</v>
      </c>
      <c r="D195" s="7">
        <v>93</v>
      </c>
      <c r="E195" s="4">
        <v>8</v>
      </c>
      <c r="F195" s="3">
        <v>36</v>
      </c>
      <c r="G195" s="3">
        <v>2</v>
      </c>
      <c r="H195" s="3">
        <v>30</v>
      </c>
      <c r="I195" s="3">
        <f t="shared" si="3"/>
        <v>126000</v>
      </c>
      <c r="J195" s="5">
        <v>158730.15873015873</v>
      </c>
      <c r="K195" s="3">
        <v>4014</v>
      </c>
      <c r="L195" s="3">
        <v>4</v>
      </c>
      <c r="M195" s="3">
        <v>18</v>
      </c>
      <c r="N195" s="3" t="s">
        <v>227</v>
      </c>
      <c r="O195" s="3" t="s">
        <v>31</v>
      </c>
      <c r="P195" s="3">
        <v>1</v>
      </c>
      <c r="Q195" s="3" t="s">
        <v>24</v>
      </c>
      <c r="R195" s="3" t="s">
        <v>25</v>
      </c>
      <c r="S195" s="6" t="s">
        <v>25</v>
      </c>
      <c r="T195" s="6" t="s">
        <v>23</v>
      </c>
      <c r="U195" s="10">
        <v>0.64619540229885031</v>
      </c>
      <c r="V195" s="10">
        <v>6.5778493530741056E-2</v>
      </c>
    </row>
    <row r="196" spans="1:34" x14ac:dyDescent="0.25">
      <c r="A196" s="3">
        <v>2020</v>
      </c>
      <c r="B196" s="3" t="s">
        <v>18</v>
      </c>
      <c r="C196" s="3" t="s">
        <v>19</v>
      </c>
      <c r="D196" s="7">
        <v>89</v>
      </c>
      <c r="E196" s="4">
        <v>8</v>
      </c>
      <c r="F196" s="3">
        <v>36</v>
      </c>
      <c r="G196" s="3">
        <v>2</v>
      </c>
      <c r="H196" s="3">
        <v>30</v>
      </c>
      <c r="I196" s="3">
        <f t="shared" si="3"/>
        <v>126000</v>
      </c>
      <c r="J196" s="5">
        <v>158730.15873015873</v>
      </c>
      <c r="K196" s="3">
        <v>4015</v>
      </c>
      <c r="L196" s="3">
        <v>4</v>
      </c>
      <c r="M196" s="3">
        <v>18</v>
      </c>
      <c r="N196" s="3" t="s">
        <v>228</v>
      </c>
      <c r="O196" s="3" t="s">
        <v>31</v>
      </c>
      <c r="P196" s="3">
        <v>3</v>
      </c>
      <c r="Q196" s="3" t="s">
        <v>21</v>
      </c>
      <c r="R196" s="3" t="s">
        <v>283</v>
      </c>
      <c r="S196" s="6" t="s">
        <v>22</v>
      </c>
      <c r="T196" s="6" t="s">
        <v>26</v>
      </c>
      <c r="U196" s="10">
        <v>0.69305494505494514</v>
      </c>
      <c r="V196" s="10">
        <v>2.3136485201878682E-2</v>
      </c>
    </row>
    <row r="197" spans="1:34" x14ac:dyDescent="0.25">
      <c r="A197" s="3">
        <v>2020</v>
      </c>
      <c r="B197" s="3" t="s">
        <v>18</v>
      </c>
      <c r="C197" s="3" t="s">
        <v>19</v>
      </c>
      <c r="D197" s="7">
        <v>85</v>
      </c>
      <c r="E197" s="4">
        <v>8</v>
      </c>
      <c r="F197" s="3">
        <v>36</v>
      </c>
      <c r="G197" s="3">
        <v>2</v>
      </c>
      <c r="H197" s="3">
        <v>30</v>
      </c>
      <c r="I197" s="3">
        <f t="shared" si="3"/>
        <v>126000</v>
      </c>
      <c r="J197" s="5">
        <v>158730.15873015873</v>
      </c>
      <c r="K197" s="3">
        <v>4016</v>
      </c>
      <c r="L197" s="3">
        <v>4</v>
      </c>
      <c r="M197" s="3">
        <v>18</v>
      </c>
      <c r="N197" s="3" t="s">
        <v>229</v>
      </c>
      <c r="O197" s="3" t="s">
        <v>31</v>
      </c>
      <c r="P197" s="3">
        <v>1</v>
      </c>
      <c r="Q197" s="3" t="s">
        <v>24</v>
      </c>
      <c r="R197" s="3" t="s">
        <v>25</v>
      </c>
      <c r="S197" s="6" t="s">
        <v>25</v>
      </c>
      <c r="T197" s="6" t="s">
        <v>26</v>
      </c>
      <c r="U197" s="10">
        <v>0.64682222222222241</v>
      </c>
      <c r="V197" s="10">
        <v>5.2459203577160711E-2</v>
      </c>
    </row>
    <row r="198" spans="1:34" x14ac:dyDescent="0.25">
      <c r="A198" s="3">
        <v>2020</v>
      </c>
      <c r="B198" s="3" t="s">
        <v>18</v>
      </c>
      <c r="C198" s="3" t="s">
        <v>19</v>
      </c>
      <c r="D198" s="7">
        <v>81</v>
      </c>
      <c r="E198" s="4">
        <v>8</v>
      </c>
      <c r="F198" s="3">
        <v>36</v>
      </c>
      <c r="G198" s="3">
        <v>2</v>
      </c>
      <c r="H198" s="3">
        <v>30</v>
      </c>
      <c r="I198" s="3">
        <f t="shared" si="3"/>
        <v>126000</v>
      </c>
      <c r="J198" s="5">
        <v>158730.15873015873</v>
      </c>
      <c r="K198" s="3">
        <v>4017</v>
      </c>
      <c r="L198" s="3">
        <v>4</v>
      </c>
      <c r="M198" s="3">
        <v>17</v>
      </c>
      <c r="N198" s="3" t="s">
        <v>230</v>
      </c>
      <c r="O198" s="3" t="s">
        <v>28</v>
      </c>
      <c r="P198" s="3">
        <v>3</v>
      </c>
      <c r="Q198" s="3" t="s">
        <v>21</v>
      </c>
      <c r="R198" s="3" t="s">
        <v>283</v>
      </c>
      <c r="S198" s="6" t="s">
        <v>22</v>
      </c>
      <c r="T198" s="6" t="s">
        <v>23</v>
      </c>
      <c r="U198" s="10">
        <v>0.67497752808988765</v>
      </c>
      <c r="V198" s="10">
        <v>2.8699452611229779E-2</v>
      </c>
      <c r="X198" s="17">
        <v>2</v>
      </c>
      <c r="Y198" s="17">
        <v>2</v>
      </c>
      <c r="Z198" s="17">
        <v>2</v>
      </c>
      <c r="AA198" s="17">
        <v>3</v>
      </c>
      <c r="AB198" s="17">
        <f>AVERAGE(X198:AA198)</f>
        <v>2.25</v>
      </c>
      <c r="AC198" s="27">
        <v>2</v>
      </c>
      <c r="AD198" s="27">
        <v>2</v>
      </c>
      <c r="AE198" s="27">
        <v>3</v>
      </c>
      <c r="AF198" s="27">
        <v>3</v>
      </c>
      <c r="AG198" s="27">
        <f>AVERAGE(AC198:AF198)</f>
        <v>2.5</v>
      </c>
      <c r="AH198" s="17">
        <v>0.25</v>
      </c>
    </row>
    <row r="199" spans="1:34" x14ac:dyDescent="0.25">
      <c r="A199" s="3">
        <v>2020</v>
      </c>
      <c r="B199" s="3" t="s">
        <v>18</v>
      </c>
      <c r="C199" s="3" t="s">
        <v>19</v>
      </c>
      <c r="D199" s="7">
        <v>77</v>
      </c>
      <c r="E199" s="4">
        <v>8</v>
      </c>
      <c r="F199" s="3">
        <v>36</v>
      </c>
      <c r="G199" s="3">
        <v>2</v>
      </c>
      <c r="H199" s="3">
        <v>30</v>
      </c>
      <c r="I199" s="3">
        <f t="shared" si="3"/>
        <v>126000</v>
      </c>
      <c r="J199" s="5">
        <v>158730.15873015873</v>
      </c>
      <c r="K199" s="3">
        <v>4018</v>
      </c>
      <c r="L199" s="3">
        <v>4</v>
      </c>
      <c r="M199" s="3">
        <v>17</v>
      </c>
      <c r="N199" s="3" t="s">
        <v>231</v>
      </c>
      <c r="O199" s="3" t="s">
        <v>28</v>
      </c>
      <c r="P199" s="3">
        <v>1</v>
      </c>
      <c r="Q199" s="3" t="s">
        <v>24</v>
      </c>
      <c r="R199" s="3" t="s">
        <v>25</v>
      </c>
      <c r="S199" s="6" t="s">
        <v>25</v>
      </c>
      <c r="T199" s="6" t="s">
        <v>26</v>
      </c>
      <c r="U199" s="10">
        <v>0.65158695652173926</v>
      </c>
      <c r="V199" s="10">
        <v>4.9051251997308171E-2</v>
      </c>
    </row>
    <row r="200" spans="1:34" x14ac:dyDescent="0.25">
      <c r="A200" s="3">
        <v>2020</v>
      </c>
      <c r="B200" s="3" t="s">
        <v>18</v>
      </c>
      <c r="C200" s="3" t="s">
        <v>19</v>
      </c>
      <c r="D200" s="7">
        <v>73</v>
      </c>
      <c r="E200" s="4">
        <v>8</v>
      </c>
      <c r="F200" s="3">
        <v>36</v>
      </c>
      <c r="G200" s="3">
        <v>2</v>
      </c>
      <c r="H200" s="3">
        <v>30</v>
      </c>
      <c r="I200" s="3">
        <f t="shared" si="3"/>
        <v>126000</v>
      </c>
      <c r="J200" s="5">
        <v>158730.15873015873</v>
      </c>
      <c r="K200" s="3">
        <v>4019</v>
      </c>
      <c r="L200" s="3">
        <v>4</v>
      </c>
      <c r="M200" s="3">
        <v>17</v>
      </c>
      <c r="N200" s="3" t="s">
        <v>232</v>
      </c>
      <c r="O200" s="3" t="s">
        <v>28</v>
      </c>
      <c r="P200" s="3">
        <v>4</v>
      </c>
      <c r="Q200" s="3" t="s">
        <v>27</v>
      </c>
      <c r="R200" s="3" t="s">
        <v>25</v>
      </c>
      <c r="S200" s="6" t="s">
        <v>25</v>
      </c>
      <c r="T200" s="6" t="s">
        <v>23</v>
      </c>
      <c r="U200" s="10">
        <v>0.59671111111111119</v>
      </c>
      <c r="V200" s="10">
        <v>4.4030184856829233E-2</v>
      </c>
    </row>
    <row r="201" spans="1:34" x14ac:dyDescent="0.25">
      <c r="A201" s="3">
        <v>2020</v>
      </c>
      <c r="B201" s="3" t="s">
        <v>18</v>
      </c>
      <c r="C201" s="3" t="s">
        <v>19</v>
      </c>
      <c r="D201" s="7">
        <v>69</v>
      </c>
      <c r="E201" s="4">
        <v>8</v>
      </c>
      <c r="F201" s="3">
        <v>36</v>
      </c>
      <c r="G201" s="3">
        <v>2</v>
      </c>
      <c r="H201" s="3">
        <v>30</v>
      </c>
      <c r="I201" s="3">
        <f t="shared" si="3"/>
        <v>126000</v>
      </c>
      <c r="J201" s="5">
        <v>158730.15873015873</v>
      </c>
      <c r="K201" s="3">
        <v>4020</v>
      </c>
      <c r="L201" s="3">
        <v>4</v>
      </c>
      <c r="M201" s="3">
        <v>17</v>
      </c>
      <c r="N201" s="3" t="s">
        <v>233</v>
      </c>
      <c r="O201" s="3" t="s">
        <v>28</v>
      </c>
      <c r="P201" s="3">
        <v>4</v>
      </c>
      <c r="Q201" s="3" t="s">
        <v>27</v>
      </c>
      <c r="R201" s="3" t="s">
        <v>25</v>
      </c>
      <c r="S201" s="6" t="s">
        <v>22</v>
      </c>
      <c r="T201" s="6" t="s">
        <v>23</v>
      </c>
      <c r="U201" s="10">
        <v>0.63365934065934082</v>
      </c>
      <c r="V201" s="10">
        <v>4.0607941144615189E-2</v>
      </c>
    </row>
    <row r="202" spans="1:34" x14ac:dyDescent="0.25">
      <c r="A202" s="3">
        <v>2020</v>
      </c>
      <c r="B202" s="3" t="s">
        <v>18</v>
      </c>
      <c r="C202" s="3" t="s">
        <v>19</v>
      </c>
      <c r="D202" s="7">
        <v>65</v>
      </c>
      <c r="E202" s="4">
        <v>8</v>
      </c>
      <c r="F202" s="3">
        <v>36</v>
      </c>
      <c r="G202" s="3">
        <v>2</v>
      </c>
      <c r="H202" s="3">
        <v>30</v>
      </c>
      <c r="I202" s="3">
        <f t="shared" si="3"/>
        <v>126000</v>
      </c>
      <c r="J202" s="5">
        <v>158730.15873015873</v>
      </c>
      <c r="K202" s="3">
        <v>4021</v>
      </c>
      <c r="L202" s="3">
        <v>4</v>
      </c>
      <c r="M202" s="3">
        <v>16</v>
      </c>
      <c r="N202" s="3" t="s">
        <v>234</v>
      </c>
      <c r="O202" s="3" t="s">
        <v>20</v>
      </c>
      <c r="P202" s="3">
        <v>5</v>
      </c>
      <c r="Q202" s="3" t="s">
        <v>29</v>
      </c>
      <c r="R202" s="3" t="s">
        <v>25</v>
      </c>
      <c r="S202" s="6" t="s">
        <v>22</v>
      </c>
      <c r="T202" s="6" t="s">
        <v>23</v>
      </c>
      <c r="U202" s="10">
        <v>0.62779166666666641</v>
      </c>
      <c r="V202" s="10">
        <v>2.9859994947182934E-2</v>
      </c>
    </row>
    <row r="203" spans="1:34" x14ac:dyDescent="0.25">
      <c r="A203" s="3">
        <v>2020</v>
      </c>
      <c r="B203" s="3" t="s">
        <v>18</v>
      </c>
      <c r="C203" s="3" t="s">
        <v>19</v>
      </c>
      <c r="D203" s="7">
        <v>61</v>
      </c>
      <c r="E203" s="4">
        <v>8</v>
      </c>
      <c r="F203" s="3">
        <v>36</v>
      </c>
      <c r="G203" s="3">
        <v>2</v>
      </c>
      <c r="H203" s="3">
        <v>30</v>
      </c>
      <c r="I203" s="3">
        <f t="shared" si="3"/>
        <v>126000</v>
      </c>
      <c r="J203" s="5">
        <v>158730.15873015873</v>
      </c>
      <c r="K203" s="3">
        <v>4022</v>
      </c>
      <c r="L203" s="3">
        <v>4</v>
      </c>
      <c r="M203" s="3">
        <v>16</v>
      </c>
      <c r="N203" s="3" t="s">
        <v>235</v>
      </c>
      <c r="O203" s="3" t="s">
        <v>20</v>
      </c>
      <c r="P203" s="3">
        <v>3</v>
      </c>
      <c r="Q203" s="3" t="s">
        <v>21</v>
      </c>
      <c r="R203" s="3" t="s">
        <v>283</v>
      </c>
      <c r="S203" s="6" t="s">
        <v>22</v>
      </c>
      <c r="T203" s="6" t="s">
        <v>23</v>
      </c>
      <c r="U203" s="10">
        <v>0.66822826086956522</v>
      </c>
      <c r="V203" s="10">
        <v>4.531552465727378E-2</v>
      </c>
    </row>
    <row r="204" spans="1:34" x14ac:dyDescent="0.25">
      <c r="A204" s="3">
        <v>2020</v>
      </c>
      <c r="B204" s="3" t="s">
        <v>18</v>
      </c>
      <c r="C204" s="3" t="s">
        <v>19</v>
      </c>
      <c r="D204" s="7">
        <v>57</v>
      </c>
      <c r="E204" s="4">
        <v>8</v>
      </c>
      <c r="F204" s="3">
        <v>36</v>
      </c>
      <c r="G204" s="3">
        <v>2</v>
      </c>
      <c r="H204" s="3">
        <v>30</v>
      </c>
      <c r="I204" s="3">
        <f t="shared" si="3"/>
        <v>126000</v>
      </c>
      <c r="J204" s="5">
        <v>158730.15873015873</v>
      </c>
      <c r="K204" s="3">
        <v>4023</v>
      </c>
      <c r="L204" s="3">
        <v>4</v>
      </c>
      <c r="M204" s="3">
        <v>16</v>
      </c>
      <c r="N204" s="3" t="s">
        <v>236</v>
      </c>
      <c r="O204" s="3" t="s">
        <v>20</v>
      </c>
      <c r="P204" s="3">
        <v>2</v>
      </c>
      <c r="Q204" s="3" t="s">
        <v>30</v>
      </c>
      <c r="R204" s="3" t="s">
        <v>284</v>
      </c>
      <c r="S204" s="6" t="s">
        <v>22</v>
      </c>
      <c r="T204" s="6" t="s">
        <v>26</v>
      </c>
      <c r="U204" s="10">
        <v>0.6875789473684214</v>
      </c>
      <c r="V204" s="10">
        <v>3.0146302461015708E-2</v>
      </c>
    </row>
    <row r="205" spans="1:34" x14ac:dyDescent="0.25">
      <c r="A205" s="3">
        <v>2020</v>
      </c>
      <c r="B205" s="3" t="s">
        <v>18</v>
      </c>
      <c r="C205" s="3" t="s">
        <v>19</v>
      </c>
      <c r="D205" s="7">
        <v>53</v>
      </c>
      <c r="E205" s="4">
        <v>8</v>
      </c>
      <c r="F205" s="3">
        <v>36</v>
      </c>
      <c r="G205" s="3">
        <v>2</v>
      </c>
      <c r="H205" s="3">
        <v>30</v>
      </c>
      <c r="I205" s="3">
        <f t="shared" si="3"/>
        <v>126000</v>
      </c>
      <c r="J205" s="5">
        <v>158730.15873015873</v>
      </c>
      <c r="K205" s="3">
        <v>4024</v>
      </c>
      <c r="L205" s="3">
        <v>4</v>
      </c>
      <c r="M205" s="3">
        <v>16</v>
      </c>
      <c r="N205" s="3" t="s">
        <v>237</v>
      </c>
      <c r="O205" s="3" t="s">
        <v>20</v>
      </c>
      <c r="P205" s="3">
        <v>1</v>
      </c>
      <c r="Q205" s="3" t="s">
        <v>24</v>
      </c>
      <c r="R205" s="3" t="s">
        <v>25</v>
      </c>
      <c r="S205" s="6" t="s">
        <v>25</v>
      </c>
      <c r="T205" s="6" t="s">
        <v>26</v>
      </c>
      <c r="U205" s="10">
        <v>0.70804347826086955</v>
      </c>
      <c r="V205" s="10">
        <v>2.9505787490947226E-2</v>
      </c>
    </row>
    <row r="206" spans="1:34" x14ac:dyDescent="0.25">
      <c r="A206" s="3">
        <v>2020</v>
      </c>
      <c r="B206" s="3" t="s">
        <v>18</v>
      </c>
      <c r="C206" s="3" t="s">
        <v>19</v>
      </c>
      <c r="D206" s="7">
        <v>53</v>
      </c>
      <c r="E206" s="4">
        <v>9</v>
      </c>
      <c r="F206" s="3">
        <v>36</v>
      </c>
      <c r="G206" s="3">
        <v>2</v>
      </c>
      <c r="H206" s="3">
        <v>30</v>
      </c>
      <c r="I206" s="3">
        <f t="shared" si="3"/>
        <v>126000</v>
      </c>
      <c r="J206" s="5">
        <v>158730.15873015873</v>
      </c>
      <c r="K206" s="3">
        <v>4025</v>
      </c>
      <c r="L206" s="3">
        <v>4</v>
      </c>
      <c r="M206" s="3">
        <v>16</v>
      </c>
      <c r="N206" s="3" t="s">
        <v>238</v>
      </c>
      <c r="O206" s="3" t="s">
        <v>20</v>
      </c>
      <c r="P206" s="3">
        <v>2</v>
      </c>
      <c r="Q206" s="3" t="s">
        <v>30</v>
      </c>
      <c r="R206" s="3" t="s">
        <v>284</v>
      </c>
      <c r="S206" s="6" t="s">
        <v>25</v>
      </c>
      <c r="T206" s="6" t="s">
        <v>23</v>
      </c>
      <c r="U206" s="10">
        <v>0.65651648351648362</v>
      </c>
      <c r="V206" s="10">
        <v>5.5790951603553199E-2</v>
      </c>
    </row>
    <row r="207" spans="1:34" x14ac:dyDescent="0.25">
      <c r="A207" s="3">
        <v>2020</v>
      </c>
      <c r="B207" s="3" t="s">
        <v>18</v>
      </c>
      <c r="C207" s="3" t="s">
        <v>19</v>
      </c>
      <c r="D207" s="7">
        <v>57</v>
      </c>
      <c r="E207" s="4">
        <v>9</v>
      </c>
      <c r="F207" s="3">
        <v>36</v>
      </c>
      <c r="G207" s="3">
        <v>2</v>
      </c>
      <c r="H207" s="3">
        <v>30</v>
      </c>
      <c r="I207" s="3">
        <f t="shared" si="3"/>
        <v>126000</v>
      </c>
      <c r="J207" s="5">
        <v>158730.15873015873</v>
      </c>
      <c r="K207" s="3">
        <v>4026</v>
      </c>
      <c r="L207" s="3">
        <v>4</v>
      </c>
      <c r="M207" s="3">
        <v>16</v>
      </c>
      <c r="N207" s="3" t="s">
        <v>239</v>
      </c>
      <c r="O207" s="3" t="s">
        <v>20</v>
      </c>
      <c r="P207" s="3">
        <v>1</v>
      </c>
      <c r="Q207" s="3" t="s">
        <v>24</v>
      </c>
      <c r="R207" s="3" t="s">
        <v>25</v>
      </c>
      <c r="S207" s="6" t="s">
        <v>22</v>
      </c>
      <c r="T207" s="6" t="s">
        <v>26</v>
      </c>
      <c r="U207" s="10">
        <v>0.686148936170213</v>
      </c>
      <c r="V207" s="10">
        <v>2.5476937682824916E-2</v>
      </c>
    </row>
    <row r="208" spans="1:34" x14ac:dyDescent="0.25">
      <c r="A208" s="3">
        <v>2020</v>
      </c>
      <c r="B208" s="3" t="s">
        <v>18</v>
      </c>
      <c r="C208" s="3" t="s">
        <v>19</v>
      </c>
      <c r="D208" s="7">
        <v>61</v>
      </c>
      <c r="E208" s="4">
        <v>9</v>
      </c>
      <c r="F208" s="3">
        <v>36</v>
      </c>
      <c r="G208" s="3">
        <v>2</v>
      </c>
      <c r="H208" s="3">
        <v>30</v>
      </c>
      <c r="I208" s="3">
        <f t="shared" si="3"/>
        <v>126000</v>
      </c>
      <c r="J208" s="5">
        <v>158730.15873015873</v>
      </c>
      <c r="K208" s="3">
        <v>4027</v>
      </c>
      <c r="L208" s="3">
        <v>4</v>
      </c>
      <c r="M208" s="3">
        <v>16</v>
      </c>
      <c r="N208" s="3" t="s">
        <v>240</v>
      </c>
      <c r="O208" s="3" t="s">
        <v>20</v>
      </c>
      <c r="P208" s="3">
        <v>4</v>
      </c>
      <c r="Q208" s="3" t="s">
        <v>27</v>
      </c>
      <c r="R208" s="3" t="s">
        <v>25</v>
      </c>
      <c r="S208" s="6" t="s">
        <v>25</v>
      </c>
      <c r="T208" s="6" t="s">
        <v>26</v>
      </c>
      <c r="U208" s="10">
        <v>0.68035869565217399</v>
      </c>
      <c r="V208" s="10">
        <v>4.6700961592504489E-2</v>
      </c>
      <c r="AC208" s="17"/>
      <c r="AD208" s="17"/>
      <c r="AE208" s="17"/>
      <c r="AF208" s="17"/>
      <c r="AG208" s="17"/>
    </row>
    <row r="209" spans="1:34" x14ac:dyDescent="0.25">
      <c r="A209" s="3">
        <v>2020</v>
      </c>
      <c r="B209" s="3" t="s">
        <v>18</v>
      </c>
      <c r="C209" s="3" t="s">
        <v>19</v>
      </c>
      <c r="D209" s="7">
        <v>65</v>
      </c>
      <c r="E209" s="4">
        <v>9</v>
      </c>
      <c r="F209" s="3">
        <v>36</v>
      </c>
      <c r="G209" s="3">
        <v>2</v>
      </c>
      <c r="H209" s="3">
        <v>30</v>
      </c>
      <c r="I209" s="3">
        <f t="shared" si="3"/>
        <v>126000</v>
      </c>
      <c r="J209" s="5">
        <v>158730.15873015873</v>
      </c>
      <c r="K209" s="3">
        <v>4028</v>
      </c>
      <c r="L209" s="3">
        <v>4</v>
      </c>
      <c r="M209" s="3">
        <v>16</v>
      </c>
      <c r="N209" s="3" t="s">
        <v>241</v>
      </c>
      <c r="O209" s="3" t="s">
        <v>20</v>
      </c>
      <c r="P209" s="3">
        <v>1</v>
      </c>
      <c r="Q209" s="3" t="s">
        <v>24</v>
      </c>
      <c r="R209" s="3" t="s">
        <v>25</v>
      </c>
      <c r="S209" s="6" t="s">
        <v>22</v>
      </c>
      <c r="T209" s="6" t="s">
        <v>23</v>
      </c>
      <c r="U209" s="10">
        <v>0.64270212765957468</v>
      </c>
      <c r="V209" s="10">
        <v>2.5361400603781208E-2</v>
      </c>
    </row>
    <row r="210" spans="1:34" x14ac:dyDescent="0.25">
      <c r="A210" s="3">
        <v>2020</v>
      </c>
      <c r="B210" s="3" t="s">
        <v>18</v>
      </c>
      <c r="C210" s="3" t="s">
        <v>19</v>
      </c>
      <c r="D210" s="7">
        <v>69</v>
      </c>
      <c r="E210" s="4">
        <v>9</v>
      </c>
      <c r="F210" s="3">
        <v>36</v>
      </c>
      <c r="G210" s="3">
        <v>2</v>
      </c>
      <c r="H210" s="3">
        <v>30</v>
      </c>
      <c r="I210" s="3">
        <f t="shared" si="3"/>
        <v>126000</v>
      </c>
      <c r="J210" s="5">
        <v>158730.15873015873</v>
      </c>
      <c r="K210" s="3">
        <v>4029</v>
      </c>
      <c r="L210" s="3">
        <v>4</v>
      </c>
      <c r="M210" s="3">
        <v>17</v>
      </c>
      <c r="N210" s="3" t="s">
        <v>242</v>
      </c>
      <c r="O210" s="3" t="s">
        <v>28</v>
      </c>
      <c r="P210" s="3">
        <v>2</v>
      </c>
      <c r="Q210" s="3" t="s">
        <v>30</v>
      </c>
      <c r="R210" s="3" t="s">
        <v>284</v>
      </c>
      <c r="S210" s="6" t="s">
        <v>25</v>
      </c>
      <c r="T210" s="6" t="s">
        <v>23</v>
      </c>
      <c r="U210" s="10">
        <v>0.70621276595744664</v>
      </c>
      <c r="V210" s="10">
        <v>4.0140043112639669E-2</v>
      </c>
    </row>
    <row r="211" spans="1:34" x14ac:dyDescent="0.25">
      <c r="A211" s="3">
        <v>2020</v>
      </c>
      <c r="B211" s="3" t="s">
        <v>18</v>
      </c>
      <c r="C211" s="3" t="s">
        <v>19</v>
      </c>
      <c r="D211" s="7">
        <v>73</v>
      </c>
      <c r="E211" s="4">
        <v>9</v>
      </c>
      <c r="F211" s="3">
        <v>36</v>
      </c>
      <c r="G211" s="3">
        <v>2</v>
      </c>
      <c r="H211" s="3">
        <v>30</v>
      </c>
      <c r="I211" s="3">
        <f t="shared" si="3"/>
        <v>126000</v>
      </c>
      <c r="J211" s="5">
        <v>158730.15873015873</v>
      </c>
      <c r="K211" s="3">
        <v>4030</v>
      </c>
      <c r="L211" s="3">
        <v>4</v>
      </c>
      <c r="M211" s="3">
        <v>17</v>
      </c>
      <c r="N211" s="3" t="s">
        <v>243</v>
      </c>
      <c r="O211" s="3" t="s">
        <v>28</v>
      </c>
      <c r="P211" s="3">
        <v>5</v>
      </c>
      <c r="Q211" s="3" t="s">
        <v>29</v>
      </c>
      <c r="R211" s="3" t="s">
        <v>25</v>
      </c>
      <c r="S211" s="6" t="s">
        <v>22</v>
      </c>
      <c r="T211" s="6" t="s">
        <v>26</v>
      </c>
      <c r="U211" s="10">
        <v>0.69917204301075297</v>
      </c>
      <c r="V211" s="10">
        <v>3.0754152655584736E-2</v>
      </c>
    </row>
    <row r="212" spans="1:34" x14ac:dyDescent="0.25">
      <c r="A212" s="3">
        <v>2020</v>
      </c>
      <c r="B212" s="3" t="s">
        <v>18</v>
      </c>
      <c r="C212" s="3" t="s">
        <v>19</v>
      </c>
      <c r="D212" s="7">
        <v>77</v>
      </c>
      <c r="E212" s="4">
        <v>9</v>
      </c>
      <c r="F212" s="3">
        <v>36</v>
      </c>
      <c r="G212" s="3">
        <v>2</v>
      </c>
      <c r="H212" s="3">
        <v>30</v>
      </c>
      <c r="I212" s="3">
        <f t="shared" si="3"/>
        <v>126000</v>
      </c>
      <c r="J212" s="5">
        <v>158730.15873015873</v>
      </c>
      <c r="K212" s="3">
        <v>4031</v>
      </c>
      <c r="L212" s="3">
        <v>4</v>
      </c>
      <c r="M212" s="3">
        <v>17</v>
      </c>
      <c r="N212" s="3" t="s">
        <v>244</v>
      </c>
      <c r="O212" s="3" t="s">
        <v>28</v>
      </c>
      <c r="P212" s="3">
        <v>2</v>
      </c>
      <c r="Q212" s="3" t="s">
        <v>30</v>
      </c>
      <c r="R212" s="3" t="s">
        <v>284</v>
      </c>
      <c r="S212" s="6" t="s">
        <v>22</v>
      </c>
      <c r="T212" s="6" t="s">
        <v>26</v>
      </c>
      <c r="U212" s="10">
        <v>0.74850526315789512</v>
      </c>
      <c r="V212" s="10">
        <v>2.882960715305851E-2</v>
      </c>
      <c r="X212" s="17">
        <v>3</v>
      </c>
      <c r="Y212" s="17">
        <v>2</v>
      </c>
      <c r="Z212" s="17">
        <v>3</v>
      </c>
      <c r="AA212" s="17">
        <v>3</v>
      </c>
      <c r="AB212" s="17">
        <f>AVERAGE(X212:AA212)</f>
        <v>2.75</v>
      </c>
      <c r="AC212" s="27">
        <v>2</v>
      </c>
      <c r="AD212" s="27">
        <v>2</v>
      </c>
      <c r="AE212" s="27">
        <v>3</v>
      </c>
      <c r="AF212" s="27">
        <v>3</v>
      </c>
      <c r="AG212" s="27">
        <f>AVERAGE(AC212:AF212)</f>
        <v>2.5</v>
      </c>
      <c r="AH212" s="17">
        <v>-0.25</v>
      </c>
    </row>
    <row r="213" spans="1:34" x14ac:dyDescent="0.25">
      <c r="A213" s="3">
        <v>2020</v>
      </c>
      <c r="B213" s="3" t="s">
        <v>18</v>
      </c>
      <c r="C213" s="3" t="s">
        <v>19</v>
      </c>
      <c r="D213" s="7">
        <v>81</v>
      </c>
      <c r="E213" s="4">
        <v>9</v>
      </c>
      <c r="F213" s="3">
        <v>36</v>
      </c>
      <c r="G213" s="3">
        <v>2</v>
      </c>
      <c r="H213" s="3">
        <v>30</v>
      </c>
      <c r="I213" s="3">
        <f t="shared" si="3"/>
        <v>126000</v>
      </c>
      <c r="J213" s="5">
        <v>158730.15873015873</v>
      </c>
      <c r="K213" s="3">
        <v>4032</v>
      </c>
      <c r="L213" s="3">
        <v>4</v>
      </c>
      <c r="M213" s="3">
        <v>17</v>
      </c>
      <c r="N213" s="3" t="s">
        <v>245</v>
      </c>
      <c r="O213" s="3" t="s">
        <v>28</v>
      </c>
      <c r="P213" s="3">
        <v>1</v>
      </c>
      <c r="Q213" s="3" t="s">
        <v>24</v>
      </c>
      <c r="R213" s="3" t="s">
        <v>25</v>
      </c>
      <c r="S213" s="6" t="s">
        <v>25</v>
      </c>
      <c r="T213" s="6" t="s">
        <v>23</v>
      </c>
      <c r="U213" s="10">
        <v>0.70368965517241389</v>
      </c>
      <c r="V213" s="10">
        <v>2.0533189437696057E-2</v>
      </c>
    </row>
    <row r="214" spans="1:34" x14ac:dyDescent="0.25">
      <c r="A214" s="3">
        <v>2020</v>
      </c>
      <c r="B214" s="3" t="s">
        <v>18</v>
      </c>
      <c r="C214" s="3" t="s">
        <v>19</v>
      </c>
      <c r="D214" s="7">
        <v>85</v>
      </c>
      <c r="E214" s="4">
        <v>9</v>
      </c>
      <c r="F214" s="3">
        <v>36</v>
      </c>
      <c r="G214" s="3">
        <v>2</v>
      </c>
      <c r="H214" s="3">
        <v>30</v>
      </c>
      <c r="I214" s="3">
        <f t="shared" si="3"/>
        <v>126000</v>
      </c>
      <c r="J214" s="5">
        <v>158730.15873015873</v>
      </c>
      <c r="K214" s="3">
        <v>4033</v>
      </c>
      <c r="L214" s="3">
        <v>4</v>
      </c>
      <c r="M214" s="3">
        <v>18</v>
      </c>
      <c r="N214" s="3" t="s">
        <v>246</v>
      </c>
      <c r="O214" s="3" t="s">
        <v>31</v>
      </c>
      <c r="P214" s="3">
        <v>5</v>
      </c>
      <c r="Q214" s="3" t="s">
        <v>29</v>
      </c>
      <c r="R214" s="3" t="s">
        <v>25</v>
      </c>
      <c r="S214" s="6" t="s">
        <v>22</v>
      </c>
      <c r="T214" s="6" t="s">
        <v>26</v>
      </c>
      <c r="U214" s="10">
        <v>0.69887640449438204</v>
      </c>
      <c r="V214" s="10">
        <v>6.2536138683730494E-2</v>
      </c>
    </row>
    <row r="215" spans="1:34" x14ac:dyDescent="0.25">
      <c r="A215" s="3">
        <v>2020</v>
      </c>
      <c r="B215" s="3" t="s">
        <v>18</v>
      </c>
      <c r="C215" s="3" t="s">
        <v>19</v>
      </c>
      <c r="D215" s="7">
        <v>89</v>
      </c>
      <c r="E215" s="4">
        <v>9</v>
      </c>
      <c r="F215" s="3">
        <v>36</v>
      </c>
      <c r="G215" s="3">
        <v>2</v>
      </c>
      <c r="H215" s="3">
        <v>30</v>
      </c>
      <c r="I215" s="3">
        <f t="shared" si="3"/>
        <v>126000</v>
      </c>
      <c r="J215" s="5">
        <v>158730.15873015873</v>
      </c>
      <c r="K215" s="3">
        <v>4034</v>
      </c>
      <c r="L215" s="3">
        <v>4</v>
      </c>
      <c r="M215" s="3">
        <v>18</v>
      </c>
      <c r="N215" s="3" t="s">
        <v>247</v>
      </c>
      <c r="O215" s="3" t="s">
        <v>31</v>
      </c>
      <c r="P215" s="3">
        <v>1</v>
      </c>
      <c r="Q215" s="3" t="s">
        <v>24</v>
      </c>
      <c r="R215" s="3" t="s">
        <v>25</v>
      </c>
      <c r="S215" s="6" t="s">
        <v>22</v>
      </c>
      <c r="T215" s="6" t="s">
        <v>26</v>
      </c>
      <c r="U215" s="10">
        <v>0.72144444444444489</v>
      </c>
      <c r="V215" s="10">
        <v>2.0904335935948329E-2</v>
      </c>
    </row>
    <row r="216" spans="1:34" x14ac:dyDescent="0.25">
      <c r="A216" s="3">
        <v>2020</v>
      </c>
      <c r="B216" s="3" t="s">
        <v>18</v>
      </c>
      <c r="C216" s="3" t="s">
        <v>19</v>
      </c>
      <c r="D216" s="7">
        <v>93</v>
      </c>
      <c r="E216" s="4">
        <v>9</v>
      </c>
      <c r="F216" s="3">
        <v>36</v>
      </c>
      <c r="G216" s="3">
        <v>2</v>
      </c>
      <c r="H216" s="3">
        <v>30</v>
      </c>
      <c r="I216" s="3">
        <f t="shared" si="3"/>
        <v>126000</v>
      </c>
      <c r="J216" s="5">
        <v>158730.15873015873</v>
      </c>
      <c r="K216" s="3">
        <v>4035</v>
      </c>
      <c r="L216" s="3">
        <v>4</v>
      </c>
      <c r="M216" s="3">
        <v>18</v>
      </c>
      <c r="N216" s="3" t="s">
        <v>248</v>
      </c>
      <c r="O216" s="3" t="s">
        <v>31</v>
      </c>
      <c r="P216" s="3">
        <v>5</v>
      </c>
      <c r="Q216" s="3" t="s">
        <v>29</v>
      </c>
      <c r="R216" s="3" t="s">
        <v>25</v>
      </c>
      <c r="S216" s="6" t="s">
        <v>22</v>
      </c>
      <c r="T216" s="6" t="s">
        <v>23</v>
      </c>
      <c r="U216" s="10">
        <v>0.7005862068965516</v>
      </c>
      <c r="V216" s="10">
        <v>3.6888440151902846E-2</v>
      </c>
    </row>
    <row r="217" spans="1:34" x14ac:dyDescent="0.25">
      <c r="A217" s="3">
        <v>2020</v>
      </c>
      <c r="B217" s="3" t="s">
        <v>18</v>
      </c>
      <c r="C217" s="3" t="s">
        <v>19</v>
      </c>
      <c r="D217" s="7">
        <v>97</v>
      </c>
      <c r="E217" s="4">
        <v>9</v>
      </c>
      <c r="F217" s="3">
        <v>36</v>
      </c>
      <c r="G217" s="3">
        <v>2</v>
      </c>
      <c r="H217" s="3">
        <v>30</v>
      </c>
      <c r="I217" s="3">
        <f t="shared" si="3"/>
        <v>126000</v>
      </c>
      <c r="J217" s="5">
        <v>158730.15873015873</v>
      </c>
      <c r="K217" s="3">
        <v>4036</v>
      </c>
      <c r="L217" s="3">
        <v>4</v>
      </c>
      <c r="M217" s="3">
        <v>18</v>
      </c>
      <c r="N217" s="3" t="s">
        <v>249</v>
      </c>
      <c r="O217" s="3" t="s">
        <v>31</v>
      </c>
      <c r="P217" s="3">
        <v>4</v>
      </c>
      <c r="Q217" s="3" t="s">
        <v>27</v>
      </c>
      <c r="R217" s="3" t="s">
        <v>25</v>
      </c>
      <c r="S217" s="6" t="s">
        <v>22</v>
      </c>
      <c r="T217" s="6" t="s">
        <v>23</v>
      </c>
      <c r="U217" s="10">
        <v>0.70495402298850574</v>
      </c>
      <c r="V217" s="10">
        <v>2.5637412726366441E-2</v>
      </c>
    </row>
    <row r="218" spans="1:34" x14ac:dyDescent="0.25">
      <c r="A218" s="3">
        <v>2020</v>
      </c>
      <c r="B218" s="3" t="s">
        <v>18</v>
      </c>
      <c r="C218" s="3" t="s">
        <v>19</v>
      </c>
      <c r="D218" s="7">
        <v>97</v>
      </c>
      <c r="E218" s="4">
        <v>10</v>
      </c>
      <c r="F218" s="3">
        <v>36</v>
      </c>
      <c r="G218" s="3">
        <v>2</v>
      </c>
      <c r="H218" s="3">
        <v>30</v>
      </c>
      <c r="I218" s="3">
        <f t="shared" si="3"/>
        <v>126000</v>
      </c>
      <c r="J218" s="5">
        <v>158730.15873015873</v>
      </c>
      <c r="K218" s="3">
        <v>4037</v>
      </c>
      <c r="L218" s="3">
        <v>4</v>
      </c>
      <c r="M218" s="3">
        <v>18</v>
      </c>
      <c r="N218" s="3" t="s">
        <v>250</v>
      </c>
      <c r="O218" s="3" t="s">
        <v>31</v>
      </c>
      <c r="P218" s="3">
        <v>2</v>
      </c>
      <c r="Q218" s="3" t="s">
        <v>30</v>
      </c>
      <c r="R218" s="3" t="s">
        <v>284</v>
      </c>
      <c r="S218" s="6" t="s">
        <v>25</v>
      </c>
      <c r="T218" s="6" t="s">
        <v>26</v>
      </c>
      <c r="U218" s="10">
        <v>0.74497777777777763</v>
      </c>
      <c r="V218" s="10">
        <v>1.8860205878857197E-2</v>
      </c>
    </row>
    <row r="219" spans="1:34" x14ac:dyDescent="0.25">
      <c r="A219" s="3">
        <v>2020</v>
      </c>
      <c r="B219" s="3" t="s">
        <v>18</v>
      </c>
      <c r="C219" s="3" t="s">
        <v>19</v>
      </c>
      <c r="D219" s="7">
        <v>93</v>
      </c>
      <c r="E219" s="4">
        <v>10</v>
      </c>
      <c r="F219" s="3">
        <v>36</v>
      </c>
      <c r="G219" s="3">
        <v>2</v>
      </c>
      <c r="H219" s="3">
        <v>30</v>
      </c>
      <c r="I219" s="3">
        <f t="shared" si="3"/>
        <v>126000</v>
      </c>
      <c r="J219" s="5">
        <v>158730.15873015873</v>
      </c>
      <c r="K219" s="3">
        <v>4038</v>
      </c>
      <c r="L219" s="3">
        <v>4</v>
      </c>
      <c r="M219" s="3">
        <v>18</v>
      </c>
      <c r="N219" s="3" t="s">
        <v>251</v>
      </c>
      <c r="O219" s="3" t="s">
        <v>31</v>
      </c>
      <c r="P219" s="3">
        <v>4</v>
      </c>
      <c r="Q219" s="3" t="s">
        <v>27</v>
      </c>
      <c r="R219" s="3" t="s">
        <v>25</v>
      </c>
      <c r="S219" s="6" t="s">
        <v>25</v>
      </c>
      <c r="T219" s="6" t="s">
        <v>26</v>
      </c>
      <c r="U219" s="10">
        <v>0.74110112359550562</v>
      </c>
      <c r="V219" s="10">
        <v>2.8143320273128845E-2</v>
      </c>
      <c r="AC219" s="17"/>
      <c r="AD219" s="17"/>
      <c r="AE219" s="17"/>
      <c r="AF219" s="17"/>
      <c r="AG219" s="17"/>
    </row>
    <row r="220" spans="1:34" x14ac:dyDescent="0.25">
      <c r="A220" s="3">
        <v>2020</v>
      </c>
      <c r="B220" s="3" t="s">
        <v>18</v>
      </c>
      <c r="C220" s="3" t="s">
        <v>19</v>
      </c>
      <c r="D220" s="7">
        <v>89</v>
      </c>
      <c r="E220" s="4">
        <v>10</v>
      </c>
      <c r="F220" s="3">
        <v>36</v>
      </c>
      <c r="G220" s="3">
        <v>2</v>
      </c>
      <c r="H220" s="3">
        <v>30</v>
      </c>
      <c r="I220" s="3">
        <f t="shared" si="3"/>
        <v>126000</v>
      </c>
      <c r="J220" s="5">
        <v>158730.15873015873</v>
      </c>
      <c r="K220" s="3">
        <v>4039</v>
      </c>
      <c r="L220" s="3">
        <v>4</v>
      </c>
      <c r="M220" s="3">
        <v>18</v>
      </c>
      <c r="N220" s="3" t="s">
        <v>252</v>
      </c>
      <c r="O220" s="3" t="s">
        <v>31</v>
      </c>
      <c r="P220" s="3">
        <v>3</v>
      </c>
      <c r="Q220" s="3" t="s">
        <v>21</v>
      </c>
      <c r="R220" s="3" t="s">
        <v>283</v>
      </c>
      <c r="S220" s="6" t="s">
        <v>22</v>
      </c>
      <c r="T220" s="6" t="s">
        <v>23</v>
      </c>
      <c r="U220" s="10">
        <v>0.73113333333333308</v>
      </c>
      <c r="V220" s="10">
        <v>3.0245140755597769E-2</v>
      </c>
      <c r="AC220" s="17"/>
      <c r="AD220" s="17"/>
      <c r="AE220" s="17"/>
      <c r="AF220" s="17"/>
      <c r="AG220" s="17"/>
    </row>
    <row r="221" spans="1:34" x14ac:dyDescent="0.25">
      <c r="A221" s="3">
        <v>2020</v>
      </c>
      <c r="B221" s="3" t="s">
        <v>18</v>
      </c>
      <c r="C221" s="3" t="s">
        <v>19</v>
      </c>
      <c r="D221" s="7">
        <v>85</v>
      </c>
      <c r="E221" s="4">
        <v>10</v>
      </c>
      <c r="F221" s="3">
        <v>36</v>
      </c>
      <c r="G221" s="3">
        <v>2</v>
      </c>
      <c r="H221" s="3">
        <v>30</v>
      </c>
      <c r="I221" s="3">
        <f t="shared" si="3"/>
        <v>126000</v>
      </c>
      <c r="J221" s="5">
        <v>158730.15873015873</v>
      </c>
      <c r="K221" s="3">
        <v>4040</v>
      </c>
      <c r="L221" s="3">
        <v>4</v>
      </c>
      <c r="M221" s="3">
        <v>18</v>
      </c>
      <c r="N221" s="3" t="s">
        <v>253</v>
      </c>
      <c r="O221" s="3" t="s">
        <v>31</v>
      </c>
      <c r="P221" s="3">
        <v>3</v>
      </c>
      <c r="Q221" s="3" t="s">
        <v>21</v>
      </c>
      <c r="R221" s="3" t="s">
        <v>283</v>
      </c>
      <c r="S221" s="6" t="s">
        <v>25</v>
      </c>
      <c r="T221" s="6" t="s">
        <v>26</v>
      </c>
      <c r="U221" s="10">
        <v>0.75889887640449438</v>
      </c>
      <c r="V221" s="10">
        <v>2.0867027570599991E-2</v>
      </c>
    </row>
    <row r="222" spans="1:34" x14ac:dyDescent="0.25">
      <c r="A222" s="3">
        <v>2020</v>
      </c>
      <c r="B222" s="3" t="s">
        <v>18</v>
      </c>
      <c r="C222" s="3" t="s">
        <v>19</v>
      </c>
      <c r="D222" s="7">
        <v>81</v>
      </c>
      <c r="E222" s="4">
        <v>10</v>
      </c>
      <c r="F222" s="3">
        <v>36</v>
      </c>
      <c r="G222" s="3">
        <v>2</v>
      </c>
      <c r="H222" s="3">
        <v>30</v>
      </c>
      <c r="I222" s="3">
        <f t="shared" si="3"/>
        <v>126000</v>
      </c>
      <c r="J222" s="5">
        <v>158730.15873015873</v>
      </c>
      <c r="K222" s="3">
        <v>4041</v>
      </c>
      <c r="L222" s="3">
        <v>4</v>
      </c>
      <c r="M222" s="3">
        <v>17</v>
      </c>
      <c r="N222" s="3" t="s">
        <v>254</v>
      </c>
      <c r="O222" s="3" t="s">
        <v>28</v>
      </c>
      <c r="P222" s="3">
        <v>1</v>
      </c>
      <c r="Q222" s="3" t="s">
        <v>24</v>
      </c>
      <c r="R222" s="3" t="s">
        <v>25</v>
      </c>
      <c r="S222" s="6" t="s">
        <v>22</v>
      </c>
      <c r="T222" s="6" t="s">
        <v>26</v>
      </c>
      <c r="U222" s="10">
        <v>0.75095402298850589</v>
      </c>
      <c r="V222" s="10">
        <v>1.6759522143083721E-2</v>
      </c>
      <c r="X222" s="17">
        <v>3</v>
      </c>
      <c r="Y222" s="17">
        <v>3</v>
      </c>
      <c r="Z222" s="17">
        <v>2</v>
      </c>
      <c r="AA222" s="17">
        <v>3</v>
      </c>
      <c r="AB222" s="17">
        <f>AVERAGE(X222:AA222)</f>
        <v>2.75</v>
      </c>
      <c r="AC222" s="27">
        <v>3</v>
      </c>
      <c r="AD222" s="27">
        <v>3</v>
      </c>
      <c r="AE222" s="27">
        <v>3</v>
      </c>
      <c r="AF222" s="27">
        <v>3</v>
      </c>
      <c r="AG222" s="27">
        <f>AVERAGE(AC222:AF222)</f>
        <v>3</v>
      </c>
      <c r="AH222" s="17">
        <v>0.25</v>
      </c>
    </row>
    <row r="223" spans="1:34" x14ac:dyDescent="0.25">
      <c r="A223" s="3">
        <v>2020</v>
      </c>
      <c r="B223" s="3" t="s">
        <v>18</v>
      </c>
      <c r="C223" s="3" t="s">
        <v>19</v>
      </c>
      <c r="D223" s="7">
        <v>77</v>
      </c>
      <c r="E223" s="4">
        <v>10</v>
      </c>
      <c r="F223" s="3">
        <v>36</v>
      </c>
      <c r="G223" s="3">
        <v>2</v>
      </c>
      <c r="H223" s="3">
        <v>30</v>
      </c>
      <c r="I223" s="3">
        <f t="shared" si="3"/>
        <v>126000</v>
      </c>
      <c r="J223" s="5">
        <v>158730.15873015873</v>
      </c>
      <c r="K223" s="3">
        <v>4042</v>
      </c>
      <c r="L223" s="3">
        <v>4</v>
      </c>
      <c r="M223" s="3">
        <v>17</v>
      </c>
      <c r="N223" s="3" t="s">
        <v>255</v>
      </c>
      <c r="O223" s="3" t="s">
        <v>28</v>
      </c>
      <c r="P223" s="3">
        <v>2</v>
      </c>
      <c r="Q223" s="3" t="s">
        <v>30</v>
      </c>
      <c r="R223" s="3" t="s">
        <v>284</v>
      </c>
      <c r="S223" s="6" t="s">
        <v>22</v>
      </c>
      <c r="T223" s="6" t="s">
        <v>23</v>
      </c>
      <c r="U223" s="10">
        <v>0.72754838709677427</v>
      </c>
      <c r="V223" s="10">
        <v>2.6362653149212129E-2</v>
      </c>
      <c r="X223" s="17">
        <v>2</v>
      </c>
      <c r="Y223" s="17">
        <v>3</v>
      </c>
      <c r="Z223" s="17">
        <v>1</v>
      </c>
      <c r="AA223" s="17">
        <v>0</v>
      </c>
      <c r="AB223" s="17">
        <f>AVERAGE(X223:AA223)</f>
        <v>1.5</v>
      </c>
      <c r="AC223" s="27">
        <v>3</v>
      </c>
      <c r="AD223" s="27">
        <v>3</v>
      </c>
      <c r="AE223" s="27">
        <v>3</v>
      </c>
      <c r="AF223" s="27">
        <v>2</v>
      </c>
      <c r="AG223" s="27">
        <f>AVERAGE(AC223:AF223)</f>
        <v>2.75</v>
      </c>
      <c r="AH223" s="17">
        <v>1.25</v>
      </c>
    </row>
    <row r="224" spans="1:34" x14ac:dyDescent="0.25">
      <c r="A224" s="3">
        <v>2020</v>
      </c>
      <c r="B224" s="3" t="s">
        <v>18</v>
      </c>
      <c r="C224" s="3" t="s">
        <v>19</v>
      </c>
      <c r="D224" s="7">
        <v>73</v>
      </c>
      <c r="E224" s="4">
        <v>10</v>
      </c>
      <c r="F224" s="3">
        <v>36</v>
      </c>
      <c r="G224" s="3">
        <v>2</v>
      </c>
      <c r="H224" s="3">
        <v>30</v>
      </c>
      <c r="I224" s="3">
        <f t="shared" si="3"/>
        <v>126000</v>
      </c>
      <c r="J224" s="5">
        <v>158730.15873015873</v>
      </c>
      <c r="K224" s="3">
        <v>4043</v>
      </c>
      <c r="L224" s="3">
        <v>4</v>
      </c>
      <c r="M224" s="3">
        <v>17</v>
      </c>
      <c r="N224" s="3" t="s">
        <v>256</v>
      </c>
      <c r="O224" s="3" t="s">
        <v>28</v>
      </c>
      <c r="P224" s="3">
        <v>5</v>
      </c>
      <c r="Q224" s="3" t="s">
        <v>29</v>
      </c>
      <c r="R224" s="3" t="s">
        <v>25</v>
      </c>
      <c r="S224" s="6" t="s">
        <v>25</v>
      </c>
      <c r="T224" s="6" t="s">
        <v>26</v>
      </c>
      <c r="U224" s="10">
        <v>0.73134065934065906</v>
      </c>
      <c r="V224" s="10">
        <v>1.9115566536343942E-2</v>
      </c>
    </row>
    <row r="225" spans="1:34" x14ac:dyDescent="0.25">
      <c r="A225" s="3">
        <v>2020</v>
      </c>
      <c r="B225" s="3" t="s">
        <v>18</v>
      </c>
      <c r="C225" s="3" t="s">
        <v>19</v>
      </c>
      <c r="D225" s="7">
        <v>69</v>
      </c>
      <c r="E225" s="4">
        <v>10</v>
      </c>
      <c r="F225" s="3">
        <v>36</v>
      </c>
      <c r="G225" s="3">
        <v>2</v>
      </c>
      <c r="H225" s="3">
        <v>30</v>
      </c>
      <c r="I225" s="3">
        <f t="shared" si="3"/>
        <v>126000</v>
      </c>
      <c r="J225" s="5">
        <v>158730.15873015873</v>
      </c>
      <c r="K225" s="3">
        <v>4044</v>
      </c>
      <c r="L225" s="3">
        <v>4</v>
      </c>
      <c r="M225" s="3">
        <v>17</v>
      </c>
      <c r="N225" s="3" t="s">
        <v>257</v>
      </c>
      <c r="O225" s="3" t="s">
        <v>28</v>
      </c>
      <c r="P225" s="3">
        <v>3</v>
      </c>
      <c r="Q225" s="3" t="s">
        <v>21</v>
      </c>
      <c r="R225" s="3" t="s">
        <v>283</v>
      </c>
      <c r="S225" s="6" t="s">
        <v>25</v>
      </c>
      <c r="T225" s="6" t="s">
        <v>23</v>
      </c>
      <c r="U225" s="10">
        <v>0.70735789473684196</v>
      </c>
      <c r="V225" s="10">
        <v>3.3315996984861387E-2</v>
      </c>
    </row>
    <row r="226" spans="1:34" x14ac:dyDescent="0.25">
      <c r="A226" s="3">
        <v>2020</v>
      </c>
      <c r="B226" s="3" t="s">
        <v>18</v>
      </c>
      <c r="C226" s="3" t="s">
        <v>19</v>
      </c>
      <c r="D226" s="7">
        <v>65</v>
      </c>
      <c r="E226" s="4">
        <v>10</v>
      </c>
      <c r="F226" s="3">
        <v>36</v>
      </c>
      <c r="G226" s="3">
        <v>2</v>
      </c>
      <c r="H226" s="3">
        <v>30</v>
      </c>
      <c r="I226" s="3">
        <f t="shared" si="3"/>
        <v>126000</v>
      </c>
      <c r="J226" s="5">
        <v>158730.15873015873</v>
      </c>
      <c r="K226" s="3">
        <v>4045</v>
      </c>
      <c r="L226" s="3">
        <v>4</v>
      </c>
      <c r="M226" s="3">
        <v>16</v>
      </c>
      <c r="N226" s="3" t="s">
        <v>258</v>
      </c>
      <c r="O226" s="3" t="s">
        <v>20</v>
      </c>
      <c r="P226" s="3">
        <v>5</v>
      </c>
      <c r="Q226" s="3" t="s">
        <v>29</v>
      </c>
      <c r="R226" s="3" t="s">
        <v>25</v>
      </c>
      <c r="S226" s="6" t="s">
        <v>25</v>
      </c>
      <c r="T226" s="6" t="s">
        <v>23</v>
      </c>
      <c r="U226" s="10">
        <v>0.68484374999999986</v>
      </c>
      <c r="V226" s="10">
        <v>3.6615017949929822E-2</v>
      </c>
    </row>
    <row r="227" spans="1:34" x14ac:dyDescent="0.25">
      <c r="A227" s="3">
        <v>2020</v>
      </c>
      <c r="B227" s="3" t="s">
        <v>18</v>
      </c>
      <c r="C227" s="3" t="s">
        <v>19</v>
      </c>
      <c r="D227" s="7">
        <v>61</v>
      </c>
      <c r="E227" s="4">
        <v>10</v>
      </c>
      <c r="F227" s="3">
        <v>36</v>
      </c>
      <c r="G227" s="3">
        <v>2</v>
      </c>
      <c r="H227" s="3">
        <v>30</v>
      </c>
      <c r="I227" s="3">
        <f t="shared" si="3"/>
        <v>126000</v>
      </c>
      <c r="J227" s="5">
        <v>158730.15873015873</v>
      </c>
      <c r="K227" s="3">
        <v>4046</v>
      </c>
      <c r="L227" s="3">
        <v>4</v>
      </c>
      <c r="M227" s="3">
        <v>16</v>
      </c>
      <c r="N227" s="3" t="s">
        <v>259</v>
      </c>
      <c r="O227" s="3" t="s">
        <v>20</v>
      </c>
      <c r="P227" s="3">
        <v>3</v>
      </c>
      <c r="Q227" s="3" t="s">
        <v>21</v>
      </c>
      <c r="R227" s="3" t="s">
        <v>283</v>
      </c>
      <c r="S227" s="6" t="s">
        <v>25</v>
      </c>
      <c r="T227" s="6" t="s">
        <v>26</v>
      </c>
      <c r="U227" s="10">
        <v>0.7341808510638298</v>
      </c>
      <c r="V227" s="10">
        <v>4.3355733523670219E-2</v>
      </c>
    </row>
    <row r="228" spans="1:34" x14ac:dyDescent="0.25">
      <c r="A228" s="3">
        <v>2020</v>
      </c>
      <c r="B228" s="3" t="s">
        <v>18</v>
      </c>
      <c r="C228" s="3" t="s">
        <v>19</v>
      </c>
      <c r="D228" s="7">
        <v>57</v>
      </c>
      <c r="E228" s="4">
        <v>10</v>
      </c>
      <c r="F228" s="3">
        <v>36</v>
      </c>
      <c r="G228" s="3">
        <v>2</v>
      </c>
      <c r="H228" s="3">
        <v>30</v>
      </c>
      <c r="I228" s="3">
        <f t="shared" si="3"/>
        <v>126000</v>
      </c>
      <c r="J228" s="5">
        <v>158730.15873015873</v>
      </c>
      <c r="K228" s="3">
        <v>4047</v>
      </c>
      <c r="L228" s="3">
        <v>4</v>
      </c>
      <c r="M228" s="3">
        <v>16</v>
      </c>
      <c r="N228" s="3" t="s">
        <v>260</v>
      </c>
      <c r="O228" s="3" t="s">
        <v>20</v>
      </c>
      <c r="P228" s="3">
        <v>3</v>
      </c>
      <c r="Q228" s="3" t="s">
        <v>21</v>
      </c>
      <c r="R228" s="3" t="s">
        <v>283</v>
      </c>
      <c r="S228" s="6" t="s">
        <v>25</v>
      </c>
      <c r="T228" s="6" t="s">
        <v>23</v>
      </c>
      <c r="U228" s="10">
        <v>0.71256382978723398</v>
      </c>
      <c r="V228" s="10">
        <v>2.6764427728361673E-2</v>
      </c>
    </row>
    <row r="229" spans="1:34" x14ac:dyDescent="0.25">
      <c r="A229" s="3">
        <v>2020</v>
      </c>
      <c r="B229" s="3" t="s">
        <v>18</v>
      </c>
      <c r="C229" s="3" t="s">
        <v>19</v>
      </c>
      <c r="D229" s="7">
        <v>53</v>
      </c>
      <c r="E229" s="4">
        <v>10</v>
      </c>
      <c r="F229" s="3">
        <v>36</v>
      </c>
      <c r="G229" s="3">
        <v>2</v>
      </c>
      <c r="H229" s="3">
        <v>30</v>
      </c>
      <c r="I229" s="3">
        <f t="shared" si="3"/>
        <v>126000</v>
      </c>
      <c r="J229" s="5">
        <v>158730.15873015873</v>
      </c>
      <c r="K229" s="3">
        <v>4048</v>
      </c>
      <c r="L229" s="3">
        <v>4</v>
      </c>
      <c r="M229" s="3">
        <v>16</v>
      </c>
      <c r="N229" s="3" t="s">
        <v>261</v>
      </c>
      <c r="O229" s="3" t="s">
        <v>20</v>
      </c>
      <c r="P229" s="3">
        <v>4</v>
      </c>
      <c r="Q229" s="3" t="s">
        <v>27</v>
      </c>
      <c r="R229" s="3" t="s">
        <v>25</v>
      </c>
      <c r="S229" s="6" t="s">
        <v>22</v>
      </c>
      <c r="T229" s="6" t="s">
        <v>26</v>
      </c>
      <c r="U229" s="10">
        <v>0.72195744680851037</v>
      </c>
      <c r="V229" s="10">
        <v>4.1564023653013038E-2</v>
      </c>
    </row>
    <row r="230" spans="1:34" x14ac:dyDescent="0.25">
      <c r="A230" s="3">
        <v>2020</v>
      </c>
      <c r="B230" s="3" t="s">
        <v>18</v>
      </c>
      <c r="C230" s="3" t="s">
        <v>19</v>
      </c>
      <c r="D230" s="7">
        <v>53</v>
      </c>
      <c r="E230" s="4">
        <v>11</v>
      </c>
      <c r="F230" s="3">
        <v>36</v>
      </c>
      <c r="G230" s="3">
        <v>2</v>
      </c>
      <c r="H230" s="3">
        <v>30</v>
      </c>
      <c r="I230" s="3">
        <f t="shared" si="3"/>
        <v>126000</v>
      </c>
      <c r="J230" s="5">
        <v>158730.15873015873</v>
      </c>
      <c r="K230" s="3">
        <v>4049</v>
      </c>
      <c r="L230" s="3">
        <v>4</v>
      </c>
      <c r="M230" s="3">
        <v>16</v>
      </c>
      <c r="N230" s="3" t="s">
        <v>262</v>
      </c>
      <c r="O230" s="3" t="s">
        <v>20</v>
      </c>
      <c r="P230" s="3">
        <v>3</v>
      </c>
      <c r="Q230" s="3" t="s">
        <v>21</v>
      </c>
      <c r="R230" s="3" t="s">
        <v>283</v>
      </c>
      <c r="S230" s="6" t="s">
        <v>22</v>
      </c>
      <c r="T230" s="6" t="s">
        <v>26</v>
      </c>
      <c r="U230" s="10">
        <v>0.7442727272727272</v>
      </c>
      <c r="V230" s="10">
        <v>2.4945580845328198E-2</v>
      </c>
    </row>
    <row r="231" spans="1:34" x14ac:dyDescent="0.25">
      <c r="A231" s="3">
        <v>2020</v>
      </c>
      <c r="B231" s="3" t="s">
        <v>18</v>
      </c>
      <c r="C231" s="3" t="s">
        <v>19</v>
      </c>
      <c r="D231" s="7">
        <v>57</v>
      </c>
      <c r="E231" s="4">
        <v>11</v>
      </c>
      <c r="F231" s="3">
        <v>36</v>
      </c>
      <c r="G231" s="3">
        <v>2</v>
      </c>
      <c r="H231" s="3">
        <v>30</v>
      </c>
      <c r="I231" s="3">
        <f t="shared" si="3"/>
        <v>126000</v>
      </c>
      <c r="J231" s="5">
        <v>158730.15873015873</v>
      </c>
      <c r="K231" s="3">
        <v>4050</v>
      </c>
      <c r="L231" s="3">
        <v>4</v>
      </c>
      <c r="M231" s="3">
        <v>16</v>
      </c>
      <c r="N231" s="3" t="s">
        <v>263</v>
      </c>
      <c r="O231" s="3" t="s">
        <v>20</v>
      </c>
      <c r="P231" s="3">
        <v>2</v>
      </c>
      <c r="Q231" s="3" t="s">
        <v>30</v>
      </c>
      <c r="R231" s="3" t="s">
        <v>284</v>
      </c>
      <c r="S231" s="6" t="s">
        <v>25</v>
      </c>
      <c r="T231" s="6" t="s">
        <v>26</v>
      </c>
      <c r="U231" s="10">
        <v>0.74687096774193551</v>
      </c>
      <c r="V231" s="10">
        <v>2.4410094938830135E-2</v>
      </c>
    </row>
    <row r="232" spans="1:34" x14ac:dyDescent="0.25">
      <c r="A232" s="3">
        <v>2020</v>
      </c>
      <c r="B232" s="3" t="s">
        <v>18</v>
      </c>
      <c r="C232" s="3" t="s">
        <v>19</v>
      </c>
      <c r="D232" s="7">
        <v>61</v>
      </c>
      <c r="E232" s="4">
        <v>11</v>
      </c>
      <c r="F232" s="3">
        <v>36</v>
      </c>
      <c r="G232" s="3">
        <v>2</v>
      </c>
      <c r="H232" s="3">
        <v>30</v>
      </c>
      <c r="I232" s="3">
        <f t="shared" si="3"/>
        <v>126000</v>
      </c>
      <c r="J232" s="5">
        <v>158730.15873015873</v>
      </c>
      <c r="K232" s="3">
        <v>4051</v>
      </c>
      <c r="L232" s="3">
        <v>4</v>
      </c>
      <c r="M232" s="3">
        <v>16</v>
      </c>
      <c r="N232" s="3" t="s">
        <v>264</v>
      </c>
      <c r="O232" s="3" t="s">
        <v>20</v>
      </c>
      <c r="P232" s="3">
        <v>2</v>
      </c>
      <c r="Q232" s="3" t="s">
        <v>30</v>
      </c>
      <c r="R232" s="3" t="s">
        <v>284</v>
      </c>
      <c r="S232" s="6" t="s">
        <v>22</v>
      </c>
      <c r="T232" s="6" t="s">
        <v>23</v>
      </c>
      <c r="U232" s="10">
        <v>0.73697979797979807</v>
      </c>
      <c r="V232" s="10">
        <v>2.2725055756634704E-2</v>
      </c>
    </row>
    <row r="233" spans="1:34" x14ac:dyDescent="0.25">
      <c r="A233" s="3">
        <v>2020</v>
      </c>
      <c r="B233" s="3" t="s">
        <v>18</v>
      </c>
      <c r="C233" s="3" t="s">
        <v>19</v>
      </c>
      <c r="D233" s="7">
        <v>65</v>
      </c>
      <c r="E233" s="4">
        <v>11</v>
      </c>
      <c r="F233" s="3">
        <v>36</v>
      </c>
      <c r="G233" s="3">
        <v>2</v>
      </c>
      <c r="H233" s="3">
        <v>30</v>
      </c>
      <c r="I233" s="3">
        <f t="shared" si="3"/>
        <v>126000</v>
      </c>
      <c r="J233" s="5">
        <v>158730.15873015873</v>
      </c>
      <c r="K233" s="3">
        <v>4052</v>
      </c>
      <c r="L233" s="3">
        <v>4</v>
      </c>
      <c r="M233" s="3">
        <v>16</v>
      </c>
      <c r="N233" s="3" t="s">
        <v>265</v>
      </c>
      <c r="O233" s="3" t="s">
        <v>20</v>
      </c>
      <c r="P233" s="3">
        <v>4</v>
      </c>
      <c r="Q233" s="3" t="s">
        <v>27</v>
      </c>
      <c r="R233" s="3" t="s">
        <v>25</v>
      </c>
      <c r="S233" s="6" t="s">
        <v>22</v>
      </c>
      <c r="T233" s="6" t="s">
        <v>23</v>
      </c>
      <c r="U233" s="10">
        <v>0.71029473684210509</v>
      </c>
      <c r="V233" s="10">
        <v>3.4109296693729432E-2</v>
      </c>
    </row>
    <row r="234" spans="1:34" x14ac:dyDescent="0.25">
      <c r="A234" s="3">
        <v>2020</v>
      </c>
      <c r="B234" s="3" t="s">
        <v>18</v>
      </c>
      <c r="C234" s="3" t="s">
        <v>19</v>
      </c>
      <c r="D234" s="7">
        <v>69</v>
      </c>
      <c r="E234" s="4">
        <v>11</v>
      </c>
      <c r="F234" s="3">
        <v>36</v>
      </c>
      <c r="G234" s="3">
        <v>2</v>
      </c>
      <c r="H234" s="3">
        <v>30</v>
      </c>
      <c r="I234" s="3">
        <f t="shared" si="3"/>
        <v>126000</v>
      </c>
      <c r="J234" s="5">
        <v>158730.15873015873</v>
      </c>
      <c r="K234" s="3">
        <v>4053</v>
      </c>
      <c r="L234" s="3">
        <v>4</v>
      </c>
      <c r="M234" s="3">
        <v>17</v>
      </c>
      <c r="N234" s="3" t="s">
        <v>266</v>
      </c>
      <c r="O234" s="3" t="s">
        <v>28</v>
      </c>
      <c r="P234" s="3">
        <v>2</v>
      </c>
      <c r="Q234" s="3" t="s">
        <v>30</v>
      </c>
      <c r="R234" s="3" t="s">
        <v>284</v>
      </c>
      <c r="S234" s="6" t="s">
        <v>25</v>
      </c>
      <c r="T234" s="6" t="s">
        <v>26</v>
      </c>
      <c r="U234" s="10">
        <v>0.76542708333333354</v>
      </c>
      <c r="V234" s="10">
        <v>2.63481727286786E-2</v>
      </c>
    </row>
    <row r="235" spans="1:34" x14ac:dyDescent="0.25">
      <c r="A235" s="3">
        <v>2020</v>
      </c>
      <c r="B235" s="3" t="s">
        <v>18</v>
      </c>
      <c r="C235" s="3" t="s">
        <v>19</v>
      </c>
      <c r="D235" s="7">
        <v>73</v>
      </c>
      <c r="E235" s="4">
        <v>11</v>
      </c>
      <c r="F235" s="3">
        <v>36</v>
      </c>
      <c r="G235" s="3">
        <v>2</v>
      </c>
      <c r="H235" s="3">
        <v>30</v>
      </c>
      <c r="I235" s="3">
        <f t="shared" si="3"/>
        <v>126000</v>
      </c>
      <c r="J235" s="5">
        <v>158730.15873015873</v>
      </c>
      <c r="K235" s="3">
        <v>4054</v>
      </c>
      <c r="L235" s="3">
        <v>4</v>
      </c>
      <c r="M235" s="3">
        <v>17</v>
      </c>
      <c r="N235" s="3" t="s">
        <v>267</v>
      </c>
      <c r="O235" s="3" t="s">
        <v>28</v>
      </c>
      <c r="P235" s="3">
        <v>4</v>
      </c>
      <c r="Q235" s="3" t="s">
        <v>27</v>
      </c>
      <c r="R235" s="3" t="s">
        <v>25</v>
      </c>
      <c r="S235" s="6" t="s">
        <v>22</v>
      </c>
      <c r="T235" s="6" t="s">
        <v>26</v>
      </c>
      <c r="U235" s="10">
        <v>0.74007368421052599</v>
      </c>
      <c r="V235" s="10">
        <v>2.9645150335433662E-2</v>
      </c>
      <c r="AC235" s="17"/>
      <c r="AD235" s="17"/>
      <c r="AE235" s="17"/>
      <c r="AF235" s="17"/>
      <c r="AG235" s="17"/>
    </row>
    <row r="236" spans="1:34" x14ac:dyDescent="0.25">
      <c r="A236" s="3">
        <v>2020</v>
      </c>
      <c r="B236" s="3" t="s">
        <v>18</v>
      </c>
      <c r="C236" s="3" t="s">
        <v>19</v>
      </c>
      <c r="D236" s="7">
        <v>77</v>
      </c>
      <c r="E236" s="4">
        <v>11</v>
      </c>
      <c r="F236" s="3">
        <v>36</v>
      </c>
      <c r="G236" s="3">
        <v>2</v>
      </c>
      <c r="H236" s="3">
        <v>30</v>
      </c>
      <c r="I236" s="3">
        <f t="shared" si="3"/>
        <v>126000</v>
      </c>
      <c r="J236" s="5">
        <v>158730.15873015873</v>
      </c>
      <c r="K236" s="3">
        <v>4055</v>
      </c>
      <c r="L236" s="3">
        <v>4</v>
      </c>
      <c r="M236" s="3">
        <v>17</v>
      </c>
      <c r="N236" s="3" t="s">
        <v>268</v>
      </c>
      <c r="O236" s="3" t="s">
        <v>28</v>
      </c>
      <c r="P236" s="3">
        <v>3</v>
      </c>
      <c r="Q236" s="3" t="s">
        <v>21</v>
      </c>
      <c r="R236" s="3" t="s">
        <v>283</v>
      </c>
      <c r="S236" s="6" t="s">
        <v>22</v>
      </c>
      <c r="T236" s="6" t="s">
        <v>26</v>
      </c>
      <c r="U236" s="10">
        <v>0.75549494949494922</v>
      </c>
      <c r="V236" s="10">
        <v>2.1601858261614357E-2</v>
      </c>
      <c r="X236" s="17">
        <v>2</v>
      </c>
      <c r="Y236" s="17">
        <v>2</v>
      </c>
      <c r="Z236" s="17">
        <v>3</v>
      </c>
      <c r="AA236" s="17">
        <v>2</v>
      </c>
      <c r="AB236" s="17">
        <f>AVERAGE(X236:AA236)</f>
        <v>2.25</v>
      </c>
      <c r="AC236" s="27">
        <v>2</v>
      </c>
      <c r="AD236" s="27">
        <v>2</v>
      </c>
      <c r="AE236" s="27">
        <v>3</v>
      </c>
      <c r="AF236" s="27">
        <v>3</v>
      </c>
      <c r="AG236" s="27">
        <f>AVERAGE(AC236:AF236)</f>
        <v>2.5</v>
      </c>
      <c r="AH236" s="17">
        <v>0.25</v>
      </c>
    </row>
    <row r="237" spans="1:34" x14ac:dyDescent="0.25">
      <c r="A237" s="3">
        <v>2020</v>
      </c>
      <c r="B237" s="3" t="s">
        <v>18</v>
      </c>
      <c r="C237" s="3" t="s">
        <v>19</v>
      </c>
      <c r="D237" s="7">
        <v>81</v>
      </c>
      <c r="E237" s="4">
        <v>11</v>
      </c>
      <c r="F237" s="3">
        <v>36</v>
      </c>
      <c r="G237" s="3">
        <v>2</v>
      </c>
      <c r="H237" s="3">
        <v>30</v>
      </c>
      <c r="I237" s="3">
        <f t="shared" si="3"/>
        <v>126000</v>
      </c>
      <c r="J237" s="5">
        <v>158730.15873015873</v>
      </c>
      <c r="K237" s="3">
        <v>4056</v>
      </c>
      <c r="L237" s="3">
        <v>4</v>
      </c>
      <c r="M237" s="3">
        <v>17</v>
      </c>
      <c r="N237" s="3" t="s">
        <v>269</v>
      </c>
      <c r="O237" s="3" t="s">
        <v>28</v>
      </c>
      <c r="P237" s="3">
        <v>4</v>
      </c>
      <c r="Q237" s="3" t="s">
        <v>27</v>
      </c>
      <c r="R237" s="3" t="s">
        <v>25</v>
      </c>
      <c r="S237" s="6" t="s">
        <v>25</v>
      </c>
      <c r="T237" s="6" t="s">
        <v>26</v>
      </c>
      <c r="U237" s="10">
        <v>0.75867415730337084</v>
      </c>
      <c r="V237" s="10">
        <v>2.1409840176517612E-2</v>
      </c>
    </row>
    <row r="238" spans="1:34" x14ac:dyDescent="0.25">
      <c r="A238" s="3">
        <v>2020</v>
      </c>
      <c r="B238" s="3" t="s">
        <v>18</v>
      </c>
      <c r="C238" s="3" t="s">
        <v>19</v>
      </c>
      <c r="D238" s="7">
        <v>85</v>
      </c>
      <c r="E238" s="4">
        <v>11</v>
      </c>
      <c r="F238" s="3">
        <v>36</v>
      </c>
      <c r="G238" s="3">
        <v>2</v>
      </c>
      <c r="H238" s="3">
        <v>30</v>
      </c>
      <c r="I238" s="3">
        <f t="shared" si="3"/>
        <v>126000</v>
      </c>
      <c r="J238" s="5">
        <v>158730.15873015873</v>
      </c>
      <c r="K238" s="3">
        <v>4057</v>
      </c>
      <c r="L238" s="3">
        <v>4</v>
      </c>
      <c r="M238" s="3">
        <v>18</v>
      </c>
      <c r="N238" s="3" t="s">
        <v>270</v>
      </c>
      <c r="O238" s="3" t="s">
        <v>31</v>
      </c>
      <c r="P238" s="3">
        <v>2</v>
      </c>
      <c r="Q238" s="3" t="s">
        <v>30</v>
      </c>
      <c r="R238" s="3" t="s">
        <v>284</v>
      </c>
      <c r="S238" s="6" t="s">
        <v>25</v>
      </c>
      <c r="T238" s="6" t="s">
        <v>23</v>
      </c>
      <c r="U238" s="10">
        <v>0.74727173913043488</v>
      </c>
      <c r="V238" s="10">
        <v>2.4590314925817661E-2</v>
      </c>
    </row>
    <row r="239" spans="1:34" x14ac:dyDescent="0.25">
      <c r="A239" s="3">
        <v>2020</v>
      </c>
      <c r="B239" s="3" t="s">
        <v>18</v>
      </c>
      <c r="C239" s="3" t="s">
        <v>19</v>
      </c>
      <c r="D239" s="7">
        <v>89</v>
      </c>
      <c r="E239" s="4">
        <v>11</v>
      </c>
      <c r="F239" s="3">
        <v>36</v>
      </c>
      <c r="G239" s="3">
        <v>2</v>
      </c>
      <c r="H239" s="3">
        <v>30</v>
      </c>
      <c r="I239" s="3">
        <f t="shared" si="3"/>
        <v>126000</v>
      </c>
      <c r="J239" s="5">
        <v>158730.15873015873</v>
      </c>
      <c r="K239" s="3">
        <v>4058</v>
      </c>
      <c r="L239" s="3">
        <v>4</v>
      </c>
      <c r="M239" s="3">
        <v>18</v>
      </c>
      <c r="N239" s="3" t="s">
        <v>271</v>
      </c>
      <c r="O239" s="3" t="s">
        <v>31</v>
      </c>
      <c r="P239" s="3">
        <v>5</v>
      </c>
      <c r="Q239" s="3" t="s">
        <v>29</v>
      </c>
      <c r="R239" s="3" t="s">
        <v>25</v>
      </c>
      <c r="S239" s="6" t="s">
        <v>25</v>
      </c>
      <c r="T239" s="6" t="s">
        <v>26</v>
      </c>
      <c r="U239" s="10">
        <v>0.73966292134831479</v>
      </c>
      <c r="V239" s="10">
        <v>2.3150664539947186E-2</v>
      </c>
    </row>
    <row r="240" spans="1:34" x14ac:dyDescent="0.25">
      <c r="A240" s="3">
        <v>2020</v>
      </c>
      <c r="B240" s="3" t="s">
        <v>18</v>
      </c>
      <c r="C240" s="3" t="s">
        <v>19</v>
      </c>
      <c r="D240" s="7">
        <v>93</v>
      </c>
      <c r="E240" s="4">
        <v>11</v>
      </c>
      <c r="F240" s="3">
        <v>36</v>
      </c>
      <c r="G240" s="3">
        <v>2</v>
      </c>
      <c r="H240" s="3">
        <v>30</v>
      </c>
      <c r="I240" s="3">
        <f t="shared" si="3"/>
        <v>126000</v>
      </c>
      <c r="J240" s="5">
        <v>158730.15873015873</v>
      </c>
      <c r="K240" s="3">
        <v>4059</v>
      </c>
      <c r="L240" s="3">
        <v>4</v>
      </c>
      <c r="M240" s="3">
        <v>18</v>
      </c>
      <c r="N240" s="3" t="s">
        <v>272</v>
      </c>
      <c r="O240" s="3" t="s">
        <v>31</v>
      </c>
      <c r="P240" s="3">
        <v>4</v>
      </c>
      <c r="Q240" s="3" t="s">
        <v>27</v>
      </c>
      <c r="R240" s="3" t="s">
        <v>25</v>
      </c>
      <c r="S240" s="6" t="s">
        <v>25</v>
      </c>
      <c r="T240" s="6" t="s">
        <v>23</v>
      </c>
      <c r="U240" s="10">
        <v>0.71867032967032984</v>
      </c>
      <c r="V240" s="10">
        <v>2.824498183357305E-2</v>
      </c>
    </row>
    <row r="241" spans="1:22" x14ac:dyDescent="0.25">
      <c r="A241" s="3">
        <v>2020</v>
      </c>
      <c r="B241" s="3" t="s">
        <v>18</v>
      </c>
      <c r="C241" s="3" t="s">
        <v>19</v>
      </c>
      <c r="D241" s="7">
        <v>97</v>
      </c>
      <c r="E241" s="4">
        <v>11</v>
      </c>
      <c r="F241" s="3">
        <v>36</v>
      </c>
      <c r="G241" s="3">
        <v>2</v>
      </c>
      <c r="H241" s="3">
        <v>30</v>
      </c>
      <c r="I241" s="3">
        <f t="shared" si="3"/>
        <v>126000</v>
      </c>
      <c r="J241" s="5">
        <v>158730.15873015873</v>
      </c>
      <c r="K241" s="3">
        <v>4060</v>
      </c>
      <c r="L241" s="3">
        <v>4</v>
      </c>
      <c r="M241" s="3">
        <v>18</v>
      </c>
      <c r="N241" s="3" t="s">
        <v>273</v>
      </c>
      <c r="O241" s="3" t="s">
        <v>31</v>
      </c>
      <c r="P241" s="3">
        <v>1</v>
      </c>
      <c r="Q241" s="3" t="s">
        <v>24</v>
      </c>
      <c r="R241" s="3" t="s">
        <v>25</v>
      </c>
      <c r="S241" s="6" t="s">
        <v>22</v>
      </c>
      <c r="T241" s="6" t="s">
        <v>23</v>
      </c>
      <c r="U241" s="10">
        <v>0.72657777777777754</v>
      </c>
      <c r="V241" s="10">
        <v>2.1275072599348781E-2</v>
      </c>
    </row>
  </sheetData>
  <sortState ref="A2:AN241">
    <sortCondition ref="K2:K241"/>
    <sortCondition ref="AB2:AB241"/>
  </sortState>
  <conditionalFormatting sqref="U2:U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8"/>
  <sheetViews>
    <sheetView zoomScale="90" zoomScaleNormal="90" workbookViewId="0">
      <selection activeCell="H71" sqref="H71"/>
    </sheetView>
  </sheetViews>
  <sheetFormatPr defaultRowHeight="15" x14ac:dyDescent="0.25"/>
  <cols>
    <col min="1" max="1" width="21.7109375" customWidth="1"/>
    <col min="2" max="2" width="21.7109375" bestFit="1" customWidth="1"/>
    <col min="3" max="4" width="8.28515625" customWidth="1"/>
    <col min="5" max="5" width="7.42578125" customWidth="1"/>
    <col min="6" max="6" width="8.28515625" customWidth="1"/>
    <col min="7" max="8" width="7.85546875" customWidth="1"/>
    <col min="9" max="13" width="8.28515625" customWidth="1"/>
    <col min="14" max="15" width="7.85546875" customWidth="1"/>
    <col min="16" max="17" width="8.28515625" customWidth="1"/>
    <col min="18" max="19" width="7.42578125" customWidth="1"/>
    <col min="20" max="25" width="8.28515625" customWidth="1"/>
    <col min="26" max="26" width="15" bestFit="1" customWidth="1"/>
  </cols>
  <sheetData>
    <row r="3" spans="1:26" x14ac:dyDescent="0.25">
      <c r="A3" s="8" t="s">
        <v>333</v>
      </c>
      <c r="B3" s="8" t="s">
        <v>279</v>
      </c>
    </row>
    <row r="4" spans="1:26" x14ac:dyDescent="0.25">
      <c r="A4" s="8" t="s">
        <v>276</v>
      </c>
      <c r="B4">
        <v>5</v>
      </c>
      <c r="C4">
        <v>9</v>
      </c>
      <c r="D4">
        <v>13</v>
      </c>
      <c r="E4">
        <v>17</v>
      </c>
      <c r="F4">
        <v>21</v>
      </c>
      <c r="G4">
        <v>25</v>
      </c>
      <c r="H4">
        <v>29</v>
      </c>
      <c r="I4">
        <v>33</v>
      </c>
      <c r="J4">
        <v>37</v>
      </c>
      <c r="K4">
        <v>41</v>
      </c>
      <c r="L4">
        <v>45</v>
      </c>
      <c r="M4">
        <v>49</v>
      </c>
      <c r="N4">
        <v>53</v>
      </c>
      <c r="O4">
        <v>57</v>
      </c>
      <c r="P4">
        <v>61</v>
      </c>
      <c r="Q4">
        <v>65</v>
      </c>
      <c r="R4">
        <v>69</v>
      </c>
      <c r="S4">
        <v>73</v>
      </c>
      <c r="T4">
        <v>77</v>
      </c>
      <c r="U4">
        <v>81</v>
      </c>
      <c r="V4">
        <v>85</v>
      </c>
      <c r="W4">
        <v>89</v>
      </c>
      <c r="X4">
        <v>93</v>
      </c>
      <c r="Y4">
        <v>97</v>
      </c>
      <c r="Z4" t="s">
        <v>278</v>
      </c>
    </row>
    <row r="5" spans="1:26" x14ac:dyDescent="0.25">
      <c r="A5" s="9">
        <v>11</v>
      </c>
      <c r="B5" s="24">
        <v>0.63628703703703693</v>
      </c>
      <c r="C5" s="24">
        <v>0.59996491228070159</v>
      </c>
      <c r="D5" s="24">
        <v>0.72419811320754746</v>
      </c>
      <c r="E5" s="24">
        <v>0.72450000000000037</v>
      </c>
      <c r="F5" s="24">
        <v>0.70169523809523815</v>
      </c>
      <c r="G5" s="24">
        <v>0.68140000000000012</v>
      </c>
      <c r="H5" s="24">
        <v>0.75144897959183665</v>
      </c>
      <c r="I5" s="24">
        <v>0.72660638297872315</v>
      </c>
      <c r="J5" s="24">
        <v>0.71968932038834943</v>
      </c>
      <c r="K5" s="24">
        <v>0.74063636363636354</v>
      </c>
      <c r="L5" s="24">
        <v>0.73841414141414141</v>
      </c>
      <c r="M5" s="24">
        <v>0.67679166666666646</v>
      </c>
      <c r="N5" s="24">
        <v>0.7442727272727272</v>
      </c>
      <c r="O5" s="24">
        <v>0.74687096774193551</v>
      </c>
      <c r="P5" s="24">
        <v>0.73697979797979807</v>
      </c>
      <c r="Q5" s="24">
        <v>0.71029473684210509</v>
      </c>
      <c r="R5" s="24">
        <v>0.76542708333333354</v>
      </c>
      <c r="S5" s="24">
        <v>0.74007368421052599</v>
      </c>
      <c r="T5" s="24">
        <v>0.75549494949494922</v>
      </c>
      <c r="U5" s="24">
        <v>0.75867415730337084</v>
      </c>
      <c r="V5" s="24">
        <v>0.74727173913043488</v>
      </c>
      <c r="W5" s="24">
        <v>0.73966292134831479</v>
      </c>
      <c r="X5" s="24">
        <v>0.71867032967032984</v>
      </c>
      <c r="Y5" s="24">
        <v>0.72657777777777754</v>
      </c>
      <c r="Z5" s="24">
        <v>17.311903027402206</v>
      </c>
    </row>
    <row r="6" spans="1:26" x14ac:dyDescent="0.25">
      <c r="A6" s="9">
        <v>10</v>
      </c>
      <c r="B6" s="24">
        <v>0.69903603603603592</v>
      </c>
      <c r="C6" s="24">
        <v>0.68667272727272721</v>
      </c>
      <c r="D6" s="24">
        <v>0.68914563106796112</v>
      </c>
      <c r="E6" s="24">
        <v>0.70267924528301873</v>
      </c>
      <c r="F6" s="24">
        <v>0.7000476190476187</v>
      </c>
      <c r="G6" s="24">
        <v>0.6577979797979796</v>
      </c>
      <c r="H6" s="24">
        <v>0.66867346938775463</v>
      </c>
      <c r="I6" s="24">
        <v>0.70579166666666648</v>
      </c>
      <c r="J6" s="24">
        <v>0.68763265306122423</v>
      </c>
      <c r="K6" s="24">
        <v>0.66060824742268021</v>
      </c>
      <c r="L6" s="24">
        <v>0.65011578947368442</v>
      </c>
      <c r="M6" s="24">
        <v>0.69074468085106377</v>
      </c>
      <c r="N6" s="24">
        <v>0.72195744680851037</v>
      </c>
      <c r="O6" s="24">
        <v>0.71256382978723398</v>
      </c>
      <c r="P6" s="24">
        <v>0.7341808510638298</v>
      </c>
      <c r="Q6" s="24">
        <v>0.68484374999999986</v>
      </c>
      <c r="R6" s="24">
        <v>0.70735789473684196</v>
      </c>
      <c r="S6" s="24">
        <v>0.73134065934065906</v>
      </c>
      <c r="T6" s="24">
        <v>0.72754838709677427</v>
      </c>
      <c r="U6" s="24">
        <v>0.75095402298850589</v>
      </c>
      <c r="V6" s="24">
        <v>0.75889887640449438</v>
      </c>
      <c r="W6" s="24">
        <v>0.73113333333333308</v>
      </c>
      <c r="X6" s="24">
        <v>0.74110112359550562</v>
      </c>
      <c r="Y6" s="24">
        <v>0.74497777777777763</v>
      </c>
      <c r="Z6" s="24">
        <v>16.94580369830188</v>
      </c>
    </row>
    <row r="7" spans="1:26" x14ac:dyDescent="0.25">
      <c r="A7" s="9">
        <v>9</v>
      </c>
      <c r="B7" s="24">
        <v>0.72286363636363649</v>
      </c>
      <c r="C7" s="24">
        <v>0.71193693693693694</v>
      </c>
      <c r="D7" s="24">
        <v>0.71244660194174736</v>
      </c>
      <c r="E7" s="24">
        <v>0.72597169811320716</v>
      </c>
      <c r="F7" s="24">
        <v>0.73717592592592573</v>
      </c>
      <c r="G7" s="24">
        <v>0.69023000000000012</v>
      </c>
      <c r="H7" s="24">
        <v>0.69016161616161609</v>
      </c>
      <c r="I7" s="24">
        <v>0.69382828282828279</v>
      </c>
      <c r="J7" s="24">
        <v>0.70395959595959601</v>
      </c>
      <c r="K7" s="24">
        <v>0.67174226804123716</v>
      </c>
      <c r="L7" s="24">
        <v>0.61940624999999994</v>
      </c>
      <c r="M7" s="24">
        <v>0.68254081632653074</v>
      </c>
      <c r="N7" s="24">
        <v>0.65651648351648362</v>
      </c>
      <c r="O7" s="24">
        <v>0.686148936170213</v>
      </c>
      <c r="P7" s="24">
        <v>0.68035869565217399</v>
      </c>
      <c r="Q7" s="24">
        <v>0.64270212765957468</v>
      </c>
      <c r="R7" s="24">
        <v>0.70621276595744664</v>
      </c>
      <c r="S7" s="24">
        <v>0.69917204301075297</v>
      </c>
      <c r="T7" s="24">
        <v>0.74850526315789512</v>
      </c>
      <c r="U7" s="24">
        <v>0.70368965517241389</v>
      </c>
      <c r="V7" s="24">
        <v>0.69887640449438204</v>
      </c>
      <c r="W7" s="24">
        <v>0.72144444444444489</v>
      </c>
      <c r="X7" s="24">
        <v>0.7005862068965516</v>
      </c>
      <c r="Y7" s="24">
        <v>0.70495402298850574</v>
      </c>
      <c r="Z7" s="24">
        <v>16.711430677719555</v>
      </c>
    </row>
    <row r="8" spans="1:26" x14ac:dyDescent="0.25">
      <c r="A8" s="9">
        <v>8</v>
      </c>
      <c r="B8" s="24">
        <v>0.71191150442477813</v>
      </c>
      <c r="C8" s="24">
        <v>0.68812280701754369</v>
      </c>
      <c r="D8" s="24">
        <v>0.74471153846153881</v>
      </c>
      <c r="E8" s="24">
        <v>0.74374561403508765</v>
      </c>
      <c r="F8" s="24">
        <v>0.76220560747663557</v>
      </c>
      <c r="G8" s="24">
        <v>0.73417757009345808</v>
      </c>
      <c r="H8" s="24">
        <v>0.70802999999999994</v>
      </c>
      <c r="I8" s="24">
        <v>0.76256565656565656</v>
      </c>
      <c r="J8" s="24">
        <v>0.72063541666666664</v>
      </c>
      <c r="K8" s="24">
        <v>0.72185567010309259</v>
      </c>
      <c r="L8" s="24">
        <v>0.71184375</v>
      </c>
      <c r="M8" s="24">
        <v>0.68290425531914878</v>
      </c>
      <c r="N8" s="24">
        <v>0.70804347826086955</v>
      </c>
      <c r="O8" s="24">
        <v>0.6875789473684214</v>
      </c>
      <c r="P8" s="24">
        <v>0.66822826086956522</v>
      </c>
      <c r="Q8" s="24">
        <v>0.62779166666666641</v>
      </c>
      <c r="R8" s="24">
        <v>0.63365934065934082</v>
      </c>
      <c r="S8" s="24">
        <v>0.59671111111111119</v>
      </c>
      <c r="T8" s="24">
        <v>0.65158695652173926</v>
      </c>
      <c r="U8" s="24">
        <v>0.67497752808988765</v>
      </c>
      <c r="V8" s="24">
        <v>0.64682222222222241</v>
      </c>
      <c r="W8" s="24">
        <v>0.69305494505494514</v>
      </c>
      <c r="X8" s="24">
        <v>0.64619540229885031</v>
      </c>
      <c r="Y8" s="24">
        <v>0.64983132530120469</v>
      </c>
      <c r="Z8" s="24">
        <v>16.577190574588432</v>
      </c>
    </row>
    <row r="9" spans="1:26" x14ac:dyDescent="0.25">
      <c r="A9" s="9">
        <v>7</v>
      </c>
      <c r="B9" s="24">
        <v>0.71751851851851844</v>
      </c>
      <c r="C9" s="24">
        <v>0.71377981651376143</v>
      </c>
      <c r="D9" s="24">
        <v>0.7310384615384613</v>
      </c>
      <c r="E9" s="24">
        <v>0.75349122807017566</v>
      </c>
      <c r="F9" s="24">
        <v>0.74085714285714288</v>
      </c>
      <c r="G9" s="24">
        <v>0.76024752475247537</v>
      </c>
      <c r="H9" s="24">
        <v>0.74967326732673256</v>
      </c>
      <c r="I9" s="24">
        <v>0.75188541666666631</v>
      </c>
      <c r="J9" s="24">
        <v>0.72103225806451565</v>
      </c>
      <c r="K9" s="24">
        <v>0.74790625000000011</v>
      </c>
      <c r="L9" s="24">
        <v>0.70868749999999991</v>
      </c>
      <c r="M9" s="24">
        <v>0.7109583333333328</v>
      </c>
      <c r="N9" s="24">
        <v>0.74396739130434775</v>
      </c>
      <c r="O9" s="24">
        <v>0.70645744680851064</v>
      </c>
      <c r="P9" s="24">
        <v>0.75140000000000007</v>
      </c>
      <c r="Q9" s="24">
        <v>0.6700947368421053</v>
      </c>
      <c r="R9" s="24">
        <v>0.6902307692307692</v>
      </c>
      <c r="S9" s="24">
        <v>0.67595652173913034</v>
      </c>
      <c r="T9" s="24">
        <v>0.73937234042553168</v>
      </c>
      <c r="U9" s="24">
        <v>0.71676136363636356</v>
      </c>
      <c r="V9" s="24">
        <v>0.72813186813186803</v>
      </c>
      <c r="W9" s="24">
        <v>0.72586666666666666</v>
      </c>
      <c r="X9" s="24">
        <v>0.73137499999999978</v>
      </c>
      <c r="Y9" s="24">
        <v>0.73987640449438219</v>
      </c>
      <c r="Z9" s="24">
        <v>17.426566226921459</v>
      </c>
    </row>
    <row r="10" spans="1:26" x14ac:dyDescent="0.25">
      <c r="A10" s="9">
        <v>6</v>
      </c>
      <c r="B10" s="24">
        <v>0.69223636363636343</v>
      </c>
      <c r="C10" s="24">
        <v>0.6107619047619044</v>
      </c>
      <c r="D10" s="24">
        <v>0.58339603960396025</v>
      </c>
      <c r="E10" s="24">
        <v>0.68514285714285728</v>
      </c>
      <c r="F10" s="24">
        <v>0.70601851851851882</v>
      </c>
      <c r="G10" s="24">
        <v>0.67560396039603954</v>
      </c>
      <c r="H10" s="24">
        <v>0.67251485148514834</v>
      </c>
      <c r="I10" s="24">
        <v>0.68719191919191935</v>
      </c>
      <c r="J10" s="24">
        <v>0.6743979591836734</v>
      </c>
      <c r="K10" s="24">
        <v>0.72402083333333289</v>
      </c>
      <c r="L10" s="24">
        <v>0.67217346938775513</v>
      </c>
      <c r="M10" s="24">
        <v>0.68758947368421053</v>
      </c>
      <c r="N10" s="24">
        <v>0.71684210526315784</v>
      </c>
      <c r="O10" s="24">
        <v>0.67827368421052614</v>
      </c>
      <c r="P10" s="24">
        <v>0.74323157894736858</v>
      </c>
      <c r="Q10" s="24">
        <v>0.71172631578947387</v>
      </c>
      <c r="R10" s="24">
        <v>0.72129032258064485</v>
      </c>
      <c r="S10" s="24">
        <v>0.72606382978723394</v>
      </c>
      <c r="T10" s="24">
        <v>0.75276595744680841</v>
      </c>
      <c r="U10" s="24">
        <v>0.75794382022471951</v>
      </c>
      <c r="V10" s="24">
        <v>0.75771739130434823</v>
      </c>
      <c r="W10" s="24">
        <v>0.72568539325842674</v>
      </c>
      <c r="X10" s="24">
        <v>0.75815909090909139</v>
      </c>
      <c r="Y10" s="24">
        <v>0.71455172413793078</v>
      </c>
      <c r="Z10" s="24">
        <v>16.835299364185413</v>
      </c>
    </row>
    <row r="11" spans="1:26" x14ac:dyDescent="0.25">
      <c r="A11" s="9">
        <v>5</v>
      </c>
      <c r="B11" s="24">
        <v>0.70074311926605504</v>
      </c>
      <c r="C11" s="24">
        <v>0.62839000000000023</v>
      </c>
      <c r="D11" s="24">
        <v>0.68828971962616825</v>
      </c>
      <c r="E11" s="24">
        <v>0.7012499999999996</v>
      </c>
      <c r="F11" s="24">
        <v>0.71228440366972456</v>
      </c>
      <c r="G11" s="24">
        <v>0.7026960784313725</v>
      </c>
      <c r="H11" s="24">
        <v>0.73205882352941176</v>
      </c>
      <c r="I11" s="24">
        <v>0.73620212765957449</v>
      </c>
      <c r="J11" s="24">
        <v>0.7267216494845361</v>
      </c>
      <c r="K11" s="24">
        <v>0.7263505154639176</v>
      </c>
      <c r="L11" s="24">
        <v>0.70753684210526335</v>
      </c>
      <c r="M11" s="24">
        <v>0.72811340206185582</v>
      </c>
      <c r="N11" s="24">
        <v>0.77312631578947355</v>
      </c>
      <c r="O11" s="24">
        <v>0.72518085106382968</v>
      </c>
      <c r="P11" s="24">
        <v>0.76829473684210492</v>
      </c>
      <c r="Q11" s="24">
        <v>0.73482105263157904</v>
      </c>
      <c r="R11" s="24">
        <v>0.72461702127659566</v>
      </c>
      <c r="S11" s="24">
        <v>0.73666304347826073</v>
      </c>
      <c r="T11" s="24">
        <v>0.73521505376344087</v>
      </c>
      <c r="U11" s="24">
        <v>0.72889999999999988</v>
      </c>
      <c r="V11" s="24">
        <v>0.76515555555555592</v>
      </c>
      <c r="W11" s="24">
        <v>0.73195402298850587</v>
      </c>
      <c r="X11" s="24">
        <v>0.72591011235955061</v>
      </c>
      <c r="Y11" s="24">
        <v>0.7404772727272726</v>
      </c>
      <c r="Z11" s="24">
        <v>17.380951719774046</v>
      </c>
    </row>
    <row r="12" spans="1:26" x14ac:dyDescent="0.25">
      <c r="A12" s="9">
        <v>4</v>
      </c>
      <c r="B12" s="24">
        <v>0.69072641509433952</v>
      </c>
      <c r="C12" s="24">
        <v>0.68101010101010062</v>
      </c>
      <c r="D12" s="24">
        <v>0.7197800000000002</v>
      </c>
      <c r="E12" s="24">
        <v>0.72431132075471694</v>
      </c>
      <c r="F12" s="24">
        <v>0.73904464285714278</v>
      </c>
      <c r="G12" s="24">
        <v>0.70042424242424217</v>
      </c>
      <c r="H12" s="24">
        <v>0.71844117647058825</v>
      </c>
      <c r="I12" s="24">
        <v>0.74485714285714277</v>
      </c>
      <c r="J12" s="24">
        <v>0.76966000000000034</v>
      </c>
      <c r="K12" s="24">
        <v>0.75234020618556718</v>
      </c>
      <c r="L12" s="24">
        <v>0.74653535353535339</v>
      </c>
      <c r="M12" s="24">
        <v>0.73834736842105264</v>
      </c>
      <c r="N12" s="24">
        <v>0.74591666666666689</v>
      </c>
      <c r="O12" s="24">
        <v>0.72820212765957415</v>
      </c>
      <c r="P12" s="24">
        <v>0.7478659793814435</v>
      </c>
      <c r="Q12" s="24">
        <v>0.71389690721649457</v>
      </c>
      <c r="R12" s="24">
        <v>0.72053763440860186</v>
      </c>
      <c r="S12" s="24">
        <v>0.73385106382978704</v>
      </c>
      <c r="T12" s="24">
        <v>0.75155434782608677</v>
      </c>
      <c r="U12" s="24">
        <v>0.73559782608695634</v>
      </c>
      <c r="V12" s="24">
        <v>0.76506976744186039</v>
      </c>
      <c r="W12" s="24">
        <v>0.71240909090909088</v>
      </c>
      <c r="X12" s="24">
        <v>0.74098876404494396</v>
      </c>
      <c r="Y12" s="24">
        <v>0.74773863636363636</v>
      </c>
      <c r="Z12" s="24">
        <v>17.569106781445385</v>
      </c>
    </row>
    <row r="13" spans="1:26" x14ac:dyDescent="0.25">
      <c r="A13" s="9">
        <v>3</v>
      </c>
      <c r="B13" s="24">
        <v>0.71799099099099051</v>
      </c>
      <c r="C13" s="24">
        <v>0.67590000000000006</v>
      </c>
      <c r="D13" s="24">
        <v>0.7281818181818186</v>
      </c>
      <c r="E13" s="24">
        <v>0.69977142857142827</v>
      </c>
      <c r="F13" s="24">
        <v>0.73716666666666641</v>
      </c>
      <c r="G13" s="24">
        <v>0.72568999999999972</v>
      </c>
      <c r="H13" s="24">
        <v>0.73126470588235282</v>
      </c>
      <c r="I13" s="24">
        <v>0.76159595959595983</v>
      </c>
      <c r="J13" s="24">
        <v>0.75517346938775498</v>
      </c>
      <c r="K13" s="24">
        <v>0.73192553191489318</v>
      </c>
      <c r="L13" s="24">
        <v>0.76029126213592257</v>
      </c>
      <c r="M13" s="24">
        <v>0.73818947368421073</v>
      </c>
      <c r="N13" s="24">
        <v>0.76362765957446799</v>
      </c>
      <c r="O13" s="24">
        <v>0.74645744680851067</v>
      </c>
      <c r="P13" s="24">
        <v>0.75947872340425548</v>
      </c>
      <c r="Q13" s="24">
        <v>0.73890624999999999</v>
      </c>
      <c r="R13" s="24">
        <v>0.72394623655913959</v>
      </c>
      <c r="S13" s="24">
        <v>0.73335106382978743</v>
      </c>
      <c r="T13" s="24">
        <v>0.75704301075268798</v>
      </c>
      <c r="U13" s="24">
        <v>0.72385555555555559</v>
      </c>
      <c r="V13" s="24">
        <v>0.76463636363636422</v>
      </c>
      <c r="W13" s="24">
        <v>0.71224719101123568</v>
      </c>
      <c r="X13" s="24">
        <v>0.75514772727272728</v>
      </c>
      <c r="Y13" s="24">
        <v>0.73906896551724144</v>
      </c>
      <c r="Z13" s="24">
        <v>17.680907500933969</v>
      </c>
    </row>
    <row r="14" spans="1:26" x14ac:dyDescent="0.25">
      <c r="A14" s="9">
        <v>2</v>
      </c>
      <c r="B14" s="24">
        <v>0.6060526315789474</v>
      </c>
      <c r="C14" s="24">
        <v>0.63056862745098008</v>
      </c>
      <c r="D14" s="24">
        <v>0.72233980582524271</v>
      </c>
      <c r="E14" s="24">
        <v>0.71030188679245254</v>
      </c>
      <c r="F14" s="24">
        <v>0.72962857142857163</v>
      </c>
      <c r="G14" s="24">
        <v>0.75244660194174728</v>
      </c>
      <c r="H14" s="24">
        <v>0.75354368932038862</v>
      </c>
      <c r="I14" s="24">
        <v>0.73578999999999994</v>
      </c>
      <c r="J14" s="24">
        <v>0.75841666666666663</v>
      </c>
      <c r="K14" s="24">
        <v>0.75588541666666675</v>
      </c>
      <c r="L14" s="24">
        <v>0.73343434343434299</v>
      </c>
      <c r="M14" s="24">
        <v>0.72032999999999991</v>
      </c>
      <c r="N14" s="24">
        <v>0.74304395604395612</v>
      </c>
      <c r="O14" s="24">
        <v>0.70906250000000004</v>
      </c>
      <c r="P14" s="24">
        <v>0.73802197802197866</v>
      </c>
      <c r="Q14" s="24">
        <v>0.70739795918367365</v>
      </c>
      <c r="R14" s="24">
        <v>0.71661702127659588</v>
      </c>
      <c r="S14" s="24">
        <v>0.74241489361702107</v>
      </c>
      <c r="T14" s="24">
        <v>0.75564835164835187</v>
      </c>
      <c r="U14" s="24">
        <v>0.74761052631578973</v>
      </c>
      <c r="V14" s="24">
        <v>0.73760674157303374</v>
      </c>
      <c r="W14" s="24">
        <v>0.73815384615384627</v>
      </c>
      <c r="X14" s="24">
        <v>0.73664835164835174</v>
      </c>
      <c r="Y14" s="24">
        <v>0.74196703296703304</v>
      </c>
      <c r="Z14" s="24">
        <v>17.422931399555633</v>
      </c>
    </row>
    <row r="15" spans="1:26" x14ac:dyDescent="0.25">
      <c r="A15" s="9" t="s">
        <v>278</v>
      </c>
      <c r="B15" s="24">
        <v>6.8953662529467028</v>
      </c>
      <c r="C15" s="24">
        <v>6.6271078332446569</v>
      </c>
      <c r="D15" s="24">
        <v>7.0435277294544472</v>
      </c>
      <c r="E15" s="24">
        <v>7.1711652787629445</v>
      </c>
      <c r="F15" s="24">
        <v>7.2661243365431849</v>
      </c>
      <c r="G15" s="24">
        <v>7.0807139578373146</v>
      </c>
      <c r="H15" s="24">
        <v>7.1758105791558302</v>
      </c>
      <c r="I15" s="24">
        <v>7.3063145550105908</v>
      </c>
      <c r="J15" s="24">
        <v>7.2373189888629819</v>
      </c>
      <c r="K15" s="24">
        <v>7.2332713027677515</v>
      </c>
      <c r="L15" s="24">
        <v>7.0484387014864627</v>
      </c>
      <c r="M15" s="24">
        <v>7.0565094703480709</v>
      </c>
      <c r="N15" s="24">
        <v>7.3173142305006609</v>
      </c>
      <c r="O15" s="24">
        <v>7.1267967376187551</v>
      </c>
      <c r="P15" s="24">
        <v>7.3280406021625186</v>
      </c>
      <c r="Q15" s="24">
        <v>6.9424755028316731</v>
      </c>
      <c r="R15" s="24">
        <v>7.1098960900193102</v>
      </c>
      <c r="S15" s="24">
        <v>7.1155979139542715</v>
      </c>
      <c r="T15" s="24">
        <v>7.3747346181342657</v>
      </c>
      <c r="U15" s="24">
        <v>7.2989644553735626</v>
      </c>
      <c r="V15" s="24">
        <v>7.3701869298945644</v>
      </c>
      <c r="W15" s="24">
        <v>7.2316118551688104</v>
      </c>
      <c r="X15" s="24">
        <v>7.2547821086959035</v>
      </c>
      <c r="Y15" s="24">
        <v>7.2500209400527629</v>
      </c>
      <c r="Z15" s="24">
        <v>171.86209097082798</v>
      </c>
    </row>
    <row r="17" spans="1:26" x14ac:dyDescent="0.25">
      <c r="A17" t="s">
        <v>337</v>
      </c>
    </row>
    <row r="18" spans="1:26" x14ac:dyDescent="0.25">
      <c r="A18" s="8" t="s">
        <v>333</v>
      </c>
      <c r="B18" s="8" t="s">
        <v>279</v>
      </c>
    </row>
    <row r="19" spans="1:26" x14ac:dyDescent="0.25">
      <c r="A19" s="8" t="s">
        <v>276</v>
      </c>
      <c r="B19">
        <v>5</v>
      </c>
      <c r="C19">
        <v>9</v>
      </c>
      <c r="D19">
        <v>13</v>
      </c>
      <c r="E19">
        <v>17</v>
      </c>
      <c r="F19">
        <v>21</v>
      </c>
      <c r="G19">
        <v>25</v>
      </c>
      <c r="H19">
        <v>29</v>
      </c>
      <c r="I19">
        <v>33</v>
      </c>
      <c r="J19">
        <v>37</v>
      </c>
      <c r="K19">
        <v>41</v>
      </c>
      <c r="L19">
        <v>45</v>
      </c>
      <c r="M19">
        <v>49</v>
      </c>
      <c r="N19">
        <v>53</v>
      </c>
      <c r="O19">
        <v>57</v>
      </c>
      <c r="P19">
        <v>61</v>
      </c>
      <c r="Q19">
        <v>65</v>
      </c>
      <c r="R19">
        <v>69</v>
      </c>
      <c r="S19">
        <v>73</v>
      </c>
      <c r="T19">
        <v>77</v>
      </c>
      <c r="U19">
        <v>81</v>
      </c>
      <c r="V19">
        <v>85</v>
      </c>
      <c r="W19">
        <v>89</v>
      </c>
      <c r="X19">
        <v>93</v>
      </c>
      <c r="Y19">
        <v>97</v>
      </c>
      <c r="Z19" t="s">
        <v>278</v>
      </c>
    </row>
    <row r="20" spans="1:26" x14ac:dyDescent="0.25">
      <c r="A20" s="9">
        <v>11</v>
      </c>
      <c r="B20" s="24">
        <v>0.63628703703703693</v>
      </c>
      <c r="C20" s="24">
        <v>0.59996491228070159</v>
      </c>
      <c r="D20" s="24">
        <v>0.72419811320754746</v>
      </c>
      <c r="E20" s="24">
        <v>0.72450000000000037</v>
      </c>
      <c r="F20" s="24">
        <v>0.70169523809523815</v>
      </c>
      <c r="G20" s="24">
        <v>0.68140000000000012</v>
      </c>
      <c r="H20" s="24">
        <v>0.75144897959183665</v>
      </c>
      <c r="I20" s="24">
        <v>0.72660638297872315</v>
      </c>
      <c r="J20" s="24">
        <v>0.71968932038834943</v>
      </c>
      <c r="K20" s="24">
        <v>0.74063636363636354</v>
      </c>
      <c r="L20" s="24">
        <v>0.73841414141414141</v>
      </c>
      <c r="M20" s="24">
        <v>0.67679166666666646</v>
      </c>
      <c r="N20" s="24">
        <v>0.7442727272727272</v>
      </c>
      <c r="O20" s="24">
        <v>0.74687096774193551</v>
      </c>
      <c r="P20" s="24">
        <v>0.73697979797979807</v>
      </c>
      <c r="Q20" s="24">
        <v>0.71029473684210509</v>
      </c>
      <c r="R20" s="24">
        <v>0.76542708333333354</v>
      </c>
      <c r="S20" s="24">
        <v>0.74007368421052599</v>
      </c>
      <c r="T20" s="24">
        <v>0.75549494949494922</v>
      </c>
      <c r="U20" s="24">
        <v>0.75867415730337084</v>
      </c>
      <c r="V20" s="24">
        <v>0.74727173913043488</v>
      </c>
      <c r="W20" s="24">
        <v>0.73966292134831479</v>
      </c>
      <c r="X20" s="24">
        <v>0.71867032967032984</v>
      </c>
      <c r="Y20" s="24">
        <v>0.72657777777777754</v>
      </c>
      <c r="Z20" s="24">
        <v>17.311903027402206</v>
      </c>
    </row>
    <row r="21" spans="1:26" x14ac:dyDescent="0.25">
      <c r="A21" s="9">
        <v>10</v>
      </c>
      <c r="B21" s="24">
        <v>0.69903603603603592</v>
      </c>
      <c r="C21" s="24">
        <v>0.68667272727272721</v>
      </c>
      <c r="D21" s="24">
        <v>0.68914563106796112</v>
      </c>
      <c r="E21" s="24">
        <v>0.70267924528301873</v>
      </c>
      <c r="F21" s="24">
        <v>0.7000476190476187</v>
      </c>
      <c r="G21" s="24">
        <v>0.6577979797979796</v>
      </c>
      <c r="H21" s="24">
        <v>0.66867346938775463</v>
      </c>
      <c r="I21" s="24">
        <v>0.70579166666666648</v>
      </c>
      <c r="J21" s="24">
        <v>0.68763265306122423</v>
      </c>
      <c r="K21" s="24">
        <v>0.66060824742268021</v>
      </c>
      <c r="L21" s="24">
        <v>0.65011578947368442</v>
      </c>
      <c r="M21" s="24">
        <v>0.69074468085106377</v>
      </c>
      <c r="N21" s="24">
        <v>0.72195744680851037</v>
      </c>
      <c r="O21" s="24">
        <v>0.71256382978723398</v>
      </c>
      <c r="P21" s="24">
        <v>0.7341808510638298</v>
      </c>
      <c r="Q21" s="24">
        <v>0.68484374999999986</v>
      </c>
      <c r="R21" s="24">
        <v>0.70735789473684196</v>
      </c>
      <c r="S21" s="24">
        <v>0.73134065934065906</v>
      </c>
      <c r="T21" s="24">
        <v>0.72754838709677427</v>
      </c>
      <c r="U21" s="24">
        <v>0.75095402298850589</v>
      </c>
      <c r="V21" s="24">
        <v>0.75889887640449438</v>
      </c>
      <c r="W21" s="24">
        <v>0.73113333333333308</v>
      </c>
      <c r="X21" s="24">
        <v>0.74110112359550562</v>
      </c>
      <c r="Y21" s="24">
        <v>0.74497777777777763</v>
      </c>
      <c r="Z21" s="24">
        <v>16.94580369830188</v>
      </c>
    </row>
    <row r="22" spans="1:26" x14ac:dyDescent="0.25">
      <c r="A22" s="9">
        <v>9</v>
      </c>
      <c r="B22" s="24">
        <v>0.72286363636363649</v>
      </c>
      <c r="C22" s="24">
        <v>0.71193693693693694</v>
      </c>
      <c r="D22" s="24">
        <v>0.71244660194174736</v>
      </c>
      <c r="E22" s="24">
        <v>0.72597169811320716</v>
      </c>
      <c r="F22" s="24">
        <v>0.73717592592592573</v>
      </c>
      <c r="G22" s="24">
        <v>0.69023000000000012</v>
      </c>
      <c r="H22" s="24">
        <v>0.69016161616161609</v>
      </c>
      <c r="I22" s="24">
        <v>0.69382828282828279</v>
      </c>
      <c r="J22" s="24">
        <v>0.70395959595959601</v>
      </c>
      <c r="K22" s="24">
        <v>0.67174226804123716</v>
      </c>
      <c r="L22" s="24">
        <v>0.61940624999999994</v>
      </c>
      <c r="M22" s="24">
        <v>0.68254081632653074</v>
      </c>
      <c r="N22" s="24">
        <v>0.65651648351648362</v>
      </c>
      <c r="O22" s="24">
        <v>0.686148936170213</v>
      </c>
      <c r="P22" s="24">
        <v>0.68035869565217399</v>
      </c>
      <c r="Q22" s="24">
        <v>0.64270212765957468</v>
      </c>
      <c r="R22" s="24">
        <v>0.70621276595744664</v>
      </c>
      <c r="S22" s="24">
        <v>0.69917204301075297</v>
      </c>
      <c r="T22" s="24">
        <v>0.74850526315789512</v>
      </c>
      <c r="U22" s="24">
        <v>0.70368965517241389</v>
      </c>
      <c r="V22" s="24">
        <v>0.69887640449438204</v>
      </c>
      <c r="W22" s="24">
        <v>0.72144444444444489</v>
      </c>
      <c r="X22" s="24">
        <v>0.7005862068965516</v>
      </c>
      <c r="Y22" s="24">
        <v>0.70495402298850574</v>
      </c>
      <c r="Z22" s="24">
        <v>16.711430677719555</v>
      </c>
    </row>
    <row r="23" spans="1:26" x14ac:dyDescent="0.25">
      <c r="A23" s="9">
        <v>8</v>
      </c>
      <c r="B23" s="24">
        <v>0.71191150442477813</v>
      </c>
      <c r="C23" s="24">
        <v>0.68812280701754369</v>
      </c>
      <c r="D23" s="24">
        <v>0.74471153846153881</v>
      </c>
      <c r="E23" s="24">
        <v>0.74374561403508765</v>
      </c>
      <c r="F23" s="24">
        <v>0.76220560747663557</v>
      </c>
      <c r="G23" s="24">
        <v>0.73417757009345808</v>
      </c>
      <c r="H23" s="24">
        <v>0.70802999999999994</v>
      </c>
      <c r="I23" s="24">
        <v>0.76256565656565656</v>
      </c>
      <c r="J23" s="24">
        <v>0.72063541666666664</v>
      </c>
      <c r="K23" s="24">
        <v>0.72185567010309259</v>
      </c>
      <c r="L23" s="24">
        <v>0.71184375</v>
      </c>
      <c r="M23" s="24">
        <v>0.68290425531914878</v>
      </c>
      <c r="N23" s="24">
        <v>0.70804347826086955</v>
      </c>
      <c r="O23" s="24">
        <v>0.6875789473684214</v>
      </c>
      <c r="P23" s="24">
        <v>0.66822826086956522</v>
      </c>
      <c r="Q23" s="24">
        <v>0.62779166666666641</v>
      </c>
      <c r="R23" s="24">
        <v>0.63365934065934082</v>
      </c>
      <c r="S23" s="24">
        <v>0.59671111111111119</v>
      </c>
      <c r="T23" s="24">
        <v>0.65158695652173926</v>
      </c>
      <c r="U23" s="24">
        <v>0.67497752808988765</v>
      </c>
      <c r="V23" s="24">
        <v>0.64682222222222241</v>
      </c>
      <c r="W23" s="24">
        <v>0.69305494505494514</v>
      </c>
      <c r="X23" s="24">
        <v>0.64619540229885031</v>
      </c>
      <c r="Y23" s="24">
        <v>0.64983132530120469</v>
      </c>
      <c r="Z23" s="24">
        <v>16.577190574588432</v>
      </c>
    </row>
    <row r="24" spans="1:26" x14ac:dyDescent="0.25">
      <c r="A24" s="9">
        <v>7</v>
      </c>
      <c r="B24" s="24">
        <v>0.71751851851851844</v>
      </c>
      <c r="C24" s="24">
        <v>0.71377981651376143</v>
      </c>
      <c r="D24" s="24">
        <v>0.7310384615384613</v>
      </c>
      <c r="E24" s="24">
        <v>0.75349122807017566</v>
      </c>
      <c r="F24" s="24">
        <v>0.74085714285714288</v>
      </c>
      <c r="G24" s="24">
        <v>0.76024752475247537</v>
      </c>
      <c r="H24" s="24">
        <v>0.74967326732673256</v>
      </c>
      <c r="I24" s="24">
        <v>0.75188541666666631</v>
      </c>
      <c r="J24" s="24">
        <v>0.72103225806451565</v>
      </c>
      <c r="K24" s="24">
        <v>0.74790625000000011</v>
      </c>
      <c r="L24" s="24">
        <v>0.70868749999999991</v>
      </c>
      <c r="M24" s="24">
        <v>0.7109583333333328</v>
      </c>
      <c r="N24" s="24">
        <v>0.74396739130434775</v>
      </c>
      <c r="O24" s="24">
        <v>0.70645744680851064</v>
      </c>
      <c r="P24" s="24">
        <v>0.75140000000000007</v>
      </c>
      <c r="Q24" s="24">
        <v>0.6700947368421053</v>
      </c>
      <c r="R24" s="24">
        <v>0.6902307692307692</v>
      </c>
      <c r="S24" s="24">
        <v>0.67595652173913034</v>
      </c>
      <c r="T24" s="24">
        <v>0.73937234042553168</v>
      </c>
      <c r="U24" s="24">
        <v>0.71676136363636356</v>
      </c>
      <c r="V24" s="24">
        <v>0.72813186813186803</v>
      </c>
      <c r="W24" s="24">
        <v>0.72586666666666666</v>
      </c>
      <c r="X24" s="24">
        <v>0.73137499999999978</v>
      </c>
      <c r="Y24" s="24">
        <v>0.73987640449438219</v>
      </c>
      <c r="Z24" s="24">
        <v>17.426566226921459</v>
      </c>
    </row>
    <row r="25" spans="1:26" x14ac:dyDescent="0.25">
      <c r="A25" s="9">
        <v>6</v>
      </c>
      <c r="B25" s="24">
        <v>0.69223636363636343</v>
      </c>
      <c r="C25" s="24">
        <v>0.6107619047619044</v>
      </c>
      <c r="D25" s="24">
        <v>0.58339603960396025</v>
      </c>
      <c r="E25" s="24">
        <v>0.68514285714285728</v>
      </c>
      <c r="F25" s="24">
        <v>0.70601851851851882</v>
      </c>
      <c r="G25" s="24">
        <v>0.67560396039603954</v>
      </c>
      <c r="H25" s="24">
        <v>0.67251485148514834</v>
      </c>
      <c r="I25" s="24">
        <v>0.68719191919191935</v>
      </c>
      <c r="J25" s="24">
        <v>0.6743979591836734</v>
      </c>
      <c r="K25" s="24">
        <v>0.72402083333333289</v>
      </c>
      <c r="L25" s="24">
        <v>0.67217346938775513</v>
      </c>
      <c r="M25" s="24">
        <v>0.68758947368421053</v>
      </c>
      <c r="N25" s="24">
        <v>0.71684210526315784</v>
      </c>
      <c r="O25" s="24">
        <v>0.67827368421052614</v>
      </c>
      <c r="P25" s="24">
        <v>0.74323157894736858</v>
      </c>
      <c r="Q25" s="24">
        <v>0.71172631578947387</v>
      </c>
      <c r="R25" s="24">
        <v>0.72129032258064485</v>
      </c>
      <c r="S25" s="24">
        <v>0.72606382978723394</v>
      </c>
      <c r="T25" s="24">
        <v>0.75276595744680841</v>
      </c>
      <c r="U25" s="24">
        <v>0.75794382022471951</v>
      </c>
      <c r="V25" s="24">
        <v>0.75771739130434823</v>
      </c>
      <c r="W25" s="24">
        <v>0.72568539325842674</v>
      </c>
      <c r="X25" s="24">
        <v>0.75815909090909139</v>
      </c>
      <c r="Y25" s="24">
        <v>0.71455172413793078</v>
      </c>
      <c r="Z25" s="24">
        <v>16.835299364185413</v>
      </c>
    </row>
    <row r="26" spans="1:26" x14ac:dyDescent="0.25">
      <c r="A26" s="9">
        <v>5</v>
      </c>
      <c r="B26" s="24">
        <v>0.70074311926605504</v>
      </c>
      <c r="C26" s="24">
        <v>0.62839000000000023</v>
      </c>
      <c r="D26" s="24">
        <v>0.68828971962616825</v>
      </c>
      <c r="E26" s="24">
        <v>0.7012499999999996</v>
      </c>
      <c r="F26" s="24">
        <v>0.71228440366972456</v>
      </c>
      <c r="G26" s="24">
        <v>0.7026960784313725</v>
      </c>
      <c r="H26" s="24">
        <v>0.73205882352941176</v>
      </c>
      <c r="I26" s="24">
        <v>0.73620212765957449</v>
      </c>
      <c r="J26" s="24">
        <v>0.7267216494845361</v>
      </c>
      <c r="K26" s="24">
        <v>0.7263505154639176</v>
      </c>
      <c r="L26" s="24">
        <v>0.70753684210526335</v>
      </c>
      <c r="M26" s="24">
        <v>0.72811340206185582</v>
      </c>
      <c r="N26" s="24">
        <v>0.77312631578947355</v>
      </c>
      <c r="O26" s="24">
        <v>0.72518085106382968</v>
      </c>
      <c r="P26" s="24">
        <v>0.76829473684210492</v>
      </c>
      <c r="Q26" s="24">
        <v>0.73482105263157904</v>
      </c>
      <c r="R26" s="24">
        <v>0.72461702127659566</v>
      </c>
      <c r="S26" s="24">
        <v>0.73666304347826073</v>
      </c>
      <c r="T26" s="24">
        <v>0.73521505376344087</v>
      </c>
      <c r="U26" s="24">
        <v>0.72889999999999988</v>
      </c>
      <c r="V26" s="24">
        <v>0.76515555555555592</v>
      </c>
      <c r="W26" s="24">
        <v>0.73195402298850587</v>
      </c>
      <c r="X26" s="24">
        <v>0.72591011235955061</v>
      </c>
      <c r="Y26" s="24">
        <v>0.7404772727272726</v>
      </c>
      <c r="Z26" s="24">
        <v>17.380951719774046</v>
      </c>
    </row>
    <row r="27" spans="1:26" x14ac:dyDescent="0.25">
      <c r="A27" s="9">
        <v>4</v>
      </c>
      <c r="B27" s="24">
        <v>0.69072641509433952</v>
      </c>
      <c r="C27" s="24">
        <v>0.68101010101010062</v>
      </c>
      <c r="D27" s="24">
        <v>0.7197800000000002</v>
      </c>
      <c r="E27" s="24">
        <v>0.72431132075471694</v>
      </c>
      <c r="F27" s="24">
        <v>0.73904464285714278</v>
      </c>
      <c r="G27" s="24">
        <v>0.70042424242424217</v>
      </c>
      <c r="H27" s="24">
        <v>0.71844117647058825</v>
      </c>
      <c r="I27" s="24">
        <v>0.74485714285714277</v>
      </c>
      <c r="J27" s="24">
        <v>0.76966000000000034</v>
      </c>
      <c r="K27" s="24">
        <v>0.75234020618556718</v>
      </c>
      <c r="L27" s="24">
        <v>0.74653535353535339</v>
      </c>
      <c r="M27" s="24">
        <v>0.73834736842105264</v>
      </c>
      <c r="N27" s="24">
        <v>0.74591666666666689</v>
      </c>
      <c r="O27" s="24">
        <v>0.72820212765957415</v>
      </c>
      <c r="P27" s="24">
        <v>0.7478659793814435</v>
      </c>
      <c r="Q27" s="24">
        <v>0.71389690721649457</v>
      </c>
      <c r="R27" s="24">
        <v>0.72053763440860186</v>
      </c>
      <c r="S27" s="24">
        <v>0.73385106382978704</v>
      </c>
      <c r="T27" s="24">
        <v>0.75155434782608677</v>
      </c>
      <c r="U27" s="24">
        <v>0.73559782608695634</v>
      </c>
      <c r="V27" s="24">
        <v>0.76506976744186039</v>
      </c>
      <c r="W27" s="24">
        <v>0.71240909090909088</v>
      </c>
      <c r="X27" s="24">
        <v>0.74098876404494396</v>
      </c>
      <c r="Y27" s="24">
        <v>0.74773863636363636</v>
      </c>
      <c r="Z27" s="24">
        <v>17.569106781445385</v>
      </c>
    </row>
    <row r="28" spans="1:26" x14ac:dyDescent="0.25">
      <c r="A28" s="9">
        <v>3</v>
      </c>
      <c r="B28" s="24">
        <v>0.71799099099099051</v>
      </c>
      <c r="C28" s="24">
        <v>0.67590000000000006</v>
      </c>
      <c r="D28" s="24">
        <v>0.7281818181818186</v>
      </c>
      <c r="E28" s="24">
        <v>0.69977142857142827</v>
      </c>
      <c r="F28" s="24">
        <v>0.73716666666666641</v>
      </c>
      <c r="G28" s="24">
        <v>0.72568999999999972</v>
      </c>
      <c r="H28" s="24">
        <v>0.73126470588235282</v>
      </c>
      <c r="I28" s="24">
        <v>0.76159595959595983</v>
      </c>
      <c r="J28" s="24">
        <v>0.75517346938775498</v>
      </c>
      <c r="K28" s="24">
        <v>0.73192553191489318</v>
      </c>
      <c r="L28" s="24">
        <v>0.76029126213592257</v>
      </c>
      <c r="M28" s="24">
        <v>0.73818947368421073</v>
      </c>
      <c r="N28" s="24">
        <v>0.76362765957446799</v>
      </c>
      <c r="O28" s="24">
        <v>0.74645744680851067</v>
      </c>
      <c r="P28" s="24">
        <v>0.75947872340425548</v>
      </c>
      <c r="Q28" s="24">
        <v>0.73890624999999999</v>
      </c>
      <c r="R28" s="24">
        <v>0.72394623655913959</v>
      </c>
      <c r="S28" s="24">
        <v>0.73335106382978743</v>
      </c>
      <c r="T28" s="24">
        <v>0.75704301075268798</v>
      </c>
      <c r="U28" s="24">
        <v>0.72385555555555559</v>
      </c>
      <c r="V28" s="24">
        <v>0.76463636363636422</v>
      </c>
      <c r="W28" s="24">
        <v>0.71224719101123568</v>
      </c>
      <c r="X28" s="24">
        <v>0.75514772727272728</v>
      </c>
      <c r="Y28" s="24">
        <v>0.73906896551724144</v>
      </c>
      <c r="Z28" s="24">
        <v>17.680907500933969</v>
      </c>
    </row>
    <row r="29" spans="1:26" x14ac:dyDescent="0.25">
      <c r="A29" s="9">
        <v>2</v>
      </c>
      <c r="B29" s="24">
        <v>0.6060526315789474</v>
      </c>
      <c r="C29" s="24">
        <v>0.63056862745098008</v>
      </c>
      <c r="D29" s="24">
        <v>0.72233980582524271</v>
      </c>
      <c r="E29" s="24">
        <v>0.71030188679245254</v>
      </c>
      <c r="F29" s="24">
        <v>0.72962857142857163</v>
      </c>
      <c r="G29" s="24">
        <v>0.75244660194174728</v>
      </c>
      <c r="H29" s="24">
        <v>0.75354368932038862</v>
      </c>
      <c r="I29" s="24">
        <v>0.73578999999999994</v>
      </c>
      <c r="J29" s="24">
        <v>0.75841666666666663</v>
      </c>
      <c r="K29" s="24">
        <v>0.75588541666666675</v>
      </c>
      <c r="L29" s="24">
        <v>0.73343434343434299</v>
      </c>
      <c r="M29" s="24">
        <v>0.72032999999999991</v>
      </c>
      <c r="N29" s="24">
        <v>0.74304395604395612</v>
      </c>
      <c r="O29" s="24">
        <v>0.70906250000000004</v>
      </c>
      <c r="P29" s="24">
        <v>0.73802197802197866</v>
      </c>
      <c r="Q29" s="24">
        <v>0.70739795918367365</v>
      </c>
      <c r="R29" s="24">
        <v>0.71661702127659588</v>
      </c>
      <c r="S29" s="24">
        <v>0.74241489361702107</v>
      </c>
      <c r="T29" s="24">
        <v>0.75564835164835187</v>
      </c>
      <c r="U29" s="24">
        <v>0.74761052631578973</v>
      </c>
      <c r="V29" s="24">
        <v>0.73760674157303374</v>
      </c>
      <c r="W29" s="24">
        <v>0.73815384615384627</v>
      </c>
      <c r="X29" s="24">
        <v>0.73664835164835174</v>
      </c>
      <c r="Y29" s="24">
        <v>0.74196703296703304</v>
      </c>
      <c r="Z29" s="24">
        <v>17.422931399555633</v>
      </c>
    </row>
    <row r="30" spans="1:26" x14ac:dyDescent="0.25">
      <c r="A30" s="9" t="s">
        <v>278</v>
      </c>
      <c r="B30" s="24">
        <v>6.8953662529467028</v>
      </c>
      <c r="C30" s="24">
        <v>6.6271078332446569</v>
      </c>
      <c r="D30" s="24">
        <v>7.0435277294544472</v>
      </c>
      <c r="E30" s="24">
        <v>7.1711652787629445</v>
      </c>
      <c r="F30" s="24">
        <v>7.2661243365431849</v>
      </c>
      <c r="G30" s="24">
        <v>7.0807139578373146</v>
      </c>
      <c r="H30" s="24">
        <v>7.1758105791558302</v>
      </c>
      <c r="I30" s="24">
        <v>7.3063145550105908</v>
      </c>
      <c r="J30" s="24">
        <v>7.2373189888629819</v>
      </c>
      <c r="K30" s="24">
        <v>7.2332713027677515</v>
      </c>
      <c r="L30" s="24">
        <v>7.0484387014864627</v>
      </c>
      <c r="M30" s="24">
        <v>7.0565094703480709</v>
      </c>
      <c r="N30" s="24">
        <v>7.3173142305006609</v>
      </c>
      <c r="O30" s="24">
        <v>7.1267967376187551</v>
      </c>
      <c r="P30" s="24">
        <v>7.3280406021625186</v>
      </c>
      <c r="Q30" s="24">
        <v>6.9424755028316731</v>
      </c>
      <c r="R30" s="24">
        <v>7.1098960900193102</v>
      </c>
      <c r="S30" s="24">
        <v>7.1155979139542715</v>
      </c>
      <c r="T30" s="24">
        <v>7.3747346181342657</v>
      </c>
      <c r="U30" s="24">
        <v>7.2989644553735626</v>
      </c>
      <c r="V30" s="24">
        <v>7.3701869298945644</v>
      </c>
      <c r="W30" s="24">
        <v>7.2316118551688104</v>
      </c>
      <c r="X30" s="24">
        <v>7.2547821086959035</v>
      </c>
      <c r="Y30" s="24">
        <v>7.2500209400527629</v>
      </c>
      <c r="Z30" s="24">
        <v>171.86209097082798</v>
      </c>
    </row>
    <row r="32" spans="1:26" x14ac:dyDescent="0.25">
      <c r="A32" t="s">
        <v>336</v>
      </c>
    </row>
    <row r="33" spans="1:26" x14ac:dyDescent="0.25">
      <c r="A33" s="8" t="s">
        <v>333</v>
      </c>
      <c r="B33" s="8" t="s">
        <v>279</v>
      </c>
    </row>
    <row r="34" spans="1:26" x14ac:dyDescent="0.25">
      <c r="A34" s="8" t="s">
        <v>276</v>
      </c>
      <c r="B34">
        <v>5</v>
      </c>
      <c r="C34">
        <v>9</v>
      </c>
      <c r="D34">
        <v>13</v>
      </c>
      <c r="E34">
        <v>17</v>
      </c>
      <c r="F34">
        <v>21</v>
      </c>
      <c r="G34">
        <v>25</v>
      </c>
      <c r="H34">
        <v>29</v>
      </c>
      <c r="I34">
        <v>33</v>
      </c>
      <c r="J34">
        <v>37</v>
      </c>
      <c r="K34">
        <v>41</v>
      </c>
      <c r="L34">
        <v>45</v>
      </c>
      <c r="M34">
        <v>49</v>
      </c>
      <c r="N34">
        <v>53</v>
      </c>
      <c r="O34">
        <v>57</v>
      </c>
      <c r="P34">
        <v>61</v>
      </c>
      <c r="Q34">
        <v>65</v>
      </c>
      <c r="R34">
        <v>69</v>
      </c>
      <c r="S34">
        <v>73</v>
      </c>
      <c r="T34">
        <v>77</v>
      </c>
      <c r="U34">
        <v>81</v>
      </c>
      <c r="V34">
        <v>85</v>
      </c>
      <c r="W34">
        <v>89</v>
      </c>
      <c r="X34">
        <v>93</v>
      </c>
      <c r="Y34">
        <v>97</v>
      </c>
      <c r="Z34" t="s">
        <v>278</v>
      </c>
    </row>
    <row r="35" spans="1:26" x14ac:dyDescent="0.25">
      <c r="A35" s="9">
        <v>11</v>
      </c>
      <c r="B35" s="24">
        <v>0.63628703703703693</v>
      </c>
      <c r="C35" s="24">
        <v>0.59996491228070159</v>
      </c>
      <c r="D35" s="24">
        <v>0.72419811320754746</v>
      </c>
      <c r="E35" s="24">
        <v>0.72450000000000037</v>
      </c>
      <c r="F35" s="24">
        <v>0.70169523809523815</v>
      </c>
      <c r="G35" s="24">
        <v>0.68140000000000012</v>
      </c>
      <c r="H35" s="24">
        <v>0.75144897959183665</v>
      </c>
      <c r="I35" s="24">
        <v>0.72660638297872315</v>
      </c>
      <c r="J35" s="24">
        <v>0.71968932038834943</v>
      </c>
      <c r="K35" s="24">
        <v>0.74063636363636354</v>
      </c>
      <c r="L35" s="24">
        <v>0.73841414141414141</v>
      </c>
      <c r="M35" s="24">
        <v>0.67679166666666646</v>
      </c>
      <c r="N35" s="24">
        <v>0.7442727272727272</v>
      </c>
      <c r="O35" s="24">
        <v>0.74687096774193551</v>
      </c>
      <c r="P35" s="24">
        <v>0.73697979797979807</v>
      </c>
      <c r="Q35" s="24">
        <v>0.71029473684210509</v>
      </c>
      <c r="R35" s="24">
        <v>0.76542708333333354</v>
      </c>
      <c r="S35" s="24">
        <v>0.74007368421052599</v>
      </c>
      <c r="T35" s="24">
        <v>0.75549494949494922</v>
      </c>
      <c r="U35" s="24">
        <v>0.75867415730337084</v>
      </c>
      <c r="V35" s="24">
        <v>0.74727173913043488</v>
      </c>
      <c r="W35" s="24">
        <v>0.73966292134831479</v>
      </c>
      <c r="X35" s="24">
        <v>0.71867032967032984</v>
      </c>
      <c r="Y35" s="24">
        <v>0.72657777777777754</v>
      </c>
      <c r="Z35" s="24">
        <v>17.311903027402206</v>
      </c>
    </row>
    <row r="36" spans="1:26" x14ac:dyDescent="0.25">
      <c r="A36" s="9">
        <v>10</v>
      </c>
      <c r="B36" s="24">
        <v>0.69903603603603592</v>
      </c>
      <c r="C36" s="24">
        <v>0.68667272727272721</v>
      </c>
      <c r="D36" s="24">
        <v>0.68914563106796112</v>
      </c>
      <c r="E36" s="24">
        <v>0.70267924528301873</v>
      </c>
      <c r="F36" s="24">
        <v>0.7000476190476187</v>
      </c>
      <c r="G36" s="24">
        <v>0.6577979797979796</v>
      </c>
      <c r="H36" s="24">
        <v>0.66867346938775463</v>
      </c>
      <c r="I36" s="24">
        <v>0.70579166666666648</v>
      </c>
      <c r="J36" s="24">
        <v>0.68763265306122423</v>
      </c>
      <c r="K36" s="24">
        <v>0.66060824742268021</v>
      </c>
      <c r="L36" s="24">
        <v>0.65011578947368442</v>
      </c>
      <c r="M36" s="24">
        <v>0.69074468085106377</v>
      </c>
      <c r="N36" s="24">
        <v>0.72195744680851037</v>
      </c>
      <c r="O36" s="24">
        <v>0.71256382978723398</v>
      </c>
      <c r="P36" s="24">
        <v>0.7341808510638298</v>
      </c>
      <c r="Q36" s="24">
        <v>0.68484374999999986</v>
      </c>
      <c r="R36" s="24">
        <v>0.70735789473684196</v>
      </c>
      <c r="S36" s="24">
        <v>0.73134065934065906</v>
      </c>
      <c r="T36" s="24">
        <v>0.72754838709677427</v>
      </c>
      <c r="U36" s="24">
        <v>0.75095402298850589</v>
      </c>
      <c r="V36" s="24">
        <v>0.75889887640449438</v>
      </c>
      <c r="W36" s="24">
        <v>0.73113333333333308</v>
      </c>
      <c r="X36" s="24">
        <v>0.74110112359550562</v>
      </c>
      <c r="Y36" s="24">
        <v>0.74497777777777763</v>
      </c>
      <c r="Z36" s="24">
        <v>16.94580369830188</v>
      </c>
    </row>
    <row r="37" spans="1:26" x14ac:dyDescent="0.25">
      <c r="A37" s="9">
        <v>9</v>
      </c>
      <c r="B37" s="24">
        <v>0.72286363636363649</v>
      </c>
      <c r="C37" s="24">
        <v>0.71193693693693694</v>
      </c>
      <c r="D37" s="24">
        <v>0.71244660194174736</v>
      </c>
      <c r="E37" s="24">
        <v>0.72597169811320716</v>
      </c>
      <c r="F37" s="24">
        <v>0.73717592592592573</v>
      </c>
      <c r="G37" s="24">
        <v>0.69023000000000012</v>
      </c>
      <c r="H37" s="24">
        <v>0.69016161616161609</v>
      </c>
      <c r="I37" s="24">
        <v>0.69382828282828279</v>
      </c>
      <c r="J37" s="24">
        <v>0.70395959595959601</v>
      </c>
      <c r="K37" s="24">
        <v>0.67174226804123716</v>
      </c>
      <c r="L37" s="24">
        <v>0.61940624999999994</v>
      </c>
      <c r="M37" s="24">
        <v>0.68254081632653074</v>
      </c>
      <c r="N37" s="24">
        <v>0.65651648351648362</v>
      </c>
      <c r="O37" s="24">
        <v>0.686148936170213</v>
      </c>
      <c r="P37" s="24">
        <v>0.68035869565217399</v>
      </c>
      <c r="Q37" s="24">
        <v>0.64270212765957468</v>
      </c>
      <c r="R37" s="24">
        <v>0.70621276595744664</v>
      </c>
      <c r="S37" s="24">
        <v>0.69917204301075297</v>
      </c>
      <c r="T37" s="24">
        <v>0.74850526315789512</v>
      </c>
      <c r="U37" s="24">
        <v>0.70368965517241389</v>
      </c>
      <c r="V37" s="24">
        <v>0.69887640449438204</v>
      </c>
      <c r="W37" s="24">
        <v>0.72144444444444489</v>
      </c>
      <c r="X37" s="24">
        <v>0.7005862068965516</v>
      </c>
      <c r="Y37" s="24">
        <v>0.70495402298850574</v>
      </c>
      <c r="Z37" s="24">
        <v>16.711430677719555</v>
      </c>
    </row>
    <row r="38" spans="1:26" x14ac:dyDescent="0.25">
      <c r="A38" s="9">
        <v>8</v>
      </c>
      <c r="B38" s="24">
        <v>0.71191150442477813</v>
      </c>
      <c r="C38" s="24">
        <v>0.68812280701754369</v>
      </c>
      <c r="D38" s="24">
        <v>0.74471153846153881</v>
      </c>
      <c r="E38" s="24">
        <v>0.74374561403508765</v>
      </c>
      <c r="F38" s="24">
        <v>0.76220560747663557</v>
      </c>
      <c r="G38" s="24">
        <v>0.73417757009345808</v>
      </c>
      <c r="H38" s="24">
        <v>0.70802999999999994</v>
      </c>
      <c r="I38" s="24">
        <v>0.76256565656565656</v>
      </c>
      <c r="J38" s="24">
        <v>0.72063541666666664</v>
      </c>
      <c r="K38" s="24">
        <v>0.72185567010309259</v>
      </c>
      <c r="L38" s="24">
        <v>0.71184375</v>
      </c>
      <c r="M38" s="24">
        <v>0.68290425531914878</v>
      </c>
      <c r="N38" s="24">
        <v>0.70804347826086955</v>
      </c>
      <c r="O38" s="24">
        <v>0.6875789473684214</v>
      </c>
      <c r="P38" s="24">
        <v>0.66822826086956522</v>
      </c>
      <c r="Q38" s="24">
        <v>0.62779166666666641</v>
      </c>
      <c r="R38" s="24">
        <v>0.63365934065934082</v>
      </c>
      <c r="S38" s="24">
        <v>0.59671111111111119</v>
      </c>
      <c r="T38" s="24">
        <v>0.65158695652173926</v>
      </c>
      <c r="U38" s="24">
        <v>0.67497752808988765</v>
      </c>
      <c r="V38" s="24">
        <v>0.64682222222222241</v>
      </c>
      <c r="W38" s="24">
        <v>0.69305494505494514</v>
      </c>
      <c r="X38" s="24">
        <v>0.64619540229885031</v>
      </c>
      <c r="Y38" s="24">
        <v>0.64983132530120469</v>
      </c>
      <c r="Z38" s="24">
        <v>16.577190574588432</v>
      </c>
    </row>
    <row r="39" spans="1:26" x14ac:dyDescent="0.25">
      <c r="A39" s="9">
        <v>7</v>
      </c>
      <c r="B39" s="24">
        <v>0.71751851851851844</v>
      </c>
      <c r="C39" s="24">
        <v>0.71377981651376143</v>
      </c>
      <c r="D39" s="24">
        <v>0.7310384615384613</v>
      </c>
      <c r="E39" s="24">
        <v>0.75349122807017566</v>
      </c>
      <c r="F39" s="24">
        <v>0.74085714285714288</v>
      </c>
      <c r="G39" s="24">
        <v>0.76024752475247537</v>
      </c>
      <c r="H39" s="24">
        <v>0.74967326732673256</v>
      </c>
      <c r="I39" s="24">
        <v>0.75188541666666631</v>
      </c>
      <c r="J39" s="24">
        <v>0.72103225806451565</v>
      </c>
      <c r="K39" s="24">
        <v>0.74790625000000011</v>
      </c>
      <c r="L39" s="24">
        <v>0.70868749999999991</v>
      </c>
      <c r="M39" s="24">
        <v>0.7109583333333328</v>
      </c>
      <c r="N39" s="24">
        <v>0.74396739130434775</v>
      </c>
      <c r="O39" s="24">
        <v>0.70645744680851064</v>
      </c>
      <c r="P39" s="24">
        <v>0.75140000000000007</v>
      </c>
      <c r="Q39" s="24">
        <v>0.6700947368421053</v>
      </c>
      <c r="R39" s="24">
        <v>0.6902307692307692</v>
      </c>
      <c r="S39" s="24">
        <v>0.67595652173913034</v>
      </c>
      <c r="T39" s="24">
        <v>0.73937234042553168</v>
      </c>
      <c r="U39" s="24">
        <v>0.71676136363636356</v>
      </c>
      <c r="V39" s="24">
        <v>0.72813186813186803</v>
      </c>
      <c r="W39" s="24">
        <v>0.72586666666666666</v>
      </c>
      <c r="X39" s="24">
        <v>0.73137499999999978</v>
      </c>
      <c r="Y39" s="24">
        <v>0.73987640449438219</v>
      </c>
      <c r="Z39" s="24">
        <v>17.426566226921459</v>
      </c>
    </row>
    <row r="40" spans="1:26" x14ac:dyDescent="0.25">
      <c r="A40" s="9">
        <v>6</v>
      </c>
      <c r="B40" s="24">
        <v>0.69223636363636343</v>
      </c>
      <c r="C40" s="24">
        <v>0.6107619047619044</v>
      </c>
      <c r="D40" s="24">
        <v>0.58339603960396025</v>
      </c>
      <c r="E40" s="24">
        <v>0.68514285714285728</v>
      </c>
      <c r="F40" s="24">
        <v>0.70601851851851882</v>
      </c>
      <c r="G40" s="24">
        <v>0.67560396039603954</v>
      </c>
      <c r="H40" s="24">
        <v>0.67251485148514834</v>
      </c>
      <c r="I40" s="24">
        <v>0.68719191919191935</v>
      </c>
      <c r="J40" s="24">
        <v>0.6743979591836734</v>
      </c>
      <c r="K40" s="24">
        <v>0.72402083333333289</v>
      </c>
      <c r="L40" s="24">
        <v>0.67217346938775513</v>
      </c>
      <c r="M40" s="24">
        <v>0.68758947368421053</v>
      </c>
      <c r="N40" s="24">
        <v>0.71684210526315784</v>
      </c>
      <c r="O40" s="24">
        <v>0.67827368421052614</v>
      </c>
      <c r="P40" s="24">
        <v>0.74323157894736858</v>
      </c>
      <c r="Q40" s="24">
        <v>0.71172631578947387</v>
      </c>
      <c r="R40" s="24">
        <v>0.72129032258064485</v>
      </c>
      <c r="S40" s="24">
        <v>0.72606382978723394</v>
      </c>
      <c r="T40" s="24">
        <v>0.75276595744680841</v>
      </c>
      <c r="U40" s="24">
        <v>0.75794382022471951</v>
      </c>
      <c r="V40" s="24">
        <v>0.75771739130434823</v>
      </c>
      <c r="W40" s="24">
        <v>0.72568539325842674</v>
      </c>
      <c r="X40" s="24">
        <v>0.75815909090909139</v>
      </c>
      <c r="Y40" s="24">
        <v>0.71455172413793078</v>
      </c>
      <c r="Z40" s="24">
        <v>16.835299364185413</v>
      </c>
    </row>
    <row r="41" spans="1:26" x14ac:dyDescent="0.25">
      <c r="A41" s="9">
        <v>5</v>
      </c>
      <c r="B41" s="24">
        <v>0.70074311926605504</v>
      </c>
      <c r="C41" s="24">
        <v>0.62839000000000023</v>
      </c>
      <c r="D41" s="24">
        <v>0.68828971962616825</v>
      </c>
      <c r="E41" s="24">
        <v>0.7012499999999996</v>
      </c>
      <c r="F41" s="24">
        <v>0.71228440366972456</v>
      </c>
      <c r="G41" s="24">
        <v>0.7026960784313725</v>
      </c>
      <c r="H41" s="24">
        <v>0.73205882352941176</v>
      </c>
      <c r="I41" s="24">
        <v>0.73620212765957449</v>
      </c>
      <c r="J41" s="24">
        <v>0.7267216494845361</v>
      </c>
      <c r="K41" s="24">
        <v>0.7263505154639176</v>
      </c>
      <c r="L41" s="24">
        <v>0.70753684210526335</v>
      </c>
      <c r="M41" s="24">
        <v>0.72811340206185582</v>
      </c>
      <c r="N41" s="24">
        <v>0.77312631578947355</v>
      </c>
      <c r="O41" s="24">
        <v>0.72518085106382968</v>
      </c>
      <c r="P41" s="24">
        <v>0.76829473684210492</v>
      </c>
      <c r="Q41" s="24">
        <v>0.73482105263157904</v>
      </c>
      <c r="R41" s="24">
        <v>0.72461702127659566</v>
      </c>
      <c r="S41" s="24">
        <v>0.73666304347826073</v>
      </c>
      <c r="T41" s="24">
        <v>0.73521505376344087</v>
      </c>
      <c r="U41" s="24">
        <v>0.72889999999999988</v>
      </c>
      <c r="V41" s="24">
        <v>0.76515555555555592</v>
      </c>
      <c r="W41" s="24">
        <v>0.73195402298850587</v>
      </c>
      <c r="X41" s="24">
        <v>0.72591011235955061</v>
      </c>
      <c r="Y41" s="24">
        <v>0.7404772727272726</v>
      </c>
      <c r="Z41" s="24">
        <v>17.380951719774046</v>
      </c>
    </row>
    <row r="42" spans="1:26" x14ac:dyDescent="0.25">
      <c r="A42" s="9">
        <v>4</v>
      </c>
      <c r="B42" s="24">
        <v>0.69072641509433952</v>
      </c>
      <c r="C42" s="24">
        <v>0.68101010101010062</v>
      </c>
      <c r="D42" s="24">
        <v>0.7197800000000002</v>
      </c>
      <c r="E42" s="24">
        <v>0.72431132075471694</v>
      </c>
      <c r="F42" s="24">
        <v>0.73904464285714278</v>
      </c>
      <c r="G42" s="24">
        <v>0.70042424242424217</v>
      </c>
      <c r="H42" s="24">
        <v>0.71844117647058825</v>
      </c>
      <c r="I42" s="24">
        <v>0.74485714285714277</v>
      </c>
      <c r="J42" s="24">
        <v>0.76966000000000034</v>
      </c>
      <c r="K42" s="24">
        <v>0.75234020618556718</v>
      </c>
      <c r="L42" s="24">
        <v>0.74653535353535339</v>
      </c>
      <c r="M42" s="24">
        <v>0.73834736842105264</v>
      </c>
      <c r="N42" s="24">
        <v>0.74591666666666689</v>
      </c>
      <c r="O42" s="24">
        <v>0.72820212765957415</v>
      </c>
      <c r="P42" s="24">
        <v>0.7478659793814435</v>
      </c>
      <c r="Q42" s="24">
        <v>0.71389690721649457</v>
      </c>
      <c r="R42" s="24">
        <v>0.72053763440860186</v>
      </c>
      <c r="S42" s="24">
        <v>0.73385106382978704</v>
      </c>
      <c r="T42" s="24">
        <v>0.75155434782608677</v>
      </c>
      <c r="U42" s="24">
        <v>0.73559782608695634</v>
      </c>
      <c r="V42" s="24">
        <v>0.76506976744186039</v>
      </c>
      <c r="W42" s="24">
        <v>0.71240909090909088</v>
      </c>
      <c r="X42" s="24">
        <v>0.74098876404494396</v>
      </c>
      <c r="Y42" s="24">
        <v>0.74773863636363636</v>
      </c>
      <c r="Z42" s="24">
        <v>17.569106781445385</v>
      </c>
    </row>
    <row r="43" spans="1:26" x14ac:dyDescent="0.25">
      <c r="A43" s="9">
        <v>3</v>
      </c>
      <c r="B43" s="24">
        <v>0.71799099099099051</v>
      </c>
      <c r="C43" s="24">
        <v>0.67590000000000006</v>
      </c>
      <c r="D43" s="24">
        <v>0.7281818181818186</v>
      </c>
      <c r="E43" s="24">
        <v>0.69977142857142827</v>
      </c>
      <c r="F43" s="24">
        <v>0.73716666666666641</v>
      </c>
      <c r="G43" s="24">
        <v>0.72568999999999972</v>
      </c>
      <c r="H43" s="24">
        <v>0.73126470588235282</v>
      </c>
      <c r="I43" s="24">
        <v>0.76159595959595983</v>
      </c>
      <c r="J43" s="24">
        <v>0.75517346938775498</v>
      </c>
      <c r="K43" s="24">
        <v>0.73192553191489318</v>
      </c>
      <c r="L43" s="24">
        <v>0.76029126213592257</v>
      </c>
      <c r="M43" s="24">
        <v>0.73818947368421073</v>
      </c>
      <c r="N43" s="24">
        <v>0.76362765957446799</v>
      </c>
      <c r="O43" s="24">
        <v>0.74645744680851067</v>
      </c>
      <c r="P43" s="24">
        <v>0.75947872340425548</v>
      </c>
      <c r="Q43" s="24">
        <v>0.73890624999999999</v>
      </c>
      <c r="R43" s="24">
        <v>0.72394623655913959</v>
      </c>
      <c r="S43" s="24">
        <v>0.73335106382978743</v>
      </c>
      <c r="T43" s="24">
        <v>0.75704301075268798</v>
      </c>
      <c r="U43" s="24">
        <v>0.72385555555555559</v>
      </c>
      <c r="V43" s="24">
        <v>0.76463636363636422</v>
      </c>
      <c r="W43" s="24">
        <v>0.71224719101123568</v>
      </c>
      <c r="X43" s="24">
        <v>0.75514772727272728</v>
      </c>
      <c r="Y43" s="24">
        <v>0.73906896551724144</v>
      </c>
      <c r="Z43" s="24">
        <v>17.680907500933969</v>
      </c>
    </row>
    <row r="44" spans="1:26" x14ac:dyDescent="0.25">
      <c r="A44" s="9">
        <v>2</v>
      </c>
      <c r="B44" s="24">
        <v>0.6060526315789474</v>
      </c>
      <c r="C44" s="24">
        <v>0.63056862745098008</v>
      </c>
      <c r="D44" s="24">
        <v>0.72233980582524271</v>
      </c>
      <c r="E44" s="24">
        <v>0.71030188679245254</v>
      </c>
      <c r="F44" s="24">
        <v>0.72962857142857163</v>
      </c>
      <c r="G44" s="24">
        <v>0.75244660194174728</v>
      </c>
      <c r="H44" s="24">
        <v>0.75354368932038862</v>
      </c>
      <c r="I44" s="24">
        <v>0.73578999999999994</v>
      </c>
      <c r="J44" s="24">
        <v>0.75841666666666663</v>
      </c>
      <c r="K44" s="24">
        <v>0.75588541666666675</v>
      </c>
      <c r="L44" s="24">
        <v>0.73343434343434299</v>
      </c>
      <c r="M44" s="24">
        <v>0.72032999999999991</v>
      </c>
      <c r="N44" s="24">
        <v>0.74304395604395612</v>
      </c>
      <c r="O44" s="24">
        <v>0.70906250000000004</v>
      </c>
      <c r="P44" s="24">
        <v>0.73802197802197866</v>
      </c>
      <c r="Q44" s="24">
        <v>0.70739795918367365</v>
      </c>
      <c r="R44" s="24">
        <v>0.71661702127659588</v>
      </c>
      <c r="S44" s="24">
        <v>0.74241489361702107</v>
      </c>
      <c r="T44" s="24">
        <v>0.75564835164835187</v>
      </c>
      <c r="U44" s="24">
        <v>0.74761052631578973</v>
      </c>
      <c r="V44" s="24">
        <v>0.73760674157303374</v>
      </c>
      <c r="W44" s="24">
        <v>0.73815384615384627</v>
      </c>
      <c r="X44" s="24">
        <v>0.73664835164835174</v>
      </c>
      <c r="Y44" s="24">
        <v>0.74196703296703304</v>
      </c>
      <c r="Z44" s="24">
        <v>17.422931399555633</v>
      </c>
    </row>
    <row r="45" spans="1:26" x14ac:dyDescent="0.25">
      <c r="A45" s="9" t="s">
        <v>278</v>
      </c>
      <c r="B45" s="24">
        <v>6.8953662529467028</v>
      </c>
      <c r="C45" s="24">
        <v>6.6271078332446569</v>
      </c>
      <c r="D45" s="24">
        <v>7.0435277294544472</v>
      </c>
      <c r="E45" s="24">
        <v>7.1711652787629445</v>
      </c>
      <c r="F45" s="24">
        <v>7.2661243365431849</v>
      </c>
      <c r="G45" s="24">
        <v>7.0807139578373146</v>
      </c>
      <c r="H45" s="24">
        <v>7.1758105791558302</v>
      </c>
      <c r="I45" s="24">
        <v>7.3063145550105908</v>
      </c>
      <c r="J45" s="24">
        <v>7.2373189888629819</v>
      </c>
      <c r="K45" s="24">
        <v>7.2332713027677515</v>
      </c>
      <c r="L45" s="24">
        <v>7.0484387014864627</v>
      </c>
      <c r="M45" s="24">
        <v>7.0565094703480709</v>
      </c>
      <c r="N45" s="24">
        <v>7.3173142305006609</v>
      </c>
      <c r="O45" s="24">
        <v>7.1267967376187551</v>
      </c>
      <c r="P45" s="24">
        <v>7.3280406021625186</v>
      </c>
      <c r="Q45" s="24">
        <v>6.9424755028316731</v>
      </c>
      <c r="R45" s="24">
        <v>7.1098960900193102</v>
      </c>
      <c r="S45" s="24">
        <v>7.1155979139542715</v>
      </c>
      <c r="T45" s="24">
        <v>7.3747346181342657</v>
      </c>
      <c r="U45" s="24">
        <v>7.2989644553735626</v>
      </c>
      <c r="V45" s="24">
        <v>7.3701869298945644</v>
      </c>
      <c r="W45" s="24">
        <v>7.2316118551688104</v>
      </c>
      <c r="X45" s="24">
        <v>7.2547821086959035</v>
      </c>
      <c r="Y45" s="24">
        <v>7.2500209400527629</v>
      </c>
      <c r="Z45" s="24">
        <v>171.86209097082798</v>
      </c>
    </row>
    <row r="47" spans="1:26" x14ac:dyDescent="0.25">
      <c r="A47" t="s">
        <v>335</v>
      </c>
    </row>
    <row r="48" spans="1:26" x14ac:dyDescent="0.25">
      <c r="A48" s="8" t="s">
        <v>333</v>
      </c>
      <c r="B48" s="8" t="s">
        <v>279</v>
      </c>
    </row>
    <row r="49" spans="1:26" x14ac:dyDescent="0.25">
      <c r="A49" s="8" t="s">
        <v>276</v>
      </c>
      <c r="B49">
        <v>5</v>
      </c>
      <c r="C49">
        <v>9</v>
      </c>
      <c r="D49">
        <v>13</v>
      </c>
      <c r="E49">
        <v>17</v>
      </c>
      <c r="F49">
        <v>21</v>
      </c>
      <c r="G49">
        <v>25</v>
      </c>
      <c r="H49">
        <v>29</v>
      </c>
      <c r="I49">
        <v>33</v>
      </c>
      <c r="J49">
        <v>37</v>
      </c>
      <c r="K49">
        <v>41</v>
      </c>
      <c r="L49">
        <v>45</v>
      </c>
      <c r="M49">
        <v>49</v>
      </c>
      <c r="N49">
        <v>53</v>
      </c>
      <c r="O49">
        <v>57</v>
      </c>
      <c r="P49">
        <v>61</v>
      </c>
      <c r="Q49">
        <v>65</v>
      </c>
      <c r="R49">
        <v>69</v>
      </c>
      <c r="S49">
        <v>73</v>
      </c>
      <c r="T49">
        <v>77</v>
      </c>
      <c r="U49">
        <v>81</v>
      </c>
      <c r="V49">
        <v>85</v>
      </c>
      <c r="W49">
        <v>89</v>
      </c>
      <c r="X49">
        <v>93</v>
      </c>
      <c r="Y49">
        <v>97</v>
      </c>
      <c r="Z49" t="s">
        <v>278</v>
      </c>
    </row>
    <row r="50" spans="1:26" x14ac:dyDescent="0.25">
      <c r="A50" s="9">
        <v>11</v>
      </c>
      <c r="B50" s="24">
        <v>0.63628703703703693</v>
      </c>
      <c r="C50" s="24">
        <v>0.59996491228070159</v>
      </c>
      <c r="D50" s="24">
        <v>0.72419811320754746</v>
      </c>
      <c r="E50" s="24">
        <v>0.72450000000000037</v>
      </c>
      <c r="F50" s="24">
        <v>0.70169523809523815</v>
      </c>
      <c r="G50" s="24">
        <v>0.68140000000000012</v>
      </c>
      <c r="H50" s="24">
        <v>0.75144897959183665</v>
      </c>
      <c r="I50" s="24">
        <v>0.72660638297872315</v>
      </c>
      <c r="J50" s="24">
        <v>0.71968932038834943</v>
      </c>
      <c r="K50" s="24">
        <v>0.74063636363636354</v>
      </c>
      <c r="L50" s="24">
        <v>0.73841414141414141</v>
      </c>
      <c r="M50" s="24">
        <v>0.67679166666666646</v>
      </c>
      <c r="N50" s="24">
        <v>0.7442727272727272</v>
      </c>
      <c r="O50" s="24">
        <v>0.74687096774193551</v>
      </c>
      <c r="P50" s="24">
        <v>0.73697979797979807</v>
      </c>
      <c r="Q50" s="24">
        <v>0.71029473684210509</v>
      </c>
      <c r="R50" s="24">
        <v>0.76542708333333354</v>
      </c>
      <c r="S50" s="24">
        <v>0.74007368421052599</v>
      </c>
      <c r="T50" s="24">
        <v>0.75549494949494922</v>
      </c>
      <c r="U50" s="24">
        <v>0.75867415730337084</v>
      </c>
      <c r="V50" s="24">
        <v>0.74727173913043488</v>
      </c>
      <c r="W50" s="24">
        <v>0.73966292134831479</v>
      </c>
      <c r="X50" s="24">
        <v>0.71867032967032984</v>
      </c>
      <c r="Y50" s="24">
        <v>0.72657777777777754</v>
      </c>
      <c r="Z50" s="24">
        <v>17.311903027402206</v>
      </c>
    </row>
    <row r="51" spans="1:26" x14ac:dyDescent="0.25">
      <c r="A51" s="9">
        <v>10</v>
      </c>
      <c r="B51" s="24">
        <v>0.69903603603603592</v>
      </c>
      <c r="C51" s="24">
        <v>0.68667272727272721</v>
      </c>
      <c r="D51" s="24">
        <v>0.68914563106796112</v>
      </c>
      <c r="E51" s="24">
        <v>0.70267924528301873</v>
      </c>
      <c r="F51" s="24">
        <v>0.7000476190476187</v>
      </c>
      <c r="G51" s="24">
        <v>0.6577979797979796</v>
      </c>
      <c r="H51" s="24">
        <v>0.66867346938775463</v>
      </c>
      <c r="I51" s="24">
        <v>0.70579166666666648</v>
      </c>
      <c r="J51" s="24">
        <v>0.68763265306122423</v>
      </c>
      <c r="K51" s="24">
        <v>0.66060824742268021</v>
      </c>
      <c r="L51" s="24">
        <v>0.65011578947368442</v>
      </c>
      <c r="M51" s="24">
        <v>0.69074468085106377</v>
      </c>
      <c r="N51" s="24">
        <v>0.72195744680851037</v>
      </c>
      <c r="O51" s="24">
        <v>0.71256382978723398</v>
      </c>
      <c r="P51" s="24">
        <v>0.7341808510638298</v>
      </c>
      <c r="Q51" s="24">
        <v>0.68484374999999986</v>
      </c>
      <c r="R51" s="24">
        <v>0.70735789473684196</v>
      </c>
      <c r="S51" s="24">
        <v>0.73134065934065906</v>
      </c>
      <c r="T51" s="24">
        <v>0.72754838709677427</v>
      </c>
      <c r="U51" s="24">
        <v>0.75095402298850589</v>
      </c>
      <c r="V51" s="24">
        <v>0.75889887640449438</v>
      </c>
      <c r="W51" s="24">
        <v>0.73113333333333308</v>
      </c>
      <c r="X51" s="24">
        <v>0.74110112359550562</v>
      </c>
      <c r="Y51" s="24">
        <v>0.74497777777777763</v>
      </c>
      <c r="Z51" s="24">
        <v>16.94580369830188</v>
      </c>
    </row>
    <row r="52" spans="1:26" x14ac:dyDescent="0.25">
      <c r="A52" s="9">
        <v>9</v>
      </c>
      <c r="B52" s="24">
        <v>0.72286363636363649</v>
      </c>
      <c r="C52" s="24">
        <v>0.71193693693693694</v>
      </c>
      <c r="D52" s="24">
        <v>0.71244660194174736</v>
      </c>
      <c r="E52" s="24">
        <v>0.72597169811320716</v>
      </c>
      <c r="F52" s="24">
        <v>0.73717592592592573</v>
      </c>
      <c r="G52" s="24">
        <v>0.69023000000000012</v>
      </c>
      <c r="H52" s="24">
        <v>0.69016161616161609</v>
      </c>
      <c r="I52" s="24">
        <v>0.69382828282828279</v>
      </c>
      <c r="J52" s="24">
        <v>0.70395959595959601</v>
      </c>
      <c r="K52" s="24">
        <v>0.67174226804123716</v>
      </c>
      <c r="L52" s="24">
        <v>0.61940624999999994</v>
      </c>
      <c r="M52" s="24">
        <v>0.68254081632653074</v>
      </c>
      <c r="N52" s="24">
        <v>0.65651648351648362</v>
      </c>
      <c r="O52" s="24">
        <v>0.686148936170213</v>
      </c>
      <c r="P52" s="24">
        <v>0.68035869565217399</v>
      </c>
      <c r="Q52" s="24">
        <v>0.64270212765957468</v>
      </c>
      <c r="R52" s="24">
        <v>0.70621276595744664</v>
      </c>
      <c r="S52" s="24">
        <v>0.69917204301075297</v>
      </c>
      <c r="T52" s="24">
        <v>0.74850526315789512</v>
      </c>
      <c r="U52" s="24">
        <v>0.70368965517241389</v>
      </c>
      <c r="V52" s="24">
        <v>0.69887640449438204</v>
      </c>
      <c r="W52" s="24">
        <v>0.72144444444444489</v>
      </c>
      <c r="X52" s="24">
        <v>0.7005862068965516</v>
      </c>
      <c r="Y52" s="24">
        <v>0.70495402298850574</v>
      </c>
      <c r="Z52" s="24">
        <v>16.711430677719555</v>
      </c>
    </row>
    <row r="53" spans="1:26" x14ac:dyDescent="0.25">
      <c r="A53" s="9">
        <v>8</v>
      </c>
      <c r="B53" s="24">
        <v>0.71191150442477813</v>
      </c>
      <c r="C53" s="24">
        <v>0.68812280701754369</v>
      </c>
      <c r="D53" s="24">
        <v>0.74471153846153881</v>
      </c>
      <c r="E53" s="24">
        <v>0.74374561403508765</v>
      </c>
      <c r="F53" s="24">
        <v>0.76220560747663557</v>
      </c>
      <c r="G53" s="24">
        <v>0.73417757009345808</v>
      </c>
      <c r="H53" s="24">
        <v>0.70802999999999994</v>
      </c>
      <c r="I53" s="24">
        <v>0.76256565656565656</v>
      </c>
      <c r="J53" s="24">
        <v>0.72063541666666664</v>
      </c>
      <c r="K53" s="24">
        <v>0.72185567010309259</v>
      </c>
      <c r="L53" s="24">
        <v>0.71184375</v>
      </c>
      <c r="M53" s="24">
        <v>0.68290425531914878</v>
      </c>
      <c r="N53" s="24">
        <v>0.70804347826086955</v>
      </c>
      <c r="O53" s="24">
        <v>0.6875789473684214</v>
      </c>
      <c r="P53" s="24">
        <v>0.66822826086956522</v>
      </c>
      <c r="Q53" s="24">
        <v>0.62779166666666641</v>
      </c>
      <c r="R53" s="24">
        <v>0.63365934065934082</v>
      </c>
      <c r="S53" s="24">
        <v>0.59671111111111119</v>
      </c>
      <c r="T53" s="24">
        <v>0.65158695652173926</v>
      </c>
      <c r="U53" s="24">
        <v>0.67497752808988765</v>
      </c>
      <c r="V53" s="24">
        <v>0.64682222222222241</v>
      </c>
      <c r="W53" s="24">
        <v>0.69305494505494514</v>
      </c>
      <c r="X53" s="24">
        <v>0.64619540229885031</v>
      </c>
      <c r="Y53" s="24">
        <v>0.64983132530120469</v>
      </c>
      <c r="Z53" s="24">
        <v>16.577190574588432</v>
      </c>
    </row>
    <row r="54" spans="1:26" x14ac:dyDescent="0.25">
      <c r="A54" s="9">
        <v>7</v>
      </c>
      <c r="B54" s="24">
        <v>0.71751851851851844</v>
      </c>
      <c r="C54" s="24">
        <v>0.71377981651376143</v>
      </c>
      <c r="D54" s="24">
        <v>0.7310384615384613</v>
      </c>
      <c r="E54" s="24">
        <v>0.75349122807017566</v>
      </c>
      <c r="F54" s="24">
        <v>0.74085714285714288</v>
      </c>
      <c r="G54" s="24">
        <v>0.76024752475247537</v>
      </c>
      <c r="H54" s="24">
        <v>0.74967326732673256</v>
      </c>
      <c r="I54" s="24">
        <v>0.75188541666666631</v>
      </c>
      <c r="J54" s="24">
        <v>0.72103225806451565</v>
      </c>
      <c r="K54" s="24">
        <v>0.74790625000000011</v>
      </c>
      <c r="L54" s="24">
        <v>0.70868749999999991</v>
      </c>
      <c r="M54" s="24">
        <v>0.7109583333333328</v>
      </c>
      <c r="N54" s="24">
        <v>0.74396739130434775</v>
      </c>
      <c r="O54" s="24">
        <v>0.70645744680851064</v>
      </c>
      <c r="P54" s="24">
        <v>0.75140000000000007</v>
      </c>
      <c r="Q54" s="24">
        <v>0.6700947368421053</v>
      </c>
      <c r="R54" s="24">
        <v>0.6902307692307692</v>
      </c>
      <c r="S54" s="24">
        <v>0.67595652173913034</v>
      </c>
      <c r="T54" s="24">
        <v>0.73937234042553168</v>
      </c>
      <c r="U54" s="24">
        <v>0.71676136363636356</v>
      </c>
      <c r="V54" s="24">
        <v>0.72813186813186803</v>
      </c>
      <c r="W54" s="24">
        <v>0.72586666666666666</v>
      </c>
      <c r="X54" s="24">
        <v>0.73137499999999978</v>
      </c>
      <c r="Y54" s="24">
        <v>0.73987640449438219</v>
      </c>
      <c r="Z54" s="24">
        <v>17.426566226921459</v>
      </c>
    </row>
    <row r="55" spans="1:26" x14ac:dyDescent="0.25">
      <c r="A55" s="9">
        <v>6</v>
      </c>
      <c r="B55" s="24">
        <v>0.69223636363636343</v>
      </c>
      <c r="C55" s="24">
        <v>0.6107619047619044</v>
      </c>
      <c r="D55" s="24">
        <v>0.58339603960396025</v>
      </c>
      <c r="E55" s="24">
        <v>0.68514285714285728</v>
      </c>
      <c r="F55" s="24">
        <v>0.70601851851851882</v>
      </c>
      <c r="G55" s="24">
        <v>0.67560396039603954</v>
      </c>
      <c r="H55" s="24">
        <v>0.67251485148514834</v>
      </c>
      <c r="I55" s="24">
        <v>0.68719191919191935</v>
      </c>
      <c r="J55" s="24">
        <v>0.6743979591836734</v>
      </c>
      <c r="K55" s="24">
        <v>0.72402083333333289</v>
      </c>
      <c r="L55" s="24">
        <v>0.67217346938775513</v>
      </c>
      <c r="M55" s="24">
        <v>0.68758947368421053</v>
      </c>
      <c r="N55" s="24">
        <v>0.71684210526315784</v>
      </c>
      <c r="O55" s="24">
        <v>0.67827368421052614</v>
      </c>
      <c r="P55" s="24">
        <v>0.74323157894736858</v>
      </c>
      <c r="Q55" s="24">
        <v>0.71172631578947387</v>
      </c>
      <c r="R55" s="24">
        <v>0.72129032258064485</v>
      </c>
      <c r="S55" s="24">
        <v>0.72606382978723394</v>
      </c>
      <c r="T55" s="24">
        <v>0.75276595744680841</v>
      </c>
      <c r="U55" s="24">
        <v>0.75794382022471951</v>
      </c>
      <c r="V55" s="24">
        <v>0.75771739130434823</v>
      </c>
      <c r="W55" s="24">
        <v>0.72568539325842674</v>
      </c>
      <c r="X55" s="24">
        <v>0.75815909090909139</v>
      </c>
      <c r="Y55" s="24">
        <v>0.71455172413793078</v>
      </c>
      <c r="Z55" s="24">
        <v>16.835299364185413</v>
      </c>
    </row>
    <row r="56" spans="1:26" x14ac:dyDescent="0.25">
      <c r="A56" s="9">
        <v>5</v>
      </c>
      <c r="B56" s="24">
        <v>0.70074311926605504</v>
      </c>
      <c r="C56" s="24">
        <v>0.62839000000000023</v>
      </c>
      <c r="D56" s="24">
        <v>0.68828971962616825</v>
      </c>
      <c r="E56" s="24">
        <v>0.7012499999999996</v>
      </c>
      <c r="F56" s="24">
        <v>0.71228440366972456</v>
      </c>
      <c r="G56" s="24">
        <v>0.7026960784313725</v>
      </c>
      <c r="H56" s="24">
        <v>0.73205882352941176</v>
      </c>
      <c r="I56" s="24">
        <v>0.73620212765957449</v>
      </c>
      <c r="J56" s="24">
        <v>0.7267216494845361</v>
      </c>
      <c r="K56" s="24">
        <v>0.7263505154639176</v>
      </c>
      <c r="L56" s="24">
        <v>0.70753684210526335</v>
      </c>
      <c r="M56" s="24">
        <v>0.72811340206185582</v>
      </c>
      <c r="N56" s="24">
        <v>0.77312631578947355</v>
      </c>
      <c r="O56" s="24">
        <v>0.72518085106382968</v>
      </c>
      <c r="P56" s="24">
        <v>0.76829473684210492</v>
      </c>
      <c r="Q56" s="24">
        <v>0.73482105263157904</v>
      </c>
      <c r="R56" s="24">
        <v>0.72461702127659566</v>
      </c>
      <c r="S56" s="24">
        <v>0.73666304347826073</v>
      </c>
      <c r="T56" s="24">
        <v>0.73521505376344087</v>
      </c>
      <c r="U56" s="24">
        <v>0.72889999999999988</v>
      </c>
      <c r="V56" s="24">
        <v>0.76515555555555592</v>
      </c>
      <c r="W56" s="24">
        <v>0.73195402298850587</v>
      </c>
      <c r="X56" s="24">
        <v>0.72591011235955061</v>
      </c>
      <c r="Y56" s="24">
        <v>0.7404772727272726</v>
      </c>
      <c r="Z56" s="24">
        <v>17.380951719774046</v>
      </c>
    </row>
    <row r="57" spans="1:26" x14ac:dyDescent="0.25">
      <c r="A57" s="9">
        <v>4</v>
      </c>
      <c r="B57" s="24">
        <v>0.69072641509433952</v>
      </c>
      <c r="C57" s="24">
        <v>0.68101010101010062</v>
      </c>
      <c r="D57" s="24">
        <v>0.7197800000000002</v>
      </c>
      <c r="E57" s="24">
        <v>0.72431132075471694</v>
      </c>
      <c r="F57" s="24">
        <v>0.73904464285714278</v>
      </c>
      <c r="G57" s="24">
        <v>0.70042424242424217</v>
      </c>
      <c r="H57" s="24">
        <v>0.71844117647058825</v>
      </c>
      <c r="I57" s="24">
        <v>0.74485714285714277</v>
      </c>
      <c r="J57" s="24">
        <v>0.76966000000000034</v>
      </c>
      <c r="K57" s="24">
        <v>0.75234020618556718</v>
      </c>
      <c r="L57" s="24">
        <v>0.74653535353535339</v>
      </c>
      <c r="M57" s="24">
        <v>0.73834736842105264</v>
      </c>
      <c r="N57" s="24">
        <v>0.74591666666666689</v>
      </c>
      <c r="O57" s="24">
        <v>0.72820212765957415</v>
      </c>
      <c r="P57" s="24">
        <v>0.7478659793814435</v>
      </c>
      <c r="Q57" s="24">
        <v>0.71389690721649457</v>
      </c>
      <c r="R57" s="24">
        <v>0.72053763440860186</v>
      </c>
      <c r="S57" s="24">
        <v>0.73385106382978704</v>
      </c>
      <c r="T57" s="24">
        <v>0.75155434782608677</v>
      </c>
      <c r="U57" s="24">
        <v>0.73559782608695634</v>
      </c>
      <c r="V57" s="24">
        <v>0.76506976744186039</v>
      </c>
      <c r="W57" s="24">
        <v>0.71240909090909088</v>
      </c>
      <c r="X57" s="24">
        <v>0.74098876404494396</v>
      </c>
      <c r="Y57" s="24">
        <v>0.74773863636363636</v>
      </c>
      <c r="Z57" s="24">
        <v>17.569106781445385</v>
      </c>
    </row>
    <row r="58" spans="1:26" x14ac:dyDescent="0.25">
      <c r="A58" s="9">
        <v>3</v>
      </c>
      <c r="B58" s="24">
        <v>0.71799099099099051</v>
      </c>
      <c r="C58" s="24">
        <v>0.67590000000000006</v>
      </c>
      <c r="D58" s="24">
        <v>0.7281818181818186</v>
      </c>
      <c r="E58" s="24">
        <v>0.69977142857142827</v>
      </c>
      <c r="F58" s="24">
        <v>0.73716666666666641</v>
      </c>
      <c r="G58" s="24">
        <v>0.72568999999999972</v>
      </c>
      <c r="H58" s="24">
        <v>0.73126470588235282</v>
      </c>
      <c r="I58" s="24">
        <v>0.76159595959595983</v>
      </c>
      <c r="J58" s="24">
        <v>0.75517346938775498</v>
      </c>
      <c r="K58" s="24">
        <v>0.73192553191489318</v>
      </c>
      <c r="L58" s="24">
        <v>0.76029126213592257</v>
      </c>
      <c r="M58" s="24">
        <v>0.73818947368421073</v>
      </c>
      <c r="N58" s="24">
        <v>0.76362765957446799</v>
      </c>
      <c r="O58" s="24">
        <v>0.74645744680851067</v>
      </c>
      <c r="P58" s="24">
        <v>0.75947872340425548</v>
      </c>
      <c r="Q58" s="24">
        <v>0.73890624999999999</v>
      </c>
      <c r="R58" s="24">
        <v>0.72394623655913959</v>
      </c>
      <c r="S58" s="24">
        <v>0.73335106382978743</v>
      </c>
      <c r="T58" s="24">
        <v>0.75704301075268798</v>
      </c>
      <c r="U58" s="24">
        <v>0.72385555555555559</v>
      </c>
      <c r="V58" s="24">
        <v>0.76463636363636422</v>
      </c>
      <c r="W58" s="24">
        <v>0.71224719101123568</v>
      </c>
      <c r="X58" s="24">
        <v>0.75514772727272728</v>
      </c>
      <c r="Y58" s="24">
        <v>0.73906896551724144</v>
      </c>
      <c r="Z58" s="24">
        <v>17.680907500933969</v>
      </c>
    </row>
    <row r="59" spans="1:26" x14ac:dyDescent="0.25">
      <c r="A59" s="9">
        <v>2</v>
      </c>
      <c r="B59" s="24">
        <v>0.6060526315789474</v>
      </c>
      <c r="C59" s="24">
        <v>0.63056862745098008</v>
      </c>
      <c r="D59" s="24">
        <v>0.72233980582524271</v>
      </c>
      <c r="E59" s="24">
        <v>0.71030188679245254</v>
      </c>
      <c r="F59" s="24">
        <v>0.72962857142857163</v>
      </c>
      <c r="G59" s="24">
        <v>0.75244660194174728</v>
      </c>
      <c r="H59" s="24">
        <v>0.75354368932038862</v>
      </c>
      <c r="I59" s="24">
        <v>0.73578999999999994</v>
      </c>
      <c r="J59" s="24">
        <v>0.75841666666666663</v>
      </c>
      <c r="K59" s="24">
        <v>0.75588541666666675</v>
      </c>
      <c r="L59" s="24">
        <v>0.73343434343434299</v>
      </c>
      <c r="M59" s="24">
        <v>0.72032999999999991</v>
      </c>
      <c r="N59" s="24">
        <v>0.74304395604395612</v>
      </c>
      <c r="O59" s="24">
        <v>0.70906250000000004</v>
      </c>
      <c r="P59" s="24">
        <v>0.73802197802197866</v>
      </c>
      <c r="Q59" s="24">
        <v>0.70739795918367365</v>
      </c>
      <c r="R59" s="24">
        <v>0.71661702127659588</v>
      </c>
      <c r="S59" s="24">
        <v>0.74241489361702107</v>
      </c>
      <c r="T59" s="24">
        <v>0.75564835164835187</v>
      </c>
      <c r="U59" s="24">
        <v>0.74761052631578973</v>
      </c>
      <c r="V59" s="24">
        <v>0.73760674157303374</v>
      </c>
      <c r="W59" s="24">
        <v>0.73815384615384627</v>
      </c>
      <c r="X59" s="24">
        <v>0.73664835164835174</v>
      </c>
      <c r="Y59" s="24">
        <v>0.74196703296703304</v>
      </c>
      <c r="Z59" s="24">
        <v>17.422931399555633</v>
      </c>
    </row>
    <row r="60" spans="1:26" x14ac:dyDescent="0.25">
      <c r="A60" s="9" t="s">
        <v>278</v>
      </c>
      <c r="B60" s="24">
        <v>6.8953662529467028</v>
      </c>
      <c r="C60" s="24">
        <v>6.6271078332446569</v>
      </c>
      <c r="D60" s="24">
        <v>7.0435277294544472</v>
      </c>
      <c r="E60" s="24">
        <v>7.1711652787629445</v>
      </c>
      <c r="F60" s="24">
        <v>7.2661243365431849</v>
      </c>
      <c r="G60" s="24">
        <v>7.0807139578373146</v>
      </c>
      <c r="H60" s="24">
        <v>7.1758105791558302</v>
      </c>
      <c r="I60" s="24">
        <v>7.3063145550105908</v>
      </c>
      <c r="J60" s="24">
        <v>7.2373189888629819</v>
      </c>
      <c r="K60" s="24">
        <v>7.2332713027677515</v>
      </c>
      <c r="L60" s="24">
        <v>7.0484387014864627</v>
      </c>
      <c r="M60" s="24">
        <v>7.0565094703480709</v>
      </c>
      <c r="N60" s="24">
        <v>7.3173142305006609</v>
      </c>
      <c r="O60" s="24">
        <v>7.1267967376187551</v>
      </c>
      <c r="P60" s="24">
        <v>7.3280406021625186</v>
      </c>
      <c r="Q60" s="24">
        <v>6.9424755028316731</v>
      </c>
      <c r="R60" s="24">
        <v>7.1098960900193102</v>
      </c>
      <c r="S60" s="24">
        <v>7.1155979139542715</v>
      </c>
      <c r="T60" s="24">
        <v>7.3747346181342657</v>
      </c>
      <c r="U60" s="24">
        <v>7.2989644553735626</v>
      </c>
      <c r="V60" s="24">
        <v>7.3701869298945644</v>
      </c>
      <c r="W60" s="24">
        <v>7.2316118551688104</v>
      </c>
      <c r="X60" s="24">
        <v>7.2547821086959035</v>
      </c>
      <c r="Y60" s="24">
        <v>7.2500209400527629</v>
      </c>
      <c r="Z60" s="24">
        <v>171.86209097082798</v>
      </c>
    </row>
    <row r="63" spans="1:26" x14ac:dyDescent="0.25">
      <c r="A63" s="8" t="s">
        <v>334</v>
      </c>
      <c r="B63" s="8" t="s">
        <v>279</v>
      </c>
    </row>
    <row r="64" spans="1:26" x14ac:dyDescent="0.25">
      <c r="A64" s="8" t="s">
        <v>276</v>
      </c>
      <c r="B64" t="s">
        <v>26</v>
      </c>
      <c r="C64" t="s">
        <v>23</v>
      </c>
      <c r="D64" t="s">
        <v>278</v>
      </c>
    </row>
    <row r="65" spans="1:4" x14ac:dyDescent="0.25">
      <c r="A65" s="9" t="s">
        <v>283</v>
      </c>
      <c r="B65" s="10">
        <v>0.73011570888519517</v>
      </c>
      <c r="C65" s="10">
        <v>0.70628340485527474</v>
      </c>
      <c r="D65" s="10">
        <v>0.71819955687023496</v>
      </c>
    </row>
    <row r="66" spans="1:4" x14ac:dyDescent="0.25">
      <c r="A66" s="9" t="s">
        <v>284</v>
      </c>
      <c r="B66" s="10">
        <v>0.73506014865374913</v>
      </c>
      <c r="C66" s="10">
        <v>0.71798022069112222</v>
      </c>
      <c r="D66" s="10">
        <v>0.72652018467243551</v>
      </c>
    </row>
    <row r="67" spans="1:4" x14ac:dyDescent="0.25">
      <c r="A67" s="9" t="s">
        <v>25</v>
      </c>
      <c r="B67" s="10">
        <v>0.72561109007534241</v>
      </c>
      <c r="C67" s="10">
        <v>0.69821590126882116</v>
      </c>
      <c r="D67" s="10">
        <v>0.71191349567208173</v>
      </c>
    </row>
    <row r="68" spans="1:4" x14ac:dyDescent="0.25">
      <c r="A68" s="9" t="s">
        <v>278</v>
      </c>
      <c r="B68" s="10">
        <v>0.7284018255529946</v>
      </c>
      <c r="C68" s="10">
        <v>0.70378226587057224</v>
      </c>
      <c r="D68" s="10">
        <v>0.7160920457117832</v>
      </c>
    </row>
  </sheetData>
  <conditionalFormatting pivot="1" sqref="B5:Y1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Y29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0:B2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0:C2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0:D2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20:E2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0:F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0:G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20:H2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0:I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20:J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0:K29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20:L2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20:M2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0:N2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0:O2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0:P2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0:Q29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20:R2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0:S2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20:T2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0:U2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0:V2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0:W29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20:X2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20:Y2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Y4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B4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5:C4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5:D4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35:E4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5:F4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5:G4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5:H4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35:I4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5:J4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5:K4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5:L4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5:M4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35:N4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35:O4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35:P4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35:Q4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35:R4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35:S4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35:T4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35:U4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35:V4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35:W4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35:X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35:Y4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5:Y3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6:Y3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7:Y3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8:Y3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9:Y3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0:Y4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1:Y4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2:Y4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3:Y4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4:Y4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Y5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B5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0:C5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0:D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0:E5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0:F5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0:G5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0:H5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0:I5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0:J5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0:K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0:L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0:M5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0:N5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0:O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0:P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0:Q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50:R5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50:S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50:T5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0:U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0:V5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0:W5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50:X5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50:Y5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Y5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1:Y5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Y5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3:Y5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4:Y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Y5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6:Y5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7:Y5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8:Y5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9:Y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5:Y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0:Y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1:Y5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2:Y5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3:Y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4:Y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0:Y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B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0:C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0:D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0:E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0:F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0:G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0:H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0:I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0:J5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0:K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0:L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0:M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M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1:M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M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3:M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4:M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0:M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B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5:C5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5:D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5:E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5:F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5:G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5:H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5:I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5:J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5:K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5:L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5:M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M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5:C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46"/>
  <sheetViews>
    <sheetView topLeftCell="A16" workbookViewId="0">
      <selection activeCell="C38" sqref="C38"/>
    </sheetView>
  </sheetViews>
  <sheetFormatPr defaultRowHeight="15" x14ac:dyDescent="0.25"/>
  <cols>
    <col min="1" max="1" width="13.140625" customWidth="1"/>
    <col min="2" max="2" width="23.42578125" customWidth="1"/>
    <col min="3" max="3" width="24" customWidth="1"/>
    <col min="4" max="4" width="5" customWidth="1"/>
    <col min="5" max="5" width="4" customWidth="1"/>
    <col min="6" max="6" width="6" customWidth="1"/>
    <col min="7" max="8" width="7" customWidth="1"/>
    <col min="9" max="9" width="4" customWidth="1"/>
    <col min="10" max="10" width="5" customWidth="1"/>
    <col min="11" max="19" width="12" bestFit="1" customWidth="1"/>
    <col min="20" max="20" width="11" bestFit="1" customWidth="1"/>
    <col min="21" max="29" width="12" bestFit="1" customWidth="1"/>
    <col min="30" max="30" width="11" bestFit="1" customWidth="1"/>
    <col min="31" max="31" width="7" bestFit="1" customWidth="1"/>
    <col min="32" max="36" width="12" bestFit="1" customWidth="1"/>
    <col min="37" max="37" width="7" bestFit="1" customWidth="1"/>
    <col min="38" max="39" width="12" bestFit="1" customWidth="1"/>
    <col min="40" max="40" width="11" bestFit="1" customWidth="1"/>
    <col min="41" max="48" width="12" bestFit="1" customWidth="1"/>
    <col min="49" max="49" width="11" bestFit="1" customWidth="1"/>
    <col min="50" max="51" width="12" bestFit="1" customWidth="1"/>
    <col min="52" max="52" width="8" bestFit="1" customWidth="1"/>
    <col min="53" max="66" width="12" bestFit="1" customWidth="1"/>
    <col min="67" max="67" width="8" bestFit="1" customWidth="1"/>
    <col min="68" max="80" width="12" bestFit="1" customWidth="1"/>
    <col min="81" max="81" width="8" bestFit="1" customWidth="1"/>
    <col min="82" max="82" width="12" bestFit="1" customWidth="1"/>
    <col min="83" max="84" width="10" bestFit="1" customWidth="1"/>
    <col min="85" max="88" width="12" bestFit="1" customWidth="1"/>
    <col min="89" max="89" width="11" bestFit="1" customWidth="1"/>
    <col min="90" max="95" width="12" bestFit="1" customWidth="1"/>
    <col min="96" max="96" width="11" bestFit="1" customWidth="1"/>
    <col min="97" max="105" width="12" bestFit="1" customWidth="1"/>
    <col min="106" max="107" width="11" bestFit="1" customWidth="1"/>
    <col min="108" max="109" width="8" bestFit="1" customWidth="1"/>
    <col min="110" max="114" width="12" bestFit="1" customWidth="1"/>
    <col min="115" max="115" width="11" bestFit="1" customWidth="1"/>
    <col min="116" max="123" width="12" bestFit="1" customWidth="1"/>
    <col min="124" max="124" width="7" bestFit="1" customWidth="1"/>
    <col min="125" max="127" width="12" bestFit="1" customWidth="1"/>
    <col min="128" max="128" width="8" bestFit="1" customWidth="1"/>
    <col min="129" max="131" width="12" bestFit="1" customWidth="1"/>
    <col min="132" max="132" width="11" bestFit="1" customWidth="1"/>
    <col min="133" max="141" width="12" bestFit="1" customWidth="1"/>
    <col min="142" max="142" width="7" bestFit="1" customWidth="1"/>
    <col min="143" max="147" width="12" bestFit="1" customWidth="1"/>
    <col min="148" max="148" width="9" bestFit="1" customWidth="1"/>
    <col min="149" max="154" width="12" bestFit="1" customWidth="1"/>
    <col min="155" max="155" width="11" bestFit="1" customWidth="1"/>
    <col min="156" max="159" width="12" bestFit="1" customWidth="1"/>
    <col min="160" max="160" width="8" bestFit="1" customWidth="1"/>
    <col min="161" max="172" width="12" bestFit="1" customWidth="1"/>
    <col min="173" max="173" width="11" bestFit="1" customWidth="1"/>
    <col min="174" max="175" width="12" bestFit="1" customWidth="1"/>
    <col min="176" max="176" width="11" bestFit="1" customWidth="1"/>
    <col min="177" max="202" width="12" bestFit="1" customWidth="1"/>
    <col min="203" max="203" width="11" bestFit="1" customWidth="1"/>
    <col min="204" max="206" width="12" bestFit="1" customWidth="1"/>
    <col min="207" max="207" width="7" bestFit="1" customWidth="1"/>
    <col min="208" max="208" width="11" bestFit="1" customWidth="1"/>
    <col min="209" max="222" width="12" bestFit="1" customWidth="1"/>
    <col min="223" max="223" width="11" bestFit="1" customWidth="1"/>
    <col min="224" max="230" width="12" bestFit="1" customWidth="1"/>
    <col min="231" max="231" width="11" bestFit="1" customWidth="1"/>
    <col min="232" max="233" width="12" bestFit="1" customWidth="1"/>
    <col min="234" max="234" width="11" bestFit="1" customWidth="1"/>
    <col min="235" max="239" width="12" bestFit="1" customWidth="1"/>
    <col min="240" max="240" width="8" bestFit="1" customWidth="1"/>
    <col min="241" max="241" width="12" bestFit="1" customWidth="1"/>
    <col min="242" max="242" width="7.28515625" bestFit="1" customWidth="1"/>
    <col min="243" max="243" width="12" bestFit="1" customWidth="1"/>
    <col min="244" max="248" width="3" bestFit="1" customWidth="1"/>
    <col min="249" max="250" width="2" bestFit="1" customWidth="1"/>
    <col min="251" max="251" width="7.85546875" bestFit="1" customWidth="1"/>
    <col min="253" max="253" width="12.140625" bestFit="1" customWidth="1"/>
    <col min="254" max="254" width="11.28515625" bestFit="1" customWidth="1"/>
  </cols>
  <sheetData>
    <row r="3" spans="1:27" x14ac:dyDescent="0.25">
      <c r="A3" s="8" t="s">
        <v>280</v>
      </c>
      <c r="B3" s="8" t="s">
        <v>279</v>
      </c>
    </row>
    <row r="4" spans="1:27" x14ac:dyDescent="0.25">
      <c r="A4" s="8" t="s">
        <v>276</v>
      </c>
      <c r="B4">
        <v>5</v>
      </c>
      <c r="C4">
        <v>9</v>
      </c>
      <c r="D4">
        <v>13</v>
      </c>
      <c r="E4">
        <v>17</v>
      </c>
      <c r="F4">
        <v>21</v>
      </c>
      <c r="G4">
        <v>25</v>
      </c>
      <c r="H4">
        <v>29</v>
      </c>
      <c r="I4">
        <v>33</v>
      </c>
      <c r="J4">
        <v>37</v>
      </c>
      <c r="K4">
        <v>41</v>
      </c>
      <c r="L4">
        <v>45</v>
      </c>
      <c r="M4">
        <v>49</v>
      </c>
      <c r="N4">
        <v>53</v>
      </c>
      <c r="O4">
        <v>57</v>
      </c>
      <c r="P4">
        <v>61</v>
      </c>
      <c r="Q4">
        <v>65</v>
      </c>
      <c r="R4">
        <v>69</v>
      </c>
      <c r="S4">
        <v>73</v>
      </c>
      <c r="T4">
        <v>77</v>
      </c>
      <c r="U4">
        <v>81</v>
      </c>
      <c r="V4">
        <v>85</v>
      </c>
      <c r="W4">
        <v>89</v>
      </c>
      <c r="X4">
        <v>93</v>
      </c>
      <c r="Y4">
        <v>97</v>
      </c>
      <c r="Z4" t="s">
        <v>277</v>
      </c>
      <c r="AA4" t="s">
        <v>278</v>
      </c>
    </row>
    <row r="5" spans="1:27" x14ac:dyDescent="0.25">
      <c r="A5" s="9" t="s">
        <v>277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9">
        <v>11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5">
      <c r="A7" s="9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9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x14ac:dyDescent="0.25">
      <c r="A9" s="9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9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9">
        <v>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>
        <v>38.9</v>
      </c>
      <c r="O11" s="10">
        <v>26.7</v>
      </c>
      <c r="P11" s="10">
        <v>32.729999999999997</v>
      </c>
      <c r="Q11" s="10">
        <v>35.99</v>
      </c>
      <c r="R11" s="10">
        <v>33.99</v>
      </c>
      <c r="S11" s="10">
        <v>44.47</v>
      </c>
      <c r="T11" s="10">
        <v>44.11</v>
      </c>
      <c r="U11" s="10">
        <v>46.95</v>
      </c>
      <c r="V11" s="10">
        <v>40.869999999999997</v>
      </c>
      <c r="W11" s="10">
        <v>47.12</v>
      </c>
      <c r="X11" s="10">
        <v>43.01</v>
      </c>
      <c r="Y11" s="10">
        <v>53.02</v>
      </c>
      <c r="Z11" s="10"/>
      <c r="AA11" s="10">
        <v>487.85999999999996</v>
      </c>
    </row>
    <row r="12" spans="1:27" x14ac:dyDescent="0.25">
      <c r="A12" s="9">
        <v>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>
        <v>48.56</v>
      </c>
      <c r="O12" s="10">
        <v>40.83</v>
      </c>
      <c r="P12" s="10">
        <v>49.26</v>
      </c>
      <c r="Q12" s="10">
        <v>38.89</v>
      </c>
      <c r="R12" s="10">
        <v>46.04</v>
      </c>
      <c r="S12" s="10">
        <v>47.36</v>
      </c>
      <c r="T12" s="10">
        <v>42.44</v>
      </c>
      <c r="U12" s="10">
        <v>40.19</v>
      </c>
      <c r="V12" s="10">
        <v>37.840000000000003</v>
      </c>
      <c r="W12" s="10">
        <v>40.36</v>
      </c>
      <c r="X12" s="10">
        <v>37.5</v>
      </c>
      <c r="Y12" s="10">
        <v>38.46</v>
      </c>
      <c r="Z12" s="10"/>
      <c r="AA12" s="10">
        <v>507.72999999999996</v>
      </c>
    </row>
    <row r="13" spans="1:27" x14ac:dyDescent="0.25">
      <c r="A13" s="9">
        <v>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40.99</v>
      </c>
      <c r="O13" s="10">
        <v>45.97</v>
      </c>
      <c r="P13" s="10">
        <v>47.65</v>
      </c>
      <c r="Q13" s="10">
        <v>45.71</v>
      </c>
      <c r="R13" s="10">
        <v>44.6</v>
      </c>
      <c r="S13" s="10">
        <v>46.73</v>
      </c>
      <c r="T13" s="10">
        <v>42.41</v>
      </c>
      <c r="U13" s="10">
        <v>48.25</v>
      </c>
      <c r="V13" s="10">
        <v>46.74</v>
      </c>
      <c r="W13" s="10">
        <v>36.86</v>
      </c>
      <c r="X13" s="10">
        <v>47.53</v>
      </c>
      <c r="Y13" s="10">
        <v>46.51</v>
      </c>
      <c r="Z13" s="10"/>
      <c r="AA13" s="10">
        <v>539.95000000000005</v>
      </c>
    </row>
    <row r="14" spans="1:27" x14ac:dyDescent="0.25">
      <c r="A14" s="9">
        <v>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>
        <v>46</v>
      </c>
      <c r="O14" s="10">
        <v>43.51</v>
      </c>
      <c r="P14" s="10">
        <v>47.17</v>
      </c>
      <c r="Q14" s="10">
        <v>38.74</v>
      </c>
      <c r="R14" s="10">
        <v>38.909999999999997</v>
      </c>
      <c r="S14" s="10">
        <v>45.55</v>
      </c>
      <c r="T14" s="10">
        <v>45.45</v>
      </c>
      <c r="U14" s="10">
        <v>42.97</v>
      </c>
      <c r="V14" s="10">
        <v>39.49</v>
      </c>
      <c r="W14" s="10">
        <v>43.28</v>
      </c>
      <c r="X14" s="10">
        <v>42.63</v>
      </c>
      <c r="Y14" s="10">
        <v>42.99</v>
      </c>
      <c r="Z14" s="10"/>
      <c r="AA14" s="10">
        <v>516.68999999999994</v>
      </c>
    </row>
    <row r="15" spans="1:27" x14ac:dyDescent="0.25">
      <c r="A15" s="9">
        <v>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>
        <v>46.46</v>
      </c>
      <c r="O15" s="10">
        <v>33.380000000000003</v>
      </c>
      <c r="P15" s="10">
        <v>31.69</v>
      </c>
      <c r="Q15" s="10">
        <v>33.659999999999997</v>
      </c>
      <c r="R15" s="10">
        <v>36.340000000000003</v>
      </c>
      <c r="S15" s="10">
        <v>42.38</v>
      </c>
      <c r="T15" s="10">
        <v>41.9</v>
      </c>
      <c r="U15" s="10">
        <v>39.65</v>
      </c>
      <c r="V15" s="10">
        <v>35.81</v>
      </c>
      <c r="W15" s="10">
        <v>50.28</v>
      </c>
      <c r="X15" s="10">
        <v>44.59</v>
      </c>
      <c r="Y15" s="10">
        <v>39.86</v>
      </c>
      <c r="Z15" s="10"/>
      <c r="AA15" s="10">
        <v>476</v>
      </c>
    </row>
    <row r="16" spans="1:27" x14ac:dyDescent="0.25">
      <c r="A16" s="9" t="s">
        <v>278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v>220.91000000000003</v>
      </c>
      <c r="O16" s="10">
        <v>190.39</v>
      </c>
      <c r="P16" s="10">
        <v>208.5</v>
      </c>
      <c r="Q16" s="10">
        <v>192.99</v>
      </c>
      <c r="R16" s="10">
        <v>199.88</v>
      </c>
      <c r="S16" s="10">
        <v>226.49</v>
      </c>
      <c r="T16" s="10">
        <v>216.30999999999997</v>
      </c>
      <c r="U16" s="10">
        <v>218.01</v>
      </c>
      <c r="V16" s="10">
        <v>200.75000000000003</v>
      </c>
      <c r="W16" s="10">
        <v>217.9</v>
      </c>
      <c r="X16" s="10">
        <v>215.26</v>
      </c>
      <c r="Y16" s="10">
        <v>220.84000000000003</v>
      </c>
      <c r="Z16" s="10"/>
      <c r="AA16" s="10">
        <v>2528.23</v>
      </c>
    </row>
    <row r="18" spans="1:27" x14ac:dyDescent="0.25">
      <c r="A18" s="8" t="s">
        <v>280</v>
      </c>
      <c r="B18" s="8" t="s">
        <v>279</v>
      </c>
    </row>
    <row r="19" spans="1:27" x14ac:dyDescent="0.25">
      <c r="A19" s="8" t="s">
        <v>276</v>
      </c>
      <c r="B19">
        <v>5</v>
      </c>
      <c r="C19">
        <v>9</v>
      </c>
      <c r="D19">
        <v>13</v>
      </c>
      <c r="E19">
        <v>17</v>
      </c>
      <c r="F19">
        <v>21</v>
      </c>
      <c r="G19">
        <v>25</v>
      </c>
      <c r="H19">
        <v>29</v>
      </c>
      <c r="I19">
        <v>33</v>
      </c>
      <c r="J19">
        <v>37</v>
      </c>
      <c r="K19">
        <v>41</v>
      </c>
      <c r="L19">
        <v>45</v>
      </c>
      <c r="M19">
        <v>49</v>
      </c>
      <c r="N19">
        <v>53</v>
      </c>
      <c r="O19">
        <v>57</v>
      </c>
      <c r="P19">
        <v>61</v>
      </c>
      <c r="Q19">
        <v>65</v>
      </c>
      <c r="R19">
        <v>69</v>
      </c>
      <c r="S19">
        <v>73</v>
      </c>
      <c r="T19">
        <v>77</v>
      </c>
      <c r="U19">
        <v>81</v>
      </c>
      <c r="V19">
        <v>85</v>
      </c>
      <c r="W19">
        <v>89</v>
      </c>
      <c r="X19">
        <v>93</v>
      </c>
      <c r="Y19">
        <v>97</v>
      </c>
      <c r="Z19" t="s">
        <v>277</v>
      </c>
      <c r="AA19" t="s">
        <v>278</v>
      </c>
    </row>
    <row r="20" spans="1:27" x14ac:dyDescent="0.25">
      <c r="A20" s="9" t="s">
        <v>277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x14ac:dyDescent="0.25">
      <c r="A21" s="9">
        <v>11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9">
        <v>10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9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9">
        <v>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9">
        <v>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9">
        <v>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>
        <v>38.9</v>
      </c>
      <c r="O26" s="10">
        <v>26.7</v>
      </c>
      <c r="P26" s="10">
        <v>32.729999999999997</v>
      </c>
      <c r="Q26" s="10">
        <v>35.99</v>
      </c>
      <c r="R26" s="10">
        <v>33.99</v>
      </c>
      <c r="S26" s="10">
        <v>44.47</v>
      </c>
      <c r="T26" s="10">
        <v>44.11</v>
      </c>
      <c r="U26" s="10">
        <v>46.95</v>
      </c>
      <c r="V26" s="10">
        <v>40.869999999999997</v>
      </c>
      <c r="W26" s="10">
        <v>47.12</v>
      </c>
      <c r="X26" s="10">
        <v>43.01</v>
      </c>
      <c r="Y26" s="10">
        <v>53.02</v>
      </c>
      <c r="Z26" s="10"/>
      <c r="AA26" s="10">
        <v>487.85999999999996</v>
      </c>
    </row>
    <row r="27" spans="1:27" x14ac:dyDescent="0.25">
      <c r="A27" s="9">
        <v>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>
        <v>48.56</v>
      </c>
      <c r="O27" s="10">
        <v>40.83</v>
      </c>
      <c r="P27" s="10">
        <v>49.26</v>
      </c>
      <c r="Q27" s="10">
        <v>38.89</v>
      </c>
      <c r="R27" s="10">
        <v>46.04</v>
      </c>
      <c r="S27" s="10">
        <v>47.36</v>
      </c>
      <c r="T27" s="10">
        <v>42.44</v>
      </c>
      <c r="U27" s="10">
        <v>40.19</v>
      </c>
      <c r="V27" s="10">
        <v>37.840000000000003</v>
      </c>
      <c r="W27" s="10">
        <v>40.36</v>
      </c>
      <c r="X27" s="10">
        <v>37.5</v>
      </c>
      <c r="Y27" s="10">
        <v>38.46</v>
      </c>
      <c r="Z27" s="10"/>
      <c r="AA27" s="10">
        <v>507.72999999999996</v>
      </c>
    </row>
    <row r="28" spans="1:27" x14ac:dyDescent="0.25">
      <c r="A28" s="9">
        <v>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>
        <v>40.99</v>
      </c>
      <c r="O28" s="10">
        <v>45.97</v>
      </c>
      <c r="P28" s="10">
        <v>47.65</v>
      </c>
      <c r="Q28" s="10">
        <v>45.71</v>
      </c>
      <c r="R28" s="10">
        <v>44.6</v>
      </c>
      <c r="S28" s="10">
        <v>46.73</v>
      </c>
      <c r="T28" s="10">
        <v>42.41</v>
      </c>
      <c r="U28" s="10">
        <v>48.25</v>
      </c>
      <c r="V28" s="10">
        <v>46.74</v>
      </c>
      <c r="W28" s="10">
        <v>36.86</v>
      </c>
      <c r="X28" s="10">
        <v>47.53</v>
      </c>
      <c r="Y28" s="10">
        <v>46.51</v>
      </c>
      <c r="Z28" s="10"/>
      <c r="AA28" s="10">
        <v>539.95000000000005</v>
      </c>
    </row>
    <row r="29" spans="1:27" x14ac:dyDescent="0.25">
      <c r="A29" s="9">
        <v>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46</v>
      </c>
      <c r="O29" s="10">
        <v>43.51</v>
      </c>
      <c r="P29" s="10">
        <v>47.17</v>
      </c>
      <c r="Q29" s="10">
        <v>38.74</v>
      </c>
      <c r="R29" s="10">
        <v>38.909999999999997</v>
      </c>
      <c r="S29" s="10">
        <v>45.55</v>
      </c>
      <c r="T29" s="10">
        <v>45.45</v>
      </c>
      <c r="U29" s="10">
        <v>42.97</v>
      </c>
      <c r="V29" s="10">
        <v>39.49</v>
      </c>
      <c r="W29" s="10">
        <v>43.28</v>
      </c>
      <c r="X29" s="10">
        <v>42.63</v>
      </c>
      <c r="Y29" s="10">
        <v>42.99</v>
      </c>
      <c r="Z29" s="10"/>
      <c r="AA29" s="10">
        <v>516.68999999999994</v>
      </c>
    </row>
    <row r="30" spans="1:27" x14ac:dyDescent="0.25">
      <c r="A30" s="9">
        <v>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>
        <v>46.46</v>
      </c>
      <c r="O30" s="10">
        <v>33.380000000000003</v>
      </c>
      <c r="P30" s="10">
        <v>31.69</v>
      </c>
      <c r="Q30" s="10">
        <v>33.659999999999997</v>
      </c>
      <c r="R30" s="10">
        <v>36.340000000000003</v>
      </c>
      <c r="S30" s="10">
        <v>42.38</v>
      </c>
      <c r="T30" s="10">
        <v>41.9</v>
      </c>
      <c r="U30" s="10">
        <v>39.65</v>
      </c>
      <c r="V30" s="10">
        <v>35.81</v>
      </c>
      <c r="W30" s="10">
        <v>50.28</v>
      </c>
      <c r="X30" s="10">
        <v>44.59</v>
      </c>
      <c r="Y30" s="10">
        <v>39.86</v>
      </c>
      <c r="Z30" s="10"/>
      <c r="AA30" s="10">
        <v>476</v>
      </c>
    </row>
    <row r="31" spans="1:27" x14ac:dyDescent="0.25">
      <c r="A31" s="9" t="s">
        <v>278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>
        <v>220.91000000000003</v>
      </c>
      <c r="O31" s="10">
        <v>190.39</v>
      </c>
      <c r="P31" s="10">
        <v>208.5</v>
      </c>
      <c r="Q31" s="10">
        <v>192.99</v>
      </c>
      <c r="R31" s="10">
        <v>199.88</v>
      </c>
      <c r="S31" s="10">
        <v>226.49</v>
      </c>
      <c r="T31" s="10">
        <v>216.30999999999997</v>
      </c>
      <c r="U31" s="10">
        <v>218.01</v>
      </c>
      <c r="V31" s="10">
        <v>200.75000000000003</v>
      </c>
      <c r="W31" s="10">
        <v>217.9</v>
      </c>
      <c r="X31" s="10">
        <v>215.26</v>
      </c>
      <c r="Y31" s="10">
        <v>220.84000000000003</v>
      </c>
      <c r="Z31" s="10"/>
      <c r="AA31" s="10">
        <v>2528.23</v>
      </c>
    </row>
    <row r="34" spans="1:3" x14ac:dyDescent="0.25">
      <c r="A34" s="8" t="s">
        <v>276</v>
      </c>
      <c r="B34" t="s">
        <v>340</v>
      </c>
      <c r="C34" t="s">
        <v>329</v>
      </c>
    </row>
    <row r="35" spans="1:3" x14ac:dyDescent="0.25">
      <c r="A35" s="9" t="s">
        <v>283</v>
      </c>
      <c r="B35" s="10"/>
      <c r="C35" s="10"/>
    </row>
    <row r="36" spans="1:3" x14ac:dyDescent="0.25">
      <c r="A36" s="23" t="s">
        <v>26</v>
      </c>
      <c r="B36" s="10">
        <v>45.95333333333334</v>
      </c>
      <c r="C36" s="10">
        <v>1.8125</v>
      </c>
    </row>
    <row r="37" spans="1:3" x14ac:dyDescent="0.25">
      <c r="A37" s="23" t="s">
        <v>23</v>
      </c>
      <c r="B37" s="10">
        <v>45.76</v>
      </c>
      <c r="C37" s="10">
        <v>1.25</v>
      </c>
    </row>
    <row r="38" spans="1:3" x14ac:dyDescent="0.25">
      <c r="A38" s="9" t="s">
        <v>284</v>
      </c>
      <c r="B38" s="10"/>
      <c r="C38" s="10"/>
    </row>
    <row r="39" spans="1:3" x14ac:dyDescent="0.25">
      <c r="A39" s="23" t="s">
        <v>26</v>
      </c>
      <c r="B39" s="10">
        <v>45.91</v>
      </c>
      <c r="C39" s="10">
        <v>2.5</v>
      </c>
    </row>
    <row r="40" spans="1:3" x14ac:dyDescent="0.25">
      <c r="A40" s="23" t="s">
        <v>23</v>
      </c>
      <c r="B40" s="10">
        <v>45.893333333333338</v>
      </c>
      <c r="C40" s="10">
        <v>2.25</v>
      </c>
    </row>
    <row r="41" spans="1:3" x14ac:dyDescent="0.25">
      <c r="A41" s="9" t="s">
        <v>25</v>
      </c>
      <c r="B41" s="10"/>
      <c r="C41" s="10"/>
    </row>
    <row r="42" spans="1:3" x14ac:dyDescent="0.25">
      <c r="A42" s="23" t="s">
        <v>26</v>
      </c>
      <c r="B42" s="10">
        <v>41.00555555555556</v>
      </c>
      <c r="C42" s="10">
        <v>2.5</v>
      </c>
    </row>
    <row r="43" spans="1:3" x14ac:dyDescent="0.25">
      <c r="A43" s="23" t="s">
        <v>23</v>
      </c>
      <c r="B43" s="10">
        <v>38.279444444444451</v>
      </c>
      <c r="C43" s="10">
        <v>2</v>
      </c>
    </row>
    <row r="44" spans="1:3" x14ac:dyDescent="0.25">
      <c r="A44" s="9" t="s">
        <v>277</v>
      </c>
      <c r="B44" s="10"/>
      <c r="C44" s="10"/>
    </row>
    <row r="45" spans="1:3" x14ac:dyDescent="0.25">
      <c r="A45" s="23" t="s">
        <v>277</v>
      </c>
      <c r="B45" s="10"/>
      <c r="C45" s="10"/>
    </row>
    <row r="46" spans="1:3" x14ac:dyDescent="0.25">
      <c r="A46" s="9" t="s">
        <v>278</v>
      </c>
      <c r="B46" s="10">
        <v>42.137166666666658</v>
      </c>
      <c r="C46" s="10">
        <v>2.0520833333333335</v>
      </c>
    </row>
  </sheetData>
  <conditionalFormatting pivot="1" sqref="N11:Q1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11:U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11:Y1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6:P26 N27:P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26:N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6:O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6:P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26:R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26:R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6:S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26:S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26:T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26:T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6:U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26:U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6:V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26:V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6:W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26:W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26:X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26:X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26:Y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26:Y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6:Q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6:Q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6:B37 B39:B40 B42:B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6:C37 C38 C39:C40 C41 C42:C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abSelected="1" topLeftCell="J1" workbookViewId="0">
      <selection activeCell="AB25" sqref="AB25"/>
    </sheetView>
  </sheetViews>
  <sheetFormatPr defaultRowHeight="15" x14ac:dyDescent="0.25"/>
  <cols>
    <col min="1" max="1" width="13.28515625" customWidth="1"/>
    <col min="5" max="5" width="10" customWidth="1"/>
    <col min="12" max="12" width="18.28515625" customWidth="1"/>
  </cols>
  <sheetData>
    <row r="1" spans="1:50" x14ac:dyDescent="0.25">
      <c r="A1" s="12" t="s">
        <v>285</v>
      </c>
      <c r="L1" s="12" t="s">
        <v>341</v>
      </c>
      <c r="V1" s="12" t="s">
        <v>377</v>
      </c>
      <c r="AF1" s="12" t="s">
        <v>381</v>
      </c>
      <c r="AP1" s="12" t="s">
        <v>353</v>
      </c>
    </row>
    <row r="2" spans="1:50" x14ac:dyDescent="0.25">
      <c r="A2" t="s">
        <v>286</v>
      </c>
      <c r="L2" t="s">
        <v>375</v>
      </c>
      <c r="V2" t="s">
        <v>378</v>
      </c>
      <c r="AF2" t="s">
        <v>382</v>
      </c>
      <c r="AP2" s="25" t="s">
        <v>354</v>
      </c>
    </row>
    <row r="3" spans="1:50" x14ac:dyDescent="0.25">
      <c r="A3" t="s">
        <v>287</v>
      </c>
      <c r="L3" t="s">
        <v>376</v>
      </c>
      <c r="V3" t="s">
        <v>379</v>
      </c>
      <c r="AF3" t="s">
        <v>383</v>
      </c>
      <c r="AP3" t="s">
        <v>355</v>
      </c>
    </row>
    <row r="4" spans="1:50" x14ac:dyDescent="0.25">
      <c r="A4" t="s">
        <v>288</v>
      </c>
      <c r="V4" t="s">
        <v>380</v>
      </c>
      <c r="AP4" t="s">
        <v>356</v>
      </c>
    </row>
    <row r="6" spans="1:50" ht="15" customHeight="1" x14ac:dyDescent="0.25">
      <c r="A6" t="s">
        <v>289</v>
      </c>
      <c r="L6" t="s">
        <v>289</v>
      </c>
      <c r="V6" t="s">
        <v>289</v>
      </c>
      <c r="AF6" t="s">
        <v>289</v>
      </c>
      <c r="AP6" t="s">
        <v>289</v>
      </c>
    </row>
    <row r="7" spans="1:50" x14ac:dyDescent="0.25">
      <c r="A7" t="s">
        <v>290</v>
      </c>
      <c r="B7" t="s">
        <v>291</v>
      </c>
      <c r="C7" t="s">
        <v>292</v>
      </c>
      <c r="D7" t="s">
        <v>293</v>
      </c>
      <c r="E7" t="s">
        <v>294</v>
      </c>
      <c r="L7" t="s">
        <v>290</v>
      </c>
      <c r="M7" t="s">
        <v>291</v>
      </c>
      <c r="N7" t="s">
        <v>292</v>
      </c>
      <c r="O7" t="s">
        <v>293</v>
      </c>
      <c r="P7" t="s">
        <v>294</v>
      </c>
      <c r="V7" t="s">
        <v>290</v>
      </c>
      <c r="W7" t="s">
        <v>291</v>
      </c>
      <c r="X7" t="s">
        <v>292</v>
      </c>
      <c r="Y7" t="s">
        <v>293</v>
      </c>
      <c r="Z7" t="s">
        <v>294</v>
      </c>
      <c r="AF7" t="s">
        <v>290</v>
      </c>
      <c r="AG7" t="s">
        <v>291</v>
      </c>
      <c r="AH7" t="s">
        <v>292</v>
      </c>
      <c r="AI7" t="s">
        <v>293</v>
      </c>
      <c r="AJ7" t="s">
        <v>294</v>
      </c>
      <c r="AP7" t="s">
        <v>290</v>
      </c>
      <c r="AQ7" t="s">
        <v>291</v>
      </c>
      <c r="AR7" t="s">
        <v>292</v>
      </c>
      <c r="AS7" t="s">
        <v>293</v>
      </c>
      <c r="AT7" t="s">
        <v>294</v>
      </c>
    </row>
    <row r="8" spans="1:50" x14ac:dyDescent="0.25">
      <c r="A8" t="s">
        <v>282</v>
      </c>
      <c r="B8">
        <v>2</v>
      </c>
      <c r="C8">
        <v>51</v>
      </c>
      <c r="D8">
        <v>16.38</v>
      </c>
      <c r="E8" s="13" t="s">
        <v>295</v>
      </c>
      <c r="L8" t="s">
        <v>342</v>
      </c>
      <c r="M8">
        <v>2</v>
      </c>
      <c r="N8">
        <v>17</v>
      </c>
      <c r="O8">
        <v>7.91</v>
      </c>
      <c r="P8" s="13">
        <v>3.7000000000000002E-3</v>
      </c>
      <c r="V8" t="s">
        <v>342</v>
      </c>
      <c r="W8">
        <v>2</v>
      </c>
      <c r="X8">
        <v>15</v>
      </c>
      <c r="Y8">
        <v>4.47</v>
      </c>
      <c r="Z8" s="13">
        <v>0.03</v>
      </c>
      <c r="AF8" t="s">
        <v>342</v>
      </c>
      <c r="AG8">
        <v>2</v>
      </c>
      <c r="AH8">
        <v>20</v>
      </c>
      <c r="AI8">
        <v>4.2699999999999996</v>
      </c>
      <c r="AJ8" s="13">
        <v>2.8500000000000001E-2</v>
      </c>
      <c r="AP8" t="s">
        <v>282</v>
      </c>
      <c r="AQ8">
        <v>2</v>
      </c>
      <c r="AR8">
        <v>218</v>
      </c>
      <c r="AS8">
        <v>6.42</v>
      </c>
      <c r="AT8" s="13">
        <v>1.9E-3</v>
      </c>
    </row>
    <row r="9" spans="1:50" x14ac:dyDescent="0.25">
      <c r="A9" t="s">
        <v>281</v>
      </c>
      <c r="B9">
        <v>1</v>
      </c>
      <c r="C9">
        <v>51</v>
      </c>
      <c r="D9">
        <v>0.44</v>
      </c>
      <c r="E9">
        <v>0.51239999999999997</v>
      </c>
      <c r="L9" t="s">
        <v>281</v>
      </c>
      <c r="M9">
        <v>1</v>
      </c>
      <c r="N9">
        <v>17</v>
      </c>
      <c r="O9">
        <v>5.48</v>
      </c>
      <c r="P9">
        <v>3.1699999999999999E-2</v>
      </c>
      <c r="V9" t="s">
        <v>281</v>
      </c>
      <c r="W9">
        <v>1</v>
      </c>
      <c r="X9">
        <v>15</v>
      </c>
      <c r="Y9">
        <v>1.6</v>
      </c>
      <c r="Z9">
        <v>0.2248</v>
      </c>
      <c r="AF9" t="s">
        <v>281</v>
      </c>
      <c r="AG9">
        <v>1</v>
      </c>
      <c r="AH9">
        <v>20</v>
      </c>
      <c r="AI9">
        <v>1.07</v>
      </c>
      <c r="AJ9">
        <v>0.31230000000000002</v>
      </c>
      <c r="AP9" t="s">
        <v>281</v>
      </c>
      <c r="AQ9">
        <v>1</v>
      </c>
      <c r="AR9">
        <v>218</v>
      </c>
      <c r="AS9">
        <v>28.28</v>
      </c>
      <c r="AT9" s="13" t="s">
        <v>295</v>
      </c>
    </row>
    <row r="10" spans="1:50" x14ac:dyDescent="0.25">
      <c r="A10" t="s">
        <v>296</v>
      </c>
      <c r="B10">
        <v>2</v>
      </c>
      <c r="C10">
        <v>51</v>
      </c>
      <c r="D10">
        <v>0.45</v>
      </c>
      <c r="E10">
        <v>0.64029999999999998</v>
      </c>
      <c r="V10" t="s">
        <v>343</v>
      </c>
      <c r="W10">
        <v>2</v>
      </c>
      <c r="X10">
        <v>15</v>
      </c>
      <c r="Y10">
        <v>1.07</v>
      </c>
      <c r="Z10">
        <v>0.36659999999999998</v>
      </c>
      <c r="AP10" t="s">
        <v>296</v>
      </c>
      <c r="AQ10">
        <v>2</v>
      </c>
      <c r="AR10">
        <v>218</v>
      </c>
      <c r="AS10">
        <v>0.31</v>
      </c>
      <c r="AT10">
        <v>0.73499999999999999</v>
      </c>
    </row>
    <row r="12" spans="1:50" ht="15" customHeight="1" x14ac:dyDescent="0.25">
      <c r="A12" t="s">
        <v>297</v>
      </c>
      <c r="L12" t="s">
        <v>297</v>
      </c>
      <c r="V12" t="s">
        <v>297</v>
      </c>
      <c r="AP12" t="s">
        <v>297</v>
      </c>
    </row>
    <row r="13" spans="1:50" ht="15" customHeight="1" x14ac:dyDescent="0.25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303</v>
      </c>
      <c r="G13" t="s">
        <v>304</v>
      </c>
      <c r="H13" t="s">
        <v>293</v>
      </c>
      <c r="I13" t="s">
        <v>294</v>
      </c>
      <c r="L13" t="s">
        <v>298</v>
      </c>
      <c r="M13" t="s">
        <v>299</v>
      </c>
      <c r="N13" t="s">
        <v>300</v>
      </c>
      <c r="O13" t="s">
        <v>301</v>
      </c>
      <c r="P13" t="s">
        <v>302</v>
      </c>
      <c r="Q13" t="s">
        <v>303</v>
      </c>
      <c r="R13" t="s">
        <v>304</v>
      </c>
      <c r="S13" t="s">
        <v>293</v>
      </c>
      <c r="T13" t="s">
        <v>294</v>
      </c>
      <c r="V13" t="s">
        <v>298</v>
      </c>
      <c r="W13" t="s">
        <v>299</v>
      </c>
      <c r="X13" t="s">
        <v>300</v>
      </c>
      <c r="Y13" t="s">
        <v>301</v>
      </c>
      <c r="Z13" t="s">
        <v>302</v>
      </c>
      <c r="AA13" t="s">
        <v>303</v>
      </c>
      <c r="AB13" t="s">
        <v>304</v>
      </c>
      <c r="AC13" t="s">
        <v>293</v>
      </c>
      <c r="AD13" t="s">
        <v>294</v>
      </c>
      <c r="AF13" t="s">
        <v>297</v>
      </c>
      <c r="AP13" t="s">
        <v>298</v>
      </c>
      <c r="AQ13" t="s">
        <v>299</v>
      </c>
      <c r="AR13" t="s">
        <v>300</v>
      </c>
      <c r="AS13" t="s">
        <v>301</v>
      </c>
      <c r="AT13" t="s">
        <v>302</v>
      </c>
      <c r="AU13" t="s">
        <v>303</v>
      </c>
      <c r="AV13" t="s">
        <v>304</v>
      </c>
      <c r="AW13" t="s">
        <v>293</v>
      </c>
      <c r="AX13" t="s">
        <v>294</v>
      </c>
    </row>
    <row r="14" spans="1:50" x14ac:dyDescent="0.25">
      <c r="A14" t="s">
        <v>282</v>
      </c>
      <c r="B14">
        <v>2</v>
      </c>
      <c r="C14">
        <v>500.16693299999997</v>
      </c>
      <c r="D14">
        <v>250.08346599999999</v>
      </c>
      <c r="E14" t="s">
        <v>305</v>
      </c>
      <c r="F14" t="s">
        <v>306</v>
      </c>
      <c r="G14">
        <v>51</v>
      </c>
      <c r="H14">
        <v>16.53</v>
      </c>
      <c r="I14" s="13" t="s">
        <v>295</v>
      </c>
      <c r="L14" t="s">
        <v>342</v>
      </c>
      <c r="M14">
        <v>2</v>
      </c>
      <c r="N14">
        <v>3.3177080000000001</v>
      </c>
      <c r="O14">
        <v>1.6588540000000001</v>
      </c>
      <c r="P14" t="s">
        <v>373</v>
      </c>
      <c r="Q14" t="s">
        <v>306</v>
      </c>
      <c r="R14">
        <v>17</v>
      </c>
      <c r="S14">
        <v>7.91</v>
      </c>
      <c r="T14" s="13">
        <v>3.7000000000000002E-3</v>
      </c>
      <c r="V14" t="s">
        <v>342</v>
      </c>
      <c r="W14">
        <v>2</v>
      </c>
      <c r="X14">
        <v>1.453125</v>
      </c>
      <c r="Y14">
        <v>0.72656200000000004</v>
      </c>
      <c r="Z14" t="s">
        <v>344</v>
      </c>
      <c r="AA14" t="s">
        <v>306</v>
      </c>
      <c r="AB14">
        <v>15</v>
      </c>
      <c r="AC14">
        <v>4.47</v>
      </c>
      <c r="AD14" s="13">
        <v>0.03</v>
      </c>
      <c r="AF14" t="s">
        <v>298</v>
      </c>
      <c r="AG14" t="s">
        <v>299</v>
      </c>
      <c r="AH14" t="s">
        <v>300</v>
      </c>
      <c r="AI14" t="s">
        <v>301</v>
      </c>
      <c r="AJ14" t="s">
        <v>302</v>
      </c>
      <c r="AK14" t="s">
        <v>303</v>
      </c>
      <c r="AL14" t="s">
        <v>304</v>
      </c>
      <c r="AM14" t="s">
        <v>293</v>
      </c>
      <c r="AN14" t="s">
        <v>294</v>
      </c>
      <c r="AP14" t="s">
        <v>282</v>
      </c>
      <c r="AQ14">
        <v>2</v>
      </c>
      <c r="AR14">
        <v>7.3550000000000004E-3</v>
      </c>
      <c r="AS14">
        <v>3.6779999999999998E-3</v>
      </c>
      <c r="AT14" t="s">
        <v>305</v>
      </c>
      <c r="AU14" t="s">
        <v>306</v>
      </c>
      <c r="AV14">
        <v>218</v>
      </c>
      <c r="AW14">
        <v>6.42</v>
      </c>
      <c r="AX14" s="13">
        <v>2E-3</v>
      </c>
    </row>
    <row r="15" spans="1:50" x14ac:dyDescent="0.25">
      <c r="A15" t="s">
        <v>281</v>
      </c>
      <c r="B15">
        <v>1</v>
      </c>
      <c r="C15">
        <v>6.8983499999999998</v>
      </c>
      <c r="D15">
        <v>6.8983499999999998</v>
      </c>
      <c r="E15" t="s">
        <v>307</v>
      </c>
      <c r="F15" t="s">
        <v>306</v>
      </c>
      <c r="G15">
        <v>51</v>
      </c>
      <c r="H15">
        <v>0.46</v>
      </c>
      <c r="I15">
        <v>0.50260000000000005</v>
      </c>
      <c r="L15" t="s">
        <v>281</v>
      </c>
      <c r="M15">
        <v>1</v>
      </c>
      <c r="N15">
        <v>1.1484380000000001</v>
      </c>
      <c r="O15">
        <v>1.1484380000000001</v>
      </c>
      <c r="P15" t="s">
        <v>374</v>
      </c>
      <c r="Q15" t="s">
        <v>306</v>
      </c>
      <c r="R15">
        <v>17</v>
      </c>
      <c r="S15">
        <v>5.48</v>
      </c>
      <c r="T15">
        <v>3.1699999999999999E-2</v>
      </c>
      <c r="V15" t="s">
        <v>281</v>
      </c>
      <c r="W15">
        <v>1</v>
      </c>
      <c r="X15">
        <v>0.26041700000000001</v>
      </c>
      <c r="Y15">
        <v>0.26041700000000001</v>
      </c>
      <c r="Z15" t="s">
        <v>345</v>
      </c>
      <c r="AA15" t="s">
        <v>306</v>
      </c>
      <c r="AB15">
        <v>15</v>
      </c>
      <c r="AC15">
        <v>1.6</v>
      </c>
      <c r="AD15">
        <v>0.2248</v>
      </c>
      <c r="AF15" t="s">
        <v>342</v>
      </c>
      <c r="AG15">
        <v>2</v>
      </c>
      <c r="AH15">
        <v>2.5052080000000001</v>
      </c>
      <c r="AI15">
        <v>1.2526040000000001</v>
      </c>
      <c r="AJ15" t="s">
        <v>373</v>
      </c>
      <c r="AK15" t="s">
        <v>306</v>
      </c>
      <c r="AL15">
        <v>20</v>
      </c>
      <c r="AM15">
        <v>4.2699999999999996</v>
      </c>
      <c r="AN15" s="13">
        <v>2.8500000000000001E-2</v>
      </c>
      <c r="AP15" t="s">
        <v>281</v>
      </c>
      <c r="AQ15">
        <v>1</v>
      </c>
      <c r="AR15">
        <v>1.6229E-2</v>
      </c>
      <c r="AS15">
        <v>1.6229E-2</v>
      </c>
      <c r="AT15" t="s">
        <v>307</v>
      </c>
      <c r="AU15" t="s">
        <v>306</v>
      </c>
      <c r="AV15">
        <v>218</v>
      </c>
      <c r="AW15">
        <v>28.33</v>
      </c>
      <c r="AX15" s="13" t="s">
        <v>295</v>
      </c>
    </row>
    <row r="16" spans="1:50" x14ac:dyDescent="0.25">
      <c r="A16" t="s">
        <v>296</v>
      </c>
      <c r="B16">
        <v>2</v>
      </c>
      <c r="C16">
        <v>14.364069000000001</v>
      </c>
      <c r="D16">
        <v>7.1820349999999999</v>
      </c>
      <c r="E16" t="s">
        <v>308</v>
      </c>
      <c r="F16" t="s">
        <v>306</v>
      </c>
      <c r="G16">
        <v>51</v>
      </c>
      <c r="H16">
        <v>0.47</v>
      </c>
      <c r="I16">
        <v>0.62480000000000002</v>
      </c>
      <c r="L16" t="s">
        <v>11</v>
      </c>
      <c r="M16">
        <v>3</v>
      </c>
      <c r="N16">
        <v>1.2161459999999999</v>
      </c>
      <c r="O16">
        <v>0.40538200000000002</v>
      </c>
      <c r="P16" t="s">
        <v>347</v>
      </c>
      <c r="Q16" t="s">
        <v>306</v>
      </c>
      <c r="R16">
        <v>17</v>
      </c>
      <c r="S16">
        <v>1.93</v>
      </c>
      <c r="T16">
        <v>0.16259999999999999</v>
      </c>
      <c r="V16" t="s">
        <v>343</v>
      </c>
      <c r="W16">
        <v>2</v>
      </c>
      <c r="X16">
        <v>0.34895799999999999</v>
      </c>
      <c r="Y16">
        <v>0.174479</v>
      </c>
      <c r="Z16" t="s">
        <v>346</v>
      </c>
      <c r="AA16" t="s">
        <v>306</v>
      </c>
      <c r="AB16">
        <v>15</v>
      </c>
      <c r="AC16">
        <v>1.07</v>
      </c>
      <c r="AD16">
        <v>0.36659999999999998</v>
      </c>
      <c r="AF16" t="s">
        <v>281</v>
      </c>
      <c r="AG16">
        <v>1</v>
      </c>
      <c r="AH16">
        <v>0.315104</v>
      </c>
      <c r="AI16">
        <v>0.315104</v>
      </c>
      <c r="AJ16" t="s">
        <v>374</v>
      </c>
      <c r="AK16" t="s">
        <v>306</v>
      </c>
      <c r="AL16">
        <v>20</v>
      </c>
      <c r="AM16">
        <v>1.07</v>
      </c>
      <c r="AN16">
        <v>0.31230000000000002</v>
      </c>
      <c r="AP16" t="s">
        <v>296</v>
      </c>
      <c r="AQ16">
        <v>2</v>
      </c>
      <c r="AR16">
        <v>3.5500000000000001E-4</v>
      </c>
      <c r="AS16">
        <v>1.7699999999999999E-4</v>
      </c>
      <c r="AT16" t="s">
        <v>308</v>
      </c>
      <c r="AU16" t="s">
        <v>306</v>
      </c>
      <c r="AV16">
        <v>218</v>
      </c>
      <c r="AW16">
        <v>0.31</v>
      </c>
      <c r="AX16">
        <v>0.73409999999999997</v>
      </c>
    </row>
    <row r="17" spans="1:50" x14ac:dyDescent="0.25">
      <c r="A17" t="s">
        <v>309</v>
      </c>
      <c r="B17">
        <v>2</v>
      </c>
      <c r="C17">
        <v>37.760013000000001</v>
      </c>
      <c r="D17">
        <v>18.880006000000002</v>
      </c>
      <c r="E17" t="s">
        <v>310</v>
      </c>
      <c r="F17" t="s">
        <v>306</v>
      </c>
      <c r="G17">
        <v>51</v>
      </c>
      <c r="H17">
        <v>1.25</v>
      </c>
      <c r="I17">
        <v>0.29570000000000002</v>
      </c>
      <c r="L17" t="s">
        <v>311</v>
      </c>
      <c r="M17">
        <v>17</v>
      </c>
      <c r="N17">
        <v>3.5651039999999998</v>
      </c>
      <c r="O17">
        <v>0.20971200000000001</v>
      </c>
      <c r="P17" t="s">
        <v>312</v>
      </c>
      <c r="Q17" t="s">
        <v>313</v>
      </c>
      <c r="R17" t="s">
        <v>313</v>
      </c>
      <c r="S17" t="s">
        <v>313</v>
      </c>
      <c r="T17" t="s">
        <v>313</v>
      </c>
      <c r="V17" t="s">
        <v>11</v>
      </c>
      <c r="W17">
        <v>3</v>
      </c>
      <c r="X17">
        <v>1.53125</v>
      </c>
      <c r="Y17">
        <v>0.51041700000000001</v>
      </c>
      <c r="Z17" t="s">
        <v>347</v>
      </c>
      <c r="AA17" t="s">
        <v>306</v>
      </c>
      <c r="AB17">
        <v>15</v>
      </c>
      <c r="AC17">
        <v>3.14</v>
      </c>
      <c r="AD17">
        <v>5.6599999999999998E-2</v>
      </c>
      <c r="AF17" t="s">
        <v>311</v>
      </c>
      <c r="AG17">
        <v>20</v>
      </c>
      <c r="AH17">
        <v>5.8645829999999997</v>
      </c>
      <c r="AI17">
        <v>0.29322900000000002</v>
      </c>
      <c r="AJ17" t="s">
        <v>312</v>
      </c>
      <c r="AK17" t="s">
        <v>313</v>
      </c>
      <c r="AL17" t="s">
        <v>313</v>
      </c>
      <c r="AM17" t="s">
        <v>313</v>
      </c>
      <c r="AN17" t="s">
        <v>313</v>
      </c>
      <c r="AP17" t="s">
        <v>11</v>
      </c>
      <c r="AQ17">
        <v>3</v>
      </c>
      <c r="AR17">
        <v>2.2009000000000001E-2</v>
      </c>
      <c r="AS17">
        <v>7.3359999999999996E-3</v>
      </c>
      <c r="AT17" t="s">
        <v>357</v>
      </c>
      <c r="AU17" t="s">
        <v>306</v>
      </c>
      <c r="AV17">
        <v>218</v>
      </c>
      <c r="AW17">
        <v>12.8</v>
      </c>
      <c r="AX17" s="13" t="s">
        <v>295</v>
      </c>
    </row>
    <row r="18" spans="1:50" x14ac:dyDescent="0.25">
      <c r="A18" t="s">
        <v>311</v>
      </c>
      <c r="B18">
        <v>51</v>
      </c>
      <c r="C18">
        <v>771.53559299999995</v>
      </c>
      <c r="D18">
        <v>15.128149000000001</v>
      </c>
      <c r="E18" t="s">
        <v>312</v>
      </c>
      <c r="F18" t="s">
        <v>313</v>
      </c>
      <c r="G18" t="s">
        <v>313</v>
      </c>
      <c r="H18" t="s">
        <v>313</v>
      </c>
      <c r="I18" t="s">
        <v>313</v>
      </c>
      <c r="V18" t="s">
        <v>311</v>
      </c>
      <c r="W18">
        <v>15</v>
      </c>
      <c r="X18">
        <v>2.4375</v>
      </c>
      <c r="Y18">
        <v>0.16250000000000001</v>
      </c>
      <c r="Z18" t="s">
        <v>312</v>
      </c>
      <c r="AA18" t="s">
        <v>313</v>
      </c>
      <c r="AB18" t="s">
        <v>313</v>
      </c>
      <c r="AC18" t="s">
        <v>313</v>
      </c>
      <c r="AD18" t="s">
        <v>313</v>
      </c>
      <c r="AP18" t="s">
        <v>311</v>
      </c>
      <c r="AQ18">
        <v>218</v>
      </c>
      <c r="AR18">
        <v>0.124901</v>
      </c>
      <c r="AS18">
        <v>5.7300000000000005E-4</v>
      </c>
      <c r="AT18" t="s">
        <v>312</v>
      </c>
      <c r="AU18" t="s">
        <v>313</v>
      </c>
      <c r="AV18" t="s">
        <v>313</v>
      </c>
      <c r="AW18" t="s">
        <v>313</v>
      </c>
      <c r="AX18" t="s">
        <v>313</v>
      </c>
    </row>
    <row r="20" spans="1:50" x14ac:dyDescent="0.25">
      <c r="A20" t="s">
        <v>314</v>
      </c>
      <c r="L20" t="s">
        <v>348</v>
      </c>
      <c r="V20" t="s">
        <v>348</v>
      </c>
      <c r="AF20" t="s">
        <v>348</v>
      </c>
      <c r="AP20" t="s">
        <v>314</v>
      </c>
    </row>
    <row r="22" spans="1:50" ht="15" customHeight="1" x14ac:dyDescent="0.25">
      <c r="A22" t="s">
        <v>315</v>
      </c>
      <c r="B22" t="s">
        <v>282</v>
      </c>
      <c r="C22" t="s">
        <v>281</v>
      </c>
      <c r="D22" t="s">
        <v>316</v>
      </c>
      <c r="E22" t="s">
        <v>317</v>
      </c>
      <c r="F22" t="s">
        <v>318</v>
      </c>
      <c r="L22" t="s">
        <v>315</v>
      </c>
      <c r="M22" t="s">
        <v>16</v>
      </c>
      <c r="N22" t="s">
        <v>281</v>
      </c>
      <c r="O22" t="s">
        <v>316</v>
      </c>
      <c r="P22" t="s">
        <v>317</v>
      </c>
      <c r="Q22" t="s">
        <v>318</v>
      </c>
      <c r="V22" t="s">
        <v>315</v>
      </c>
      <c r="W22" t="s">
        <v>16</v>
      </c>
      <c r="X22" t="s">
        <v>281</v>
      </c>
      <c r="Y22" t="s">
        <v>316</v>
      </c>
      <c r="Z22" t="s">
        <v>317</v>
      </c>
      <c r="AA22" t="s">
        <v>318</v>
      </c>
      <c r="AF22" t="s">
        <v>315</v>
      </c>
      <c r="AG22" t="s">
        <v>16</v>
      </c>
      <c r="AH22" t="s">
        <v>281</v>
      </c>
      <c r="AI22" t="s">
        <v>316</v>
      </c>
      <c r="AJ22" t="s">
        <v>317</v>
      </c>
      <c r="AK22" t="s">
        <v>318</v>
      </c>
      <c r="AP22" t="s">
        <v>315</v>
      </c>
      <c r="AQ22" t="s">
        <v>282</v>
      </c>
      <c r="AR22" t="s">
        <v>281</v>
      </c>
      <c r="AS22" t="s">
        <v>316</v>
      </c>
      <c r="AT22" t="s">
        <v>317</v>
      </c>
      <c r="AU22" t="s">
        <v>318</v>
      </c>
    </row>
    <row r="23" spans="1:50" x14ac:dyDescent="0.25">
      <c r="F23" t="s">
        <v>319</v>
      </c>
      <c r="Q23" t="s">
        <v>319</v>
      </c>
      <c r="AA23" t="s">
        <v>319</v>
      </c>
      <c r="AK23" t="s">
        <v>319</v>
      </c>
      <c r="AU23" t="s">
        <v>319</v>
      </c>
    </row>
    <row r="24" spans="1:50" x14ac:dyDescent="0.25">
      <c r="A24">
        <v>1</v>
      </c>
      <c r="B24" t="s">
        <v>283</v>
      </c>
      <c r="D24" s="11">
        <v>45.856699999999996</v>
      </c>
      <c r="E24">
        <v>1.1508</v>
      </c>
      <c r="F24" t="s">
        <v>320</v>
      </c>
      <c r="L24">
        <v>1</v>
      </c>
      <c r="M24" t="s">
        <v>21</v>
      </c>
      <c r="O24">
        <v>1.5313000000000001</v>
      </c>
      <c r="P24">
        <v>0.18540000000000001</v>
      </c>
      <c r="Q24" t="s">
        <v>321</v>
      </c>
      <c r="V24">
        <v>1</v>
      </c>
      <c r="W24" t="s">
        <v>21</v>
      </c>
      <c r="Y24">
        <v>2.0937000000000001</v>
      </c>
      <c r="Z24">
        <v>0.18659999999999999</v>
      </c>
      <c r="AA24" t="s">
        <v>321</v>
      </c>
      <c r="AF24">
        <v>1</v>
      </c>
      <c r="AG24" t="s">
        <v>21</v>
      </c>
      <c r="AI24">
        <v>0.5625</v>
      </c>
      <c r="AJ24">
        <v>0.1915</v>
      </c>
      <c r="AK24" t="s">
        <v>320</v>
      </c>
      <c r="AP24">
        <v>1</v>
      </c>
      <c r="AQ24" t="s">
        <v>283</v>
      </c>
      <c r="AS24">
        <v>0.72440000000000004</v>
      </c>
      <c r="AT24">
        <v>6.5269999999999998E-3</v>
      </c>
      <c r="AU24" t="s">
        <v>320</v>
      </c>
    </row>
    <row r="25" spans="1:50" x14ac:dyDescent="0.25">
      <c r="A25">
        <v>2</v>
      </c>
      <c r="B25" t="s">
        <v>284</v>
      </c>
      <c r="D25" s="11">
        <v>45.901699999999998</v>
      </c>
      <c r="E25">
        <v>1.1508</v>
      </c>
      <c r="F25" t="s">
        <v>320</v>
      </c>
      <c r="L25">
        <v>2</v>
      </c>
      <c r="M25" t="s">
        <v>30</v>
      </c>
      <c r="O25">
        <v>2.375</v>
      </c>
      <c r="P25">
        <v>0.18540000000000001</v>
      </c>
      <c r="Q25" t="s">
        <v>320</v>
      </c>
      <c r="V25">
        <v>2</v>
      </c>
      <c r="W25" t="s">
        <v>30</v>
      </c>
      <c r="Y25">
        <v>2.1875</v>
      </c>
      <c r="Z25">
        <v>0.18659999999999999</v>
      </c>
      <c r="AA25" t="s">
        <v>321</v>
      </c>
      <c r="AF25">
        <v>2</v>
      </c>
      <c r="AG25" t="s">
        <v>30</v>
      </c>
      <c r="AI25">
        <v>-0.1875</v>
      </c>
      <c r="AJ25">
        <v>0.1915</v>
      </c>
      <c r="AK25" t="s">
        <v>321</v>
      </c>
      <c r="AP25">
        <v>2</v>
      </c>
      <c r="AQ25" t="s">
        <v>284</v>
      </c>
      <c r="AS25">
        <v>0.73060000000000003</v>
      </c>
      <c r="AT25">
        <v>6.5050000000000004E-3</v>
      </c>
      <c r="AU25" t="s">
        <v>320</v>
      </c>
    </row>
    <row r="26" spans="1:50" x14ac:dyDescent="0.25">
      <c r="A26">
        <v>3</v>
      </c>
      <c r="B26" t="s">
        <v>25</v>
      </c>
      <c r="D26" s="11">
        <v>39.976599999999998</v>
      </c>
      <c r="E26">
        <v>0.70509999999999995</v>
      </c>
      <c r="F26" t="s">
        <v>321</v>
      </c>
      <c r="L26">
        <v>3</v>
      </c>
      <c r="M26" t="s">
        <v>24</v>
      </c>
      <c r="O26">
        <v>2.25</v>
      </c>
      <c r="P26">
        <v>0.18540000000000001</v>
      </c>
      <c r="Q26" t="s">
        <v>320</v>
      </c>
      <c r="V26">
        <v>3</v>
      </c>
      <c r="W26" t="s">
        <v>24</v>
      </c>
      <c r="Y26">
        <v>2.6562000000000001</v>
      </c>
      <c r="Z26">
        <v>0.18659999999999999</v>
      </c>
      <c r="AA26" t="s">
        <v>320</v>
      </c>
      <c r="AF26">
        <v>3</v>
      </c>
      <c r="AG26" t="s">
        <v>24</v>
      </c>
      <c r="AI26">
        <v>0.40620000000000001</v>
      </c>
      <c r="AJ26">
        <v>0.1915</v>
      </c>
      <c r="AK26" t="s">
        <v>320</v>
      </c>
      <c r="AP26">
        <v>3</v>
      </c>
      <c r="AQ26" t="s">
        <v>25</v>
      </c>
      <c r="AS26">
        <v>0.71660000000000001</v>
      </c>
      <c r="AT26">
        <v>5.8380000000000003E-3</v>
      </c>
      <c r="AU26" t="s">
        <v>321</v>
      </c>
    </row>
    <row r="27" spans="1:50" x14ac:dyDescent="0.25">
      <c r="D27" s="11"/>
    </row>
    <row r="28" spans="1:50" x14ac:dyDescent="0.25">
      <c r="A28" t="s">
        <v>322</v>
      </c>
      <c r="D28" s="11"/>
      <c r="L28" t="s">
        <v>322</v>
      </c>
      <c r="V28" t="s">
        <v>322</v>
      </c>
      <c r="AF28" t="s">
        <v>322</v>
      </c>
      <c r="AP28" t="s">
        <v>322</v>
      </c>
    </row>
    <row r="29" spans="1:50" x14ac:dyDescent="0.25">
      <c r="D29" s="11"/>
    </row>
    <row r="30" spans="1:50" ht="15" customHeight="1" x14ac:dyDescent="0.25">
      <c r="A30" t="s">
        <v>315</v>
      </c>
      <c r="B30" t="s">
        <v>282</v>
      </c>
      <c r="C30" t="s">
        <v>281</v>
      </c>
      <c r="D30" s="11" t="s">
        <v>316</v>
      </c>
      <c r="E30" t="s">
        <v>317</v>
      </c>
      <c r="F30" t="s">
        <v>318</v>
      </c>
      <c r="L30" t="s">
        <v>315</v>
      </c>
      <c r="M30" t="s">
        <v>16</v>
      </c>
      <c r="N30" t="s">
        <v>281</v>
      </c>
      <c r="O30" t="s">
        <v>316</v>
      </c>
      <c r="P30" t="s">
        <v>317</v>
      </c>
      <c r="Q30" t="s">
        <v>318</v>
      </c>
      <c r="V30" t="s">
        <v>315</v>
      </c>
      <c r="W30" t="s">
        <v>16</v>
      </c>
      <c r="X30" t="s">
        <v>281</v>
      </c>
      <c r="Y30" t="s">
        <v>316</v>
      </c>
      <c r="Z30" t="s">
        <v>317</v>
      </c>
      <c r="AA30" t="s">
        <v>318</v>
      </c>
      <c r="AF30" t="s">
        <v>315</v>
      </c>
      <c r="AG30" t="s">
        <v>16</v>
      </c>
      <c r="AH30" t="s">
        <v>281</v>
      </c>
      <c r="AI30" t="s">
        <v>316</v>
      </c>
      <c r="AJ30" t="s">
        <v>317</v>
      </c>
      <c r="AK30" t="s">
        <v>318</v>
      </c>
      <c r="AP30" t="s">
        <v>315</v>
      </c>
      <c r="AQ30" t="s">
        <v>282</v>
      </c>
      <c r="AR30" t="s">
        <v>281</v>
      </c>
      <c r="AS30" t="s">
        <v>316</v>
      </c>
      <c r="AT30" t="s">
        <v>317</v>
      </c>
      <c r="AU30" t="s">
        <v>318</v>
      </c>
    </row>
    <row r="31" spans="1:50" x14ac:dyDescent="0.25">
      <c r="D31" s="11"/>
      <c r="F31" t="s">
        <v>319</v>
      </c>
      <c r="Q31" t="s">
        <v>319</v>
      </c>
      <c r="AA31" t="s">
        <v>319</v>
      </c>
      <c r="AK31" t="s">
        <v>319</v>
      </c>
      <c r="AU31" t="s">
        <v>319</v>
      </c>
    </row>
    <row r="32" spans="1:50" x14ac:dyDescent="0.25">
      <c r="A32">
        <v>4</v>
      </c>
      <c r="C32" t="s">
        <v>26</v>
      </c>
      <c r="D32" s="11">
        <v>44.2896</v>
      </c>
      <c r="E32">
        <v>0.84699999999999998</v>
      </c>
      <c r="F32" t="s">
        <v>320</v>
      </c>
      <c r="L32">
        <v>4</v>
      </c>
      <c r="N32" t="s">
        <v>26</v>
      </c>
      <c r="O32">
        <v>2.2707999999999999</v>
      </c>
      <c r="P32">
        <v>0.16009999999999999</v>
      </c>
      <c r="Q32" t="s">
        <v>320</v>
      </c>
      <c r="V32">
        <v>4</v>
      </c>
      <c r="X32" t="s">
        <v>26</v>
      </c>
      <c r="Y32" s="29">
        <v>2.4167000000000001</v>
      </c>
      <c r="Z32">
        <v>0.16739999999999999</v>
      </c>
      <c r="AA32" t="s">
        <v>320</v>
      </c>
      <c r="AF32">
        <v>4</v>
      </c>
      <c r="AH32" t="s">
        <v>26</v>
      </c>
      <c r="AI32">
        <v>0.14580000000000001</v>
      </c>
      <c r="AJ32">
        <v>0.15629999999999999</v>
      </c>
      <c r="AK32" t="s">
        <v>320</v>
      </c>
      <c r="AP32">
        <v>4</v>
      </c>
      <c r="AR32" t="s">
        <v>26</v>
      </c>
      <c r="AS32">
        <v>0.73350000000000004</v>
      </c>
      <c r="AT32">
        <v>6.025E-3</v>
      </c>
      <c r="AU32" t="s">
        <v>320</v>
      </c>
    </row>
    <row r="33" spans="1:47" x14ac:dyDescent="0.25">
      <c r="A33">
        <v>5</v>
      </c>
      <c r="C33" t="s">
        <v>23</v>
      </c>
      <c r="D33" s="11">
        <v>43.5336</v>
      </c>
      <c r="E33">
        <v>0.85040000000000004</v>
      </c>
      <c r="F33" t="s">
        <v>320</v>
      </c>
      <c r="L33">
        <v>5</v>
      </c>
      <c r="N33" t="s">
        <v>23</v>
      </c>
      <c r="O33">
        <v>1.8332999999999999</v>
      </c>
      <c r="P33">
        <v>0.16009999999999999</v>
      </c>
      <c r="Q33" t="s">
        <v>321</v>
      </c>
      <c r="V33">
        <v>5</v>
      </c>
      <c r="X33" t="s">
        <v>23</v>
      </c>
      <c r="Y33" s="29">
        <v>2.2082999999999999</v>
      </c>
      <c r="Z33">
        <v>0.16739999999999999</v>
      </c>
      <c r="AA33" t="s">
        <v>320</v>
      </c>
      <c r="AF33">
        <v>5</v>
      </c>
      <c r="AH33" t="s">
        <v>23</v>
      </c>
      <c r="AI33">
        <v>0.375</v>
      </c>
      <c r="AJ33">
        <v>0.15629999999999999</v>
      </c>
      <c r="AK33" t="s">
        <v>320</v>
      </c>
      <c r="AP33">
        <v>5</v>
      </c>
      <c r="AR33" t="s">
        <v>23</v>
      </c>
      <c r="AS33">
        <v>0.71419999999999995</v>
      </c>
      <c r="AT33">
        <v>6.0400000000000002E-3</v>
      </c>
      <c r="AU33" t="s">
        <v>321</v>
      </c>
    </row>
    <row r="34" spans="1:47" x14ac:dyDescent="0.25">
      <c r="D34" s="11"/>
    </row>
    <row r="35" spans="1:47" x14ac:dyDescent="0.25">
      <c r="A35" t="s">
        <v>323</v>
      </c>
      <c r="D35" s="11"/>
      <c r="L35" t="s">
        <v>349</v>
      </c>
      <c r="V35" t="s">
        <v>349</v>
      </c>
      <c r="AP35" t="s">
        <v>323</v>
      </c>
    </row>
    <row r="36" spans="1:47" x14ac:dyDescent="0.25">
      <c r="D36" s="11"/>
    </row>
    <row r="37" spans="1:47" ht="15" customHeight="1" x14ac:dyDescent="0.25">
      <c r="A37" t="s">
        <v>315</v>
      </c>
      <c r="B37" t="s">
        <v>282</v>
      </c>
      <c r="C37" t="s">
        <v>281</v>
      </c>
      <c r="D37" s="11" t="s">
        <v>316</v>
      </c>
      <c r="E37" t="s">
        <v>317</v>
      </c>
      <c r="F37" t="s">
        <v>318</v>
      </c>
      <c r="L37" t="s">
        <v>315</v>
      </c>
      <c r="M37" t="s">
        <v>16</v>
      </c>
      <c r="N37" t="s">
        <v>281</v>
      </c>
      <c r="O37" t="s">
        <v>316</v>
      </c>
      <c r="P37" t="s">
        <v>317</v>
      </c>
      <c r="Q37" t="s">
        <v>318</v>
      </c>
      <c r="V37" t="s">
        <v>315</v>
      </c>
      <c r="W37" t="s">
        <v>16</v>
      </c>
      <c r="X37" t="s">
        <v>281</v>
      </c>
      <c r="Y37" t="s">
        <v>316</v>
      </c>
      <c r="Z37" t="s">
        <v>317</v>
      </c>
      <c r="AA37" t="s">
        <v>318</v>
      </c>
      <c r="AP37" t="s">
        <v>315</v>
      </c>
      <c r="AQ37" t="s">
        <v>282</v>
      </c>
      <c r="AR37" t="s">
        <v>281</v>
      </c>
      <c r="AS37" t="s">
        <v>316</v>
      </c>
      <c r="AT37" t="s">
        <v>317</v>
      </c>
      <c r="AU37" t="s">
        <v>318</v>
      </c>
    </row>
    <row r="38" spans="1:47" x14ac:dyDescent="0.25">
      <c r="D38" s="11"/>
      <c r="F38" t="s">
        <v>319</v>
      </c>
      <c r="Q38" t="s">
        <v>319</v>
      </c>
      <c r="AA38" t="s">
        <v>319</v>
      </c>
      <c r="AU38" t="s">
        <v>319</v>
      </c>
    </row>
    <row r="39" spans="1:47" x14ac:dyDescent="0.25">
      <c r="A39">
        <v>6</v>
      </c>
      <c r="B39" t="s">
        <v>283</v>
      </c>
      <c r="C39" t="s">
        <v>26</v>
      </c>
      <c r="D39" s="11">
        <v>45.953299999999999</v>
      </c>
      <c r="E39">
        <v>1.6077999999999999</v>
      </c>
      <c r="F39" t="s">
        <v>320</v>
      </c>
      <c r="L39">
        <v>6</v>
      </c>
      <c r="M39" t="s">
        <v>21</v>
      </c>
      <c r="N39" t="s">
        <v>26</v>
      </c>
      <c r="O39">
        <v>1.8125</v>
      </c>
      <c r="P39">
        <v>0.25469999999999998</v>
      </c>
      <c r="Q39" t="s">
        <v>350</v>
      </c>
      <c r="V39">
        <v>6</v>
      </c>
      <c r="W39" t="s">
        <v>21</v>
      </c>
      <c r="X39" t="s">
        <v>26</v>
      </c>
      <c r="Y39">
        <v>2.3125</v>
      </c>
      <c r="Z39">
        <v>0.23480000000000001</v>
      </c>
      <c r="AA39" t="s">
        <v>350</v>
      </c>
      <c r="AP39">
        <v>6</v>
      </c>
      <c r="AQ39" t="s">
        <v>283</v>
      </c>
      <c r="AR39" t="s">
        <v>26</v>
      </c>
      <c r="AS39">
        <v>0.73440000000000005</v>
      </c>
      <c r="AT39">
        <v>7.4009999999999996E-3</v>
      </c>
      <c r="AU39" t="s">
        <v>352</v>
      </c>
    </row>
    <row r="40" spans="1:47" x14ac:dyDescent="0.25">
      <c r="A40">
        <v>7</v>
      </c>
      <c r="B40" t="s">
        <v>283</v>
      </c>
      <c r="C40" t="s">
        <v>23</v>
      </c>
      <c r="D40" s="11">
        <v>45.76</v>
      </c>
      <c r="E40">
        <v>1.6077999999999999</v>
      </c>
      <c r="F40" t="s">
        <v>320</v>
      </c>
      <c r="L40">
        <v>7</v>
      </c>
      <c r="M40" t="s">
        <v>21</v>
      </c>
      <c r="N40" t="s">
        <v>23</v>
      </c>
      <c r="O40">
        <v>1.25</v>
      </c>
      <c r="P40">
        <v>0.25469999999999998</v>
      </c>
      <c r="Q40" t="s">
        <v>351</v>
      </c>
      <c r="V40">
        <v>7</v>
      </c>
      <c r="W40" t="s">
        <v>21</v>
      </c>
      <c r="X40" t="s">
        <v>23</v>
      </c>
      <c r="Y40">
        <v>1.875</v>
      </c>
      <c r="Z40">
        <v>0.23480000000000001</v>
      </c>
      <c r="AA40" t="s">
        <v>351</v>
      </c>
      <c r="AP40">
        <v>7</v>
      </c>
      <c r="AQ40" t="s">
        <v>283</v>
      </c>
      <c r="AR40" t="s">
        <v>23</v>
      </c>
      <c r="AS40">
        <v>0.71440000000000003</v>
      </c>
      <c r="AT40">
        <v>7.4780000000000003E-3</v>
      </c>
      <c r="AU40" t="s">
        <v>358</v>
      </c>
    </row>
    <row r="41" spans="1:47" x14ac:dyDescent="0.25">
      <c r="A41">
        <v>8</v>
      </c>
      <c r="B41" t="s">
        <v>284</v>
      </c>
      <c r="C41" t="s">
        <v>26</v>
      </c>
      <c r="D41" s="11">
        <v>45.91</v>
      </c>
      <c r="E41">
        <v>1.6077999999999999</v>
      </c>
      <c r="F41" t="s">
        <v>320</v>
      </c>
      <c r="L41">
        <v>8</v>
      </c>
      <c r="M41" t="s">
        <v>30</v>
      </c>
      <c r="N41" t="s">
        <v>26</v>
      </c>
      <c r="O41">
        <v>2.5</v>
      </c>
      <c r="P41">
        <v>0.25469999999999998</v>
      </c>
      <c r="Q41" t="s">
        <v>320</v>
      </c>
      <c r="V41">
        <v>8</v>
      </c>
      <c r="W41" t="s">
        <v>30</v>
      </c>
      <c r="X41" t="s">
        <v>26</v>
      </c>
      <c r="Y41">
        <v>2.125</v>
      </c>
      <c r="Z41">
        <v>0.23480000000000001</v>
      </c>
      <c r="AA41" t="s">
        <v>350</v>
      </c>
      <c r="AP41">
        <v>8</v>
      </c>
      <c r="AQ41" t="s">
        <v>284</v>
      </c>
      <c r="AR41" t="s">
        <v>26</v>
      </c>
      <c r="AS41">
        <v>0.73839999999999995</v>
      </c>
      <c r="AT41">
        <v>7.4009999999999996E-3</v>
      </c>
      <c r="AU41" t="s">
        <v>320</v>
      </c>
    </row>
    <row r="42" spans="1:47" x14ac:dyDescent="0.25">
      <c r="A42">
        <v>9</v>
      </c>
      <c r="B42" t="s">
        <v>284</v>
      </c>
      <c r="C42" t="s">
        <v>23</v>
      </c>
      <c r="D42" s="11">
        <v>45.893300000000004</v>
      </c>
      <c r="E42">
        <v>1.6077999999999999</v>
      </c>
      <c r="F42" t="s">
        <v>320</v>
      </c>
      <c r="L42">
        <v>9</v>
      </c>
      <c r="M42" t="s">
        <v>30</v>
      </c>
      <c r="N42" t="s">
        <v>23</v>
      </c>
      <c r="O42">
        <v>2.25</v>
      </c>
      <c r="P42">
        <v>0.25469999999999998</v>
      </c>
      <c r="Q42" t="s">
        <v>352</v>
      </c>
      <c r="V42">
        <v>9</v>
      </c>
      <c r="W42" t="s">
        <v>30</v>
      </c>
      <c r="X42" t="s">
        <v>23</v>
      </c>
      <c r="Y42">
        <v>2.25</v>
      </c>
      <c r="Z42">
        <v>0.23480000000000001</v>
      </c>
      <c r="AA42" t="s">
        <v>350</v>
      </c>
      <c r="AP42">
        <v>9</v>
      </c>
      <c r="AQ42" t="s">
        <v>284</v>
      </c>
      <c r="AR42" t="s">
        <v>23</v>
      </c>
      <c r="AS42">
        <v>0.7228</v>
      </c>
      <c r="AT42">
        <v>7.4009999999999996E-3</v>
      </c>
      <c r="AU42" t="s">
        <v>350</v>
      </c>
    </row>
    <row r="43" spans="1:47" x14ac:dyDescent="0.25">
      <c r="A43">
        <v>10</v>
      </c>
      <c r="B43" t="s">
        <v>25</v>
      </c>
      <c r="C43" t="s">
        <v>26</v>
      </c>
      <c r="D43" s="11">
        <v>41.005600000000001</v>
      </c>
      <c r="E43">
        <v>0.95079999999999998</v>
      </c>
      <c r="F43" t="s">
        <v>321</v>
      </c>
      <c r="L43">
        <v>10</v>
      </c>
      <c r="M43" t="s">
        <v>24</v>
      </c>
      <c r="N43" t="s">
        <v>26</v>
      </c>
      <c r="O43">
        <v>2.5</v>
      </c>
      <c r="P43">
        <v>0.25469999999999998</v>
      </c>
      <c r="Q43" t="s">
        <v>320</v>
      </c>
      <c r="V43">
        <v>10</v>
      </c>
      <c r="W43" t="s">
        <v>24</v>
      </c>
      <c r="X43" t="s">
        <v>26</v>
      </c>
      <c r="Y43">
        <v>2.8125</v>
      </c>
      <c r="Z43">
        <v>0.23480000000000001</v>
      </c>
      <c r="AA43" t="s">
        <v>320</v>
      </c>
      <c r="AP43">
        <v>10</v>
      </c>
      <c r="AQ43" t="s">
        <v>25</v>
      </c>
      <c r="AR43" t="s">
        <v>26</v>
      </c>
      <c r="AS43">
        <v>0.72760000000000002</v>
      </c>
      <c r="AT43">
        <v>6.1679999999999999E-3</v>
      </c>
      <c r="AU43" t="s">
        <v>321</v>
      </c>
    </row>
    <row r="44" spans="1:47" x14ac:dyDescent="0.25">
      <c r="A44">
        <v>11</v>
      </c>
      <c r="B44" t="s">
        <v>25</v>
      </c>
      <c r="C44" t="s">
        <v>23</v>
      </c>
      <c r="D44" s="11">
        <v>38.947600000000001</v>
      </c>
      <c r="E44">
        <v>0.97829999999999995</v>
      </c>
      <c r="F44" t="s">
        <v>321</v>
      </c>
      <c r="L44">
        <v>11</v>
      </c>
      <c r="M44" t="s">
        <v>24</v>
      </c>
      <c r="N44" t="s">
        <v>23</v>
      </c>
      <c r="O44">
        <v>2</v>
      </c>
      <c r="P44">
        <v>0.25469999999999998</v>
      </c>
      <c r="Q44" t="s">
        <v>352</v>
      </c>
      <c r="V44">
        <v>11</v>
      </c>
      <c r="W44" t="s">
        <v>24</v>
      </c>
      <c r="X44" t="s">
        <v>23</v>
      </c>
      <c r="Y44">
        <v>2.5</v>
      </c>
      <c r="Z44">
        <v>0.23480000000000001</v>
      </c>
      <c r="AA44" t="s">
        <v>352</v>
      </c>
      <c r="AP44">
        <v>11</v>
      </c>
      <c r="AQ44" t="s">
        <v>25</v>
      </c>
      <c r="AR44" t="s">
        <v>23</v>
      </c>
      <c r="AS44">
        <v>0.7056</v>
      </c>
      <c r="AT44">
        <v>6.2090000000000001E-3</v>
      </c>
      <c r="AU44" t="s">
        <v>359</v>
      </c>
    </row>
    <row r="46" spans="1:47" x14ac:dyDescent="0.25">
      <c r="G46" t="s">
        <v>360</v>
      </c>
    </row>
    <row r="48" spans="1:47" x14ac:dyDescent="0.25">
      <c r="G48" t="s">
        <v>361</v>
      </c>
      <c r="H48" t="s">
        <v>362</v>
      </c>
    </row>
    <row r="50" spans="7:10" x14ac:dyDescent="0.25">
      <c r="G50" t="s">
        <v>363</v>
      </c>
    </row>
    <row r="51" spans="7:10" ht="15" customHeight="1" x14ac:dyDescent="0.25">
      <c r="G51" t="s">
        <v>364</v>
      </c>
    </row>
    <row r="52" spans="7:10" ht="15" customHeight="1" x14ac:dyDescent="0.25">
      <c r="G52" t="s">
        <v>365</v>
      </c>
    </row>
    <row r="53" spans="7:10" ht="15" customHeight="1" x14ac:dyDescent="0.25">
      <c r="G53" s="27"/>
      <c r="H53" s="27" t="s">
        <v>366</v>
      </c>
      <c r="I53" s="27" t="s">
        <v>367</v>
      </c>
      <c r="J53" s="27" t="s">
        <v>368</v>
      </c>
    </row>
    <row r="54" spans="7:10" x14ac:dyDescent="0.25">
      <c r="G54" s="27" t="s">
        <v>366</v>
      </c>
      <c r="H54" s="27">
        <v>1</v>
      </c>
      <c r="I54" s="27">
        <v>0.42347000000000001</v>
      </c>
      <c r="J54" s="27">
        <v>0.15348000000000001</v>
      </c>
    </row>
    <row r="55" spans="7:10" x14ac:dyDescent="0.25">
      <c r="G55" s="27" t="s">
        <v>331</v>
      </c>
      <c r="H55" s="27"/>
      <c r="I55" s="28">
        <v>6.9999999999999999E-4</v>
      </c>
      <c r="J55" s="27">
        <v>0.47399999999999998</v>
      </c>
    </row>
    <row r="56" spans="7:10" x14ac:dyDescent="0.25">
      <c r="G56" s="27"/>
      <c r="H56" s="27">
        <v>240</v>
      </c>
      <c r="I56" s="27">
        <v>60</v>
      </c>
      <c r="J56" s="27">
        <v>24</v>
      </c>
    </row>
    <row r="57" spans="7:10" x14ac:dyDescent="0.25">
      <c r="G57" s="27" t="s">
        <v>367</v>
      </c>
      <c r="H57" s="27">
        <v>0.42347000000000001</v>
      </c>
      <c r="I57" s="27">
        <v>1</v>
      </c>
      <c r="J57" s="27">
        <v>-0.12375</v>
      </c>
    </row>
    <row r="58" spans="7:10" x14ac:dyDescent="0.25">
      <c r="G58" s="27" t="s">
        <v>275</v>
      </c>
      <c r="H58" s="28">
        <v>6.9999999999999999E-4</v>
      </c>
      <c r="I58" s="27"/>
      <c r="J58" s="27">
        <v>0.81530000000000002</v>
      </c>
    </row>
    <row r="59" spans="7:10" x14ac:dyDescent="0.25">
      <c r="G59" s="27"/>
      <c r="H59" s="27">
        <v>60</v>
      </c>
      <c r="I59" s="27">
        <v>60</v>
      </c>
      <c r="J59" s="27">
        <v>6</v>
      </c>
    </row>
    <row r="60" spans="7:10" x14ac:dyDescent="0.25">
      <c r="G60" s="27" t="s">
        <v>368</v>
      </c>
      <c r="H60" s="27">
        <v>0.15348000000000001</v>
      </c>
      <c r="I60" s="27">
        <v>-0.12375</v>
      </c>
      <c r="J60" s="27">
        <v>1</v>
      </c>
    </row>
    <row r="61" spans="7:10" x14ac:dyDescent="0.25">
      <c r="G61" s="27" t="s">
        <v>324</v>
      </c>
      <c r="H61" s="27">
        <v>0.47399999999999998</v>
      </c>
      <c r="I61" s="27">
        <v>0.81530000000000002</v>
      </c>
      <c r="J61" s="27"/>
    </row>
    <row r="62" spans="7:10" x14ac:dyDescent="0.25">
      <c r="G62" s="27"/>
      <c r="H62" s="27">
        <v>24</v>
      </c>
      <c r="I62" s="27">
        <v>6</v>
      </c>
      <c r="J62" s="27">
        <v>24</v>
      </c>
    </row>
    <row r="65" spans="7:7" x14ac:dyDescent="0.25">
      <c r="G65" s="26"/>
    </row>
  </sheetData>
  <conditionalFormatting sqref="D24:D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D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:O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4:AS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2:AS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9:AS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:Y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:Y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4:A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E31" sqref="E31"/>
    </sheetView>
  </sheetViews>
  <sheetFormatPr defaultRowHeight="15" x14ac:dyDescent="0.25"/>
  <cols>
    <col min="1" max="1" width="13.140625" bestFit="1" customWidth="1"/>
    <col min="2" max="2" width="24" bestFit="1" customWidth="1"/>
    <col min="3" max="3" width="23" bestFit="1" customWidth="1"/>
  </cols>
  <sheetData>
    <row r="3" spans="1:3" x14ac:dyDescent="0.25">
      <c r="A3" s="8" t="s">
        <v>276</v>
      </c>
      <c r="B3" t="s">
        <v>329</v>
      </c>
      <c r="C3" t="s">
        <v>330</v>
      </c>
    </row>
    <row r="4" spans="1:3" x14ac:dyDescent="0.25">
      <c r="A4" s="9" t="s">
        <v>21</v>
      </c>
      <c r="B4" s="11">
        <v>1.53125</v>
      </c>
      <c r="C4" s="11">
        <v>0.63298470981307509</v>
      </c>
    </row>
    <row r="5" spans="1:3" x14ac:dyDescent="0.25">
      <c r="A5" s="23" t="s">
        <v>26</v>
      </c>
      <c r="B5" s="11">
        <v>1.8125</v>
      </c>
      <c r="C5" s="11">
        <v>0.42695628191498325</v>
      </c>
    </row>
    <row r="6" spans="1:3" x14ac:dyDescent="0.25">
      <c r="A6" s="23" t="s">
        <v>23</v>
      </c>
      <c r="B6" s="11">
        <v>1.25</v>
      </c>
      <c r="C6" s="11">
        <v>0.7359800721939872</v>
      </c>
    </row>
    <row r="7" spans="1:3" x14ac:dyDescent="0.25">
      <c r="A7" s="9" t="s">
        <v>30</v>
      </c>
      <c r="B7" s="11">
        <v>2.375</v>
      </c>
      <c r="C7" s="11">
        <v>0.44320263021395917</v>
      </c>
    </row>
    <row r="8" spans="1:3" x14ac:dyDescent="0.25">
      <c r="A8" s="23" t="s">
        <v>26</v>
      </c>
      <c r="B8" s="11">
        <v>2.5</v>
      </c>
      <c r="C8" s="11">
        <v>0.35355339059327379</v>
      </c>
    </row>
    <row r="9" spans="1:3" x14ac:dyDescent="0.25">
      <c r="A9" s="23" t="s">
        <v>23</v>
      </c>
      <c r="B9" s="11">
        <v>2.25</v>
      </c>
      <c r="C9" s="11">
        <v>0.54006172486732174</v>
      </c>
    </row>
    <row r="10" spans="1:3" x14ac:dyDescent="0.25">
      <c r="A10" s="9" t="s">
        <v>24</v>
      </c>
      <c r="B10" s="11">
        <v>2.25</v>
      </c>
      <c r="C10" s="11">
        <v>0.5</v>
      </c>
    </row>
    <row r="11" spans="1:3" x14ac:dyDescent="0.25">
      <c r="A11" s="23" t="s">
        <v>26</v>
      </c>
      <c r="B11" s="11">
        <v>2.5</v>
      </c>
      <c r="C11" s="11">
        <v>0.20412414523193151</v>
      </c>
    </row>
    <row r="12" spans="1:3" x14ac:dyDescent="0.25">
      <c r="A12" s="23" t="s">
        <v>23</v>
      </c>
      <c r="B12" s="11">
        <v>2</v>
      </c>
      <c r="C12" s="11">
        <v>0.61237243569579447</v>
      </c>
    </row>
    <row r="13" spans="1:3" x14ac:dyDescent="0.25">
      <c r="A13" s="9" t="s">
        <v>278</v>
      </c>
      <c r="B13" s="11">
        <v>2.0520833333333335</v>
      </c>
      <c r="C13" s="11">
        <v>0.63408255645917033</v>
      </c>
    </row>
  </sheetData>
  <conditionalFormatting pivot="1" sqref="B4 B7 B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opLeftCell="A52" zoomScale="90" zoomScaleNormal="90" workbookViewId="0">
      <selection activeCell="M98" sqref="M98"/>
    </sheetView>
  </sheetViews>
  <sheetFormatPr defaultRowHeight="15" x14ac:dyDescent="0.25"/>
  <cols>
    <col min="1" max="1" width="13.5703125" style="17" bestFit="1" customWidth="1"/>
    <col min="2" max="2" width="27.7109375" style="17" bestFit="1" customWidth="1"/>
    <col min="3" max="3" width="13.85546875" style="17" bestFit="1" customWidth="1"/>
    <col min="4" max="5" width="10" style="17" bestFit="1" customWidth="1"/>
    <col min="6" max="6" width="20.5703125" style="17" bestFit="1" customWidth="1"/>
    <col min="7" max="7" width="18.5703125" style="17" bestFit="1" customWidth="1"/>
    <col min="8" max="8" width="23.140625" style="17" bestFit="1" customWidth="1"/>
    <col min="9" max="9" width="26.7109375" style="17" bestFit="1" customWidth="1"/>
    <col min="10" max="10" width="23" style="17" bestFit="1" customWidth="1"/>
    <col min="11" max="11" width="21.7109375" style="17" bestFit="1" customWidth="1"/>
    <col min="12" max="12" width="12.85546875" style="17" customWidth="1"/>
    <col min="13" max="13" width="24.85546875" style="17" customWidth="1"/>
    <col min="14" max="14" width="17.85546875" style="17" customWidth="1"/>
    <col min="15" max="15" width="29.140625" style="17" customWidth="1"/>
    <col min="16" max="16" width="11.42578125" style="17" customWidth="1"/>
    <col min="17" max="17" width="25" style="17" customWidth="1"/>
    <col min="18" max="18" width="15.28515625" style="17" customWidth="1"/>
    <col min="19" max="19" width="27.28515625" style="17" customWidth="1"/>
    <col min="20" max="21" width="16.28515625" style="17" customWidth="1"/>
    <col min="22" max="22" width="24.42578125" style="17" customWidth="1"/>
    <col min="23" max="23" width="22.42578125" style="17" bestFit="1" customWidth="1"/>
    <col min="24" max="24" width="17.85546875" style="17" bestFit="1" customWidth="1"/>
    <col min="25" max="25" width="14.5703125" style="17" bestFit="1" customWidth="1"/>
    <col min="26" max="16384" width="9.140625" style="17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282</v>
      </c>
      <c r="S1" s="14" t="s">
        <v>17</v>
      </c>
      <c r="T1" s="14" t="s">
        <v>281</v>
      </c>
      <c r="U1" s="14" t="s">
        <v>385</v>
      </c>
      <c r="V1" s="14" t="s">
        <v>341</v>
      </c>
      <c r="W1" s="14" t="s">
        <v>274</v>
      </c>
      <c r="X1" s="14" t="s">
        <v>32</v>
      </c>
      <c r="Y1" s="14" t="s">
        <v>33</v>
      </c>
    </row>
    <row r="2" spans="1:25" x14ac:dyDescent="0.25">
      <c r="A2" s="18">
        <v>2020</v>
      </c>
      <c r="B2" s="18" t="s">
        <v>18</v>
      </c>
      <c r="C2" s="18" t="s">
        <v>19</v>
      </c>
      <c r="D2" s="18">
        <v>21</v>
      </c>
      <c r="E2" s="19">
        <v>2</v>
      </c>
      <c r="F2" s="18">
        <v>36</v>
      </c>
      <c r="G2" s="18">
        <v>2</v>
      </c>
      <c r="H2" s="18">
        <v>30</v>
      </c>
      <c r="I2" s="18">
        <f>J2*0.98*0.9*0.9</f>
        <v>126000</v>
      </c>
      <c r="J2" s="20">
        <v>158730.15873015873</v>
      </c>
      <c r="K2" s="18">
        <v>1005</v>
      </c>
      <c r="L2" s="18">
        <v>1</v>
      </c>
      <c r="M2" s="18">
        <v>11</v>
      </c>
      <c r="N2" s="18" t="s">
        <v>38</v>
      </c>
      <c r="O2" s="18" t="s">
        <v>28</v>
      </c>
      <c r="P2" s="18">
        <v>1</v>
      </c>
      <c r="Q2" s="18" t="s">
        <v>24</v>
      </c>
      <c r="R2" s="18"/>
      <c r="S2" s="21" t="s">
        <v>22</v>
      </c>
      <c r="T2" s="21" t="s">
        <v>23</v>
      </c>
      <c r="U2" s="21" t="s">
        <v>387</v>
      </c>
      <c r="V2" s="17">
        <v>1.25</v>
      </c>
    </row>
    <row r="3" spans="1:25" x14ac:dyDescent="0.25">
      <c r="A3" s="18">
        <v>2020</v>
      </c>
      <c r="B3" s="18" t="s">
        <v>18</v>
      </c>
      <c r="C3" s="18" t="s">
        <v>19</v>
      </c>
      <c r="D3" s="18">
        <v>21</v>
      </c>
      <c r="E3" s="19">
        <v>2</v>
      </c>
      <c r="F3" s="18">
        <v>36</v>
      </c>
      <c r="G3" s="18">
        <v>2</v>
      </c>
      <c r="H3" s="18">
        <v>30</v>
      </c>
      <c r="I3" s="18">
        <f>J3*0.98*0.9*0.9</f>
        <v>126000</v>
      </c>
      <c r="J3" s="20">
        <v>158730.15873015873</v>
      </c>
      <c r="K3" s="18">
        <v>1005</v>
      </c>
      <c r="L3" s="18">
        <v>1</v>
      </c>
      <c r="M3" s="18">
        <v>11</v>
      </c>
      <c r="N3" s="18" t="s">
        <v>38</v>
      </c>
      <c r="O3" s="18" t="s">
        <v>28</v>
      </c>
      <c r="P3" s="18">
        <v>1</v>
      </c>
      <c r="Q3" s="18" t="s">
        <v>24</v>
      </c>
      <c r="R3" s="18"/>
      <c r="S3" s="21" t="s">
        <v>22</v>
      </c>
      <c r="T3" s="21" t="s">
        <v>23</v>
      </c>
      <c r="U3" s="21" t="s">
        <v>386</v>
      </c>
      <c r="V3" s="17">
        <v>2.25</v>
      </c>
    </row>
    <row r="4" spans="1:25" x14ac:dyDescent="0.25">
      <c r="A4" s="18">
        <v>2020</v>
      </c>
      <c r="B4" s="18" t="s">
        <v>18</v>
      </c>
      <c r="C4" s="18" t="s">
        <v>19</v>
      </c>
      <c r="D4" s="18">
        <v>25</v>
      </c>
      <c r="E4" s="19">
        <v>2</v>
      </c>
      <c r="F4" s="18">
        <v>36</v>
      </c>
      <c r="G4" s="18">
        <v>2</v>
      </c>
      <c r="H4" s="18">
        <v>30</v>
      </c>
      <c r="I4" s="18">
        <f>J4*0.98*0.9*0.9</f>
        <v>126000</v>
      </c>
      <c r="J4" s="20">
        <v>158730.15873015873</v>
      </c>
      <c r="K4" s="18">
        <v>1006</v>
      </c>
      <c r="L4" s="18">
        <v>1</v>
      </c>
      <c r="M4" s="18">
        <v>11</v>
      </c>
      <c r="N4" s="18" t="s">
        <v>39</v>
      </c>
      <c r="O4" s="18" t="s">
        <v>28</v>
      </c>
      <c r="P4" s="18">
        <v>2</v>
      </c>
      <c r="Q4" s="18" t="s">
        <v>30</v>
      </c>
      <c r="R4" s="18"/>
      <c r="S4" s="21" t="s">
        <v>22</v>
      </c>
      <c r="T4" s="21" t="s">
        <v>26</v>
      </c>
      <c r="U4" s="21" t="s">
        <v>387</v>
      </c>
      <c r="V4" s="17">
        <v>2.75</v>
      </c>
    </row>
    <row r="5" spans="1:25" x14ac:dyDescent="0.25">
      <c r="A5" s="18">
        <v>2020</v>
      </c>
      <c r="B5" s="18" t="s">
        <v>18</v>
      </c>
      <c r="C5" s="18" t="s">
        <v>19</v>
      </c>
      <c r="D5" s="18">
        <v>25</v>
      </c>
      <c r="E5" s="19">
        <v>2</v>
      </c>
      <c r="F5" s="18">
        <v>36</v>
      </c>
      <c r="G5" s="18">
        <v>2</v>
      </c>
      <c r="H5" s="18">
        <v>30</v>
      </c>
      <c r="I5" s="18">
        <f>J5*0.98*0.9*0.9</f>
        <v>126000</v>
      </c>
      <c r="J5" s="20">
        <v>158730.15873015873</v>
      </c>
      <c r="K5" s="18">
        <v>1006</v>
      </c>
      <c r="L5" s="18">
        <v>1</v>
      </c>
      <c r="M5" s="18">
        <v>11</v>
      </c>
      <c r="N5" s="18" t="s">
        <v>39</v>
      </c>
      <c r="O5" s="18" t="s">
        <v>28</v>
      </c>
      <c r="P5" s="18">
        <v>2</v>
      </c>
      <c r="Q5" s="18" t="s">
        <v>30</v>
      </c>
      <c r="R5" s="18"/>
      <c r="S5" s="21" t="s">
        <v>22</v>
      </c>
      <c r="T5" s="21" t="s">
        <v>26</v>
      </c>
      <c r="U5" s="21" t="s">
        <v>386</v>
      </c>
      <c r="V5" s="17">
        <v>1.25</v>
      </c>
    </row>
    <row r="6" spans="1:25" x14ac:dyDescent="0.25">
      <c r="A6" s="18">
        <v>2020</v>
      </c>
      <c r="B6" s="18" t="s">
        <v>18</v>
      </c>
      <c r="C6" s="18" t="s">
        <v>19</v>
      </c>
      <c r="D6" s="18">
        <v>29</v>
      </c>
      <c r="E6" s="19">
        <v>2</v>
      </c>
      <c r="F6" s="18">
        <v>36</v>
      </c>
      <c r="G6" s="18">
        <v>2</v>
      </c>
      <c r="H6" s="18">
        <v>30</v>
      </c>
      <c r="I6" s="18">
        <f>J6*0.98*0.9*0.9</f>
        <v>126000</v>
      </c>
      <c r="J6" s="20">
        <v>158730.15873015873</v>
      </c>
      <c r="K6" s="18">
        <v>1007</v>
      </c>
      <c r="L6" s="18">
        <v>1</v>
      </c>
      <c r="M6" s="18">
        <v>11</v>
      </c>
      <c r="N6" s="18" t="s">
        <v>40</v>
      </c>
      <c r="O6" s="18" t="s">
        <v>28</v>
      </c>
      <c r="P6" s="18">
        <v>3</v>
      </c>
      <c r="Q6" s="18" t="s">
        <v>21</v>
      </c>
      <c r="R6" s="18"/>
      <c r="S6" s="21" t="s">
        <v>22</v>
      </c>
      <c r="T6" s="21" t="s">
        <v>26</v>
      </c>
      <c r="U6" s="21" t="s">
        <v>387</v>
      </c>
      <c r="V6" s="17">
        <v>1.25</v>
      </c>
    </row>
    <row r="7" spans="1:25" x14ac:dyDescent="0.25">
      <c r="A7" s="18">
        <v>2020</v>
      </c>
      <c r="B7" s="18" t="s">
        <v>18</v>
      </c>
      <c r="C7" s="18" t="s">
        <v>19</v>
      </c>
      <c r="D7" s="18">
        <v>29</v>
      </c>
      <c r="E7" s="19">
        <v>2</v>
      </c>
      <c r="F7" s="18">
        <v>36</v>
      </c>
      <c r="G7" s="18">
        <v>2</v>
      </c>
      <c r="H7" s="18">
        <v>30</v>
      </c>
      <c r="I7" s="18">
        <f>J7*0.98*0.9*0.9</f>
        <v>126000</v>
      </c>
      <c r="J7" s="20">
        <v>158730.15873015873</v>
      </c>
      <c r="K7" s="18">
        <v>1007</v>
      </c>
      <c r="L7" s="18">
        <v>1</v>
      </c>
      <c r="M7" s="18">
        <v>11</v>
      </c>
      <c r="N7" s="18" t="s">
        <v>40</v>
      </c>
      <c r="O7" s="18" t="s">
        <v>28</v>
      </c>
      <c r="P7" s="18">
        <v>3</v>
      </c>
      <c r="Q7" s="18" t="s">
        <v>21</v>
      </c>
      <c r="R7" s="18"/>
      <c r="S7" s="21" t="s">
        <v>22</v>
      </c>
      <c r="T7" s="21" t="s">
        <v>26</v>
      </c>
      <c r="U7" s="21" t="s">
        <v>386</v>
      </c>
      <c r="V7" s="17">
        <v>1.5</v>
      </c>
    </row>
    <row r="8" spans="1:25" x14ac:dyDescent="0.25">
      <c r="A8" s="18">
        <v>2020</v>
      </c>
      <c r="B8" s="18" t="s">
        <v>18</v>
      </c>
      <c r="C8" s="18" t="s">
        <v>19</v>
      </c>
      <c r="D8" s="18">
        <v>21</v>
      </c>
      <c r="E8" s="19">
        <v>3</v>
      </c>
      <c r="F8" s="18">
        <v>36</v>
      </c>
      <c r="G8" s="18">
        <v>2</v>
      </c>
      <c r="H8" s="18">
        <v>30</v>
      </c>
      <c r="I8" s="18">
        <f>J8*0.98*0.9*0.9</f>
        <v>126000</v>
      </c>
      <c r="J8" s="20">
        <v>158730.15873015873</v>
      </c>
      <c r="K8" s="18">
        <v>1020</v>
      </c>
      <c r="L8" s="18">
        <v>1</v>
      </c>
      <c r="M8" s="18">
        <v>11</v>
      </c>
      <c r="N8" s="18" t="s">
        <v>53</v>
      </c>
      <c r="O8" s="18" t="s">
        <v>28</v>
      </c>
      <c r="P8" s="18">
        <v>2</v>
      </c>
      <c r="Q8" s="18" t="s">
        <v>30</v>
      </c>
      <c r="R8" s="18"/>
      <c r="S8" s="21" t="s">
        <v>22</v>
      </c>
      <c r="T8" s="21" t="s">
        <v>23</v>
      </c>
      <c r="U8" s="21" t="s">
        <v>387</v>
      </c>
      <c r="V8" s="17">
        <v>2.5</v>
      </c>
    </row>
    <row r="9" spans="1:25" x14ac:dyDescent="0.25">
      <c r="A9" s="18">
        <v>2020</v>
      </c>
      <c r="B9" s="18" t="s">
        <v>18</v>
      </c>
      <c r="C9" s="18" t="s">
        <v>19</v>
      </c>
      <c r="D9" s="18">
        <v>21</v>
      </c>
      <c r="E9" s="19">
        <v>3</v>
      </c>
      <c r="F9" s="18">
        <v>36</v>
      </c>
      <c r="G9" s="18">
        <v>2</v>
      </c>
      <c r="H9" s="18">
        <v>30</v>
      </c>
      <c r="I9" s="18">
        <f>J9*0.98*0.9*0.9</f>
        <v>126000</v>
      </c>
      <c r="J9" s="20">
        <v>158730.15873015873</v>
      </c>
      <c r="K9" s="18">
        <v>1020</v>
      </c>
      <c r="L9" s="18">
        <v>1</v>
      </c>
      <c r="M9" s="18">
        <v>11</v>
      </c>
      <c r="N9" s="18" t="s">
        <v>53</v>
      </c>
      <c r="O9" s="18" t="s">
        <v>28</v>
      </c>
      <c r="P9" s="18">
        <v>2</v>
      </c>
      <c r="Q9" s="18" t="s">
        <v>30</v>
      </c>
      <c r="R9" s="18"/>
      <c r="S9" s="21" t="s">
        <v>22</v>
      </c>
      <c r="T9" s="21" t="s">
        <v>23</v>
      </c>
      <c r="U9" s="21" t="s">
        <v>386</v>
      </c>
      <c r="V9" s="17">
        <v>2</v>
      </c>
    </row>
    <row r="10" spans="1:25" x14ac:dyDescent="0.25">
      <c r="A10" s="18">
        <v>2020</v>
      </c>
      <c r="B10" s="18" t="s">
        <v>18</v>
      </c>
      <c r="C10" s="18" t="s">
        <v>19</v>
      </c>
      <c r="D10" s="18">
        <v>29</v>
      </c>
      <c r="E10" s="19">
        <v>4</v>
      </c>
      <c r="F10" s="18">
        <v>36</v>
      </c>
      <c r="G10" s="18">
        <v>2</v>
      </c>
      <c r="H10" s="18">
        <v>30</v>
      </c>
      <c r="I10" s="18">
        <f>J10*0.98*0.9*0.9</f>
        <v>126000</v>
      </c>
      <c r="J10" s="20">
        <v>158730.15873015873</v>
      </c>
      <c r="K10" s="18">
        <v>1031</v>
      </c>
      <c r="L10" s="18">
        <v>1</v>
      </c>
      <c r="M10" s="18">
        <v>11</v>
      </c>
      <c r="N10" s="18" t="s">
        <v>64</v>
      </c>
      <c r="O10" s="18" t="s">
        <v>28</v>
      </c>
      <c r="P10" s="18">
        <v>3</v>
      </c>
      <c r="Q10" s="18" t="s">
        <v>21</v>
      </c>
      <c r="R10" s="18"/>
      <c r="S10" s="21" t="s">
        <v>22</v>
      </c>
      <c r="T10" s="21" t="s">
        <v>23</v>
      </c>
      <c r="U10" s="21" t="s">
        <v>387</v>
      </c>
      <c r="V10" s="17">
        <v>0.5</v>
      </c>
    </row>
    <row r="11" spans="1:25" x14ac:dyDescent="0.25">
      <c r="A11" s="18">
        <v>2020</v>
      </c>
      <c r="B11" s="18" t="s">
        <v>18</v>
      </c>
      <c r="C11" s="18" t="s">
        <v>19</v>
      </c>
      <c r="D11" s="18">
        <v>29</v>
      </c>
      <c r="E11" s="19">
        <v>4</v>
      </c>
      <c r="F11" s="18">
        <v>36</v>
      </c>
      <c r="G11" s="18">
        <v>2</v>
      </c>
      <c r="H11" s="18">
        <v>30</v>
      </c>
      <c r="I11" s="18">
        <f>J11*0.98*0.9*0.9</f>
        <v>126000</v>
      </c>
      <c r="J11" s="20">
        <v>158730.15873015873</v>
      </c>
      <c r="K11" s="18">
        <v>1031</v>
      </c>
      <c r="L11" s="18">
        <v>1</v>
      </c>
      <c r="M11" s="18">
        <v>11</v>
      </c>
      <c r="N11" s="18" t="s">
        <v>64</v>
      </c>
      <c r="O11" s="18" t="s">
        <v>28</v>
      </c>
      <c r="P11" s="18">
        <v>3</v>
      </c>
      <c r="Q11" s="18" t="s">
        <v>21</v>
      </c>
      <c r="R11" s="18"/>
      <c r="S11" s="21" t="s">
        <v>22</v>
      </c>
      <c r="T11" s="21" t="s">
        <v>23</v>
      </c>
      <c r="U11" s="21" t="s">
        <v>386</v>
      </c>
      <c r="V11" s="17">
        <v>2</v>
      </c>
    </row>
    <row r="12" spans="1:25" x14ac:dyDescent="0.25">
      <c r="A12" s="18">
        <v>2020</v>
      </c>
      <c r="B12" s="18" t="s">
        <v>18</v>
      </c>
      <c r="C12" s="18" t="s">
        <v>19</v>
      </c>
      <c r="D12" s="18">
        <v>33</v>
      </c>
      <c r="E12" s="19">
        <v>4</v>
      </c>
      <c r="F12" s="18">
        <v>36</v>
      </c>
      <c r="G12" s="18">
        <v>2</v>
      </c>
      <c r="H12" s="18">
        <v>30</v>
      </c>
      <c r="I12" s="18">
        <f>J12*0.98*0.9*0.9</f>
        <v>126000</v>
      </c>
      <c r="J12" s="20">
        <v>158730.15873015873</v>
      </c>
      <c r="K12" s="18">
        <v>1032</v>
      </c>
      <c r="L12" s="18">
        <v>1</v>
      </c>
      <c r="M12" s="18">
        <v>11</v>
      </c>
      <c r="N12" s="18" t="s">
        <v>65</v>
      </c>
      <c r="O12" s="18" t="s">
        <v>28</v>
      </c>
      <c r="P12" s="18">
        <v>1</v>
      </c>
      <c r="Q12" s="18" t="s">
        <v>24</v>
      </c>
      <c r="R12" s="18"/>
      <c r="S12" s="21" t="s">
        <v>22</v>
      </c>
      <c r="T12" s="21" t="s">
        <v>26</v>
      </c>
      <c r="U12" s="21" t="s">
        <v>387</v>
      </c>
      <c r="V12" s="17">
        <v>2.5</v>
      </c>
    </row>
    <row r="13" spans="1:25" x14ac:dyDescent="0.25">
      <c r="A13" s="18">
        <v>2020</v>
      </c>
      <c r="B13" s="18" t="s">
        <v>18</v>
      </c>
      <c r="C13" s="18" t="s">
        <v>19</v>
      </c>
      <c r="D13" s="18">
        <v>33</v>
      </c>
      <c r="E13" s="19">
        <v>4</v>
      </c>
      <c r="F13" s="18">
        <v>36</v>
      </c>
      <c r="G13" s="18">
        <v>2</v>
      </c>
      <c r="H13" s="18">
        <v>30</v>
      </c>
      <c r="I13" s="18">
        <f>J13*0.98*0.9*0.9</f>
        <v>126000</v>
      </c>
      <c r="J13" s="20">
        <v>158730.15873015873</v>
      </c>
      <c r="K13" s="18">
        <v>1032</v>
      </c>
      <c r="L13" s="18">
        <v>1</v>
      </c>
      <c r="M13" s="18">
        <v>11</v>
      </c>
      <c r="N13" s="18" t="s">
        <v>65</v>
      </c>
      <c r="O13" s="18" t="s">
        <v>28</v>
      </c>
      <c r="P13" s="18">
        <v>1</v>
      </c>
      <c r="Q13" s="18" t="s">
        <v>24</v>
      </c>
      <c r="R13" s="18"/>
      <c r="S13" s="21" t="s">
        <v>22</v>
      </c>
      <c r="T13" s="21" t="s">
        <v>26</v>
      </c>
      <c r="U13" s="21" t="s">
        <v>386</v>
      </c>
      <c r="V13" s="17">
        <v>2</v>
      </c>
    </row>
    <row r="14" spans="1:25" x14ac:dyDescent="0.25">
      <c r="A14" s="18">
        <v>2020</v>
      </c>
      <c r="B14" s="18" t="s">
        <v>18</v>
      </c>
      <c r="C14" s="18" t="s">
        <v>19</v>
      </c>
      <c r="D14" s="18">
        <v>85</v>
      </c>
      <c r="E14" s="19">
        <v>2</v>
      </c>
      <c r="F14" s="18">
        <v>36</v>
      </c>
      <c r="G14" s="18">
        <v>2</v>
      </c>
      <c r="H14" s="18">
        <v>30</v>
      </c>
      <c r="I14" s="18">
        <f>J14*0.98*0.9*0.9</f>
        <v>126000</v>
      </c>
      <c r="J14" s="20">
        <v>158730.15873015873</v>
      </c>
      <c r="K14" s="18">
        <v>2009</v>
      </c>
      <c r="L14" s="18">
        <v>2</v>
      </c>
      <c r="M14" s="18">
        <v>7</v>
      </c>
      <c r="N14" s="18" t="s">
        <v>102</v>
      </c>
      <c r="O14" s="18" t="s">
        <v>28</v>
      </c>
      <c r="P14" s="18">
        <v>1</v>
      </c>
      <c r="Q14" s="18" t="s">
        <v>24</v>
      </c>
      <c r="R14" s="18" t="s">
        <v>25</v>
      </c>
      <c r="S14" s="21" t="s">
        <v>22</v>
      </c>
      <c r="T14" s="21" t="s">
        <v>23</v>
      </c>
      <c r="U14" s="21" t="s">
        <v>387</v>
      </c>
      <c r="V14" s="17">
        <v>1.75</v>
      </c>
    </row>
    <row r="15" spans="1:25" x14ac:dyDescent="0.25">
      <c r="A15" s="18">
        <v>2020</v>
      </c>
      <c r="B15" s="18" t="s">
        <v>18</v>
      </c>
      <c r="C15" s="18" t="s">
        <v>19</v>
      </c>
      <c r="D15" s="18">
        <v>85</v>
      </c>
      <c r="E15" s="19">
        <v>2</v>
      </c>
      <c r="F15" s="18">
        <v>36</v>
      </c>
      <c r="G15" s="18">
        <v>2</v>
      </c>
      <c r="H15" s="18">
        <v>30</v>
      </c>
      <c r="I15" s="18">
        <f>J15*0.98*0.9*0.9</f>
        <v>126000</v>
      </c>
      <c r="J15" s="20">
        <v>158730.15873015873</v>
      </c>
      <c r="K15" s="18">
        <v>2009</v>
      </c>
      <c r="L15" s="18">
        <v>2</v>
      </c>
      <c r="M15" s="18">
        <v>7</v>
      </c>
      <c r="N15" s="18" t="s">
        <v>102</v>
      </c>
      <c r="O15" s="18" t="s">
        <v>28</v>
      </c>
      <c r="P15" s="18">
        <v>1</v>
      </c>
      <c r="Q15" s="18" t="s">
        <v>24</v>
      </c>
      <c r="R15" s="18" t="s">
        <v>25</v>
      </c>
      <c r="S15" s="21" t="s">
        <v>22</v>
      </c>
      <c r="T15" s="21" t="s">
        <v>23</v>
      </c>
      <c r="U15" s="21" t="s">
        <v>386</v>
      </c>
      <c r="V15" s="17">
        <v>2</v>
      </c>
    </row>
    <row r="16" spans="1:25" x14ac:dyDescent="0.25">
      <c r="A16" s="18">
        <v>2020</v>
      </c>
      <c r="B16" s="18" t="s">
        <v>18</v>
      </c>
      <c r="C16" s="18" t="s">
        <v>19</v>
      </c>
      <c r="D16" s="18">
        <v>93</v>
      </c>
      <c r="E16" s="19">
        <v>2</v>
      </c>
      <c r="F16" s="18">
        <v>36</v>
      </c>
      <c r="G16" s="18">
        <v>2</v>
      </c>
      <c r="H16" s="18">
        <v>30</v>
      </c>
      <c r="I16" s="18">
        <f>J16*0.98*0.9*0.9</f>
        <v>126000</v>
      </c>
      <c r="J16" s="20">
        <v>158730.15873015873</v>
      </c>
      <c r="K16" s="18">
        <v>2011</v>
      </c>
      <c r="L16" s="18">
        <v>2</v>
      </c>
      <c r="M16" s="18">
        <v>7</v>
      </c>
      <c r="N16" s="18" t="s">
        <v>104</v>
      </c>
      <c r="O16" s="18" t="s">
        <v>28</v>
      </c>
      <c r="P16" s="18">
        <v>3</v>
      </c>
      <c r="Q16" s="18" t="s">
        <v>21</v>
      </c>
      <c r="R16" s="18" t="s">
        <v>283</v>
      </c>
      <c r="S16" s="21" t="s">
        <v>22</v>
      </c>
      <c r="T16" s="21" t="s">
        <v>23</v>
      </c>
      <c r="U16" s="21" t="s">
        <v>387</v>
      </c>
      <c r="V16" s="17">
        <v>1</v>
      </c>
    </row>
    <row r="17" spans="1:22" x14ac:dyDescent="0.25">
      <c r="A17" s="18">
        <v>2020</v>
      </c>
      <c r="B17" s="18" t="s">
        <v>18</v>
      </c>
      <c r="C17" s="18" t="s">
        <v>19</v>
      </c>
      <c r="D17" s="18">
        <v>93</v>
      </c>
      <c r="E17" s="19">
        <v>2</v>
      </c>
      <c r="F17" s="18">
        <v>36</v>
      </c>
      <c r="G17" s="18">
        <v>2</v>
      </c>
      <c r="H17" s="18">
        <v>30</v>
      </c>
      <c r="I17" s="18">
        <f>J17*0.98*0.9*0.9</f>
        <v>126000</v>
      </c>
      <c r="J17" s="20">
        <v>158730.15873015873</v>
      </c>
      <c r="K17" s="18">
        <v>2011</v>
      </c>
      <c r="L17" s="18">
        <v>2</v>
      </c>
      <c r="M17" s="18">
        <v>7</v>
      </c>
      <c r="N17" s="18" t="s">
        <v>104</v>
      </c>
      <c r="O17" s="18" t="s">
        <v>28</v>
      </c>
      <c r="P17" s="18">
        <v>3</v>
      </c>
      <c r="Q17" s="18" t="s">
        <v>21</v>
      </c>
      <c r="R17" s="18" t="s">
        <v>283</v>
      </c>
      <c r="S17" s="21" t="s">
        <v>22</v>
      </c>
      <c r="T17" s="21" t="s">
        <v>23</v>
      </c>
      <c r="U17" s="21" t="s">
        <v>386</v>
      </c>
      <c r="V17" s="17">
        <v>1.25</v>
      </c>
    </row>
    <row r="18" spans="1:22" x14ac:dyDescent="0.25">
      <c r="A18" s="18">
        <v>2020</v>
      </c>
      <c r="B18" s="18" t="s">
        <v>18</v>
      </c>
      <c r="C18" s="18" t="s">
        <v>19</v>
      </c>
      <c r="D18" s="18">
        <v>97</v>
      </c>
      <c r="E18" s="19">
        <v>3</v>
      </c>
      <c r="F18" s="18">
        <v>36</v>
      </c>
      <c r="G18" s="18">
        <v>2</v>
      </c>
      <c r="H18" s="18">
        <v>30</v>
      </c>
      <c r="I18" s="18">
        <f>J18*0.98*0.9*0.9</f>
        <v>126000</v>
      </c>
      <c r="J18" s="20">
        <v>158730.15873015873</v>
      </c>
      <c r="K18" s="18">
        <v>2013</v>
      </c>
      <c r="L18" s="18">
        <v>2</v>
      </c>
      <c r="M18" s="18">
        <v>7</v>
      </c>
      <c r="N18" s="18" t="s">
        <v>106</v>
      </c>
      <c r="O18" s="18" t="s">
        <v>28</v>
      </c>
      <c r="P18" s="18">
        <v>2</v>
      </c>
      <c r="Q18" s="18" t="s">
        <v>30</v>
      </c>
      <c r="R18" s="18" t="s">
        <v>284</v>
      </c>
      <c r="S18" s="21" t="s">
        <v>22</v>
      </c>
      <c r="T18" s="21" t="s">
        <v>23</v>
      </c>
      <c r="U18" s="21" t="s">
        <v>387</v>
      </c>
      <c r="V18" s="17">
        <v>2.25</v>
      </c>
    </row>
    <row r="19" spans="1:22" x14ac:dyDescent="0.25">
      <c r="A19" s="18">
        <v>2020</v>
      </c>
      <c r="B19" s="18" t="s">
        <v>18</v>
      </c>
      <c r="C19" s="18" t="s">
        <v>19</v>
      </c>
      <c r="D19" s="18">
        <v>97</v>
      </c>
      <c r="E19" s="19">
        <v>3</v>
      </c>
      <c r="F19" s="18">
        <v>36</v>
      </c>
      <c r="G19" s="18">
        <v>2</v>
      </c>
      <c r="H19" s="18">
        <v>30</v>
      </c>
      <c r="I19" s="18">
        <f>J19*0.98*0.9*0.9</f>
        <v>126000</v>
      </c>
      <c r="J19" s="20">
        <v>158730.15873015873</v>
      </c>
      <c r="K19" s="18">
        <v>2013</v>
      </c>
      <c r="L19" s="18">
        <v>2</v>
      </c>
      <c r="M19" s="18">
        <v>7</v>
      </c>
      <c r="N19" s="18" t="s">
        <v>106</v>
      </c>
      <c r="O19" s="18" t="s">
        <v>28</v>
      </c>
      <c r="P19" s="18">
        <v>2</v>
      </c>
      <c r="Q19" s="18" t="s">
        <v>30</v>
      </c>
      <c r="R19" s="18" t="s">
        <v>284</v>
      </c>
      <c r="S19" s="21" t="s">
        <v>22</v>
      </c>
      <c r="T19" s="21" t="s">
        <v>23</v>
      </c>
      <c r="U19" s="21" t="s">
        <v>386</v>
      </c>
      <c r="V19" s="17">
        <v>2</v>
      </c>
    </row>
    <row r="20" spans="1:22" x14ac:dyDescent="0.25">
      <c r="A20" s="18">
        <v>2020</v>
      </c>
      <c r="B20" s="18" t="s">
        <v>18</v>
      </c>
      <c r="C20" s="18" t="s">
        <v>19</v>
      </c>
      <c r="D20" s="18">
        <v>85</v>
      </c>
      <c r="E20" s="19">
        <v>4</v>
      </c>
      <c r="F20" s="18">
        <v>36</v>
      </c>
      <c r="G20" s="18">
        <v>2</v>
      </c>
      <c r="H20" s="18">
        <v>30</v>
      </c>
      <c r="I20" s="18">
        <f>J20*0.98*0.9*0.9</f>
        <v>126000</v>
      </c>
      <c r="J20" s="20">
        <v>158730.15873015873</v>
      </c>
      <c r="K20" s="18">
        <v>2033</v>
      </c>
      <c r="L20" s="18">
        <v>2</v>
      </c>
      <c r="M20" s="18">
        <v>7</v>
      </c>
      <c r="N20" s="18" t="s">
        <v>126</v>
      </c>
      <c r="O20" s="18" t="s">
        <v>28</v>
      </c>
      <c r="P20" s="18">
        <v>3</v>
      </c>
      <c r="Q20" s="18" t="s">
        <v>21</v>
      </c>
      <c r="R20" s="18" t="s">
        <v>283</v>
      </c>
      <c r="S20" s="21" t="s">
        <v>22</v>
      </c>
      <c r="T20" s="21" t="s">
        <v>26</v>
      </c>
      <c r="U20" s="21" t="s">
        <v>387</v>
      </c>
      <c r="V20" s="17">
        <v>2</v>
      </c>
    </row>
    <row r="21" spans="1:22" x14ac:dyDescent="0.25">
      <c r="A21" s="18">
        <v>2020</v>
      </c>
      <c r="B21" s="18" t="s">
        <v>18</v>
      </c>
      <c r="C21" s="18" t="s">
        <v>19</v>
      </c>
      <c r="D21" s="18">
        <v>85</v>
      </c>
      <c r="E21" s="19">
        <v>4</v>
      </c>
      <c r="F21" s="18">
        <v>36</v>
      </c>
      <c r="G21" s="18">
        <v>2</v>
      </c>
      <c r="H21" s="18">
        <v>30</v>
      </c>
      <c r="I21" s="18">
        <f>J21*0.98*0.9*0.9</f>
        <v>126000</v>
      </c>
      <c r="J21" s="20">
        <v>158730.15873015873</v>
      </c>
      <c r="K21" s="18">
        <v>2033</v>
      </c>
      <c r="L21" s="18">
        <v>2</v>
      </c>
      <c r="M21" s="18">
        <v>7</v>
      </c>
      <c r="N21" s="18" t="s">
        <v>126</v>
      </c>
      <c r="O21" s="18" t="s">
        <v>28</v>
      </c>
      <c r="P21" s="18">
        <v>3</v>
      </c>
      <c r="Q21" s="18" t="s">
        <v>21</v>
      </c>
      <c r="R21" s="18" t="s">
        <v>283</v>
      </c>
      <c r="S21" s="21" t="s">
        <v>22</v>
      </c>
      <c r="T21" s="21" t="s">
        <v>26</v>
      </c>
      <c r="U21" s="21" t="s">
        <v>386</v>
      </c>
      <c r="V21" s="17">
        <v>2.75</v>
      </c>
    </row>
    <row r="22" spans="1:22" x14ac:dyDescent="0.25">
      <c r="A22" s="18">
        <v>2020</v>
      </c>
      <c r="B22" s="18" t="s">
        <v>18</v>
      </c>
      <c r="C22" s="18" t="s">
        <v>19</v>
      </c>
      <c r="D22" s="18">
        <v>97</v>
      </c>
      <c r="E22" s="19">
        <v>4</v>
      </c>
      <c r="F22" s="18">
        <v>36</v>
      </c>
      <c r="G22" s="18">
        <v>2</v>
      </c>
      <c r="H22" s="18">
        <v>30</v>
      </c>
      <c r="I22" s="18">
        <f>J22*0.98*0.9*0.9</f>
        <v>126000</v>
      </c>
      <c r="J22" s="20">
        <v>158730.15873015873</v>
      </c>
      <c r="K22" s="18">
        <v>2036</v>
      </c>
      <c r="L22" s="18">
        <v>2</v>
      </c>
      <c r="M22" s="18">
        <v>7</v>
      </c>
      <c r="N22" s="18" t="s">
        <v>129</v>
      </c>
      <c r="O22" s="18" t="s">
        <v>28</v>
      </c>
      <c r="P22" s="18">
        <v>2</v>
      </c>
      <c r="Q22" s="18" t="s">
        <v>30</v>
      </c>
      <c r="R22" s="18" t="s">
        <v>284</v>
      </c>
      <c r="S22" s="21" t="s">
        <v>22</v>
      </c>
      <c r="T22" s="21" t="s">
        <v>26</v>
      </c>
      <c r="U22" s="21" t="s">
        <v>387</v>
      </c>
      <c r="V22" s="17">
        <v>2</v>
      </c>
    </row>
    <row r="23" spans="1:22" x14ac:dyDescent="0.25">
      <c r="A23" s="18">
        <v>2020</v>
      </c>
      <c r="B23" s="18" t="s">
        <v>18</v>
      </c>
      <c r="C23" s="18" t="s">
        <v>19</v>
      </c>
      <c r="D23" s="18">
        <v>97</v>
      </c>
      <c r="E23" s="19">
        <v>4</v>
      </c>
      <c r="F23" s="18">
        <v>36</v>
      </c>
      <c r="G23" s="18">
        <v>2</v>
      </c>
      <c r="H23" s="18">
        <v>30</v>
      </c>
      <c r="I23" s="18">
        <f>J23*0.98*0.9*0.9</f>
        <v>126000</v>
      </c>
      <c r="J23" s="20">
        <v>158730.15873015873</v>
      </c>
      <c r="K23" s="18">
        <v>2036</v>
      </c>
      <c r="L23" s="18">
        <v>2</v>
      </c>
      <c r="M23" s="18">
        <v>7</v>
      </c>
      <c r="N23" s="18" t="s">
        <v>129</v>
      </c>
      <c r="O23" s="18" t="s">
        <v>28</v>
      </c>
      <c r="P23" s="18">
        <v>2</v>
      </c>
      <c r="Q23" s="18" t="s">
        <v>30</v>
      </c>
      <c r="R23" s="18" t="s">
        <v>284</v>
      </c>
      <c r="S23" s="21" t="s">
        <v>22</v>
      </c>
      <c r="T23" s="21" t="s">
        <v>26</v>
      </c>
      <c r="U23" s="21" t="s">
        <v>386</v>
      </c>
      <c r="V23" s="17">
        <v>2.25</v>
      </c>
    </row>
    <row r="24" spans="1:22" x14ac:dyDescent="0.25">
      <c r="A24" s="18">
        <v>2020</v>
      </c>
      <c r="B24" s="18" t="s">
        <v>18</v>
      </c>
      <c r="C24" s="18" t="s">
        <v>19</v>
      </c>
      <c r="D24" s="18">
        <v>97</v>
      </c>
      <c r="E24" s="19">
        <v>5</v>
      </c>
      <c r="F24" s="18">
        <v>36</v>
      </c>
      <c r="G24" s="18">
        <v>2</v>
      </c>
      <c r="H24" s="18">
        <v>30</v>
      </c>
      <c r="I24" s="18">
        <f>J24*0.98*0.9*0.9</f>
        <v>126000</v>
      </c>
      <c r="J24" s="20">
        <v>158730.15873015873</v>
      </c>
      <c r="K24" s="18">
        <v>2037</v>
      </c>
      <c r="L24" s="18">
        <v>2</v>
      </c>
      <c r="M24" s="18">
        <v>7</v>
      </c>
      <c r="N24" s="18" t="s">
        <v>130</v>
      </c>
      <c r="O24" s="18" t="s">
        <v>28</v>
      </c>
      <c r="P24" s="18">
        <v>1</v>
      </c>
      <c r="Q24" s="18" t="s">
        <v>24</v>
      </c>
      <c r="R24" s="18" t="s">
        <v>25</v>
      </c>
      <c r="S24" s="21" t="s">
        <v>22</v>
      </c>
      <c r="T24" s="21" t="s">
        <v>26</v>
      </c>
      <c r="U24" s="21" t="s">
        <v>387</v>
      </c>
      <c r="V24" s="17">
        <v>2.25</v>
      </c>
    </row>
    <row r="25" spans="1:22" x14ac:dyDescent="0.25">
      <c r="A25" s="18">
        <v>2020</v>
      </c>
      <c r="B25" s="18" t="s">
        <v>18</v>
      </c>
      <c r="C25" s="18" t="s">
        <v>19</v>
      </c>
      <c r="D25" s="18">
        <v>97</v>
      </c>
      <c r="E25" s="19">
        <v>5</v>
      </c>
      <c r="F25" s="18">
        <v>36</v>
      </c>
      <c r="G25" s="18">
        <v>2</v>
      </c>
      <c r="H25" s="18">
        <v>30</v>
      </c>
      <c r="I25" s="18">
        <f>J25*0.98*0.9*0.9</f>
        <v>126000</v>
      </c>
      <c r="J25" s="20">
        <v>158730.15873015873</v>
      </c>
      <c r="K25" s="18">
        <v>2037</v>
      </c>
      <c r="L25" s="18">
        <v>2</v>
      </c>
      <c r="M25" s="18">
        <v>7</v>
      </c>
      <c r="N25" s="18" t="s">
        <v>130</v>
      </c>
      <c r="O25" s="18" t="s">
        <v>28</v>
      </c>
      <c r="P25" s="18">
        <v>1</v>
      </c>
      <c r="Q25" s="18" t="s">
        <v>24</v>
      </c>
      <c r="R25" s="18" t="s">
        <v>25</v>
      </c>
      <c r="S25" s="21" t="s">
        <v>22</v>
      </c>
      <c r="T25" s="21" t="s">
        <v>26</v>
      </c>
      <c r="U25" s="21" t="s">
        <v>386</v>
      </c>
      <c r="V25" s="17">
        <v>2.75</v>
      </c>
    </row>
    <row r="26" spans="1:22" x14ac:dyDescent="0.25">
      <c r="A26" s="18">
        <v>2020</v>
      </c>
      <c r="B26" s="18" t="s">
        <v>18</v>
      </c>
      <c r="C26" s="18" t="s">
        <v>19</v>
      </c>
      <c r="D26" s="18">
        <v>17</v>
      </c>
      <c r="E26" s="19">
        <v>8</v>
      </c>
      <c r="F26" s="18">
        <v>36</v>
      </c>
      <c r="G26" s="18">
        <v>2</v>
      </c>
      <c r="H26" s="18">
        <v>30</v>
      </c>
      <c r="I26" s="18">
        <f>J26*0.98*0.9*0.9</f>
        <v>126000</v>
      </c>
      <c r="J26" s="20">
        <v>158730.15873015873</v>
      </c>
      <c r="K26" s="18">
        <v>3021</v>
      </c>
      <c r="L26" s="18">
        <v>3</v>
      </c>
      <c r="M26" s="18">
        <v>13</v>
      </c>
      <c r="N26" s="18" t="s">
        <v>174</v>
      </c>
      <c r="O26" s="18" t="s">
        <v>28</v>
      </c>
      <c r="P26" s="18">
        <v>1</v>
      </c>
      <c r="Q26" s="18" t="s">
        <v>24</v>
      </c>
      <c r="R26" s="18" t="s">
        <v>25</v>
      </c>
      <c r="S26" s="21" t="s">
        <v>22</v>
      </c>
      <c r="T26" s="21" t="s">
        <v>26</v>
      </c>
      <c r="U26" s="21" t="s">
        <v>387</v>
      </c>
      <c r="V26" s="27">
        <v>2.5</v>
      </c>
    </row>
    <row r="27" spans="1:22" x14ac:dyDescent="0.25">
      <c r="A27" s="18">
        <v>2020</v>
      </c>
      <c r="B27" s="18" t="s">
        <v>18</v>
      </c>
      <c r="C27" s="18" t="s">
        <v>19</v>
      </c>
      <c r="D27" s="18">
        <v>17</v>
      </c>
      <c r="E27" s="19">
        <v>8</v>
      </c>
      <c r="F27" s="18">
        <v>36</v>
      </c>
      <c r="G27" s="18">
        <v>2</v>
      </c>
      <c r="H27" s="18">
        <v>30</v>
      </c>
      <c r="I27" s="18">
        <f>J27*0.98*0.9*0.9</f>
        <v>126000</v>
      </c>
      <c r="J27" s="20">
        <v>158730.15873015873</v>
      </c>
      <c r="K27" s="18">
        <v>3021</v>
      </c>
      <c r="L27" s="18">
        <v>3</v>
      </c>
      <c r="M27" s="18">
        <v>13</v>
      </c>
      <c r="N27" s="18" t="s">
        <v>174</v>
      </c>
      <c r="O27" s="18" t="s">
        <v>28</v>
      </c>
      <c r="P27" s="18">
        <v>1</v>
      </c>
      <c r="Q27" s="18" t="s">
        <v>24</v>
      </c>
      <c r="R27" s="18" t="s">
        <v>25</v>
      </c>
      <c r="S27" s="21" t="s">
        <v>22</v>
      </c>
      <c r="T27" s="21" t="s">
        <v>26</v>
      </c>
      <c r="U27" s="21" t="s">
        <v>386</v>
      </c>
      <c r="V27" s="27">
        <v>2.5</v>
      </c>
    </row>
    <row r="28" spans="1:22" x14ac:dyDescent="0.25">
      <c r="A28" s="18">
        <v>2020</v>
      </c>
      <c r="B28" s="18" t="s">
        <v>18</v>
      </c>
      <c r="C28" s="18" t="s">
        <v>19</v>
      </c>
      <c r="D28" s="18">
        <v>13</v>
      </c>
      <c r="E28" s="19">
        <v>8</v>
      </c>
      <c r="F28" s="18">
        <v>36</v>
      </c>
      <c r="G28" s="18">
        <v>2</v>
      </c>
      <c r="H28" s="18">
        <v>30</v>
      </c>
      <c r="I28" s="18">
        <f>J28*0.98*0.9*0.9</f>
        <v>126000</v>
      </c>
      <c r="J28" s="20">
        <v>158730.15873015873</v>
      </c>
      <c r="K28" s="18">
        <v>3022</v>
      </c>
      <c r="L28" s="18">
        <v>3</v>
      </c>
      <c r="M28" s="18">
        <v>13</v>
      </c>
      <c r="N28" s="18" t="s">
        <v>175</v>
      </c>
      <c r="O28" s="18" t="s">
        <v>28</v>
      </c>
      <c r="P28" s="18">
        <v>2</v>
      </c>
      <c r="Q28" s="18" t="s">
        <v>30</v>
      </c>
      <c r="R28" s="18" t="s">
        <v>284</v>
      </c>
      <c r="S28" s="21" t="s">
        <v>22</v>
      </c>
      <c r="T28" s="21" t="s">
        <v>23</v>
      </c>
      <c r="U28" s="21" t="s">
        <v>387</v>
      </c>
      <c r="V28" s="27">
        <v>2.75</v>
      </c>
    </row>
    <row r="29" spans="1:22" x14ac:dyDescent="0.25">
      <c r="A29" s="18">
        <v>2020</v>
      </c>
      <c r="B29" s="18" t="s">
        <v>18</v>
      </c>
      <c r="C29" s="18" t="s">
        <v>19</v>
      </c>
      <c r="D29" s="18">
        <v>13</v>
      </c>
      <c r="E29" s="19">
        <v>8</v>
      </c>
      <c r="F29" s="18">
        <v>36</v>
      </c>
      <c r="G29" s="18">
        <v>2</v>
      </c>
      <c r="H29" s="18">
        <v>30</v>
      </c>
      <c r="I29" s="18">
        <f>J29*0.98*0.9*0.9</f>
        <v>126000</v>
      </c>
      <c r="J29" s="20">
        <v>158730.15873015873</v>
      </c>
      <c r="K29" s="18">
        <v>3022</v>
      </c>
      <c r="L29" s="18">
        <v>3</v>
      </c>
      <c r="M29" s="18">
        <v>13</v>
      </c>
      <c r="N29" s="18" t="s">
        <v>175</v>
      </c>
      <c r="O29" s="18" t="s">
        <v>28</v>
      </c>
      <c r="P29" s="18">
        <v>2</v>
      </c>
      <c r="Q29" s="18" t="s">
        <v>30</v>
      </c>
      <c r="R29" s="18" t="s">
        <v>284</v>
      </c>
      <c r="S29" s="21" t="s">
        <v>22</v>
      </c>
      <c r="T29" s="21" t="s">
        <v>23</v>
      </c>
      <c r="U29" s="21" t="s">
        <v>386</v>
      </c>
      <c r="V29" s="27">
        <v>2.25</v>
      </c>
    </row>
    <row r="30" spans="1:22" x14ac:dyDescent="0.25">
      <c r="A30" s="18">
        <v>2020</v>
      </c>
      <c r="B30" s="18" t="s">
        <v>18</v>
      </c>
      <c r="C30" s="18" t="s">
        <v>19</v>
      </c>
      <c r="D30" s="18">
        <v>5</v>
      </c>
      <c r="E30" s="19">
        <v>8</v>
      </c>
      <c r="F30" s="18">
        <v>36</v>
      </c>
      <c r="G30" s="18">
        <v>2</v>
      </c>
      <c r="H30" s="18">
        <v>30</v>
      </c>
      <c r="I30" s="18">
        <f>J30*0.98*0.9*0.9</f>
        <v>126000</v>
      </c>
      <c r="J30" s="20">
        <v>158730.15873015873</v>
      </c>
      <c r="K30" s="18">
        <v>3024</v>
      </c>
      <c r="L30" s="18">
        <v>3</v>
      </c>
      <c r="M30" s="18">
        <v>13</v>
      </c>
      <c r="N30" s="18" t="s">
        <v>177</v>
      </c>
      <c r="O30" s="18" t="s">
        <v>28</v>
      </c>
      <c r="P30" s="18">
        <v>3</v>
      </c>
      <c r="Q30" s="18" t="s">
        <v>21</v>
      </c>
      <c r="R30" s="18" t="s">
        <v>283</v>
      </c>
      <c r="S30" s="21" t="s">
        <v>22</v>
      </c>
      <c r="T30" s="21" t="s">
        <v>23</v>
      </c>
      <c r="U30" s="21" t="s">
        <v>387</v>
      </c>
      <c r="V30" s="27">
        <v>1.25</v>
      </c>
    </row>
    <row r="31" spans="1:22" x14ac:dyDescent="0.25">
      <c r="A31" s="18">
        <v>2020</v>
      </c>
      <c r="B31" s="18" t="s">
        <v>18</v>
      </c>
      <c r="C31" s="18" t="s">
        <v>19</v>
      </c>
      <c r="D31" s="18">
        <v>5</v>
      </c>
      <c r="E31" s="19">
        <v>8</v>
      </c>
      <c r="F31" s="18">
        <v>36</v>
      </c>
      <c r="G31" s="18">
        <v>2</v>
      </c>
      <c r="H31" s="18">
        <v>30</v>
      </c>
      <c r="I31" s="18">
        <f>J31*0.98*0.9*0.9</f>
        <v>126000</v>
      </c>
      <c r="J31" s="20">
        <v>158730.15873015873</v>
      </c>
      <c r="K31" s="18">
        <v>3024</v>
      </c>
      <c r="L31" s="18">
        <v>3</v>
      </c>
      <c r="M31" s="18">
        <v>13</v>
      </c>
      <c r="N31" s="18" t="s">
        <v>177</v>
      </c>
      <c r="O31" s="18" t="s">
        <v>28</v>
      </c>
      <c r="P31" s="18">
        <v>3</v>
      </c>
      <c r="Q31" s="18" t="s">
        <v>21</v>
      </c>
      <c r="R31" s="18" t="s">
        <v>283</v>
      </c>
      <c r="S31" s="21" t="s">
        <v>22</v>
      </c>
      <c r="T31" s="21" t="s">
        <v>23</v>
      </c>
      <c r="U31" s="21" t="s">
        <v>386</v>
      </c>
      <c r="V31" s="27">
        <v>1.75</v>
      </c>
    </row>
    <row r="32" spans="1:22" x14ac:dyDescent="0.25">
      <c r="A32" s="18">
        <v>2020</v>
      </c>
      <c r="B32" s="18" t="s">
        <v>18</v>
      </c>
      <c r="C32" s="18" t="s">
        <v>19</v>
      </c>
      <c r="D32" s="18">
        <v>5</v>
      </c>
      <c r="E32" s="19">
        <v>9</v>
      </c>
      <c r="F32" s="18">
        <v>36</v>
      </c>
      <c r="G32" s="18">
        <v>2</v>
      </c>
      <c r="H32" s="18">
        <v>30</v>
      </c>
      <c r="I32" s="18">
        <f>J32*0.98*0.9*0.9</f>
        <v>126000</v>
      </c>
      <c r="J32" s="20">
        <v>158730.15873015873</v>
      </c>
      <c r="K32" s="18">
        <v>3025</v>
      </c>
      <c r="L32" s="18">
        <v>3</v>
      </c>
      <c r="M32" s="18">
        <v>13</v>
      </c>
      <c r="N32" s="18" t="s">
        <v>178</v>
      </c>
      <c r="O32" s="18" t="s">
        <v>28</v>
      </c>
      <c r="P32" s="18">
        <v>1</v>
      </c>
      <c r="Q32" s="18" t="s">
        <v>24</v>
      </c>
      <c r="R32" s="18" t="s">
        <v>25</v>
      </c>
      <c r="S32" s="21" t="s">
        <v>22</v>
      </c>
      <c r="T32" s="21" t="s">
        <v>23</v>
      </c>
      <c r="U32" s="21" t="s">
        <v>387</v>
      </c>
      <c r="V32" s="27">
        <v>2.5</v>
      </c>
    </row>
    <row r="33" spans="1:22" x14ac:dyDescent="0.25">
      <c r="A33" s="18">
        <v>2020</v>
      </c>
      <c r="B33" s="18" t="s">
        <v>18</v>
      </c>
      <c r="C33" s="18" t="s">
        <v>19</v>
      </c>
      <c r="D33" s="18">
        <v>5</v>
      </c>
      <c r="E33" s="19">
        <v>9</v>
      </c>
      <c r="F33" s="18">
        <v>36</v>
      </c>
      <c r="G33" s="18">
        <v>2</v>
      </c>
      <c r="H33" s="18">
        <v>30</v>
      </c>
      <c r="I33" s="18">
        <f>J33*0.98*0.9*0.9</f>
        <v>126000</v>
      </c>
      <c r="J33" s="20">
        <v>158730.15873015873</v>
      </c>
      <c r="K33" s="18">
        <v>3025</v>
      </c>
      <c r="L33" s="18">
        <v>3</v>
      </c>
      <c r="M33" s="18">
        <v>13</v>
      </c>
      <c r="N33" s="18" t="s">
        <v>178</v>
      </c>
      <c r="O33" s="18" t="s">
        <v>28</v>
      </c>
      <c r="P33" s="18">
        <v>1</v>
      </c>
      <c r="Q33" s="18" t="s">
        <v>24</v>
      </c>
      <c r="R33" s="18" t="s">
        <v>25</v>
      </c>
      <c r="S33" s="21" t="s">
        <v>22</v>
      </c>
      <c r="T33" s="21" t="s">
        <v>23</v>
      </c>
      <c r="U33" s="21" t="s">
        <v>386</v>
      </c>
      <c r="V33" s="27">
        <v>3</v>
      </c>
    </row>
    <row r="34" spans="1:22" x14ac:dyDescent="0.25">
      <c r="A34" s="18">
        <v>2020</v>
      </c>
      <c r="B34" s="18" t="s">
        <v>18</v>
      </c>
      <c r="C34" s="18" t="s">
        <v>19</v>
      </c>
      <c r="D34" s="18">
        <v>9</v>
      </c>
      <c r="E34" s="19">
        <v>10</v>
      </c>
      <c r="F34" s="18">
        <v>36</v>
      </c>
      <c r="G34" s="18">
        <v>2</v>
      </c>
      <c r="H34" s="18">
        <v>30</v>
      </c>
      <c r="I34" s="18">
        <f>J34*0.98*0.9*0.9</f>
        <v>126000</v>
      </c>
      <c r="J34" s="20">
        <v>158730.15873015873</v>
      </c>
      <c r="K34" s="18">
        <v>3047</v>
      </c>
      <c r="L34" s="18">
        <v>3</v>
      </c>
      <c r="M34" s="18">
        <v>13</v>
      </c>
      <c r="N34" s="18" t="s">
        <v>200</v>
      </c>
      <c r="O34" s="18" t="s">
        <v>28</v>
      </c>
      <c r="P34" s="18">
        <v>3</v>
      </c>
      <c r="Q34" s="18" t="s">
        <v>21</v>
      </c>
      <c r="R34" s="18" t="s">
        <v>283</v>
      </c>
      <c r="S34" s="21" t="s">
        <v>22</v>
      </c>
      <c r="T34" s="21" t="s">
        <v>26</v>
      </c>
      <c r="U34" s="21" t="s">
        <v>387</v>
      </c>
      <c r="V34" s="27">
        <v>1.75</v>
      </c>
    </row>
    <row r="35" spans="1:22" x14ac:dyDescent="0.25">
      <c r="A35" s="18">
        <v>2020</v>
      </c>
      <c r="B35" s="18" t="s">
        <v>18</v>
      </c>
      <c r="C35" s="18" t="s">
        <v>19</v>
      </c>
      <c r="D35" s="18">
        <v>9</v>
      </c>
      <c r="E35" s="19">
        <v>10</v>
      </c>
      <c r="F35" s="18">
        <v>36</v>
      </c>
      <c r="G35" s="18">
        <v>2</v>
      </c>
      <c r="H35" s="18">
        <v>30</v>
      </c>
      <c r="I35" s="18">
        <f>J35*0.98*0.9*0.9</f>
        <v>126000</v>
      </c>
      <c r="J35" s="20">
        <v>158730.15873015873</v>
      </c>
      <c r="K35" s="18">
        <v>3047</v>
      </c>
      <c r="L35" s="18">
        <v>3</v>
      </c>
      <c r="M35" s="18">
        <v>13</v>
      </c>
      <c r="N35" s="18" t="s">
        <v>200</v>
      </c>
      <c r="O35" s="18" t="s">
        <v>28</v>
      </c>
      <c r="P35" s="18">
        <v>3</v>
      </c>
      <c r="Q35" s="18" t="s">
        <v>21</v>
      </c>
      <c r="R35" s="18" t="s">
        <v>283</v>
      </c>
      <c r="S35" s="21" t="s">
        <v>22</v>
      </c>
      <c r="T35" s="21" t="s">
        <v>26</v>
      </c>
      <c r="U35" s="21" t="s">
        <v>386</v>
      </c>
      <c r="V35" s="27">
        <v>2.5</v>
      </c>
    </row>
    <row r="36" spans="1:22" x14ac:dyDescent="0.25">
      <c r="A36" s="18">
        <v>2020</v>
      </c>
      <c r="B36" s="18" t="s">
        <v>18</v>
      </c>
      <c r="C36" s="18" t="s">
        <v>19</v>
      </c>
      <c r="D36" s="18">
        <v>13</v>
      </c>
      <c r="E36" s="19">
        <v>11</v>
      </c>
      <c r="F36" s="18">
        <v>36</v>
      </c>
      <c r="G36" s="18">
        <v>2</v>
      </c>
      <c r="H36" s="18">
        <v>30</v>
      </c>
      <c r="I36" s="18">
        <f>J36*0.98*0.9*0.9</f>
        <v>126000</v>
      </c>
      <c r="J36" s="20">
        <v>158730.15873015873</v>
      </c>
      <c r="K36" s="18">
        <v>3051</v>
      </c>
      <c r="L36" s="18">
        <v>3</v>
      </c>
      <c r="M36" s="18">
        <v>13</v>
      </c>
      <c r="N36" s="18" t="s">
        <v>204</v>
      </c>
      <c r="O36" s="18" t="s">
        <v>28</v>
      </c>
      <c r="P36" s="18">
        <v>2</v>
      </c>
      <c r="Q36" s="18" t="s">
        <v>30</v>
      </c>
      <c r="R36" s="18" t="s">
        <v>284</v>
      </c>
      <c r="S36" s="21" t="s">
        <v>22</v>
      </c>
      <c r="T36" s="21" t="s">
        <v>26</v>
      </c>
      <c r="U36" s="21" t="s">
        <v>387</v>
      </c>
      <c r="V36" s="27">
        <v>2.5</v>
      </c>
    </row>
    <row r="37" spans="1:22" x14ac:dyDescent="0.25">
      <c r="A37" s="18">
        <v>2020</v>
      </c>
      <c r="B37" s="18" t="s">
        <v>18</v>
      </c>
      <c r="C37" s="18" t="s">
        <v>19</v>
      </c>
      <c r="D37" s="18">
        <v>13</v>
      </c>
      <c r="E37" s="19">
        <v>11</v>
      </c>
      <c r="F37" s="18">
        <v>36</v>
      </c>
      <c r="G37" s="18">
        <v>2</v>
      </c>
      <c r="H37" s="18">
        <v>30</v>
      </c>
      <c r="I37" s="18">
        <f>J37*0.98*0.9*0.9</f>
        <v>126000</v>
      </c>
      <c r="J37" s="20">
        <v>158730.15873015873</v>
      </c>
      <c r="K37" s="18">
        <v>3051</v>
      </c>
      <c r="L37" s="18">
        <v>3</v>
      </c>
      <c r="M37" s="18">
        <v>13</v>
      </c>
      <c r="N37" s="18" t="s">
        <v>204</v>
      </c>
      <c r="O37" s="18" t="s">
        <v>28</v>
      </c>
      <c r="P37" s="18">
        <v>2</v>
      </c>
      <c r="Q37" s="18" t="s">
        <v>30</v>
      </c>
      <c r="R37" s="18" t="s">
        <v>284</v>
      </c>
      <c r="S37" s="21" t="s">
        <v>22</v>
      </c>
      <c r="T37" s="21" t="s">
        <v>26</v>
      </c>
      <c r="U37" s="21" t="s">
        <v>386</v>
      </c>
      <c r="V37" s="27">
        <v>2.5</v>
      </c>
    </row>
    <row r="38" spans="1:22" x14ac:dyDescent="0.25">
      <c r="A38" s="18">
        <v>2020</v>
      </c>
      <c r="B38" s="18" t="s">
        <v>18</v>
      </c>
      <c r="C38" s="18" t="s">
        <v>19</v>
      </c>
      <c r="D38" s="22">
        <v>73</v>
      </c>
      <c r="E38" s="19">
        <v>7</v>
      </c>
      <c r="F38" s="18">
        <v>36</v>
      </c>
      <c r="G38" s="18">
        <v>2</v>
      </c>
      <c r="H38" s="18">
        <v>30</v>
      </c>
      <c r="I38" s="18">
        <f>J38*0.98*0.9*0.9</f>
        <v>126000</v>
      </c>
      <c r="J38" s="20">
        <v>158730.15873015873</v>
      </c>
      <c r="K38" s="18">
        <v>4006</v>
      </c>
      <c r="L38" s="18">
        <v>4</v>
      </c>
      <c r="M38" s="18">
        <v>17</v>
      </c>
      <c r="N38" s="18" t="s">
        <v>219</v>
      </c>
      <c r="O38" s="18" t="s">
        <v>28</v>
      </c>
      <c r="P38" s="18">
        <v>1</v>
      </c>
      <c r="Q38" s="18" t="s">
        <v>24</v>
      </c>
      <c r="R38" s="18" t="s">
        <v>25</v>
      </c>
      <c r="S38" s="21" t="s">
        <v>22</v>
      </c>
      <c r="T38" s="21" t="s">
        <v>23</v>
      </c>
      <c r="U38" s="21" t="s">
        <v>387</v>
      </c>
      <c r="V38" s="27">
        <v>2.5</v>
      </c>
    </row>
    <row r="39" spans="1:22" x14ac:dyDescent="0.25">
      <c r="A39" s="18">
        <v>2020</v>
      </c>
      <c r="B39" s="18" t="s">
        <v>18</v>
      </c>
      <c r="C39" s="18" t="s">
        <v>19</v>
      </c>
      <c r="D39" s="22">
        <v>73</v>
      </c>
      <c r="E39" s="19">
        <v>7</v>
      </c>
      <c r="F39" s="18">
        <v>36</v>
      </c>
      <c r="G39" s="18">
        <v>2</v>
      </c>
      <c r="H39" s="18">
        <v>30</v>
      </c>
      <c r="I39" s="18">
        <f>J39*0.98*0.9*0.9</f>
        <v>126000</v>
      </c>
      <c r="J39" s="20">
        <v>158730.15873015873</v>
      </c>
      <c r="K39" s="18">
        <v>4006</v>
      </c>
      <c r="L39" s="18">
        <v>4</v>
      </c>
      <c r="M39" s="18">
        <v>17</v>
      </c>
      <c r="N39" s="18" t="s">
        <v>219</v>
      </c>
      <c r="O39" s="18" t="s">
        <v>28</v>
      </c>
      <c r="P39" s="18">
        <v>1</v>
      </c>
      <c r="Q39" s="18" t="s">
        <v>24</v>
      </c>
      <c r="R39" s="18" t="s">
        <v>25</v>
      </c>
      <c r="S39" s="21" t="s">
        <v>22</v>
      </c>
      <c r="T39" s="21" t="s">
        <v>23</v>
      </c>
      <c r="U39" s="21" t="s">
        <v>386</v>
      </c>
      <c r="V39" s="27">
        <v>2.75</v>
      </c>
    </row>
    <row r="40" spans="1:22" x14ac:dyDescent="0.25">
      <c r="A40" s="18">
        <v>2020</v>
      </c>
      <c r="B40" s="18" t="s">
        <v>18</v>
      </c>
      <c r="C40" s="18" t="s">
        <v>19</v>
      </c>
      <c r="D40" s="22">
        <v>81</v>
      </c>
      <c r="E40" s="19">
        <v>8</v>
      </c>
      <c r="F40" s="18">
        <v>36</v>
      </c>
      <c r="G40" s="18">
        <v>2</v>
      </c>
      <c r="H40" s="18">
        <v>30</v>
      </c>
      <c r="I40" s="18">
        <f>J40*0.98*0.9*0.9</f>
        <v>126000</v>
      </c>
      <c r="J40" s="20">
        <v>158730.15873015873</v>
      </c>
      <c r="K40" s="18">
        <v>4017</v>
      </c>
      <c r="L40" s="18">
        <v>4</v>
      </c>
      <c r="M40" s="18">
        <v>17</v>
      </c>
      <c r="N40" s="18" t="s">
        <v>230</v>
      </c>
      <c r="O40" s="18" t="s">
        <v>28</v>
      </c>
      <c r="P40" s="18">
        <v>3</v>
      </c>
      <c r="Q40" s="18" t="s">
        <v>21</v>
      </c>
      <c r="R40" s="18" t="s">
        <v>283</v>
      </c>
      <c r="S40" s="21" t="s">
        <v>22</v>
      </c>
      <c r="T40" s="21" t="s">
        <v>23</v>
      </c>
      <c r="U40" s="21" t="s">
        <v>387</v>
      </c>
      <c r="V40" s="27">
        <v>2.25</v>
      </c>
    </row>
    <row r="41" spans="1:22" x14ac:dyDescent="0.25">
      <c r="A41" s="18">
        <v>2020</v>
      </c>
      <c r="B41" s="18" t="s">
        <v>18</v>
      </c>
      <c r="C41" s="18" t="s">
        <v>19</v>
      </c>
      <c r="D41" s="22">
        <v>81</v>
      </c>
      <c r="E41" s="19">
        <v>8</v>
      </c>
      <c r="F41" s="18">
        <v>36</v>
      </c>
      <c r="G41" s="18">
        <v>2</v>
      </c>
      <c r="H41" s="18">
        <v>30</v>
      </c>
      <c r="I41" s="18">
        <f>J41*0.98*0.9*0.9</f>
        <v>126000</v>
      </c>
      <c r="J41" s="20">
        <v>158730.15873015873</v>
      </c>
      <c r="K41" s="18">
        <v>4017</v>
      </c>
      <c r="L41" s="18">
        <v>4</v>
      </c>
      <c r="M41" s="18">
        <v>17</v>
      </c>
      <c r="N41" s="18" t="s">
        <v>230</v>
      </c>
      <c r="O41" s="18" t="s">
        <v>28</v>
      </c>
      <c r="P41" s="18">
        <v>3</v>
      </c>
      <c r="Q41" s="18" t="s">
        <v>21</v>
      </c>
      <c r="R41" s="18" t="s">
        <v>283</v>
      </c>
      <c r="S41" s="21" t="s">
        <v>22</v>
      </c>
      <c r="T41" s="21" t="s">
        <v>23</v>
      </c>
      <c r="U41" s="21" t="s">
        <v>386</v>
      </c>
      <c r="V41" s="27">
        <v>2.5</v>
      </c>
    </row>
    <row r="42" spans="1:22" x14ac:dyDescent="0.25">
      <c r="A42" s="18">
        <v>2020</v>
      </c>
      <c r="B42" s="18" t="s">
        <v>18</v>
      </c>
      <c r="C42" s="18" t="s">
        <v>19</v>
      </c>
      <c r="D42" s="22">
        <v>77</v>
      </c>
      <c r="E42" s="19">
        <v>9</v>
      </c>
      <c r="F42" s="18">
        <v>36</v>
      </c>
      <c r="G42" s="18">
        <v>2</v>
      </c>
      <c r="H42" s="18">
        <v>30</v>
      </c>
      <c r="I42" s="18">
        <f>J42*0.98*0.9*0.9</f>
        <v>126000</v>
      </c>
      <c r="J42" s="20">
        <v>158730.15873015873</v>
      </c>
      <c r="K42" s="18">
        <v>4031</v>
      </c>
      <c r="L42" s="18">
        <v>4</v>
      </c>
      <c r="M42" s="18">
        <v>17</v>
      </c>
      <c r="N42" s="18" t="s">
        <v>244</v>
      </c>
      <c r="O42" s="18" t="s">
        <v>28</v>
      </c>
      <c r="P42" s="18">
        <v>2</v>
      </c>
      <c r="Q42" s="18" t="s">
        <v>30</v>
      </c>
      <c r="R42" s="18" t="s">
        <v>284</v>
      </c>
      <c r="S42" s="21" t="s">
        <v>22</v>
      </c>
      <c r="T42" s="21" t="s">
        <v>26</v>
      </c>
      <c r="U42" s="21" t="s">
        <v>387</v>
      </c>
      <c r="V42" s="27">
        <v>2.75</v>
      </c>
    </row>
    <row r="43" spans="1:22" x14ac:dyDescent="0.25">
      <c r="A43" s="18">
        <v>2020</v>
      </c>
      <c r="B43" s="18" t="s">
        <v>18</v>
      </c>
      <c r="C43" s="18" t="s">
        <v>19</v>
      </c>
      <c r="D43" s="22">
        <v>77</v>
      </c>
      <c r="E43" s="19">
        <v>9</v>
      </c>
      <c r="F43" s="18">
        <v>36</v>
      </c>
      <c r="G43" s="18">
        <v>2</v>
      </c>
      <c r="H43" s="18">
        <v>30</v>
      </c>
      <c r="I43" s="18">
        <f>J43*0.98*0.9*0.9</f>
        <v>126000</v>
      </c>
      <c r="J43" s="20">
        <v>158730.15873015873</v>
      </c>
      <c r="K43" s="18">
        <v>4031</v>
      </c>
      <c r="L43" s="18">
        <v>4</v>
      </c>
      <c r="M43" s="18">
        <v>17</v>
      </c>
      <c r="N43" s="18" t="s">
        <v>244</v>
      </c>
      <c r="O43" s="18" t="s">
        <v>28</v>
      </c>
      <c r="P43" s="18">
        <v>2</v>
      </c>
      <c r="Q43" s="18" t="s">
        <v>30</v>
      </c>
      <c r="R43" s="18" t="s">
        <v>284</v>
      </c>
      <c r="S43" s="21" t="s">
        <v>22</v>
      </c>
      <c r="T43" s="21" t="s">
        <v>26</v>
      </c>
      <c r="U43" s="21" t="s">
        <v>386</v>
      </c>
      <c r="V43" s="27">
        <v>2.5</v>
      </c>
    </row>
    <row r="44" spans="1:22" x14ac:dyDescent="0.25">
      <c r="A44" s="18">
        <v>2020</v>
      </c>
      <c r="B44" s="18" t="s">
        <v>18</v>
      </c>
      <c r="C44" s="18" t="s">
        <v>19</v>
      </c>
      <c r="D44" s="22">
        <v>81</v>
      </c>
      <c r="E44" s="19">
        <v>10</v>
      </c>
      <c r="F44" s="18">
        <v>36</v>
      </c>
      <c r="G44" s="18">
        <v>2</v>
      </c>
      <c r="H44" s="18">
        <v>30</v>
      </c>
      <c r="I44" s="18">
        <f>J44*0.98*0.9*0.9</f>
        <v>126000</v>
      </c>
      <c r="J44" s="20">
        <v>158730.15873015873</v>
      </c>
      <c r="K44" s="18">
        <v>4041</v>
      </c>
      <c r="L44" s="18">
        <v>4</v>
      </c>
      <c r="M44" s="18">
        <v>17</v>
      </c>
      <c r="N44" s="18" t="s">
        <v>254</v>
      </c>
      <c r="O44" s="18" t="s">
        <v>28</v>
      </c>
      <c r="P44" s="18">
        <v>1</v>
      </c>
      <c r="Q44" s="18" t="s">
        <v>24</v>
      </c>
      <c r="R44" s="18" t="s">
        <v>25</v>
      </c>
      <c r="S44" s="21" t="s">
        <v>22</v>
      </c>
      <c r="T44" s="21" t="s">
        <v>26</v>
      </c>
      <c r="U44" s="21" t="s">
        <v>387</v>
      </c>
      <c r="V44" s="27">
        <v>2.75</v>
      </c>
    </row>
    <row r="45" spans="1:22" x14ac:dyDescent="0.25">
      <c r="A45" s="18">
        <v>2020</v>
      </c>
      <c r="B45" s="18" t="s">
        <v>18</v>
      </c>
      <c r="C45" s="18" t="s">
        <v>19</v>
      </c>
      <c r="D45" s="22">
        <v>81</v>
      </c>
      <c r="E45" s="19">
        <v>10</v>
      </c>
      <c r="F45" s="18">
        <v>36</v>
      </c>
      <c r="G45" s="18">
        <v>2</v>
      </c>
      <c r="H45" s="18">
        <v>30</v>
      </c>
      <c r="I45" s="18">
        <f>J45*0.98*0.9*0.9</f>
        <v>126000</v>
      </c>
      <c r="J45" s="20">
        <v>158730.15873015873</v>
      </c>
      <c r="K45" s="18">
        <v>4041</v>
      </c>
      <c r="L45" s="18">
        <v>4</v>
      </c>
      <c r="M45" s="18">
        <v>17</v>
      </c>
      <c r="N45" s="18" t="s">
        <v>254</v>
      </c>
      <c r="O45" s="18" t="s">
        <v>28</v>
      </c>
      <c r="P45" s="18">
        <v>1</v>
      </c>
      <c r="Q45" s="18" t="s">
        <v>24</v>
      </c>
      <c r="R45" s="18" t="s">
        <v>25</v>
      </c>
      <c r="S45" s="21" t="s">
        <v>22</v>
      </c>
      <c r="T45" s="21" t="s">
        <v>26</v>
      </c>
      <c r="U45" s="21" t="s">
        <v>386</v>
      </c>
      <c r="V45" s="27">
        <v>3</v>
      </c>
    </row>
    <row r="46" spans="1:22" x14ac:dyDescent="0.25">
      <c r="A46" s="18">
        <v>2020</v>
      </c>
      <c r="B46" s="18" t="s">
        <v>18</v>
      </c>
      <c r="C46" s="18" t="s">
        <v>19</v>
      </c>
      <c r="D46" s="22">
        <v>77</v>
      </c>
      <c r="E46" s="19">
        <v>10</v>
      </c>
      <c r="F46" s="18">
        <v>36</v>
      </c>
      <c r="G46" s="18">
        <v>2</v>
      </c>
      <c r="H46" s="18">
        <v>30</v>
      </c>
      <c r="I46" s="18">
        <f>J46*0.98*0.9*0.9</f>
        <v>126000</v>
      </c>
      <c r="J46" s="20">
        <v>158730.15873015873</v>
      </c>
      <c r="K46" s="18">
        <v>4042</v>
      </c>
      <c r="L46" s="18">
        <v>4</v>
      </c>
      <c r="M46" s="18">
        <v>17</v>
      </c>
      <c r="N46" s="18" t="s">
        <v>255</v>
      </c>
      <c r="O46" s="18" t="s">
        <v>28</v>
      </c>
      <c r="P46" s="18">
        <v>2</v>
      </c>
      <c r="Q46" s="18" t="s">
        <v>30</v>
      </c>
      <c r="R46" s="18" t="s">
        <v>284</v>
      </c>
      <c r="S46" s="21" t="s">
        <v>22</v>
      </c>
      <c r="T46" s="21" t="s">
        <v>23</v>
      </c>
      <c r="U46" s="21" t="s">
        <v>387</v>
      </c>
      <c r="V46" s="27">
        <v>1.5</v>
      </c>
    </row>
    <row r="47" spans="1:22" x14ac:dyDescent="0.25">
      <c r="A47" s="18">
        <v>2020</v>
      </c>
      <c r="B47" s="18" t="s">
        <v>18</v>
      </c>
      <c r="C47" s="18" t="s">
        <v>19</v>
      </c>
      <c r="D47" s="22">
        <v>77</v>
      </c>
      <c r="E47" s="19">
        <v>10</v>
      </c>
      <c r="F47" s="18">
        <v>36</v>
      </c>
      <c r="G47" s="18">
        <v>2</v>
      </c>
      <c r="H47" s="18">
        <v>30</v>
      </c>
      <c r="I47" s="18">
        <f>J47*0.98*0.9*0.9</f>
        <v>126000</v>
      </c>
      <c r="J47" s="20">
        <v>158730.15873015873</v>
      </c>
      <c r="K47" s="18">
        <v>4042</v>
      </c>
      <c r="L47" s="18">
        <v>4</v>
      </c>
      <c r="M47" s="18">
        <v>17</v>
      </c>
      <c r="N47" s="18" t="s">
        <v>255</v>
      </c>
      <c r="O47" s="18" t="s">
        <v>28</v>
      </c>
      <c r="P47" s="18">
        <v>2</v>
      </c>
      <c r="Q47" s="18" t="s">
        <v>30</v>
      </c>
      <c r="R47" s="18" t="s">
        <v>284</v>
      </c>
      <c r="S47" s="21" t="s">
        <v>22</v>
      </c>
      <c r="T47" s="21" t="s">
        <v>23</v>
      </c>
      <c r="U47" s="21" t="s">
        <v>386</v>
      </c>
      <c r="V47" s="27">
        <v>2.75</v>
      </c>
    </row>
    <row r="48" spans="1:22" x14ac:dyDescent="0.25">
      <c r="A48" s="18">
        <v>2020</v>
      </c>
      <c r="B48" s="18" t="s">
        <v>18</v>
      </c>
      <c r="C48" s="18" t="s">
        <v>19</v>
      </c>
      <c r="D48" s="22">
        <v>77</v>
      </c>
      <c r="E48" s="19">
        <v>11</v>
      </c>
      <c r="F48" s="18">
        <v>36</v>
      </c>
      <c r="G48" s="18">
        <v>2</v>
      </c>
      <c r="H48" s="18">
        <v>30</v>
      </c>
      <c r="I48" s="18">
        <f>J48*0.98*0.9*0.9</f>
        <v>126000</v>
      </c>
      <c r="J48" s="20">
        <v>158730.15873015873</v>
      </c>
      <c r="K48" s="18">
        <v>4055</v>
      </c>
      <c r="L48" s="18">
        <v>4</v>
      </c>
      <c r="M48" s="18">
        <v>17</v>
      </c>
      <c r="N48" s="18" t="s">
        <v>268</v>
      </c>
      <c r="O48" s="18" t="s">
        <v>28</v>
      </c>
      <c r="P48" s="18">
        <v>3</v>
      </c>
      <c r="Q48" s="18" t="s">
        <v>21</v>
      </c>
      <c r="R48" s="18" t="s">
        <v>283</v>
      </c>
      <c r="S48" s="21" t="s">
        <v>22</v>
      </c>
      <c r="T48" s="21" t="s">
        <v>26</v>
      </c>
      <c r="U48" s="21" t="s">
        <v>387</v>
      </c>
      <c r="V48" s="27">
        <v>2.25</v>
      </c>
    </row>
    <row r="49" spans="1:22" x14ac:dyDescent="0.25">
      <c r="A49" s="18">
        <v>2020</v>
      </c>
      <c r="B49" s="18" t="s">
        <v>18</v>
      </c>
      <c r="C49" s="18" t="s">
        <v>19</v>
      </c>
      <c r="D49" s="22">
        <v>77</v>
      </c>
      <c r="E49" s="19">
        <v>11</v>
      </c>
      <c r="F49" s="18">
        <v>36</v>
      </c>
      <c r="G49" s="18">
        <v>2</v>
      </c>
      <c r="H49" s="18">
        <v>30</v>
      </c>
      <c r="I49" s="18">
        <f>J49*0.98*0.9*0.9</f>
        <v>126000</v>
      </c>
      <c r="J49" s="20">
        <v>158730.15873015873</v>
      </c>
      <c r="K49" s="18">
        <v>4055</v>
      </c>
      <c r="L49" s="18">
        <v>4</v>
      </c>
      <c r="M49" s="18">
        <v>17</v>
      </c>
      <c r="N49" s="18" t="s">
        <v>268</v>
      </c>
      <c r="O49" s="18" t="s">
        <v>28</v>
      </c>
      <c r="P49" s="18">
        <v>3</v>
      </c>
      <c r="Q49" s="18" t="s">
        <v>21</v>
      </c>
      <c r="R49" s="18" t="s">
        <v>283</v>
      </c>
      <c r="S49" s="21" t="s">
        <v>22</v>
      </c>
      <c r="T49" s="21" t="s">
        <v>26</v>
      </c>
      <c r="U49" s="21" t="s">
        <v>386</v>
      </c>
      <c r="V49" s="27">
        <v>2.5</v>
      </c>
    </row>
    <row r="54" spans="1:22" x14ac:dyDescent="0.25">
      <c r="B54" s="17" t="s">
        <v>396</v>
      </c>
    </row>
    <row r="55" spans="1:22" x14ac:dyDescent="0.25">
      <c r="B55" s="17" t="s">
        <v>397</v>
      </c>
    </row>
    <row r="56" spans="1:22" x14ac:dyDescent="0.25">
      <c r="B56" s="17" t="s">
        <v>398</v>
      </c>
    </row>
    <row r="59" spans="1:22" ht="15" customHeight="1" x14ac:dyDescent="0.25">
      <c r="B59" s="17" t="s">
        <v>289</v>
      </c>
    </row>
    <row r="60" spans="1:22" x14ac:dyDescent="0.25">
      <c r="B60" s="17" t="s">
        <v>290</v>
      </c>
      <c r="C60" s="17" t="s">
        <v>291</v>
      </c>
      <c r="D60" s="17" t="s">
        <v>292</v>
      </c>
      <c r="E60" s="17" t="s">
        <v>293</v>
      </c>
      <c r="F60" s="17" t="s">
        <v>294</v>
      </c>
    </row>
    <row r="61" spans="1:22" x14ac:dyDescent="0.25">
      <c r="B61" s="17" t="s">
        <v>385</v>
      </c>
      <c r="C61" s="17">
        <v>1</v>
      </c>
      <c r="D61" s="17">
        <v>37</v>
      </c>
      <c r="E61" s="17">
        <v>1.74</v>
      </c>
      <c r="F61" s="17">
        <v>0.19570000000000001</v>
      </c>
    </row>
    <row r="62" spans="1:22" x14ac:dyDescent="0.25">
      <c r="B62" s="17" t="s">
        <v>342</v>
      </c>
      <c r="C62" s="17">
        <v>2</v>
      </c>
      <c r="D62" s="17">
        <v>37</v>
      </c>
      <c r="E62" s="17">
        <v>11.06</v>
      </c>
      <c r="F62" s="30">
        <v>2.0000000000000001E-4</v>
      </c>
    </row>
    <row r="63" spans="1:22" x14ac:dyDescent="0.25">
      <c r="B63" s="17" t="s">
        <v>390</v>
      </c>
      <c r="C63" s="17">
        <v>2</v>
      </c>
      <c r="D63" s="17">
        <v>37</v>
      </c>
      <c r="E63" s="17">
        <v>5.95</v>
      </c>
      <c r="F63" s="30">
        <v>5.7000000000000002E-3</v>
      </c>
    </row>
    <row r="65" spans="2:10" ht="15" customHeight="1" x14ac:dyDescent="0.25">
      <c r="B65" s="17" t="s">
        <v>297</v>
      </c>
    </row>
    <row r="66" spans="2:10" x14ac:dyDescent="0.25">
      <c r="B66" s="17" t="s">
        <v>298</v>
      </c>
      <c r="C66" s="17" t="s">
        <v>299</v>
      </c>
      <c r="D66" s="17" t="s">
        <v>300</v>
      </c>
      <c r="E66" s="17" t="s">
        <v>301</v>
      </c>
      <c r="F66" s="17" t="s">
        <v>302</v>
      </c>
      <c r="G66" s="17" t="s">
        <v>303</v>
      </c>
      <c r="H66" s="17" t="s">
        <v>304</v>
      </c>
      <c r="I66" s="17" t="s">
        <v>293</v>
      </c>
      <c r="J66" s="17" t="s">
        <v>294</v>
      </c>
    </row>
    <row r="67" spans="2:10" x14ac:dyDescent="0.25">
      <c r="B67" s="17" t="s">
        <v>385</v>
      </c>
      <c r="C67" s="17">
        <v>1</v>
      </c>
      <c r="D67" s="17">
        <v>0.25875100000000001</v>
      </c>
      <c r="E67" s="17">
        <v>0.25875100000000001</v>
      </c>
      <c r="F67" s="17" t="s">
        <v>388</v>
      </c>
      <c r="G67" s="17" t="s">
        <v>306</v>
      </c>
      <c r="H67" s="17">
        <v>37</v>
      </c>
      <c r="I67" s="17">
        <v>1.74</v>
      </c>
      <c r="J67" s="17">
        <v>0.19570000000000001</v>
      </c>
    </row>
    <row r="68" spans="2:10" x14ac:dyDescent="0.25">
      <c r="B68" s="17" t="s">
        <v>342</v>
      </c>
      <c r="C68" s="17">
        <v>2</v>
      </c>
      <c r="D68" s="17">
        <v>3.3335789999999998</v>
      </c>
      <c r="E68" s="17">
        <v>1.66679</v>
      </c>
      <c r="F68" s="17" t="s">
        <v>389</v>
      </c>
      <c r="G68" s="17" t="s">
        <v>306</v>
      </c>
      <c r="H68" s="17">
        <v>37</v>
      </c>
      <c r="I68" s="17">
        <v>11.18</v>
      </c>
      <c r="J68" s="30">
        <v>2.0000000000000001E-4</v>
      </c>
    </row>
    <row r="69" spans="2:10" x14ac:dyDescent="0.25">
      <c r="B69" s="17" t="s">
        <v>390</v>
      </c>
      <c r="C69" s="17">
        <v>2</v>
      </c>
      <c r="D69" s="17">
        <v>1.774384</v>
      </c>
      <c r="E69" s="17">
        <v>0.88719199999999998</v>
      </c>
      <c r="F69" s="17" t="s">
        <v>391</v>
      </c>
      <c r="G69" s="17" t="s">
        <v>306</v>
      </c>
      <c r="H69" s="17">
        <v>37</v>
      </c>
      <c r="I69" s="17">
        <v>5.95</v>
      </c>
      <c r="J69" s="30">
        <v>5.7000000000000002E-3</v>
      </c>
    </row>
    <row r="70" spans="2:10" x14ac:dyDescent="0.25">
      <c r="B70" s="17" t="s">
        <v>11</v>
      </c>
      <c r="C70" s="17">
        <v>3</v>
      </c>
      <c r="D70" s="17">
        <v>3.9447030000000001</v>
      </c>
      <c r="E70" s="17">
        <v>1.3149010000000001</v>
      </c>
      <c r="F70" s="17" t="s">
        <v>395</v>
      </c>
      <c r="G70" s="17" t="s">
        <v>306</v>
      </c>
      <c r="H70" s="17">
        <v>37</v>
      </c>
      <c r="I70" s="17">
        <v>8.82</v>
      </c>
      <c r="J70" s="30">
        <v>2.0000000000000001E-4</v>
      </c>
    </row>
    <row r="71" spans="2:10" x14ac:dyDescent="0.25">
      <c r="B71" s="17" t="s">
        <v>311</v>
      </c>
      <c r="C71" s="17">
        <v>37</v>
      </c>
      <c r="D71" s="17">
        <v>5.5140029999999998</v>
      </c>
      <c r="E71" s="17">
        <v>0.14902699999999999</v>
      </c>
      <c r="F71" s="17" t="s">
        <v>312</v>
      </c>
      <c r="G71" s="17" t="s">
        <v>313</v>
      </c>
      <c r="H71" s="17" t="s">
        <v>313</v>
      </c>
      <c r="I71" s="17" t="s">
        <v>313</v>
      </c>
      <c r="J71" s="17" t="s">
        <v>313</v>
      </c>
    </row>
    <row r="74" spans="2:10" x14ac:dyDescent="0.25">
      <c r="B74" s="17" t="s">
        <v>392</v>
      </c>
    </row>
    <row r="76" spans="2:10" ht="15" customHeight="1" x14ac:dyDescent="0.25">
      <c r="B76" s="17" t="s">
        <v>315</v>
      </c>
      <c r="C76" s="17" t="s">
        <v>385</v>
      </c>
      <c r="D76" s="17" t="s">
        <v>16</v>
      </c>
      <c r="E76" s="17" t="s">
        <v>316</v>
      </c>
      <c r="F76" s="17" t="s">
        <v>317</v>
      </c>
      <c r="G76" s="17" t="s">
        <v>318</v>
      </c>
    </row>
    <row r="77" spans="2:10" x14ac:dyDescent="0.25">
      <c r="G77" s="17" t="s">
        <v>319</v>
      </c>
    </row>
    <row r="78" spans="2:10" x14ac:dyDescent="0.25">
      <c r="B78" s="17">
        <v>1</v>
      </c>
      <c r="C78" s="17" t="s">
        <v>386</v>
      </c>
      <c r="E78" s="17">
        <v>2.1113</v>
      </c>
      <c r="F78" s="17">
        <v>0.17899999999999999</v>
      </c>
      <c r="G78" s="17" t="s">
        <v>320</v>
      </c>
    </row>
    <row r="79" spans="2:10" x14ac:dyDescent="0.25">
      <c r="B79" s="17">
        <v>2</v>
      </c>
      <c r="C79" s="17" t="s">
        <v>387</v>
      </c>
      <c r="E79" s="17">
        <v>2.2616000000000001</v>
      </c>
      <c r="F79" s="17">
        <v>0.17899999999999999</v>
      </c>
      <c r="G79" s="17" t="s">
        <v>320</v>
      </c>
    </row>
    <row r="81" spans="2:13" x14ac:dyDescent="0.25">
      <c r="B81" s="17" t="s">
        <v>393</v>
      </c>
    </row>
    <row r="83" spans="2:13" ht="15" customHeight="1" x14ac:dyDescent="0.25">
      <c r="B83" s="17" t="s">
        <v>315</v>
      </c>
      <c r="C83" s="17" t="s">
        <v>385</v>
      </c>
      <c r="D83" s="17" t="s">
        <v>16</v>
      </c>
      <c r="E83" s="17" t="s">
        <v>316</v>
      </c>
      <c r="F83" s="17" t="s">
        <v>317</v>
      </c>
      <c r="G83" s="17" t="s">
        <v>318</v>
      </c>
    </row>
    <row r="84" spans="2:13" x14ac:dyDescent="0.25">
      <c r="G84" s="17" t="s">
        <v>319</v>
      </c>
    </row>
    <row r="85" spans="2:13" x14ac:dyDescent="0.25">
      <c r="B85" s="17">
        <v>3</v>
      </c>
      <c r="D85" s="17" t="s">
        <v>21</v>
      </c>
      <c r="E85" s="17">
        <v>1.8125</v>
      </c>
      <c r="F85" s="17">
        <v>0.18659999999999999</v>
      </c>
      <c r="G85" s="17" t="s">
        <v>321</v>
      </c>
    </row>
    <row r="86" spans="2:13" x14ac:dyDescent="0.25">
      <c r="B86" s="17">
        <v>4</v>
      </c>
      <c r="D86" s="17" t="s">
        <v>30</v>
      </c>
      <c r="E86" s="17">
        <v>2.3561999999999999</v>
      </c>
      <c r="F86" s="17">
        <v>0.19070000000000001</v>
      </c>
      <c r="G86" s="17" t="s">
        <v>320</v>
      </c>
    </row>
    <row r="87" spans="2:13" x14ac:dyDescent="0.25">
      <c r="B87" s="17">
        <v>5</v>
      </c>
      <c r="D87" s="17" t="s">
        <v>24</v>
      </c>
      <c r="E87" s="17">
        <v>2.3906000000000001</v>
      </c>
      <c r="F87" s="17">
        <v>0.18659999999999999</v>
      </c>
      <c r="G87" s="17" t="s">
        <v>320</v>
      </c>
    </row>
    <row r="89" spans="2:13" x14ac:dyDescent="0.25">
      <c r="B89" s="17" t="s">
        <v>394</v>
      </c>
    </row>
    <row r="91" spans="2:13" ht="15" customHeight="1" x14ac:dyDescent="0.25">
      <c r="B91" s="17" t="s">
        <v>315</v>
      </c>
      <c r="C91" s="17" t="s">
        <v>385</v>
      </c>
      <c r="D91" s="17" t="s">
        <v>16</v>
      </c>
      <c r="E91" s="17" t="s">
        <v>316</v>
      </c>
      <c r="F91" s="17" t="s">
        <v>317</v>
      </c>
      <c r="G91" s="17" t="s">
        <v>318</v>
      </c>
    </row>
    <row r="92" spans="2:13" x14ac:dyDescent="0.25">
      <c r="G92" s="17" t="s">
        <v>319</v>
      </c>
    </row>
    <row r="93" spans="2:13" x14ac:dyDescent="0.25">
      <c r="B93" s="17">
        <v>6</v>
      </c>
      <c r="C93" s="17" t="s">
        <v>386</v>
      </c>
      <c r="D93" s="17" t="s">
        <v>21</v>
      </c>
      <c r="E93" s="17">
        <v>1.5311999999999999</v>
      </c>
      <c r="F93" s="17">
        <v>0.21010000000000001</v>
      </c>
      <c r="G93" s="31" t="s">
        <v>351</v>
      </c>
      <c r="I93" s="17" t="s">
        <v>386</v>
      </c>
      <c r="J93" s="17" t="s">
        <v>21</v>
      </c>
      <c r="K93" s="17">
        <v>1.5311999999999999</v>
      </c>
      <c r="L93" s="17">
        <v>2.0937000000000001</v>
      </c>
      <c r="M93" s="17">
        <f>L93-K93</f>
        <v>0.56250000000000022</v>
      </c>
    </row>
    <row r="94" spans="2:13" x14ac:dyDescent="0.25">
      <c r="B94" s="17">
        <v>7</v>
      </c>
      <c r="C94" s="17" t="s">
        <v>386</v>
      </c>
      <c r="D94" s="17" t="s">
        <v>30</v>
      </c>
      <c r="E94" s="17">
        <v>2.5527000000000002</v>
      </c>
      <c r="F94" s="17">
        <v>0.21679999999999999</v>
      </c>
      <c r="G94" s="32" t="s">
        <v>320</v>
      </c>
      <c r="I94" s="17" t="s">
        <v>386</v>
      </c>
      <c r="J94" s="17" t="s">
        <v>30</v>
      </c>
      <c r="K94" s="17">
        <v>2.5527000000000002</v>
      </c>
      <c r="L94" s="17">
        <v>2.1598000000000002</v>
      </c>
      <c r="M94" s="17">
        <f t="shared" ref="M94:M95" si="0">L94-K94</f>
        <v>-0.39290000000000003</v>
      </c>
    </row>
    <row r="95" spans="2:13" x14ac:dyDescent="0.25">
      <c r="B95" s="17">
        <v>8</v>
      </c>
      <c r="C95" s="17" t="s">
        <v>386</v>
      </c>
      <c r="D95" s="17" t="s">
        <v>24</v>
      </c>
      <c r="E95" s="17">
        <v>2.25</v>
      </c>
      <c r="F95" s="17">
        <v>0.21010000000000001</v>
      </c>
      <c r="G95" s="17" t="s">
        <v>352</v>
      </c>
      <c r="I95" s="17" t="s">
        <v>386</v>
      </c>
      <c r="J95" s="17" t="s">
        <v>24</v>
      </c>
      <c r="K95" s="17">
        <v>2.25</v>
      </c>
      <c r="L95" s="17">
        <v>2.5312000000000001</v>
      </c>
      <c r="M95" s="17">
        <f t="shared" si="0"/>
        <v>0.28120000000000012</v>
      </c>
    </row>
    <row r="96" spans="2:13" x14ac:dyDescent="0.25">
      <c r="B96" s="17">
        <v>9</v>
      </c>
      <c r="C96" s="17" t="s">
        <v>387</v>
      </c>
      <c r="D96" s="17" t="s">
        <v>21</v>
      </c>
      <c r="E96" s="17">
        <v>2.0937000000000001</v>
      </c>
      <c r="F96" s="17">
        <v>0.21010000000000001</v>
      </c>
      <c r="G96" s="31" t="s">
        <v>321</v>
      </c>
    </row>
    <row r="97" spans="2:7" x14ac:dyDescent="0.25">
      <c r="B97" s="17">
        <v>10</v>
      </c>
      <c r="C97" s="17" t="s">
        <v>387</v>
      </c>
      <c r="D97" s="17" t="s">
        <v>30</v>
      </c>
      <c r="E97" s="17">
        <v>2.1598000000000002</v>
      </c>
      <c r="F97" s="17">
        <v>0.21679999999999999</v>
      </c>
      <c r="G97" s="32" t="s">
        <v>321</v>
      </c>
    </row>
    <row r="98" spans="2:7" x14ac:dyDescent="0.25">
      <c r="B98" s="17">
        <v>11</v>
      </c>
      <c r="C98" s="17" t="s">
        <v>387</v>
      </c>
      <c r="D98" s="17" t="s">
        <v>24</v>
      </c>
      <c r="E98" s="17">
        <v>2.5312000000000001</v>
      </c>
      <c r="F98" s="17">
        <v>0.21010000000000001</v>
      </c>
      <c r="G98" s="17" t="s">
        <v>320</v>
      </c>
    </row>
  </sheetData>
  <sortState ref="A2:AH202">
    <sortCondition ref="K2:K202"/>
  </sortState>
  <conditionalFormatting sqref="E78:E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E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:K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:L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Soybean N</vt:lpstr>
      <vt:lpstr>NDVI Pivot</vt:lpstr>
      <vt:lpstr>Canopeo Pivot</vt:lpstr>
      <vt:lpstr>SAS</vt:lpstr>
      <vt:lpstr>Nodule Pivot</vt:lpstr>
      <vt:lpstr>Nodule Ratings</vt:lpstr>
    </vt:vector>
  </TitlesOfParts>
  <Company>College of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Winans, Eric Thomas</dc:creator>
  <cp:lastModifiedBy>Schwartz, Stephen</cp:lastModifiedBy>
  <cp:lastPrinted>2020-06-30T19:24:17Z</cp:lastPrinted>
  <dcterms:created xsi:type="dcterms:W3CDTF">2020-05-20T15:14:59Z</dcterms:created>
  <dcterms:modified xsi:type="dcterms:W3CDTF">2020-08-06T21:37:47Z</dcterms:modified>
</cp:coreProperties>
</file>