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.leonhardsberger\OneDrive - HBLFA Francisco Josephinum\Dokumente\Jahr 2023_24\DAPM\"/>
    </mc:Choice>
  </mc:AlternateContent>
  <xr:revisionPtr revIDLastSave="0" documentId="13_ncr:1_{9A47DB65-F458-4A53-BE51-C21F782B6092}" xr6:coauthVersionLast="47" xr6:coauthVersionMax="47" xr10:uidLastSave="{00000000-0000-0000-0000-000000000000}"/>
  <bookViews>
    <workbookView xWindow="-28920" yWindow="-120" windowWidth="29040" windowHeight="15720" tabRatio="927" activeTab="2" xr2:uid="{00000000-000D-0000-FFFF-FFFF00000000}"/>
  </bookViews>
  <sheets>
    <sheet name="Rezeptur für Alleinfutter" sheetId="12" r:id="rId1"/>
    <sheet name="Rezeptur für komb. Fütterung" sheetId="7" r:id="rId2"/>
    <sheet name="Komponenten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5" i="12" l="1"/>
  <c r="J34" i="12" s="1"/>
  <c r="O44" i="12"/>
  <c r="A44" i="12"/>
  <c r="O43" i="12"/>
  <c r="A43" i="12"/>
  <c r="O42" i="12"/>
  <c r="A42" i="12"/>
  <c r="O41" i="12"/>
  <c r="A41" i="12"/>
  <c r="O40" i="12"/>
  <c r="A40" i="12"/>
  <c r="O39" i="12"/>
  <c r="A39" i="12"/>
  <c r="O38" i="12"/>
  <c r="A38" i="12"/>
  <c r="O37" i="12"/>
  <c r="A37" i="12"/>
  <c r="O36" i="12"/>
  <c r="A36" i="12"/>
  <c r="O35" i="12"/>
  <c r="A35" i="12"/>
  <c r="O34" i="12"/>
  <c r="A34" i="12"/>
  <c r="O33" i="12"/>
  <c r="A33" i="12"/>
  <c r="O32" i="12"/>
  <c r="A32" i="12"/>
  <c r="O31" i="12"/>
  <c r="A31" i="12"/>
  <c r="O30" i="12"/>
  <c r="A30" i="12"/>
  <c r="O29" i="12"/>
  <c r="A29" i="12"/>
  <c r="O28" i="12"/>
  <c r="A28" i="12"/>
  <c r="O27" i="12"/>
  <c r="A27" i="12"/>
  <c r="O26" i="12"/>
  <c r="A26" i="12"/>
  <c r="O25" i="12"/>
  <c r="A25" i="12"/>
  <c r="O24" i="12"/>
  <c r="A24" i="12"/>
  <c r="O23" i="12"/>
  <c r="A23" i="12"/>
  <c r="O22" i="12"/>
  <c r="A22" i="12"/>
  <c r="O21" i="12"/>
  <c r="A21" i="12"/>
  <c r="O20" i="12"/>
  <c r="A20" i="12"/>
  <c r="O19" i="12"/>
  <c r="A19" i="12"/>
  <c r="O18" i="12"/>
  <c r="A18" i="12"/>
  <c r="O17" i="12"/>
  <c r="A17" i="12"/>
  <c r="O16" i="12"/>
  <c r="A16" i="12"/>
  <c r="O15" i="12"/>
  <c r="A15" i="12"/>
  <c r="O14" i="12"/>
  <c r="A14" i="12"/>
  <c r="O13" i="12"/>
  <c r="A13" i="12"/>
  <c r="O12" i="12"/>
  <c r="A12" i="12"/>
  <c r="O11" i="12"/>
  <c r="A11" i="12"/>
  <c r="O10" i="12"/>
  <c r="A10" i="12"/>
  <c r="O9" i="12"/>
  <c r="A9" i="12"/>
  <c r="O8" i="12"/>
  <c r="A8" i="12"/>
  <c r="O7" i="12"/>
  <c r="A7" i="12"/>
  <c r="O6" i="12"/>
  <c r="A6" i="12"/>
  <c r="O5" i="12"/>
  <c r="A5" i="12"/>
  <c r="N5" i="12" l="1"/>
  <c r="K7" i="12"/>
  <c r="J38" i="12"/>
  <c r="C5" i="12"/>
  <c r="I6" i="12"/>
  <c r="M9" i="12"/>
  <c r="I5" i="12"/>
  <c r="D6" i="12"/>
  <c r="F7" i="12"/>
  <c r="M8" i="12"/>
  <c r="M10" i="12"/>
  <c r="G8" i="12"/>
  <c r="E9" i="12"/>
  <c r="E10" i="12"/>
  <c r="E11" i="12"/>
  <c r="M11" i="12"/>
  <c r="M15" i="12"/>
  <c r="N26" i="12"/>
  <c r="G12" i="12"/>
  <c r="G17" i="12"/>
  <c r="L28" i="12"/>
  <c r="J30" i="12"/>
  <c r="E13" i="12"/>
  <c r="G16" i="12"/>
  <c r="D18" i="12"/>
  <c r="J27" i="12"/>
  <c r="L29" i="12"/>
  <c r="K44" i="12"/>
  <c r="G44" i="12"/>
  <c r="C44" i="12"/>
  <c r="M43" i="12"/>
  <c r="I43" i="12"/>
  <c r="E43" i="12"/>
  <c r="K42" i="12"/>
  <c r="G42" i="12"/>
  <c r="C42" i="12"/>
  <c r="M41" i="12"/>
  <c r="I41" i="12"/>
  <c r="E41" i="12"/>
  <c r="K40" i="12"/>
  <c r="G40" i="12"/>
  <c r="C40" i="12"/>
  <c r="M39" i="12"/>
  <c r="I39" i="12"/>
  <c r="E39" i="12"/>
  <c r="K38" i="12"/>
  <c r="G38" i="12"/>
  <c r="C38" i="12"/>
  <c r="M37" i="12"/>
  <c r="I37" i="12"/>
  <c r="E37" i="12"/>
  <c r="K36" i="12"/>
  <c r="G36" i="12"/>
  <c r="C36" i="12"/>
  <c r="M35" i="12"/>
  <c r="I35" i="12"/>
  <c r="E35" i="12"/>
  <c r="K34" i="12"/>
  <c r="G34" i="12"/>
  <c r="C34" i="12"/>
  <c r="M33" i="12"/>
  <c r="I33" i="12"/>
  <c r="E33" i="12"/>
  <c r="K32" i="12"/>
  <c r="G32" i="12"/>
  <c r="C32" i="12"/>
  <c r="M31" i="12"/>
  <c r="I31" i="12"/>
  <c r="E31" i="12"/>
  <c r="K30" i="12"/>
  <c r="G30" i="12"/>
  <c r="C30" i="12"/>
  <c r="M29" i="12"/>
  <c r="I29" i="12"/>
  <c r="E29" i="12"/>
  <c r="K28" i="12"/>
  <c r="G28" i="12"/>
  <c r="C28" i="12"/>
  <c r="M27" i="12"/>
  <c r="I27" i="12"/>
  <c r="E27" i="12"/>
  <c r="K26" i="12"/>
  <c r="G26" i="12"/>
  <c r="C26" i="12"/>
  <c r="M25" i="12"/>
  <c r="I25" i="12"/>
  <c r="E25" i="12"/>
  <c r="K24" i="12"/>
  <c r="G24" i="12"/>
  <c r="C24" i="12"/>
  <c r="M23" i="12"/>
  <c r="I23" i="12"/>
  <c r="E23" i="12"/>
  <c r="K22" i="12"/>
  <c r="G22" i="12"/>
  <c r="C22" i="12"/>
  <c r="M21" i="12"/>
  <c r="I21" i="12"/>
  <c r="E21" i="12"/>
  <c r="K20" i="12"/>
  <c r="G20" i="12"/>
  <c r="C20" i="12"/>
  <c r="M19" i="12"/>
  <c r="I19" i="12"/>
  <c r="E19" i="12"/>
  <c r="K18" i="12"/>
  <c r="G18" i="12"/>
  <c r="C18" i="12"/>
  <c r="M17" i="12"/>
  <c r="I17" i="12"/>
  <c r="E17" i="12"/>
  <c r="K16" i="12"/>
  <c r="M44" i="12"/>
  <c r="I44" i="12"/>
  <c r="E44" i="12"/>
  <c r="K43" i="12"/>
  <c r="G43" i="12"/>
  <c r="C43" i="12"/>
  <c r="M42" i="12"/>
  <c r="I42" i="12"/>
  <c r="E42" i="12"/>
  <c r="K41" i="12"/>
  <c r="G41" i="12"/>
  <c r="C41" i="12"/>
  <c r="M40" i="12"/>
  <c r="I40" i="12"/>
  <c r="E40" i="12"/>
  <c r="K39" i="12"/>
  <c r="G39" i="12"/>
  <c r="C39" i="12"/>
  <c r="M38" i="12"/>
  <c r="I38" i="12"/>
  <c r="E38" i="12"/>
  <c r="K37" i="12"/>
  <c r="G37" i="12"/>
  <c r="C37" i="12"/>
  <c r="M36" i="12"/>
  <c r="I36" i="12"/>
  <c r="E36" i="12"/>
  <c r="K35" i="12"/>
  <c r="G35" i="12"/>
  <c r="C35" i="12"/>
  <c r="M34" i="12"/>
  <c r="I34" i="12"/>
  <c r="E34" i="12"/>
  <c r="K33" i="12"/>
  <c r="G33" i="12"/>
  <c r="C33" i="12"/>
  <c r="M32" i="12"/>
  <c r="I32" i="12"/>
  <c r="E32" i="12"/>
  <c r="K31" i="12"/>
  <c r="G31" i="12"/>
  <c r="C31" i="12"/>
  <c r="M30" i="12"/>
  <c r="I30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K29" i="12"/>
  <c r="F29" i="12"/>
  <c r="J28" i="12"/>
  <c r="E28" i="12"/>
  <c r="N27" i="12"/>
  <c r="H27" i="12"/>
  <c r="C27" i="12"/>
  <c r="M26" i="12"/>
  <c r="H26" i="12"/>
  <c r="K25" i="12"/>
  <c r="F25" i="12"/>
  <c r="J24" i="12"/>
  <c r="E24" i="12"/>
  <c r="N23" i="12"/>
  <c r="H23" i="12"/>
  <c r="C23" i="12"/>
  <c r="M22" i="12"/>
  <c r="H22" i="12"/>
  <c r="K21" i="12"/>
  <c r="F21" i="12"/>
  <c r="J20" i="12"/>
  <c r="E20" i="12"/>
  <c r="N19" i="12"/>
  <c r="H19" i="12"/>
  <c r="C19" i="12"/>
  <c r="M18" i="12"/>
  <c r="H18" i="12"/>
  <c r="K17" i="12"/>
  <c r="F17" i="12"/>
  <c r="J16" i="12"/>
  <c r="F16" i="12"/>
  <c r="L15" i="12"/>
  <c r="H15" i="12"/>
  <c r="D15" i="12"/>
  <c r="N14" i="12"/>
  <c r="J14" i="12"/>
  <c r="F14" i="12"/>
  <c r="L13" i="12"/>
  <c r="H13" i="12"/>
  <c r="D13" i="12"/>
  <c r="N12" i="12"/>
  <c r="J12" i="12"/>
  <c r="F12" i="12"/>
  <c r="L11" i="12"/>
  <c r="H11" i="12"/>
  <c r="D11" i="12"/>
  <c r="N10" i="12"/>
  <c r="J10" i="12"/>
  <c r="F10" i="12"/>
  <c r="L9" i="12"/>
  <c r="H9" i="12"/>
  <c r="D9" i="12"/>
  <c r="N8" i="12"/>
  <c r="J8" i="12"/>
  <c r="F8" i="12"/>
  <c r="L7" i="12"/>
  <c r="H7" i="12"/>
  <c r="D7" i="12"/>
  <c r="N6" i="12"/>
  <c r="J6" i="12"/>
  <c r="F6" i="12"/>
  <c r="L5" i="12"/>
  <c r="H5" i="12"/>
  <c r="D5" i="12"/>
  <c r="N44" i="12"/>
  <c r="F44" i="12"/>
  <c r="N43" i="12"/>
  <c r="F43" i="12"/>
  <c r="N42" i="12"/>
  <c r="F42" i="12"/>
  <c r="N41" i="12"/>
  <c r="F41" i="12"/>
  <c r="N40" i="12"/>
  <c r="F40" i="12"/>
  <c r="N39" i="12"/>
  <c r="F39" i="12"/>
  <c r="N38" i="12"/>
  <c r="F38" i="12"/>
  <c r="N37" i="12"/>
  <c r="F37" i="12"/>
  <c r="N36" i="12"/>
  <c r="F36" i="12"/>
  <c r="N35" i="12"/>
  <c r="F35" i="12"/>
  <c r="N34" i="12"/>
  <c r="F34" i="12"/>
  <c r="N33" i="12"/>
  <c r="F33" i="12"/>
  <c r="N32" i="12"/>
  <c r="F32" i="12"/>
  <c r="N31" i="12"/>
  <c r="F31" i="12"/>
  <c r="N30" i="12"/>
  <c r="F30" i="12"/>
  <c r="J29" i="12"/>
  <c r="D29" i="12"/>
  <c r="N28" i="12"/>
  <c r="I28" i="12"/>
  <c r="D28" i="12"/>
  <c r="L27" i="12"/>
  <c r="G27" i="12"/>
  <c r="L26" i="12"/>
  <c r="F26" i="12"/>
  <c r="J25" i="12"/>
  <c r="D25" i="12"/>
  <c r="N24" i="12"/>
  <c r="I24" i="12"/>
  <c r="D24" i="12"/>
  <c r="L23" i="12"/>
  <c r="G23" i="12"/>
  <c r="L22" i="12"/>
  <c r="F22" i="12"/>
  <c r="J21" i="12"/>
  <c r="D21" i="12"/>
  <c r="N20" i="12"/>
  <c r="I20" i="12"/>
  <c r="D20" i="12"/>
  <c r="L19" i="12"/>
  <c r="G19" i="12"/>
  <c r="L18" i="12"/>
  <c r="F18" i="12"/>
  <c r="J17" i="12"/>
  <c r="D17" i="12"/>
  <c r="N16" i="12"/>
  <c r="I16" i="12"/>
  <c r="E16" i="12"/>
  <c r="K15" i="12"/>
  <c r="G15" i="12"/>
  <c r="C15" i="12"/>
  <c r="M14" i="12"/>
  <c r="I14" i="12"/>
  <c r="E14" i="12"/>
  <c r="K13" i="12"/>
  <c r="G13" i="12"/>
  <c r="C13" i="12"/>
  <c r="M12" i="12"/>
  <c r="I12" i="12"/>
  <c r="E12" i="12"/>
  <c r="L44" i="12"/>
  <c r="D44" i="12"/>
  <c r="L43" i="12"/>
  <c r="D43" i="12"/>
  <c r="L42" i="12"/>
  <c r="D42" i="12"/>
  <c r="L41" i="12"/>
  <c r="D41" i="12"/>
  <c r="L40" i="12"/>
  <c r="D40" i="12"/>
  <c r="L39" i="12"/>
  <c r="D39" i="12"/>
  <c r="L38" i="12"/>
  <c r="D38" i="12"/>
  <c r="L37" i="12"/>
  <c r="D37" i="12"/>
  <c r="L36" i="12"/>
  <c r="D36" i="12"/>
  <c r="L35" i="12"/>
  <c r="D35" i="12"/>
  <c r="L34" i="12"/>
  <c r="D34" i="12"/>
  <c r="L33" i="12"/>
  <c r="D33" i="12"/>
  <c r="L32" i="12"/>
  <c r="D32" i="12"/>
  <c r="L31" i="12"/>
  <c r="D31" i="12"/>
  <c r="L30" i="12"/>
  <c r="E30" i="12"/>
  <c r="N29" i="12"/>
  <c r="H29" i="12"/>
  <c r="C29" i="12"/>
  <c r="M28" i="12"/>
  <c r="H28" i="12"/>
  <c r="K27" i="12"/>
  <c r="F27" i="12"/>
  <c r="J26" i="12"/>
  <c r="E26" i="12"/>
  <c r="N25" i="12"/>
  <c r="H25" i="12"/>
  <c r="C25" i="12"/>
  <c r="M24" i="12"/>
  <c r="H24" i="12"/>
  <c r="K23" i="12"/>
  <c r="F23" i="12"/>
  <c r="J22" i="12"/>
  <c r="E22" i="12"/>
  <c r="N21" i="12"/>
  <c r="H21" i="12"/>
  <c r="C21" i="12"/>
  <c r="M20" i="12"/>
  <c r="H20" i="12"/>
  <c r="K19" i="12"/>
  <c r="F19" i="12"/>
  <c r="J18" i="12"/>
  <c r="E18" i="12"/>
  <c r="N17" i="12"/>
  <c r="H17" i="12"/>
  <c r="C17" i="12"/>
  <c r="M16" i="12"/>
  <c r="H16" i="12"/>
  <c r="D16" i="12"/>
  <c r="N15" i="12"/>
  <c r="J15" i="12"/>
  <c r="F15" i="12"/>
  <c r="L14" i="12"/>
  <c r="H14" i="12"/>
  <c r="D14" i="12"/>
  <c r="N13" i="12"/>
  <c r="J13" i="12"/>
  <c r="F13" i="12"/>
  <c r="L12" i="12"/>
  <c r="H12" i="12"/>
  <c r="D12" i="12"/>
  <c r="N11" i="12"/>
  <c r="J11" i="12"/>
  <c r="F11" i="12"/>
  <c r="L10" i="12"/>
  <c r="H10" i="12"/>
  <c r="D10" i="12"/>
  <c r="N9" i="12"/>
  <c r="J9" i="12"/>
  <c r="F9" i="12"/>
  <c r="L8" i="12"/>
  <c r="E5" i="12"/>
  <c r="J5" i="12"/>
  <c r="K6" i="12"/>
  <c r="C8" i="12"/>
  <c r="G21" i="12"/>
  <c r="J33" i="12"/>
  <c r="J37" i="12"/>
  <c r="J41" i="12"/>
  <c r="J42" i="12"/>
  <c r="O45" i="12"/>
  <c r="E6" i="12"/>
  <c r="G7" i="12"/>
  <c r="M7" i="12"/>
  <c r="H8" i="12"/>
  <c r="G9" i="12"/>
  <c r="G10" i="12"/>
  <c r="G11" i="12"/>
  <c r="K12" i="12"/>
  <c r="I13" i="12"/>
  <c r="C14" i="12"/>
  <c r="L16" i="12"/>
  <c r="L17" i="12"/>
  <c r="I18" i="12"/>
  <c r="D19" i="12"/>
  <c r="F20" i="12"/>
  <c r="D22" i="12"/>
  <c r="F5" i="12"/>
  <c r="K5" i="12"/>
  <c r="G6" i="12"/>
  <c r="L6" i="12"/>
  <c r="C7" i="12"/>
  <c r="I7" i="12"/>
  <c r="N7" i="12"/>
  <c r="D8" i="12"/>
  <c r="I8" i="12"/>
  <c r="I9" i="12"/>
  <c r="I10" i="12"/>
  <c r="I11" i="12"/>
  <c r="M13" i="12"/>
  <c r="G14" i="12"/>
  <c r="E15" i="12"/>
  <c r="N18" i="12"/>
  <c r="J19" i="12"/>
  <c r="L20" i="12"/>
  <c r="L21" i="12"/>
  <c r="I22" i="12"/>
  <c r="D23" i="12"/>
  <c r="F24" i="12"/>
  <c r="G25" i="12"/>
  <c r="D26" i="12"/>
  <c r="J32" i="12"/>
  <c r="J36" i="12"/>
  <c r="J40" i="12"/>
  <c r="J44" i="12"/>
  <c r="G5" i="12"/>
  <c r="M5" i="12"/>
  <c r="C6" i="12"/>
  <c r="H6" i="12"/>
  <c r="M6" i="12"/>
  <c r="E7" i="12"/>
  <c r="J7" i="12"/>
  <c r="E8" i="12"/>
  <c r="K8" i="12"/>
  <c r="C9" i="12"/>
  <c r="K9" i="12"/>
  <c r="C10" i="12"/>
  <c r="K10" i="12"/>
  <c r="C11" i="12"/>
  <c r="K11" i="12"/>
  <c r="C12" i="12"/>
  <c r="K14" i="12"/>
  <c r="I15" i="12"/>
  <c r="C16" i="12"/>
  <c r="N22" i="12"/>
  <c r="J23" i="12"/>
  <c r="L24" i="12"/>
  <c r="L25" i="12"/>
  <c r="I26" i="12"/>
  <c r="D27" i="12"/>
  <c r="F28" i="12"/>
  <c r="G29" i="12"/>
  <c r="D30" i="12"/>
  <c r="J31" i="12"/>
  <c r="J35" i="12"/>
  <c r="J39" i="12"/>
  <c r="J43" i="12"/>
  <c r="B45" i="7"/>
  <c r="O35" i="7"/>
  <c r="O36" i="7"/>
  <c r="O37" i="7"/>
  <c r="O38" i="7"/>
  <c r="O39" i="7"/>
  <c r="O40" i="7"/>
  <c r="O41" i="7"/>
  <c r="O42" i="7"/>
  <c r="O43" i="7"/>
  <c r="O44" i="7"/>
  <c r="G45" i="12" l="1"/>
  <c r="I45" i="12"/>
  <c r="C45" i="12"/>
  <c r="F45" i="12"/>
  <c r="N45" i="12"/>
  <c r="E45" i="12"/>
  <c r="D45" i="12"/>
  <c r="H45" i="12"/>
  <c r="L45" i="12"/>
  <c r="M45" i="12"/>
  <c r="K45" i="12"/>
  <c r="J45" i="12"/>
  <c r="A44" i="7"/>
  <c r="A43" i="7"/>
  <c r="A42" i="7"/>
  <c r="A41" i="7"/>
  <c r="A40" i="7"/>
  <c r="A39" i="7"/>
  <c r="A38" i="7"/>
  <c r="A37" i="7"/>
  <c r="A36" i="7"/>
  <c r="A35" i="7"/>
  <c r="O34" i="7"/>
  <c r="A34" i="7"/>
  <c r="O33" i="7"/>
  <c r="A33" i="7"/>
  <c r="O32" i="7"/>
  <c r="A32" i="7"/>
  <c r="O31" i="7"/>
  <c r="A31" i="7"/>
  <c r="O30" i="7"/>
  <c r="A30" i="7"/>
  <c r="O29" i="7"/>
  <c r="A29" i="7"/>
  <c r="O28" i="7"/>
  <c r="A28" i="7"/>
  <c r="O27" i="7"/>
  <c r="A27" i="7"/>
  <c r="O26" i="7"/>
  <c r="A26" i="7"/>
  <c r="O25" i="7"/>
  <c r="A25" i="7"/>
  <c r="O24" i="7"/>
  <c r="A24" i="7"/>
  <c r="O23" i="7"/>
  <c r="A23" i="7"/>
  <c r="O22" i="7"/>
  <c r="A22" i="7"/>
  <c r="O21" i="7"/>
  <c r="A21" i="7"/>
  <c r="O20" i="7"/>
  <c r="A20" i="7"/>
  <c r="O19" i="7"/>
  <c r="A19" i="7"/>
  <c r="O18" i="7"/>
  <c r="A18" i="7"/>
  <c r="O17" i="7"/>
  <c r="A17" i="7"/>
  <c r="O16" i="7"/>
  <c r="A16" i="7"/>
  <c r="O15" i="7"/>
  <c r="A15" i="7"/>
  <c r="O14" i="7"/>
  <c r="A14" i="7"/>
  <c r="O13" i="7"/>
  <c r="A13" i="7"/>
  <c r="O12" i="7"/>
  <c r="A12" i="7"/>
  <c r="O11" i="7"/>
  <c r="A11" i="7"/>
  <c r="O10" i="7"/>
  <c r="A10" i="7"/>
  <c r="O9" i="7"/>
  <c r="A9" i="7"/>
  <c r="O8" i="7"/>
  <c r="A8" i="7"/>
  <c r="O7" i="7"/>
  <c r="A7" i="7"/>
  <c r="O6" i="7"/>
  <c r="A6" i="7"/>
  <c r="O5" i="7"/>
  <c r="A5" i="7"/>
  <c r="C54" i="12" l="1"/>
  <c r="C55" i="12"/>
  <c r="O45" i="7"/>
  <c r="N6" i="7"/>
  <c r="C35" i="7"/>
  <c r="G35" i="7"/>
  <c r="K35" i="7"/>
  <c r="F36" i="7"/>
  <c r="J36" i="7"/>
  <c r="N36" i="7"/>
  <c r="E37" i="7"/>
  <c r="I37" i="7"/>
  <c r="M37" i="7"/>
  <c r="D38" i="7"/>
  <c r="H38" i="7"/>
  <c r="L38" i="7"/>
  <c r="C39" i="7"/>
  <c r="G39" i="7"/>
  <c r="K39" i="7"/>
  <c r="F40" i="7"/>
  <c r="J40" i="7"/>
  <c r="N40" i="7"/>
  <c r="E41" i="7"/>
  <c r="I41" i="7"/>
  <c r="M41" i="7"/>
  <c r="D42" i="7"/>
  <c r="H42" i="7"/>
  <c r="L42" i="7"/>
  <c r="C43" i="7"/>
  <c r="G43" i="7"/>
  <c r="K43" i="7"/>
  <c r="F44" i="7"/>
  <c r="J44" i="7"/>
  <c r="H35" i="7"/>
  <c r="K36" i="7"/>
  <c r="F37" i="7"/>
  <c r="N37" i="7"/>
  <c r="M38" i="7"/>
  <c r="H39" i="7"/>
  <c r="C40" i="7"/>
  <c r="K40" i="7"/>
  <c r="F41" i="7"/>
  <c r="N41" i="7"/>
  <c r="I42" i="7"/>
  <c r="D43" i="7"/>
  <c r="L43" i="7"/>
  <c r="G44" i="7"/>
  <c r="E35" i="7"/>
  <c r="I35" i="7"/>
  <c r="M35" i="7"/>
  <c r="D36" i="7"/>
  <c r="H36" i="7"/>
  <c r="L36" i="7"/>
  <c r="C37" i="7"/>
  <c r="G37" i="7"/>
  <c r="K37" i="7"/>
  <c r="F38" i="7"/>
  <c r="J38" i="7"/>
  <c r="N38" i="7"/>
  <c r="E39" i="7"/>
  <c r="I39" i="7"/>
  <c r="M39" i="7"/>
  <c r="D40" i="7"/>
  <c r="H40" i="7"/>
  <c r="L40" i="7"/>
  <c r="C41" i="7"/>
  <c r="G41" i="7"/>
  <c r="K41" i="7"/>
  <c r="F42" i="7"/>
  <c r="J42" i="7"/>
  <c r="N42" i="7"/>
  <c r="E43" i="7"/>
  <c r="I43" i="7"/>
  <c r="M43" i="7"/>
  <c r="D44" i="7"/>
  <c r="H44" i="7"/>
  <c r="L44" i="7"/>
  <c r="F35" i="7"/>
  <c r="J35" i="7"/>
  <c r="N35" i="7"/>
  <c r="E36" i="7"/>
  <c r="I36" i="7"/>
  <c r="M36" i="7"/>
  <c r="D37" i="7"/>
  <c r="H37" i="7"/>
  <c r="L37" i="7"/>
  <c r="C38" i="7"/>
  <c r="G38" i="7"/>
  <c r="K38" i="7"/>
  <c r="F39" i="7"/>
  <c r="J39" i="7"/>
  <c r="N39" i="7"/>
  <c r="E40" i="7"/>
  <c r="I40" i="7"/>
  <c r="M40" i="7"/>
  <c r="D41" i="7"/>
  <c r="H41" i="7"/>
  <c r="L41" i="7"/>
  <c r="C42" i="7"/>
  <c r="G42" i="7"/>
  <c r="K42" i="7"/>
  <c r="F43" i="7"/>
  <c r="J43" i="7"/>
  <c r="N43" i="7"/>
  <c r="E44" i="7"/>
  <c r="I44" i="7"/>
  <c r="M44" i="7"/>
  <c r="N44" i="7"/>
  <c r="D35" i="7"/>
  <c r="L35" i="7"/>
  <c r="C36" i="7"/>
  <c r="G36" i="7"/>
  <c r="J37" i="7"/>
  <c r="E38" i="7"/>
  <c r="I38" i="7"/>
  <c r="D39" i="7"/>
  <c r="L39" i="7"/>
  <c r="G40" i="7"/>
  <c r="J41" i="7"/>
  <c r="E42" i="7"/>
  <c r="M42" i="7"/>
  <c r="H43" i="7"/>
  <c r="C44" i="7"/>
  <c r="K44" i="7"/>
  <c r="N32" i="7"/>
  <c r="N28" i="7"/>
  <c r="N24" i="7"/>
  <c r="N20" i="7"/>
  <c r="N16" i="7"/>
  <c r="N12" i="7"/>
  <c r="N8" i="7"/>
  <c r="B47" i="7"/>
  <c r="O51" i="7" s="1"/>
  <c r="N31" i="7"/>
  <c r="N27" i="7"/>
  <c r="N23" i="7"/>
  <c r="N19" i="7"/>
  <c r="N15" i="7"/>
  <c r="N11" i="7"/>
  <c r="N7" i="7"/>
  <c r="N34" i="7"/>
  <c r="N30" i="7"/>
  <c r="N26" i="7"/>
  <c r="N22" i="7"/>
  <c r="N18" i="7"/>
  <c r="N14" i="7"/>
  <c r="N10" i="7"/>
  <c r="N33" i="7"/>
  <c r="N29" i="7"/>
  <c r="N25" i="7"/>
  <c r="N21" i="7"/>
  <c r="N17" i="7"/>
  <c r="N13" i="7"/>
  <c r="N9" i="7"/>
  <c r="N5" i="7"/>
  <c r="J6" i="7"/>
  <c r="H7" i="7"/>
  <c r="L7" i="7"/>
  <c r="J8" i="7"/>
  <c r="H9" i="7"/>
  <c r="L9" i="7"/>
  <c r="J10" i="7"/>
  <c r="H11" i="7"/>
  <c r="L11" i="7"/>
  <c r="J12" i="7"/>
  <c r="H13" i="7"/>
  <c r="L13" i="7"/>
  <c r="J14" i="7"/>
  <c r="H15" i="7"/>
  <c r="L15" i="7"/>
  <c r="J16" i="7"/>
  <c r="H17" i="7"/>
  <c r="L17" i="7"/>
  <c r="J18" i="7"/>
  <c r="H19" i="7"/>
  <c r="L19" i="7"/>
  <c r="J20" i="7"/>
  <c r="H21" i="7"/>
  <c r="L21" i="7"/>
  <c r="J22" i="7"/>
  <c r="H23" i="7"/>
  <c r="L23" i="7"/>
  <c r="J24" i="7"/>
  <c r="H25" i="7"/>
  <c r="L25" i="7"/>
  <c r="J26" i="7"/>
  <c r="H27" i="7"/>
  <c r="L27" i="7"/>
  <c r="J28" i="7"/>
  <c r="H29" i="7"/>
  <c r="L29" i="7"/>
  <c r="J30" i="7"/>
  <c r="H31" i="7"/>
  <c r="L31" i="7"/>
  <c r="J32" i="7"/>
  <c r="H33" i="7"/>
  <c r="L33" i="7"/>
  <c r="J34" i="7"/>
  <c r="I5" i="7"/>
  <c r="M5" i="7"/>
  <c r="L6" i="7"/>
  <c r="L8" i="7"/>
  <c r="H10" i="7"/>
  <c r="J11" i="7"/>
  <c r="L12" i="7"/>
  <c r="H14" i="7"/>
  <c r="J15" i="7"/>
  <c r="L16" i="7"/>
  <c r="J17" i="7"/>
  <c r="L18" i="7"/>
  <c r="H20" i="7"/>
  <c r="J21" i="7"/>
  <c r="L22" i="7"/>
  <c r="H24" i="7"/>
  <c r="H26" i="7"/>
  <c r="J27" i="7"/>
  <c r="L28" i="7"/>
  <c r="H30" i="7"/>
  <c r="L30" i="7"/>
  <c r="H32" i="7"/>
  <c r="H34" i="7"/>
  <c r="K5" i="7"/>
  <c r="M6" i="7"/>
  <c r="I8" i="7"/>
  <c r="K9" i="7"/>
  <c r="M10" i="7"/>
  <c r="I12" i="7"/>
  <c r="K13" i="7"/>
  <c r="M14" i="7"/>
  <c r="I16" i="7"/>
  <c r="I18" i="7"/>
  <c r="K19" i="7"/>
  <c r="M20" i="7"/>
  <c r="K21" i="7"/>
  <c r="M22" i="7"/>
  <c r="I24" i="7"/>
  <c r="I26" i="7"/>
  <c r="K27" i="7"/>
  <c r="K6" i="7"/>
  <c r="I7" i="7"/>
  <c r="M7" i="7"/>
  <c r="K8" i="7"/>
  <c r="I9" i="7"/>
  <c r="M9" i="7"/>
  <c r="K10" i="7"/>
  <c r="I11" i="7"/>
  <c r="M11" i="7"/>
  <c r="K12" i="7"/>
  <c r="I13" i="7"/>
  <c r="M13" i="7"/>
  <c r="K14" i="7"/>
  <c r="I15" i="7"/>
  <c r="M15" i="7"/>
  <c r="K16" i="7"/>
  <c r="I17" i="7"/>
  <c r="M17" i="7"/>
  <c r="K18" i="7"/>
  <c r="I19" i="7"/>
  <c r="M19" i="7"/>
  <c r="K20" i="7"/>
  <c r="I21" i="7"/>
  <c r="M21" i="7"/>
  <c r="K22" i="7"/>
  <c r="I23" i="7"/>
  <c r="M23" i="7"/>
  <c r="K24" i="7"/>
  <c r="I25" i="7"/>
  <c r="M25" i="7"/>
  <c r="K26" i="7"/>
  <c r="I27" i="7"/>
  <c r="M27" i="7"/>
  <c r="K28" i="7"/>
  <c r="I29" i="7"/>
  <c r="M29" i="7"/>
  <c r="K30" i="7"/>
  <c r="I31" i="7"/>
  <c r="M31" i="7"/>
  <c r="K32" i="7"/>
  <c r="I33" i="7"/>
  <c r="M33" i="7"/>
  <c r="K34" i="7"/>
  <c r="J5" i="7"/>
  <c r="H6" i="7"/>
  <c r="J7" i="7"/>
  <c r="H8" i="7"/>
  <c r="J9" i="7"/>
  <c r="L10" i="7"/>
  <c r="H12" i="7"/>
  <c r="J13" i="7"/>
  <c r="L14" i="7"/>
  <c r="H16" i="7"/>
  <c r="H18" i="7"/>
  <c r="J19" i="7"/>
  <c r="L20" i="7"/>
  <c r="H22" i="7"/>
  <c r="J23" i="7"/>
  <c r="L24" i="7"/>
  <c r="J25" i="7"/>
  <c r="L26" i="7"/>
  <c r="H28" i="7"/>
  <c r="J29" i="7"/>
  <c r="J31" i="7"/>
  <c r="L32" i="7"/>
  <c r="J33" i="7"/>
  <c r="L34" i="7"/>
  <c r="I6" i="7"/>
  <c r="K7" i="7"/>
  <c r="M8" i="7"/>
  <c r="I10" i="7"/>
  <c r="K11" i="7"/>
  <c r="M12" i="7"/>
  <c r="I14" i="7"/>
  <c r="K15" i="7"/>
  <c r="M16" i="7"/>
  <c r="K17" i="7"/>
  <c r="M18" i="7"/>
  <c r="I20" i="7"/>
  <c r="I22" i="7"/>
  <c r="K23" i="7"/>
  <c r="M24" i="7"/>
  <c r="K25" i="7"/>
  <c r="M26" i="7"/>
  <c r="I28" i="7"/>
  <c r="M30" i="7"/>
  <c r="K33" i="7"/>
  <c r="K31" i="7"/>
  <c r="I34" i="7"/>
  <c r="I32" i="7"/>
  <c r="M32" i="7"/>
  <c r="L5" i="7"/>
  <c r="M28" i="7"/>
  <c r="K29" i="7"/>
  <c r="M34" i="7"/>
  <c r="I30" i="7"/>
  <c r="F19" i="7"/>
  <c r="C14" i="7"/>
  <c r="E15" i="7"/>
  <c r="G12" i="7"/>
  <c r="G5" i="7"/>
  <c r="D6" i="7"/>
  <c r="G7" i="7"/>
  <c r="D8" i="7"/>
  <c r="G9" i="7"/>
  <c r="D10" i="7"/>
  <c r="G11" i="7"/>
  <c r="D20" i="7"/>
  <c r="G34" i="7"/>
  <c r="C34" i="7"/>
  <c r="G33" i="7"/>
  <c r="C33" i="7"/>
  <c r="G32" i="7"/>
  <c r="C32" i="7"/>
  <c r="G31" i="7"/>
  <c r="C31" i="7"/>
  <c r="G30" i="7"/>
  <c r="C30" i="7"/>
  <c r="G29" i="7"/>
  <c r="C29" i="7"/>
  <c r="G28" i="7"/>
  <c r="C28" i="7"/>
  <c r="G27" i="7"/>
  <c r="C27" i="7"/>
  <c r="G26" i="7"/>
  <c r="C26" i="7"/>
  <c r="G25" i="7"/>
  <c r="C25" i="7"/>
  <c r="G24" i="7"/>
  <c r="C24" i="7"/>
  <c r="G23" i="7"/>
  <c r="C23" i="7"/>
  <c r="G22" i="7"/>
  <c r="C22" i="7"/>
  <c r="G21" i="7"/>
  <c r="C21" i="7"/>
  <c r="G20" i="7"/>
  <c r="C20" i="7"/>
  <c r="G19" i="7"/>
  <c r="C19" i="7"/>
  <c r="G18" i="7"/>
  <c r="C18" i="7"/>
  <c r="G17" i="7"/>
  <c r="C17" i="7"/>
  <c r="G16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F32" i="7"/>
  <c r="D31" i="7"/>
  <c r="F28" i="7"/>
  <c r="D27" i="7"/>
  <c r="F24" i="7"/>
  <c r="D23" i="7"/>
  <c r="F20" i="7"/>
  <c r="D19" i="7"/>
  <c r="F16" i="7"/>
  <c r="D15" i="7"/>
  <c r="D14" i="7"/>
  <c r="D13" i="7"/>
  <c r="D12" i="7"/>
  <c r="F34" i="7"/>
  <c r="D33" i="7"/>
  <c r="F30" i="7"/>
  <c r="D29" i="7"/>
  <c r="F26" i="7"/>
  <c r="D25" i="7"/>
  <c r="F22" i="7"/>
  <c r="D21" i="7"/>
  <c r="F18" i="7"/>
  <c r="D17" i="7"/>
  <c r="C16" i="7"/>
  <c r="F15" i="7"/>
  <c r="F14" i="7"/>
  <c r="F13" i="7"/>
  <c r="F12" i="7"/>
  <c r="F11" i="7"/>
  <c r="F10" i="7"/>
  <c r="F9" i="7"/>
  <c r="F8" i="7"/>
  <c r="F7" i="7"/>
  <c r="F6" i="7"/>
  <c r="F5" i="7"/>
  <c r="D34" i="7"/>
  <c r="F31" i="7"/>
  <c r="D30" i="7"/>
  <c r="F27" i="7"/>
  <c r="D5" i="7"/>
  <c r="G6" i="7"/>
  <c r="D7" i="7"/>
  <c r="G8" i="7"/>
  <c r="D9" i="7"/>
  <c r="G10" i="7"/>
  <c r="D11" i="7"/>
  <c r="C12" i="7"/>
  <c r="E13" i="7"/>
  <c r="G14" i="7"/>
  <c r="D16" i="7"/>
  <c r="F23" i="7"/>
  <c r="D24" i="7"/>
  <c r="D28" i="7"/>
  <c r="F29" i="7"/>
  <c r="E5" i="7"/>
  <c r="C6" i="7"/>
  <c r="E7" i="7"/>
  <c r="C8" i="7"/>
  <c r="E9" i="7"/>
  <c r="C10" i="7"/>
  <c r="E11" i="7"/>
  <c r="E12" i="7"/>
  <c r="G13" i="7"/>
  <c r="C15" i="7"/>
  <c r="F17" i="7"/>
  <c r="D18" i="7"/>
  <c r="F25" i="7"/>
  <c r="D26" i="7"/>
  <c r="D32" i="7"/>
  <c r="F33" i="7"/>
  <c r="C5" i="7"/>
  <c r="H5" i="7"/>
  <c r="E6" i="7"/>
  <c r="C7" i="7"/>
  <c r="E8" i="7"/>
  <c r="C9" i="7"/>
  <c r="E10" i="7"/>
  <c r="C11" i="7"/>
  <c r="C13" i="7"/>
  <c r="E14" i="7"/>
  <c r="G15" i="7"/>
  <c r="F21" i="7"/>
  <c r="D22" i="7"/>
  <c r="I45" i="7" l="1"/>
  <c r="I51" i="7" s="1"/>
  <c r="J45" i="7"/>
  <c r="J51" i="7" s="1"/>
  <c r="G45" i="7"/>
  <c r="G51" i="7" s="1"/>
  <c r="N45" i="7"/>
  <c r="H45" i="7"/>
  <c r="H51" i="7" s="1"/>
  <c r="E45" i="7"/>
  <c r="D45" i="7"/>
  <c r="D51" i="7" s="1"/>
  <c r="F45" i="7"/>
  <c r="F51" i="7" s="1"/>
  <c r="C45" i="7"/>
  <c r="C51" i="7" s="1"/>
  <c r="M45" i="7"/>
  <c r="M51" i="7" s="1"/>
  <c r="K45" i="7"/>
  <c r="K51" i="7" s="1"/>
  <c r="L45" i="7"/>
  <c r="L51" i="7" s="1"/>
</calcChain>
</file>

<file path=xl/sharedStrings.xml><?xml version="1.0" encoding="utf-8"?>
<sst xmlns="http://schemas.openxmlformats.org/spreadsheetml/2006/main" count="262" uniqueCount="86">
  <si>
    <t>Sonnenbl.Öl</t>
  </si>
  <si>
    <t>Rapsöl</t>
  </si>
  <si>
    <t>Sojaöl</t>
  </si>
  <si>
    <t>Futterkalk</t>
  </si>
  <si>
    <t>Weizenkleie</t>
  </si>
  <si>
    <t>Sojavollbohne</t>
  </si>
  <si>
    <t>Ackerbohne</t>
  </si>
  <si>
    <t>Erbsen</t>
  </si>
  <si>
    <t>Kartoffeleiweiß</t>
  </si>
  <si>
    <t>Maiskleber</t>
  </si>
  <si>
    <t>Luzernegrünmehl</t>
  </si>
  <si>
    <t>RapsES</t>
  </si>
  <si>
    <t>Hafer</t>
  </si>
  <si>
    <t>Triticale</t>
  </si>
  <si>
    <t>Weizen</t>
  </si>
  <si>
    <t>Mais</t>
  </si>
  <si>
    <t>€/dt</t>
  </si>
  <si>
    <t>MJ/kg</t>
  </si>
  <si>
    <t>Preis</t>
  </si>
  <si>
    <t>Rohfaser</t>
  </si>
  <si>
    <t>Na</t>
  </si>
  <si>
    <t>P</t>
  </si>
  <si>
    <t>Ca</t>
  </si>
  <si>
    <t>ME</t>
  </si>
  <si>
    <t>Futtermittel</t>
  </si>
  <si>
    <t>%</t>
  </si>
  <si>
    <t>Inhaltsstoffe</t>
  </si>
  <si>
    <t>Anteil</t>
  </si>
  <si>
    <t>Komponente</t>
  </si>
  <si>
    <t>€ / dt</t>
  </si>
  <si>
    <t>Gehalt im Mischfutter</t>
  </si>
  <si>
    <t>Grasgrünmehl</t>
  </si>
  <si>
    <t>Bierhefe</t>
  </si>
  <si>
    <t>Rohprotein</t>
  </si>
  <si>
    <t>Rohfett</t>
  </si>
  <si>
    <t xml:space="preserve">g / kg </t>
  </si>
  <si>
    <t xml:space="preserve">Sonnenbl.ES geschält </t>
  </si>
  <si>
    <t>Lysin</t>
  </si>
  <si>
    <t>Methionin</t>
  </si>
  <si>
    <t>SojaES, HP</t>
  </si>
  <si>
    <t>SojaES, Normtyp</t>
  </si>
  <si>
    <t>Gerste, Winter</t>
  </si>
  <si>
    <t>weitere Komponente</t>
  </si>
  <si>
    <t>Zielwerte Legefutter Phase 1</t>
  </si>
  <si>
    <t>Zielwerte Legefutter Phase 2</t>
  </si>
  <si>
    <t>Zielwerte Legefutter Phase 3</t>
  </si>
  <si>
    <t>Zielwerte Legefutter Uni-Phasen</t>
  </si>
  <si>
    <t>Energie</t>
  </si>
  <si>
    <t>MJ ME</t>
  </si>
  <si>
    <t>kg</t>
  </si>
  <si>
    <t>Mischung</t>
  </si>
  <si>
    <t>Rezeptur:</t>
  </si>
  <si>
    <t>Anteil des Ergänzer</t>
  </si>
  <si>
    <t>Zielwerte der Mischung von Getreide + Ergänzer</t>
  </si>
  <si>
    <t>kg Ergänzer in Mischung</t>
  </si>
  <si>
    <t>opt. Gehalte des Ergänzers</t>
  </si>
  <si>
    <t>Met + Cys</t>
  </si>
  <si>
    <t>Trp</t>
  </si>
  <si>
    <t>Süßlupinen, weißblühend</t>
  </si>
  <si>
    <t>Lys</t>
  </si>
  <si>
    <t>Met</t>
  </si>
  <si>
    <t>Viehsalz</t>
  </si>
  <si>
    <t>Rohprot.</t>
  </si>
  <si>
    <t xml:space="preserve">Rohprot. </t>
  </si>
  <si>
    <t xml:space="preserve">Rohfaser </t>
  </si>
  <si>
    <t xml:space="preserve">Lysin </t>
  </si>
  <si>
    <t xml:space="preserve">Met. </t>
  </si>
  <si>
    <t xml:space="preserve">Met+Cys </t>
  </si>
  <si>
    <t xml:space="preserve">Trp </t>
  </si>
  <si>
    <t xml:space="preserve">Ca </t>
  </si>
  <si>
    <t xml:space="preserve">P </t>
  </si>
  <si>
    <t xml:space="preserve">Na </t>
  </si>
  <si>
    <t>Met+Cys</t>
  </si>
  <si>
    <t>Premix 2, 7% Met</t>
  </si>
  <si>
    <t>Premix 1, 3% Met</t>
  </si>
  <si>
    <t>Premix 3, 8% Met</t>
  </si>
  <si>
    <t>getr. Weizenschlempe (DDGS)</t>
  </si>
  <si>
    <t>min. 4,0</t>
  </si>
  <si>
    <t>min. 3,5</t>
  </si>
  <si>
    <t>min. 4,5</t>
  </si>
  <si>
    <t>Anteil des Proteins aus SojaES:</t>
  </si>
  <si>
    <t>Rohfaserkonzentrat, 65% XF</t>
  </si>
  <si>
    <t>Anteil des Proteins aus Getreide</t>
  </si>
  <si>
    <t>Anteil Getreide</t>
  </si>
  <si>
    <t>Premix 4, ohne Met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</si>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</sst>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#,##0_ ;\-#,##0\ "/>
  </numFmts>
  <fonts count="2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4" borderId="16" applyNumberFormat="0" applyAlignment="0" applyProtection="0"/>
  </cellStyleXfs>
  <cellXfs count="96">
    <xf numFmtId="0" fontId="0" fillId="0" borderId="0" xfId="0"/>
    <xf numFmtId="2" fontId="9" fillId="0" borderId="1" xfId="0" applyNumberFormat="1" applyFont="1" applyBorder="1"/>
    <xf numFmtId="0" fontId="9" fillId="0" borderId="4" xfId="0" applyFont="1" applyBorder="1"/>
    <xf numFmtId="2" fontId="13" fillId="0" borderId="1" xfId="0" applyNumberFormat="1" applyFont="1" applyBorder="1"/>
    <xf numFmtId="0" fontId="9" fillId="0" borderId="4" xfId="0" applyFont="1" applyFill="1" applyBorder="1"/>
    <xf numFmtId="0" fontId="9" fillId="0" borderId="0" xfId="0" applyFont="1"/>
    <xf numFmtId="2" fontId="12" fillId="0" borderId="1" xfId="0" applyNumberFormat="1" applyFont="1" applyBorder="1"/>
    <xf numFmtId="2" fontId="12" fillId="0" borderId="1" xfId="0" applyNumberFormat="1" applyFont="1" applyFill="1" applyBorder="1"/>
    <xf numFmtId="0" fontId="14" fillId="0" borderId="0" xfId="0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3" fillId="5" borderId="4" xfId="0" applyFont="1" applyFill="1" applyBorder="1" applyAlignment="1" applyProtection="1">
      <alignment horizontal="center" vertic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8" fillId="6" borderId="1" xfId="0" applyFont="1" applyFill="1" applyBorder="1" applyAlignment="1" applyProtection="1">
      <alignment horizontal="center"/>
      <protection locked="0"/>
    </xf>
    <xf numFmtId="0" fontId="8" fillId="6" borderId="5" xfId="0" applyFont="1" applyFill="1" applyBorder="1" applyAlignment="1" applyProtection="1">
      <alignment horizontal="center"/>
      <protection locked="0"/>
    </xf>
    <xf numFmtId="0" fontId="8" fillId="6" borderId="8" xfId="0" applyFont="1" applyFill="1" applyBorder="1" applyAlignment="1" applyProtection="1">
      <alignment horizontal="center"/>
      <protection locked="0"/>
    </xf>
    <xf numFmtId="0" fontId="9" fillId="7" borderId="4" xfId="0" applyFont="1" applyFill="1" applyBorder="1" applyProtection="1">
      <protection locked="0"/>
    </xf>
    <xf numFmtId="2" fontId="9" fillId="10" borderId="1" xfId="0" applyNumberFormat="1" applyFont="1" applyFill="1" applyBorder="1" applyProtection="1">
      <protection locked="0"/>
    </xf>
    <xf numFmtId="0" fontId="9" fillId="0" borderId="2" xfId="0" applyFont="1" applyBorder="1" applyProtection="1">
      <protection locked="0"/>
    </xf>
    <xf numFmtId="0" fontId="1" fillId="8" borderId="15" xfId="0" applyFont="1" applyFill="1" applyBorder="1" applyProtection="1">
      <protection locked="0"/>
    </xf>
    <xf numFmtId="2" fontId="4" fillId="8" borderId="12" xfId="0" applyNumberFormat="1" applyFont="1" applyFill="1" applyBorder="1" applyProtection="1">
      <protection locked="0"/>
    </xf>
    <xf numFmtId="165" fontId="4" fillId="9" borderId="14" xfId="1" applyNumberFormat="1" applyFont="1" applyFill="1" applyBorder="1" applyAlignment="1" applyProtection="1">
      <alignment horizontal="left"/>
      <protection locked="0"/>
    </xf>
    <xf numFmtId="0" fontId="5" fillId="0" borderId="0" xfId="0" applyFont="1" applyProtection="1">
      <protection locked="0"/>
    </xf>
    <xf numFmtId="0" fontId="4" fillId="0" borderId="11" xfId="0" applyFont="1" applyFill="1" applyBorder="1" applyProtection="1">
      <protection locked="0"/>
    </xf>
    <xf numFmtId="2" fontId="4" fillId="0" borderId="0" xfId="0" applyNumberFormat="1" applyFont="1" applyFill="1" applyBorder="1" applyProtection="1">
      <protection locked="0"/>
    </xf>
    <xf numFmtId="164" fontId="4" fillId="0" borderId="0" xfId="1" applyFont="1" applyFill="1" applyBorder="1" applyProtection="1">
      <protection locked="0"/>
    </xf>
    <xf numFmtId="165" fontId="4" fillId="0" borderId="0" xfId="1" applyNumberFormat="1" applyFont="1" applyFill="1" applyBorder="1" applyProtection="1">
      <protection locked="0"/>
    </xf>
    <xf numFmtId="165" fontId="4" fillId="0" borderId="0" xfId="1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Protection="1">
      <protection locked="0"/>
    </xf>
    <xf numFmtId="0" fontId="4" fillId="0" borderId="7" xfId="0" applyFont="1" applyFill="1" applyBorder="1" applyAlignment="1" applyProtection="1">
      <alignment vertical="center"/>
      <protection locked="0"/>
    </xf>
    <xf numFmtId="9" fontId="16" fillId="0" borderId="7" xfId="3" applyNumberFormat="1" applyFont="1" applyFill="1" applyBorder="1" applyAlignment="1" applyProtection="1">
      <alignment horizontal="center" vertical="center"/>
      <protection locked="0"/>
    </xf>
    <xf numFmtId="2" fontId="4" fillId="0" borderId="11" xfId="0" applyNumberFormat="1" applyFont="1" applyFill="1" applyBorder="1" applyProtection="1">
      <protection locked="0"/>
    </xf>
    <xf numFmtId="2" fontId="18" fillId="0" borderId="5" xfId="0" applyNumberFormat="1" applyFont="1" applyFill="1" applyBorder="1" applyAlignment="1" applyProtection="1">
      <protection locked="0"/>
    </xf>
    <xf numFmtId="2" fontId="5" fillId="10" borderId="1" xfId="0" applyNumberFormat="1" applyFont="1" applyFill="1" applyBorder="1" applyAlignment="1" applyProtection="1">
      <alignment vertical="center"/>
      <protection locked="0"/>
    </xf>
    <xf numFmtId="2" fontId="0" fillId="0" borderId="17" xfId="0" applyNumberFormat="1" applyFont="1" applyFill="1" applyBorder="1" applyAlignment="1" applyProtection="1">
      <protection locked="0"/>
    </xf>
    <xf numFmtId="2" fontId="3" fillId="0" borderId="9" xfId="0" applyNumberFormat="1" applyFont="1" applyFill="1" applyBorder="1" applyAlignment="1" applyProtection="1">
      <protection locked="0"/>
    </xf>
    <xf numFmtId="165" fontId="4" fillId="9" borderId="20" xfId="1" applyNumberFormat="1" applyFont="1" applyFill="1" applyBorder="1" applyProtection="1">
      <protection locked="0"/>
    </xf>
    <xf numFmtId="165" fontId="4" fillId="9" borderId="21" xfId="1" applyNumberFormat="1" applyFont="1" applyFill="1" applyBorder="1" applyAlignment="1" applyProtection="1">
      <alignment horizontal="left"/>
      <protection locked="0"/>
    </xf>
    <xf numFmtId="0" fontId="4" fillId="0" borderId="0" xfId="0" applyFont="1" applyFill="1" applyBorder="1" applyAlignment="1" applyProtection="1">
      <alignment vertical="center"/>
      <protection locked="0"/>
    </xf>
    <xf numFmtId="9" fontId="16" fillId="0" borderId="0" xfId="3" applyNumberFormat="1" applyFont="1" applyFill="1" applyBorder="1" applyAlignment="1" applyProtection="1">
      <alignment horizontal="center" vertical="center"/>
      <protection locked="0"/>
    </xf>
    <xf numFmtId="2" fontId="4" fillId="0" borderId="0" xfId="0" applyNumberFormat="1" applyFont="1" applyFill="1" applyBorder="1" applyAlignment="1" applyProtection="1">
      <alignment vertical="center"/>
      <protection locked="0"/>
    </xf>
    <xf numFmtId="0" fontId="5" fillId="0" borderId="0" xfId="0" applyFont="1" applyFill="1" applyBorder="1" applyProtection="1">
      <protection locked="0"/>
    </xf>
    <xf numFmtId="2" fontId="4" fillId="0" borderId="11" xfId="0" applyNumberFormat="1" applyFont="1" applyFill="1" applyBorder="1" applyAlignment="1" applyProtection="1">
      <alignment vertical="center"/>
      <protection locked="0"/>
    </xf>
    <xf numFmtId="2" fontId="4" fillId="0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Fill="1" applyBorder="1" applyProtection="1">
      <protection locked="0"/>
    </xf>
    <xf numFmtId="2" fontId="0" fillId="0" borderId="10" xfId="0" applyNumberFormat="1" applyFill="1" applyBorder="1" applyProtection="1">
      <protection locked="0"/>
    </xf>
    <xf numFmtId="2" fontId="18" fillId="3" borderId="9" xfId="0" applyNumberFormat="1" applyFont="1" applyFill="1" applyBorder="1" applyAlignment="1" applyProtection="1">
      <alignment horizontal="center"/>
      <protection locked="0"/>
    </xf>
    <xf numFmtId="0" fontId="0" fillId="0" borderId="0" xfId="0" applyFill="1" applyProtection="1">
      <protection locked="0"/>
    </xf>
    <xf numFmtId="0" fontId="1" fillId="3" borderId="4" xfId="0" applyFont="1" applyFill="1" applyBorder="1" applyAlignment="1" applyProtection="1">
      <alignment horizontal="left"/>
      <protection locked="0"/>
    </xf>
    <xf numFmtId="0" fontId="1" fillId="3" borderId="2" xfId="0" applyFont="1" applyFill="1" applyBorder="1" applyAlignment="1" applyProtection="1">
      <alignment horizontal="left"/>
      <protection locked="0"/>
    </xf>
    <xf numFmtId="2" fontId="9" fillId="3" borderId="9" xfId="0" applyNumberFormat="1" applyFont="1" applyFill="1" applyBorder="1" applyAlignment="1" applyProtection="1">
      <alignment horizontal="right"/>
      <protection locked="0"/>
    </xf>
    <xf numFmtId="2" fontId="3" fillId="0" borderId="17" xfId="0" applyNumberFormat="1" applyFont="1" applyFill="1" applyBorder="1" applyAlignment="1" applyProtection="1">
      <protection locked="0"/>
    </xf>
    <xf numFmtId="2" fontId="12" fillId="3" borderId="1" xfId="0" applyNumberFormat="1" applyFont="1" applyFill="1" applyBorder="1" applyAlignment="1" applyProtection="1">
      <alignment horizontal="right"/>
      <protection locked="0"/>
    </xf>
    <xf numFmtId="2" fontId="12" fillId="3" borderId="9" xfId="0" applyNumberFormat="1" applyFont="1" applyFill="1" applyBorder="1" applyAlignment="1" applyProtection="1">
      <alignment horizontal="right"/>
      <protection locked="0"/>
    </xf>
    <xf numFmtId="2" fontId="0" fillId="0" borderId="6" xfId="0" applyNumberFormat="1" applyFill="1" applyBorder="1" applyProtection="1">
      <protection locked="0"/>
    </xf>
    <xf numFmtId="2" fontId="11" fillId="0" borderId="1" xfId="0" applyNumberFormat="1" applyFont="1" applyBorder="1" applyProtection="1"/>
    <xf numFmtId="2" fontId="11" fillId="0" borderId="4" xfId="0" applyNumberFormat="1" applyFont="1" applyBorder="1" applyProtection="1"/>
    <xf numFmtId="2" fontId="4" fillId="9" borderId="12" xfId="0" applyNumberFormat="1" applyFont="1" applyFill="1" applyBorder="1" applyProtection="1"/>
    <xf numFmtId="164" fontId="4" fillId="9" borderId="12" xfId="1" applyFont="1" applyFill="1" applyBorder="1" applyProtection="1"/>
    <xf numFmtId="3" fontId="9" fillId="0" borderId="4" xfId="0" applyNumberFormat="1" applyFont="1" applyBorder="1" applyProtection="1"/>
    <xf numFmtId="0" fontId="9" fillId="0" borderId="2" xfId="0" applyFont="1" applyBorder="1" applyProtection="1"/>
    <xf numFmtId="165" fontId="4" fillId="9" borderId="13" xfId="1" applyNumberFormat="1" applyFont="1" applyFill="1" applyBorder="1" applyProtection="1"/>
    <xf numFmtId="165" fontId="4" fillId="9" borderId="14" xfId="1" applyNumberFormat="1" applyFont="1" applyFill="1" applyBorder="1" applyAlignment="1" applyProtection="1">
      <alignment horizontal="left"/>
    </xf>
    <xf numFmtId="0" fontId="4" fillId="2" borderId="1" xfId="0" applyFont="1" applyFill="1" applyBorder="1" applyAlignment="1" applyProtection="1">
      <alignment vertical="center"/>
    </xf>
    <xf numFmtId="9" fontId="4" fillId="2" borderId="1" xfId="2" applyFont="1" applyFill="1" applyBorder="1" applyAlignment="1" applyProtection="1">
      <alignment horizontal="center" vertical="center"/>
    </xf>
    <xf numFmtId="2" fontId="4" fillId="2" borderId="1" xfId="0" applyNumberFormat="1" applyFont="1" applyFill="1" applyBorder="1" applyAlignment="1" applyProtection="1">
      <alignment vertical="center"/>
    </xf>
    <xf numFmtId="2" fontId="3" fillId="0" borderId="9" xfId="0" applyNumberFormat="1" applyFont="1" applyFill="1" applyBorder="1" applyAlignment="1" applyProtection="1"/>
    <xf numFmtId="2" fontId="18" fillId="0" borderId="1" xfId="0" applyNumberFormat="1" applyFont="1" applyFill="1" applyBorder="1" applyAlignment="1" applyProtection="1">
      <alignment horizontal="center"/>
    </xf>
    <xf numFmtId="2" fontId="18" fillId="0" borderId="5" xfId="0" applyNumberFormat="1" applyFont="1" applyFill="1" applyBorder="1" applyAlignment="1" applyProtection="1"/>
    <xf numFmtId="2" fontId="3" fillId="0" borderId="1" xfId="0" applyNumberFormat="1" applyFont="1" applyFill="1" applyBorder="1" applyAlignment="1" applyProtection="1">
      <alignment horizontal="center"/>
    </xf>
    <xf numFmtId="0" fontId="1" fillId="5" borderId="4" xfId="0" applyFont="1" applyFill="1" applyBorder="1" applyAlignment="1" applyProtection="1">
      <alignment horizontal="center" vertical="center"/>
      <protection locked="0"/>
    </xf>
    <xf numFmtId="0" fontId="1" fillId="9" borderId="15" xfId="0" applyFont="1" applyFill="1" applyBorder="1" applyProtection="1">
      <protection locked="0"/>
    </xf>
    <xf numFmtId="2" fontId="4" fillId="5" borderId="12" xfId="0" applyNumberFormat="1" applyFont="1" applyFill="1" applyBorder="1" applyProtection="1">
      <protection locked="0"/>
    </xf>
    <xf numFmtId="9" fontId="19" fillId="11" borderId="1" xfId="2" applyFont="1" applyFill="1" applyBorder="1" applyAlignment="1" applyProtection="1">
      <alignment horizontal="center"/>
    </xf>
    <xf numFmtId="0" fontId="1" fillId="11" borderId="1" xfId="0" applyFont="1" applyFill="1" applyBorder="1" applyAlignment="1" applyProtection="1">
      <alignment horizontal="right"/>
    </xf>
    <xf numFmtId="0" fontId="1" fillId="3" borderId="4" xfId="0" applyFont="1" applyFill="1" applyBorder="1" applyAlignment="1" applyProtection="1">
      <alignment horizontal="left"/>
      <protection locked="0"/>
    </xf>
    <xf numFmtId="0" fontId="1" fillId="3" borderId="2" xfId="0" applyFont="1" applyFill="1" applyBorder="1" applyAlignment="1" applyProtection="1">
      <alignment horizontal="left"/>
      <protection locked="0"/>
    </xf>
    <xf numFmtId="0" fontId="15" fillId="0" borderId="11" xfId="0" applyFont="1" applyBorder="1" applyAlignment="1" applyProtection="1">
      <alignment horizontal="center"/>
      <protection locked="0"/>
    </xf>
    <xf numFmtId="0" fontId="2" fillId="6" borderId="5" xfId="0" applyFont="1" applyFill="1" applyBorder="1" applyAlignment="1" applyProtection="1">
      <alignment horizontal="center" vertical="center"/>
      <protection locked="0"/>
    </xf>
    <xf numFmtId="0" fontId="2" fillId="6" borderId="17" xfId="0" applyFont="1" applyFill="1" applyBorder="1" applyAlignment="1" applyProtection="1">
      <alignment horizontal="center" vertical="center"/>
      <protection locked="0"/>
    </xf>
    <xf numFmtId="0" fontId="2" fillId="6" borderId="9" xfId="0" applyFont="1" applyFill="1" applyBorder="1" applyAlignment="1" applyProtection="1">
      <alignment horizontal="center" vertical="center"/>
      <protection locked="0"/>
    </xf>
    <xf numFmtId="0" fontId="2" fillId="6" borderId="4" xfId="0" applyFont="1" applyFill="1" applyBorder="1" applyAlignment="1" applyProtection="1">
      <alignment horizontal="left"/>
      <protection locked="0"/>
    </xf>
    <xf numFmtId="0" fontId="2" fillId="6" borderId="3" xfId="0" applyFont="1" applyFill="1" applyBorder="1" applyAlignment="1" applyProtection="1">
      <alignment horizontal="left"/>
      <protection locked="0"/>
    </xf>
    <xf numFmtId="3" fontId="6" fillId="8" borderId="4" xfId="3" applyNumberFormat="1" applyFont="1" applyFill="1" applyBorder="1" applyAlignment="1" applyProtection="1">
      <alignment horizontal="center"/>
      <protection locked="0"/>
    </xf>
    <xf numFmtId="3" fontId="6" fillId="8" borderId="2" xfId="3" applyNumberFormat="1" applyFont="1" applyFill="1" applyBorder="1" applyAlignment="1" applyProtection="1">
      <alignment horizontal="center"/>
      <protection locked="0"/>
    </xf>
    <xf numFmtId="0" fontId="1" fillId="5" borderId="5" xfId="0" applyFont="1" applyFill="1" applyBorder="1" applyAlignment="1" applyProtection="1">
      <alignment horizontal="center" vertical="center"/>
      <protection locked="0"/>
    </xf>
    <xf numFmtId="0" fontId="1" fillId="5" borderId="9" xfId="0" applyFont="1" applyFill="1" applyBorder="1" applyAlignment="1" applyProtection="1">
      <alignment horizontal="center" vertical="center"/>
      <protection locked="0"/>
    </xf>
    <xf numFmtId="3" fontId="17" fillId="10" borderId="4" xfId="3" applyNumberFormat="1" applyFont="1" applyFill="1" applyBorder="1" applyAlignment="1" applyProtection="1">
      <alignment horizontal="center"/>
      <protection locked="0"/>
    </xf>
    <xf numFmtId="3" fontId="17" fillId="10" borderId="2" xfId="3" applyNumberFormat="1" applyFont="1" applyFill="1" applyBorder="1" applyAlignment="1" applyProtection="1">
      <alignment horizontal="center"/>
      <protection locked="0"/>
    </xf>
    <xf numFmtId="0" fontId="8" fillId="8" borderId="4" xfId="0" applyFont="1" applyFill="1" applyBorder="1" applyAlignment="1" applyProtection="1">
      <alignment horizontal="center"/>
      <protection locked="0"/>
    </xf>
    <xf numFmtId="0" fontId="8" fillId="8" borderId="2" xfId="0" applyFont="1" applyFill="1" applyBorder="1" applyAlignment="1" applyProtection="1">
      <alignment horizontal="center"/>
      <protection locked="0"/>
    </xf>
    <xf numFmtId="2" fontId="3" fillId="0" borderId="18" xfId="0" applyNumberFormat="1" applyFont="1" applyFill="1" applyBorder="1" applyAlignment="1" applyProtection="1">
      <alignment horizontal="center" wrapText="1"/>
      <protection locked="0"/>
    </xf>
    <xf numFmtId="2" fontId="3" fillId="0" borderId="19" xfId="0" applyNumberFormat="1" applyFont="1" applyFill="1" applyBorder="1" applyAlignment="1" applyProtection="1">
      <alignment horizontal="center" wrapText="1"/>
      <protection locked="0"/>
    </xf>
    <xf numFmtId="0" fontId="4" fillId="2" borderId="4" xfId="0" applyFont="1" applyFill="1" applyBorder="1" applyAlignment="1" applyProtection="1">
      <alignment horizontal="left" vertical="center" wrapText="1"/>
    </xf>
    <xf numFmtId="0" fontId="4" fillId="2" borderId="2" xfId="0" applyFont="1" applyFill="1" applyBorder="1" applyAlignment="1" applyProtection="1">
      <alignment horizontal="left" vertical="center" wrapText="1"/>
    </xf>
  </cellXfs>
  <cellStyles count="4">
    <cellStyle name="Currency" xfId="1" builtinId="4"/>
    <cellStyle name="Input" xfId="3" builtinId="20"/>
    <cellStyle name="Normal" xfId="0" builtinId="0"/>
    <cellStyle name="Percent" xfId="2" builtinId="5"/>
  </cellStyles>
  <dxfs count="4">
    <dxf>
      <fill>
        <patternFill>
          <bgColor theme="9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5"/>
  <sheetViews>
    <sheetView showWhiteSpace="0" view="pageLayout" topLeftCell="A31" zoomScale="115" zoomScaleNormal="70" zoomScalePageLayoutView="115" workbookViewId="0">
      <selection activeCell="B5" sqref="B5"/>
    </sheetView>
  </sheetViews>
  <sheetFormatPr defaultColWidth="11.42578125" defaultRowHeight="15" x14ac:dyDescent="0.25"/>
  <cols>
    <col min="1" max="1" width="20.5703125" style="9" customWidth="1"/>
    <col min="2" max="2" width="9" style="9" customWidth="1"/>
    <col min="3" max="13" width="7.85546875" style="9" customWidth="1"/>
    <col min="14" max="14" width="10.28515625" style="9" bestFit="1" customWidth="1"/>
    <col min="15" max="15" width="8" style="9" customWidth="1"/>
    <col min="16" max="16" width="3.5703125" style="9" customWidth="1"/>
    <col min="17" max="16384" width="11.42578125" style="9"/>
  </cols>
  <sheetData>
    <row r="1" spans="1:16" ht="20.25" customHeight="1" x14ac:dyDescent="0.35">
      <c r="A1" s="8" t="s">
        <v>51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</row>
    <row r="2" spans="1:16" ht="15.75" customHeight="1" x14ac:dyDescent="0.3">
      <c r="A2" s="79" t="s">
        <v>28</v>
      </c>
      <c r="B2" s="71" t="s">
        <v>27</v>
      </c>
      <c r="C2" s="82" t="s">
        <v>26</v>
      </c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4" t="s">
        <v>50</v>
      </c>
      <c r="P2" s="85"/>
    </row>
    <row r="3" spans="1:16" ht="15.75" x14ac:dyDescent="0.25">
      <c r="A3" s="80"/>
      <c r="B3" s="86" t="s">
        <v>25</v>
      </c>
      <c r="C3" s="11" t="s">
        <v>47</v>
      </c>
      <c r="D3" s="11" t="s">
        <v>62</v>
      </c>
      <c r="E3" s="12" t="s">
        <v>34</v>
      </c>
      <c r="F3" s="12" t="s">
        <v>19</v>
      </c>
      <c r="G3" s="12" t="s">
        <v>59</v>
      </c>
      <c r="H3" s="12" t="s">
        <v>60</v>
      </c>
      <c r="I3" s="12" t="s">
        <v>72</v>
      </c>
      <c r="J3" s="12" t="s">
        <v>57</v>
      </c>
      <c r="K3" s="12" t="s">
        <v>22</v>
      </c>
      <c r="L3" s="12" t="s">
        <v>21</v>
      </c>
      <c r="M3" s="12" t="s">
        <v>20</v>
      </c>
      <c r="N3" s="13" t="s">
        <v>18</v>
      </c>
      <c r="O3" s="88">
        <v>1</v>
      </c>
      <c r="P3" s="89"/>
    </row>
    <row r="4" spans="1:16" x14ac:dyDescent="0.25">
      <c r="A4" s="81"/>
      <c r="B4" s="87"/>
      <c r="C4" s="14" t="s">
        <v>48</v>
      </c>
      <c r="D4" s="15" t="s">
        <v>25</v>
      </c>
      <c r="E4" s="15" t="s">
        <v>25</v>
      </c>
      <c r="F4" s="15" t="s">
        <v>25</v>
      </c>
      <c r="G4" s="15" t="s">
        <v>25</v>
      </c>
      <c r="H4" s="15" t="s">
        <v>25</v>
      </c>
      <c r="I4" s="15" t="s">
        <v>25</v>
      </c>
      <c r="J4" s="15" t="s">
        <v>25</v>
      </c>
      <c r="K4" s="15" t="s">
        <v>25</v>
      </c>
      <c r="L4" s="15" t="s">
        <v>25</v>
      </c>
      <c r="M4" s="15" t="s">
        <v>25</v>
      </c>
      <c r="N4" s="16" t="s">
        <v>29</v>
      </c>
      <c r="O4" s="90" t="s">
        <v>49</v>
      </c>
      <c r="P4" s="91"/>
    </row>
    <row r="5" spans="1:16" ht="14.45" customHeight="1" x14ac:dyDescent="0.3">
      <c r="A5" s="17" t="str">
        <f>+Komponenten!A3</f>
        <v>Mais</v>
      </c>
      <c r="B5" s="18">
        <v>2</v>
      </c>
      <c r="C5" s="56">
        <f>(Komponenten!B3*(($B5/$B$45)))</f>
        <v>13.75</v>
      </c>
      <c r="D5" s="56">
        <f>(Komponenten!C3*(($B5/$B$45)))/10</f>
        <v>7.7</v>
      </c>
      <c r="E5" s="56">
        <f>(Komponenten!D3*(($B5/$B$45)))/10</f>
        <v>4</v>
      </c>
      <c r="F5" s="56">
        <f>(Komponenten!E3*(($B5/$B$45)))/10</f>
        <v>2.2000000000000002</v>
      </c>
      <c r="G5" s="56">
        <f>(Komponenten!F3*(($B5/$B$45)))/10</f>
        <v>0.24</v>
      </c>
      <c r="H5" s="56">
        <f>(Komponenten!G3*(($B5/$B$45)))/10</f>
        <v>0.16</v>
      </c>
      <c r="I5" s="56">
        <f>(Komponenten!H3*(($B5/$B$45)))/10</f>
        <v>0.33999999999999997</v>
      </c>
      <c r="J5" s="56">
        <f>(Komponenten!I3*(($B5/$B$45)))/10</f>
        <v>0.01</v>
      </c>
      <c r="K5" s="56">
        <f>(Komponenten!J3*(($B5/$B$45)))/10</f>
        <v>0.04</v>
      </c>
      <c r="L5" s="56">
        <f>(Komponenten!K3*(($B5/$B$45)))/10</f>
        <v>0.35</v>
      </c>
      <c r="M5" s="56">
        <f>(Komponenten!L3*(($B5/$B$45)))/10</f>
        <v>2.0999999999999998E-2</v>
      </c>
      <c r="N5" s="57">
        <f>(Komponenten!M3*(($B5/$B$45)))</f>
        <v>16</v>
      </c>
      <c r="O5" s="60">
        <f t="shared" ref="O5:O44" si="0">+$O$3*(B5/100)</f>
        <v>0.02</v>
      </c>
      <c r="P5" s="19" t="s">
        <v>49</v>
      </c>
    </row>
    <row r="6" spans="1:16" ht="14.45" customHeight="1" x14ac:dyDescent="0.3">
      <c r="A6" s="17" t="str">
        <f>+Komponenten!A4</f>
        <v>Weizen</v>
      </c>
      <c r="B6" s="18"/>
      <c r="C6" s="56">
        <f>(Komponenten!B4*(($B6/$B$45)))</f>
        <v>0</v>
      </c>
      <c r="D6" s="56">
        <f>(Komponenten!C4*(($B6/$B$45)))/10</f>
        <v>0</v>
      </c>
      <c r="E6" s="56">
        <f>(Komponenten!D4*(($B6/$B$45)))/10</f>
        <v>0</v>
      </c>
      <c r="F6" s="56">
        <f>(Komponenten!E4*(($B6/$B$45)))/10</f>
        <v>0</v>
      </c>
      <c r="G6" s="56">
        <f>(Komponenten!F4*(($B6/$B$45)))/10</f>
        <v>0</v>
      </c>
      <c r="H6" s="56">
        <f>(Komponenten!G4*(($B6/$B$45)))/10</f>
        <v>0</v>
      </c>
      <c r="I6" s="56">
        <f>(Komponenten!H4*(($B6/$B$45)))/10</f>
        <v>0</v>
      </c>
      <c r="J6" s="56">
        <f>(Komponenten!I4*(($B6/$B$45)))/10</f>
        <v>0</v>
      </c>
      <c r="K6" s="56">
        <f>(Komponenten!J4*(($B6/$B$45)))/10</f>
        <v>0</v>
      </c>
      <c r="L6" s="56">
        <f>(Komponenten!K4*(($B6/$B$45)))/10</f>
        <v>0</v>
      </c>
      <c r="M6" s="56">
        <f>(Komponenten!L4*(($B6/$B$45)))/10</f>
        <v>0</v>
      </c>
      <c r="N6" s="57">
        <f>(Komponenten!M4*(($B6/$B$45)))</f>
        <v>0</v>
      </c>
      <c r="O6" s="60">
        <f t="shared" si="0"/>
        <v>0</v>
      </c>
      <c r="P6" s="19" t="s">
        <v>49</v>
      </c>
    </row>
    <row r="7" spans="1:16" ht="14.45" customHeight="1" x14ac:dyDescent="0.3">
      <c r="A7" s="17" t="str">
        <f>+Komponenten!A5</f>
        <v>Triticale</v>
      </c>
      <c r="B7" s="18"/>
      <c r="C7" s="56">
        <f>(Komponenten!B5*(($B7/$B$45)))</f>
        <v>0</v>
      </c>
      <c r="D7" s="56">
        <f>(Komponenten!C5*(($B7/$B$45)))/10</f>
        <v>0</v>
      </c>
      <c r="E7" s="56">
        <f>(Komponenten!D5*(($B7/$B$45)))/10</f>
        <v>0</v>
      </c>
      <c r="F7" s="56">
        <f>(Komponenten!E5*(($B7/$B$45)))/10</f>
        <v>0</v>
      </c>
      <c r="G7" s="56">
        <f>(Komponenten!F5*(($B7/$B$45)))/10</f>
        <v>0</v>
      </c>
      <c r="H7" s="56">
        <f>(Komponenten!G5*(($B7/$B$45)))/10</f>
        <v>0</v>
      </c>
      <c r="I7" s="56">
        <f>(Komponenten!H5*(($B7/$B$45)))/10</f>
        <v>0</v>
      </c>
      <c r="J7" s="56">
        <f>(Komponenten!I5*(($B7/$B$45)))/10</f>
        <v>0</v>
      </c>
      <c r="K7" s="56">
        <f>(Komponenten!J5*(($B7/$B$45)))/10</f>
        <v>0</v>
      </c>
      <c r="L7" s="56">
        <f>(Komponenten!K5*(($B7/$B$45)))/10</f>
        <v>0</v>
      </c>
      <c r="M7" s="56">
        <f>(Komponenten!L5*(($B7/$B$45)))/10</f>
        <v>0</v>
      </c>
      <c r="N7" s="57">
        <f>(Komponenten!M5*(($B7/$B$45)))</f>
        <v>0</v>
      </c>
      <c r="O7" s="60">
        <f t="shared" si="0"/>
        <v>0</v>
      </c>
      <c r="P7" s="19" t="s">
        <v>49</v>
      </c>
    </row>
    <row r="8" spans="1:16" ht="14.45" customHeight="1" x14ac:dyDescent="0.3">
      <c r="A8" s="17" t="str">
        <f>+Komponenten!A6</f>
        <v>Gerste, Winter</v>
      </c>
      <c r="B8" s="18"/>
      <c r="C8" s="56">
        <f>(Komponenten!B6*(($B8/$B$45)))</f>
        <v>0</v>
      </c>
      <c r="D8" s="56">
        <f>(Komponenten!C6*(($B8/$B$45)))/10</f>
        <v>0</v>
      </c>
      <c r="E8" s="56">
        <f>(Komponenten!D6*(($B8/$B$45)))/10</f>
        <v>0</v>
      </c>
      <c r="F8" s="56">
        <f>(Komponenten!E6*(($B8/$B$45)))/10</f>
        <v>0</v>
      </c>
      <c r="G8" s="56">
        <f>(Komponenten!F6*(($B8/$B$45)))/10</f>
        <v>0</v>
      </c>
      <c r="H8" s="56">
        <f>(Komponenten!G6*(($B8/$B$45)))/10</f>
        <v>0</v>
      </c>
      <c r="I8" s="56">
        <f>(Komponenten!H6*(($B8/$B$45)))/10</f>
        <v>0</v>
      </c>
      <c r="J8" s="56">
        <f>(Komponenten!I6*(($B8/$B$45)))/10</f>
        <v>0</v>
      </c>
      <c r="K8" s="56">
        <f>(Komponenten!J6*(($B8/$B$45)))/10</f>
        <v>0</v>
      </c>
      <c r="L8" s="56">
        <f>(Komponenten!K6*(($B8/$B$45)))/10</f>
        <v>0</v>
      </c>
      <c r="M8" s="56">
        <f>(Komponenten!L6*(($B8/$B$45)))/10</f>
        <v>0</v>
      </c>
      <c r="N8" s="57">
        <f>(Komponenten!M6*(($B8/$B$45)))</f>
        <v>0</v>
      </c>
      <c r="O8" s="60">
        <f t="shared" si="0"/>
        <v>0</v>
      </c>
      <c r="P8" s="19" t="s">
        <v>49</v>
      </c>
    </row>
    <row r="9" spans="1:16" ht="14.45" customHeight="1" x14ac:dyDescent="0.3">
      <c r="A9" s="17" t="str">
        <f>+Komponenten!A7</f>
        <v>Hafer</v>
      </c>
      <c r="B9" s="18"/>
      <c r="C9" s="56">
        <f>(Komponenten!B7*(($B9/$B$45)))</f>
        <v>0</v>
      </c>
      <c r="D9" s="56">
        <f>(Komponenten!C7*(($B9/$B$45)))/10</f>
        <v>0</v>
      </c>
      <c r="E9" s="56">
        <f>(Komponenten!D7*(($B9/$B$45)))/10</f>
        <v>0</v>
      </c>
      <c r="F9" s="56">
        <f>(Komponenten!E7*(($B9/$B$45)))/10</f>
        <v>0</v>
      </c>
      <c r="G9" s="56">
        <f>(Komponenten!F7*(($B9/$B$45)))/10</f>
        <v>0</v>
      </c>
      <c r="H9" s="56">
        <f>(Komponenten!G7*(($B9/$B$45)))/10</f>
        <v>0</v>
      </c>
      <c r="I9" s="56">
        <f>(Komponenten!H7*(($B9/$B$45)))/10</f>
        <v>0</v>
      </c>
      <c r="J9" s="56">
        <f>(Komponenten!I7*(($B9/$B$45)))/10</f>
        <v>0</v>
      </c>
      <c r="K9" s="56">
        <f>(Komponenten!J7*(($B9/$B$45)))/10</f>
        <v>0</v>
      </c>
      <c r="L9" s="56">
        <f>(Komponenten!K7*(($B9/$B$45)))/10</f>
        <v>0</v>
      </c>
      <c r="M9" s="56">
        <f>(Komponenten!L7*(($B9/$B$45)))/10</f>
        <v>0</v>
      </c>
      <c r="N9" s="57">
        <f>(Komponenten!M7*(($B9/$B$45)))</f>
        <v>0</v>
      </c>
      <c r="O9" s="60">
        <f t="shared" si="0"/>
        <v>0</v>
      </c>
      <c r="P9" s="19" t="s">
        <v>49</v>
      </c>
    </row>
    <row r="10" spans="1:16" ht="14.45" customHeight="1" x14ac:dyDescent="0.3">
      <c r="A10" s="17" t="str">
        <f>+Komponenten!A8</f>
        <v>SojaES, HP</v>
      </c>
      <c r="B10" s="18"/>
      <c r="C10" s="56">
        <f>(Komponenten!B8*(($B10/$B$45)))</f>
        <v>0</v>
      </c>
      <c r="D10" s="56">
        <f>(Komponenten!C8*(($B10/$B$45)))/10</f>
        <v>0</v>
      </c>
      <c r="E10" s="56">
        <f>(Komponenten!D8*(($B10/$B$45)))/10</f>
        <v>0</v>
      </c>
      <c r="F10" s="56">
        <f>(Komponenten!E8*(($B10/$B$45)))/10</f>
        <v>0</v>
      </c>
      <c r="G10" s="56">
        <f>(Komponenten!F8*(($B10/$B$45)))/10</f>
        <v>0</v>
      </c>
      <c r="H10" s="56">
        <f>(Komponenten!G8*(($B10/$B$45)))/10</f>
        <v>0</v>
      </c>
      <c r="I10" s="56">
        <f>(Komponenten!H8*(($B10/$B$45)))/10</f>
        <v>0</v>
      </c>
      <c r="J10" s="56">
        <f>(Komponenten!I8*(($B10/$B$45)))/10</f>
        <v>0</v>
      </c>
      <c r="K10" s="56">
        <f>(Komponenten!J8*(($B10/$B$45)))/10</f>
        <v>0</v>
      </c>
      <c r="L10" s="56">
        <f>(Komponenten!K8*(($B10/$B$45)))/10</f>
        <v>0</v>
      </c>
      <c r="M10" s="56">
        <f>(Komponenten!L8*(($B10/$B$45)))/10</f>
        <v>0</v>
      </c>
      <c r="N10" s="57">
        <f>(Komponenten!M8*(($B10/$B$45)))</f>
        <v>0</v>
      </c>
      <c r="O10" s="60">
        <f t="shared" si="0"/>
        <v>0</v>
      </c>
      <c r="P10" s="19" t="s">
        <v>49</v>
      </c>
    </row>
    <row r="11" spans="1:16" ht="14.45" customHeight="1" x14ac:dyDescent="0.3">
      <c r="A11" s="17" t="str">
        <f>+Komponenten!A9</f>
        <v>SojaES, Normtyp</v>
      </c>
      <c r="B11" s="18"/>
      <c r="C11" s="56">
        <f>(Komponenten!B9*(($B11/$B$45)))</f>
        <v>0</v>
      </c>
      <c r="D11" s="56">
        <f>(Komponenten!C9*(($B11/$B$45)))/10</f>
        <v>0</v>
      </c>
      <c r="E11" s="56">
        <f>(Komponenten!D9*(($B11/$B$45)))/10</f>
        <v>0</v>
      </c>
      <c r="F11" s="56">
        <f>(Komponenten!E9*(($B11/$B$45)))/10</f>
        <v>0</v>
      </c>
      <c r="G11" s="56">
        <f>(Komponenten!F9*(($B11/$B$45)))/10</f>
        <v>0</v>
      </c>
      <c r="H11" s="56">
        <f>(Komponenten!G9*(($B11/$B$45)))/10</f>
        <v>0</v>
      </c>
      <c r="I11" s="56">
        <f>(Komponenten!H9*(($B11/$B$45)))/10</f>
        <v>0</v>
      </c>
      <c r="J11" s="56">
        <f>(Komponenten!I9*(($B11/$B$45)))/10</f>
        <v>0</v>
      </c>
      <c r="K11" s="56">
        <f>(Komponenten!J9*(($B11/$B$45)))/10</f>
        <v>0</v>
      </c>
      <c r="L11" s="56">
        <f>(Komponenten!K9*(($B11/$B$45)))/10</f>
        <v>0</v>
      </c>
      <c r="M11" s="56">
        <f>(Komponenten!L9*(($B11/$B$45)))/10</f>
        <v>0</v>
      </c>
      <c r="N11" s="57">
        <f>(Komponenten!M9*(($B11/$B$45)))</f>
        <v>0</v>
      </c>
      <c r="O11" s="60">
        <f t="shared" si="0"/>
        <v>0</v>
      </c>
      <c r="P11" s="19" t="s">
        <v>49</v>
      </c>
    </row>
    <row r="12" spans="1:16" ht="14.45" customHeight="1" x14ac:dyDescent="0.3">
      <c r="A12" s="17" t="str">
        <f>+Komponenten!A10</f>
        <v>RapsES</v>
      </c>
      <c r="B12" s="18"/>
      <c r="C12" s="56">
        <f>(Komponenten!B10*(($B12/$B$45)))</f>
        <v>0</v>
      </c>
      <c r="D12" s="56">
        <f>(Komponenten!C10*(($B12/$B$45)))/10</f>
        <v>0</v>
      </c>
      <c r="E12" s="56">
        <f>(Komponenten!D10*(($B12/$B$45)))/10</f>
        <v>0</v>
      </c>
      <c r="F12" s="56">
        <f>(Komponenten!E10*(($B12/$B$45)))/10</f>
        <v>0</v>
      </c>
      <c r="G12" s="56">
        <f>(Komponenten!F10*(($B12/$B$45)))/10</f>
        <v>0</v>
      </c>
      <c r="H12" s="56">
        <f>(Komponenten!G10*(($B12/$B$45)))/10</f>
        <v>0</v>
      </c>
      <c r="I12" s="56">
        <f>(Komponenten!H10*(($B12/$B$45)))/10</f>
        <v>0</v>
      </c>
      <c r="J12" s="56">
        <f>(Komponenten!I10*(($B12/$B$45)))/10</f>
        <v>0</v>
      </c>
      <c r="K12" s="56">
        <f>(Komponenten!J10*(($B12/$B$45)))/10</f>
        <v>0</v>
      </c>
      <c r="L12" s="56">
        <f>(Komponenten!K10*(($B12/$B$45)))/10</f>
        <v>0</v>
      </c>
      <c r="M12" s="56">
        <f>(Komponenten!L10*(($B12/$B$45)))/10</f>
        <v>0</v>
      </c>
      <c r="N12" s="57">
        <f>(Komponenten!M10*(($B12/$B$45)))</f>
        <v>0</v>
      </c>
      <c r="O12" s="60">
        <f t="shared" si="0"/>
        <v>0</v>
      </c>
      <c r="P12" s="19" t="s">
        <v>49</v>
      </c>
    </row>
    <row r="13" spans="1:16" ht="14.45" customHeight="1" x14ac:dyDescent="0.3">
      <c r="A13" s="17" t="str">
        <f>+Komponenten!A11</f>
        <v xml:space="preserve">Sonnenbl.ES geschält </v>
      </c>
      <c r="B13" s="18"/>
      <c r="C13" s="56">
        <f>(Komponenten!B11*(($B13/$B$45)))</f>
        <v>0</v>
      </c>
      <c r="D13" s="56">
        <f>(Komponenten!C11*(($B13/$B$45)))/10</f>
        <v>0</v>
      </c>
      <c r="E13" s="56">
        <f>(Komponenten!D11*(($B13/$B$45)))/10</f>
        <v>0</v>
      </c>
      <c r="F13" s="56">
        <f>(Komponenten!E11*(($B13/$B$45)))/10</f>
        <v>0</v>
      </c>
      <c r="G13" s="56">
        <f>(Komponenten!F11*(($B13/$B$45)))/10</f>
        <v>0</v>
      </c>
      <c r="H13" s="56">
        <f>(Komponenten!G11*(($B13/$B$45)))/10</f>
        <v>0</v>
      </c>
      <c r="I13" s="56">
        <f>(Komponenten!H11*(($B13/$B$45)))/10</f>
        <v>0</v>
      </c>
      <c r="J13" s="56">
        <f>(Komponenten!I11*(($B13/$B$45)))/10</f>
        <v>0</v>
      </c>
      <c r="K13" s="56">
        <f>(Komponenten!J11*(($B13/$B$45)))/10</f>
        <v>0</v>
      </c>
      <c r="L13" s="56">
        <f>(Komponenten!K11*(($B13/$B$45)))/10</f>
        <v>0</v>
      </c>
      <c r="M13" s="56">
        <f>(Komponenten!L11*(($B13/$B$45)))/10</f>
        <v>0</v>
      </c>
      <c r="N13" s="57">
        <f>(Komponenten!M11*(($B13/$B$45)))</f>
        <v>0</v>
      </c>
      <c r="O13" s="60">
        <f t="shared" si="0"/>
        <v>0</v>
      </c>
      <c r="P13" s="19" t="s">
        <v>49</v>
      </c>
    </row>
    <row r="14" spans="1:16" ht="14.45" customHeight="1" x14ac:dyDescent="0.3">
      <c r="A14" s="17" t="str">
        <f>+Komponenten!A12</f>
        <v>getr. Weizenschlempe (DDGS)</v>
      </c>
      <c r="B14" s="18"/>
      <c r="C14" s="56">
        <f>(Komponenten!B12*(($B14/$B$45)))</f>
        <v>0</v>
      </c>
      <c r="D14" s="56">
        <f>(Komponenten!C12*(($B14/$B$45)))/10</f>
        <v>0</v>
      </c>
      <c r="E14" s="56">
        <f>(Komponenten!D12*(($B14/$B$45)))/10</f>
        <v>0</v>
      </c>
      <c r="F14" s="56">
        <f>(Komponenten!E12*(($B14/$B$45)))/10</f>
        <v>0</v>
      </c>
      <c r="G14" s="56">
        <f>(Komponenten!F12*(($B14/$B$45)))/10</f>
        <v>0</v>
      </c>
      <c r="H14" s="56">
        <f>(Komponenten!G12*(($B14/$B$45)))/10</f>
        <v>0</v>
      </c>
      <c r="I14" s="56">
        <f>(Komponenten!H12*(($B14/$B$45)))/10</f>
        <v>0</v>
      </c>
      <c r="J14" s="56">
        <f>(Komponenten!I12*(($B14/$B$45)))/10</f>
        <v>0</v>
      </c>
      <c r="K14" s="56">
        <f>(Komponenten!J12*(($B14/$B$45)))/10</f>
        <v>0</v>
      </c>
      <c r="L14" s="56">
        <f>(Komponenten!K12*(($B14/$B$45)))/10</f>
        <v>0</v>
      </c>
      <c r="M14" s="56">
        <f>(Komponenten!L12*(($B14/$B$45)))/10</f>
        <v>0</v>
      </c>
      <c r="N14" s="57">
        <f>(Komponenten!M12*(($B14/$B$45)))</f>
        <v>0</v>
      </c>
      <c r="O14" s="60">
        <f t="shared" si="0"/>
        <v>0</v>
      </c>
      <c r="P14" s="19" t="s">
        <v>49</v>
      </c>
    </row>
    <row r="15" spans="1:16" ht="14.45" customHeight="1" x14ac:dyDescent="0.3">
      <c r="A15" s="17" t="str">
        <f>+Komponenten!A13</f>
        <v>Luzernegrünmehl</v>
      </c>
      <c r="B15" s="18"/>
      <c r="C15" s="56">
        <f>(Komponenten!B13*(($B15/$B$45)))</f>
        <v>0</v>
      </c>
      <c r="D15" s="56">
        <f>(Komponenten!C13*(($B15/$B$45)))/10</f>
        <v>0</v>
      </c>
      <c r="E15" s="56">
        <f>(Komponenten!D13*(($B15/$B$45)))/10</f>
        <v>0</v>
      </c>
      <c r="F15" s="56">
        <f>(Komponenten!E13*(($B15/$B$45)))/10</f>
        <v>0</v>
      </c>
      <c r="G15" s="56">
        <f>(Komponenten!F13*(($B15/$B$45)))/10</f>
        <v>0</v>
      </c>
      <c r="H15" s="56">
        <f>(Komponenten!G13*(($B15/$B$45)))/10</f>
        <v>0</v>
      </c>
      <c r="I15" s="56">
        <f>(Komponenten!H13*(($B15/$B$45)))/10</f>
        <v>0</v>
      </c>
      <c r="J15" s="56">
        <f>(Komponenten!I13*(($B15/$B$45)))/10</f>
        <v>0</v>
      </c>
      <c r="K15" s="56">
        <f>(Komponenten!J13*(($B15/$B$45)))/10</f>
        <v>0</v>
      </c>
      <c r="L15" s="56">
        <f>(Komponenten!K13*(($B15/$B$45)))/10</f>
        <v>0</v>
      </c>
      <c r="M15" s="56">
        <f>(Komponenten!L13*(($B15/$B$45)))/10</f>
        <v>0</v>
      </c>
      <c r="N15" s="57">
        <f>(Komponenten!M13*(($B15/$B$45)))</f>
        <v>0</v>
      </c>
      <c r="O15" s="60">
        <f t="shared" si="0"/>
        <v>0</v>
      </c>
      <c r="P15" s="19" t="s">
        <v>49</v>
      </c>
    </row>
    <row r="16" spans="1:16" ht="14.45" customHeight="1" x14ac:dyDescent="0.3">
      <c r="A16" s="17" t="str">
        <f>+Komponenten!A14</f>
        <v>Grasgrünmehl</v>
      </c>
      <c r="B16" s="18"/>
      <c r="C16" s="56">
        <f>(Komponenten!B14*(($B16/$B$45)))</f>
        <v>0</v>
      </c>
      <c r="D16" s="56">
        <f>(Komponenten!C14*(($B16/$B$45)))/10</f>
        <v>0</v>
      </c>
      <c r="E16" s="56">
        <f>(Komponenten!D14*(($B16/$B$45)))/10</f>
        <v>0</v>
      </c>
      <c r="F16" s="56">
        <f>(Komponenten!E14*(($B16/$B$45)))/10</f>
        <v>0</v>
      </c>
      <c r="G16" s="56">
        <f>(Komponenten!F14*(($B16/$B$45)))/10</f>
        <v>0</v>
      </c>
      <c r="H16" s="56">
        <f>(Komponenten!G14*(($B16/$B$45)))/10</f>
        <v>0</v>
      </c>
      <c r="I16" s="56">
        <f>(Komponenten!H14*(($B16/$B$45)))/10</f>
        <v>0</v>
      </c>
      <c r="J16" s="56">
        <f>(Komponenten!I14*(($B16/$B$45)))/10</f>
        <v>0</v>
      </c>
      <c r="K16" s="56">
        <f>(Komponenten!J14*(($B16/$B$45)))/10</f>
        <v>0</v>
      </c>
      <c r="L16" s="56">
        <f>(Komponenten!K14*(($B16/$B$45)))/10</f>
        <v>0</v>
      </c>
      <c r="M16" s="56">
        <f>(Komponenten!L14*(($B16/$B$45)))/10</f>
        <v>0</v>
      </c>
      <c r="N16" s="57">
        <f>(Komponenten!M14*(($B16/$B$45)))</f>
        <v>0</v>
      </c>
      <c r="O16" s="60">
        <f t="shared" si="0"/>
        <v>0</v>
      </c>
      <c r="P16" s="19" t="s">
        <v>49</v>
      </c>
    </row>
    <row r="17" spans="1:16" ht="14.45" customHeight="1" x14ac:dyDescent="0.3">
      <c r="A17" s="17" t="str">
        <f>+Komponenten!A15</f>
        <v>Maiskleber</v>
      </c>
      <c r="B17" s="18"/>
      <c r="C17" s="56">
        <f>(Komponenten!B15*(($B17/$B$45)))</f>
        <v>0</v>
      </c>
      <c r="D17" s="56">
        <f>(Komponenten!C15*(($B17/$B$45)))/10</f>
        <v>0</v>
      </c>
      <c r="E17" s="56">
        <f>(Komponenten!D15*(($B17/$B$45)))/10</f>
        <v>0</v>
      </c>
      <c r="F17" s="56">
        <f>(Komponenten!E15*(($B17/$B$45)))/10</f>
        <v>0</v>
      </c>
      <c r="G17" s="56">
        <f>(Komponenten!F15*(($B17/$B$45)))/10</f>
        <v>0</v>
      </c>
      <c r="H17" s="56">
        <f>(Komponenten!G15*(($B17/$B$45)))/10</f>
        <v>0</v>
      </c>
      <c r="I17" s="56">
        <f>(Komponenten!H15*(($B17/$B$45)))/10</f>
        <v>0</v>
      </c>
      <c r="J17" s="56">
        <f>(Komponenten!I15*(($B17/$B$45)))/10</f>
        <v>0</v>
      </c>
      <c r="K17" s="56">
        <f>(Komponenten!J15*(($B17/$B$45)))/10</f>
        <v>0</v>
      </c>
      <c r="L17" s="56">
        <f>(Komponenten!K15*(($B17/$B$45)))/10</f>
        <v>0</v>
      </c>
      <c r="M17" s="56">
        <f>(Komponenten!L15*(($B17/$B$45)))/10</f>
        <v>0</v>
      </c>
      <c r="N17" s="57">
        <f>(Komponenten!M15*(($B17/$B$45)))</f>
        <v>0</v>
      </c>
      <c r="O17" s="60">
        <f t="shared" si="0"/>
        <v>0</v>
      </c>
      <c r="P17" s="19" t="s">
        <v>49</v>
      </c>
    </row>
    <row r="18" spans="1:16" ht="14.45" customHeight="1" x14ac:dyDescent="0.3">
      <c r="A18" s="17" t="str">
        <f>+Komponenten!A16</f>
        <v>Kartoffeleiweiß</v>
      </c>
      <c r="B18" s="18"/>
      <c r="C18" s="56">
        <f>(Komponenten!B16*(($B18/$B$45)))</f>
        <v>0</v>
      </c>
      <c r="D18" s="56">
        <f>(Komponenten!C16*(($B18/$B$45)))/10</f>
        <v>0</v>
      </c>
      <c r="E18" s="56">
        <f>(Komponenten!D16*(($B18/$B$45)))/10</f>
        <v>0</v>
      </c>
      <c r="F18" s="56">
        <f>(Komponenten!E16*(($B18/$B$45)))/10</f>
        <v>0</v>
      </c>
      <c r="G18" s="56">
        <f>(Komponenten!F16*(($B18/$B$45)))/10</f>
        <v>0</v>
      </c>
      <c r="H18" s="56">
        <f>(Komponenten!G16*(($B18/$B$45)))/10</f>
        <v>0</v>
      </c>
      <c r="I18" s="56">
        <f>(Komponenten!H16*(($B18/$B$45)))/10</f>
        <v>0</v>
      </c>
      <c r="J18" s="56">
        <f>(Komponenten!I16*(($B18/$B$45)))/10</f>
        <v>0</v>
      </c>
      <c r="K18" s="56">
        <f>(Komponenten!J16*(($B18/$B$45)))/10</f>
        <v>0</v>
      </c>
      <c r="L18" s="56">
        <f>(Komponenten!K16*(($B18/$B$45)))/10</f>
        <v>0</v>
      </c>
      <c r="M18" s="56">
        <f>(Komponenten!L16*(($B18/$B$45)))/10</f>
        <v>0</v>
      </c>
      <c r="N18" s="57">
        <f>(Komponenten!M16*(($B18/$B$45)))</f>
        <v>0</v>
      </c>
      <c r="O18" s="60">
        <f t="shared" si="0"/>
        <v>0</v>
      </c>
      <c r="P18" s="19" t="s">
        <v>49</v>
      </c>
    </row>
    <row r="19" spans="1:16" ht="14.45" customHeight="1" x14ac:dyDescent="0.3">
      <c r="A19" s="17" t="str">
        <f>+Komponenten!A17</f>
        <v>Bierhefe</v>
      </c>
      <c r="B19" s="18"/>
      <c r="C19" s="56">
        <f>(Komponenten!B17*(($B19/$B$45)))</f>
        <v>0</v>
      </c>
      <c r="D19" s="56">
        <f>(Komponenten!C17*(($B19/$B$45)))/10</f>
        <v>0</v>
      </c>
      <c r="E19" s="56">
        <f>(Komponenten!D17*(($B19/$B$45)))/10</f>
        <v>0</v>
      </c>
      <c r="F19" s="56">
        <f>(Komponenten!E17*(($B19/$B$45)))/10</f>
        <v>0</v>
      </c>
      <c r="G19" s="56">
        <f>(Komponenten!F17*(($B19/$B$45)))/10</f>
        <v>0</v>
      </c>
      <c r="H19" s="56">
        <f>(Komponenten!G17*(($B19/$B$45)))/10</f>
        <v>0</v>
      </c>
      <c r="I19" s="56">
        <f>(Komponenten!H17*(($B19/$B$45)))/10</f>
        <v>0</v>
      </c>
      <c r="J19" s="56">
        <f>(Komponenten!I17*(($B19/$B$45)))/10</f>
        <v>0</v>
      </c>
      <c r="K19" s="56">
        <f>(Komponenten!J17*(($B19/$B$45)))/10</f>
        <v>0</v>
      </c>
      <c r="L19" s="56">
        <f>(Komponenten!K17*(($B19/$B$45)))/10</f>
        <v>0</v>
      </c>
      <c r="M19" s="56">
        <f>(Komponenten!L17*(($B19/$B$45)))/10</f>
        <v>0</v>
      </c>
      <c r="N19" s="57">
        <f>(Komponenten!M17*(($B19/$B$45)))</f>
        <v>0</v>
      </c>
      <c r="O19" s="60">
        <f t="shared" si="0"/>
        <v>0</v>
      </c>
      <c r="P19" s="19" t="s">
        <v>49</v>
      </c>
    </row>
    <row r="20" spans="1:16" ht="14.45" customHeight="1" x14ac:dyDescent="0.3">
      <c r="A20" s="17" t="str">
        <f>+Komponenten!A18</f>
        <v>Erbsen</v>
      </c>
      <c r="B20" s="18"/>
      <c r="C20" s="56">
        <f>(Komponenten!B18*(($B20/$B$45)))</f>
        <v>0</v>
      </c>
      <c r="D20" s="56">
        <f>(Komponenten!C18*(($B20/$B$45)))/10</f>
        <v>0</v>
      </c>
      <c r="E20" s="56">
        <f>(Komponenten!D18*(($B20/$B$45)))/10</f>
        <v>0</v>
      </c>
      <c r="F20" s="56">
        <f>(Komponenten!E18*(($B20/$B$45)))/10</f>
        <v>0</v>
      </c>
      <c r="G20" s="56">
        <f>(Komponenten!F18*(($B20/$B$45)))/10</f>
        <v>0</v>
      </c>
      <c r="H20" s="56">
        <f>(Komponenten!G18*(($B20/$B$45)))/10</f>
        <v>0</v>
      </c>
      <c r="I20" s="56">
        <f>(Komponenten!H18*(($B20/$B$45)))/10</f>
        <v>0</v>
      </c>
      <c r="J20" s="56">
        <f>(Komponenten!I18*(($B20/$B$45)))/10</f>
        <v>0</v>
      </c>
      <c r="K20" s="56">
        <f>(Komponenten!J18*(($B20/$B$45)))/10</f>
        <v>0</v>
      </c>
      <c r="L20" s="56">
        <f>(Komponenten!K18*(($B20/$B$45)))/10</f>
        <v>0</v>
      </c>
      <c r="M20" s="56">
        <f>(Komponenten!L18*(($B20/$B$45)))/10</f>
        <v>0</v>
      </c>
      <c r="N20" s="57">
        <f>(Komponenten!M18*(($B20/$B$45)))</f>
        <v>0</v>
      </c>
      <c r="O20" s="60">
        <f t="shared" si="0"/>
        <v>0</v>
      </c>
      <c r="P20" s="19" t="s">
        <v>49</v>
      </c>
    </row>
    <row r="21" spans="1:16" ht="14.45" customHeight="1" x14ac:dyDescent="0.3">
      <c r="A21" s="17" t="str">
        <f>+Komponenten!A19</f>
        <v>Süßlupinen, weißblühend</v>
      </c>
      <c r="B21" s="18"/>
      <c r="C21" s="56">
        <f>(Komponenten!B19*(($B21/$B$45)))</f>
        <v>0</v>
      </c>
      <c r="D21" s="56">
        <f>(Komponenten!C19*(($B21/$B$45)))/10</f>
        <v>0</v>
      </c>
      <c r="E21" s="56">
        <f>(Komponenten!D19*(($B21/$B$45)))/10</f>
        <v>0</v>
      </c>
      <c r="F21" s="56">
        <f>(Komponenten!E19*(($B21/$B$45)))/10</f>
        <v>0</v>
      </c>
      <c r="G21" s="56">
        <f>(Komponenten!F19*(($B21/$B$45)))/10</f>
        <v>0</v>
      </c>
      <c r="H21" s="56">
        <f>(Komponenten!G19*(($B21/$B$45)))/10</f>
        <v>0</v>
      </c>
      <c r="I21" s="56">
        <f>(Komponenten!H19*(($B21/$B$45)))/10</f>
        <v>0</v>
      </c>
      <c r="J21" s="56">
        <f>(Komponenten!I19*(($B21/$B$45)))/10</f>
        <v>0</v>
      </c>
      <c r="K21" s="56">
        <f>(Komponenten!J19*(($B21/$B$45)))/10</f>
        <v>0</v>
      </c>
      <c r="L21" s="56">
        <f>(Komponenten!K19*(($B21/$B$45)))/10</f>
        <v>0</v>
      </c>
      <c r="M21" s="56">
        <f>(Komponenten!L19*(($B21/$B$45)))/10</f>
        <v>0</v>
      </c>
      <c r="N21" s="57">
        <f>(Komponenten!M19*(($B21/$B$45)))</f>
        <v>0</v>
      </c>
      <c r="O21" s="60">
        <f t="shared" si="0"/>
        <v>0</v>
      </c>
      <c r="P21" s="19" t="s">
        <v>49</v>
      </c>
    </row>
    <row r="22" spans="1:16" ht="14.45" customHeight="1" x14ac:dyDescent="0.3">
      <c r="A22" s="17" t="str">
        <f>+Komponenten!A20</f>
        <v>Ackerbohne</v>
      </c>
      <c r="B22" s="18"/>
      <c r="C22" s="56">
        <f>(Komponenten!B20*(($B22/$B$45)))</f>
        <v>0</v>
      </c>
      <c r="D22" s="56">
        <f>(Komponenten!C20*(($B22/$B$45)))/10</f>
        <v>0</v>
      </c>
      <c r="E22" s="56">
        <f>(Komponenten!D20*(($B22/$B$45)))/10</f>
        <v>0</v>
      </c>
      <c r="F22" s="56">
        <f>(Komponenten!E20*(($B22/$B$45)))/10</f>
        <v>0</v>
      </c>
      <c r="G22" s="56">
        <f>(Komponenten!F20*(($B22/$B$45)))/10</f>
        <v>0</v>
      </c>
      <c r="H22" s="56">
        <f>(Komponenten!G20*(($B22/$B$45)))/10</f>
        <v>0</v>
      </c>
      <c r="I22" s="56">
        <f>(Komponenten!H20*(($B22/$B$45)))/10</f>
        <v>0</v>
      </c>
      <c r="J22" s="56">
        <f>(Komponenten!I20*(($B22/$B$45)))/10</f>
        <v>0</v>
      </c>
      <c r="K22" s="56">
        <f>(Komponenten!J20*(($B22/$B$45)))/10</f>
        <v>0</v>
      </c>
      <c r="L22" s="56">
        <f>(Komponenten!K20*(($B22/$B$45)))/10</f>
        <v>0</v>
      </c>
      <c r="M22" s="56">
        <f>(Komponenten!L20*(($B22/$B$45)))/10</f>
        <v>0</v>
      </c>
      <c r="N22" s="57">
        <f>(Komponenten!M20*(($B22/$B$45)))</f>
        <v>0</v>
      </c>
      <c r="O22" s="60">
        <f t="shared" si="0"/>
        <v>0</v>
      </c>
      <c r="P22" s="19" t="s">
        <v>49</v>
      </c>
    </row>
    <row r="23" spans="1:16" ht="14.45" customHeight="1" x14ac:dyDescent="0.3">
      <c r="A23" s="17" t="str">
        <f>+Komponenten!A21</f>
        <v>Sojavollbohne</v>
      </c>
      <c r="B23" s="18"/>
      <c r="C23" s="56">
        <f>(Komponenten!B21*(($B23/$B$45)))</f>
        <v>0</v>
      </c>
      <c r="D23" s="56">
        <f>(Komponenten!C21*(($B23/$B$45)))/10</f>
        <v>0</v>
      </c>
      <c r="E23" s="56">
        <f>(Komponenten!D21*(($B23/$B$45)))/10</f>
        <v>0</v>
      </c>
      <c r="F23" s="56">
        <f>(Komponenten!E21*(($B23/$B$45)))/10</f>
        <v>0</v>
      </c>
      <c r="G23" s="56">
        <f>(Komponenten!F21*(($B23/$B$45)))/10</f>
        <v>0</v>
      </c>
      <c r="H23" s="56">
        <f>(Komponenten!G21*(($B23/$B$45)))/10</f>
        <v>0</v>
      </c>
      <c r="I23" s="56">
        <f>(Komponenten!H21*(($B23/$B$45)))/10</f>
        <v>0</v>
      </c>
      <c r="J23" s="56">
        <f>(Komponenten!I21*(($B23/$B$45)))/10</f>
        <v>0</v>
      </c>
      <c r="K23" s="56">
        <f>(Komponenten!J21*(($B23/$B$45)))/10</f>
        <v>0</v>
      </c>
      <c r="L23" s="56">
        <f>(Komponenten!K21*(($B23/$B$45)))/10</f>
        <v>0</v>
      </c>
      <c r="M23" s="56">
        <f>(Komponenten!L21*(($B23/$B$45)))/10</f>
        <v>0</v>
      </c>
      <c r="N23" s="57">
        <f>(Komponenten!M21*(($B23/$B$45)))</f>
        <v>0</v>
      </c>
      <c r="O23" s="60">
        <f t="shared" si="0"/>
        <v>0</v>
      </c>
      <c r="P23" s="19" t="s">
        <v>49</v>
      </c>
    </row>
    <row r="24" spans="1:16" ht="14.45" customHeight="1" x14ac:dyDescent="0.3">
      <c r="A24" s="17" t="str">
        <f>+Komponenten!A22</f>
        <v>Weizenkleie</v>
      </c>
      <c r="B24" s="18"/>
      <c r="C24" s="56">
        <f>(Komponenten!B22*(($B24/$B$45)))</f>
        <v>0</v>
      </c>
      <c r="D24" s="56">
        <f>(Komponenten!C22*(($B24/$B$45)))/10</f>
        <v>0</v>
      </c>
      <c r="E24" s="56">
        <f>(Komponenten!D22*(($B24/$B$45)))/10</f>
        <v>0</v>
      </c>
      <c r="F24" s="56">
        <f>(Komponenten!E22*(($B24/$B$45)))/10</f>
        <v>0</v>
      </c>
      <c r="G24" s="56">
        <f>(Komponenten!F22*(($B24/$B$45)))/10</f>
        <v>0</v>
      </c>
      <c r="H24" s="56">
        <f>(Komponenten!G22*(($B24/$B$45)))/10</f>
        <v>0</v>
      </c>
      <c r="I24" s="56">
        <f>(Komponenten!H22*(($B24/$B$45)))/10</f>
        <v>0</v>
      </c>
      <c r="J24" s="56">
        <f>(Komponenten!I22*(($B24/$B$45)))/10</f>
        <v>0</v>
      </c>
      <c r="K24" s="56">
        <f>(Komponenten!J22*(($B24/$B$45)))/10</f>
        <v>0</v>
      </c>
      <c r="L24" s="56">
        <f>(Komponenten!K22*(($B24/$B$45)))/10</f>
        <v>0</v>
      </c>
      <c r="M24" s="56">
        <f>(Komponenten!L22*(($B24/$B$45)))/10</f>
        <v>0</v>
      </c>
      <c r="N24" s="57">
        <f>(Komponenten!M22*(($B24/$B$45)))</f>
        <v>0</v>
      </c>
      <c r="O24" s="60">
        <f t="shared" si="0"/>
        <v>0</v>
      </c>
      <c r="P24" s="19" t="s">
        <v>49</v>
      </c>
    </row>
    <row r="25" spans="1:16" ht="14.45" customHeight="1" x14ac:dyDescent="0.3">
      <c r="A25" s="17" t="str">
        <f>+Komponenten!A23</f>
        <v>Futterkalk</v>
      </c>
      <c r="B25" s="18"/>
      <c r="C25" s="56">
        <f>(Komponenten!B23*(($B25/$B$45)))</f>
        <v>0</v>
      </c>
      <c r="D25" s="56">
        <f>(Komponenten!C23*(($B25/$B$45)))/10</f>
        <v>0</v>
      </c>
      <c r="E25" s="56">
        <f>(Komponenten!D23*(($B25/$B$45)))/10</f>
        <v>0</v>
      </c>
      <c r="F25" s="56">
        <f>(Komponenten!E23*(($B25/$B$45)))/10</f>
        <v>0</v>
      </c>
      <c r="G25" s="56">
        <f>(Komponenten!F23*(($B25/$B$45)))/10</f>
        <v>0</v>
      </c>
      <c r="H25" s="56">
        <f>(Komponenten!G23*(($B25/$B$45)))/10</f>
        <v>0</v>
      </c>
      <c r="I25" s="56">
        <f>(Komponenten!H23*(($B25/$B$45)))/10</f>
        <v>0</v>
      </c>
      <c r="J25" s="56">
        <f>(Komponenten!I23*(($B25/$B$45)))/10</f>
        <v>0</v>
      </c>
      <c r="K25" s="56">
        <f>(Komponenten!J23*(($B25/$B$45)))/10</f>
        <v>0</v>
      </c>
      <c r="L25" s="56">
        <f>(Komponenten!K23*(($B25/$B$45)))/10</f>
        <v>0</v>
      </c>
      <c r="M25" s="56">
        <f>(Komponenten!L23*(($B25/$B$45)))/10</f>
        <v>0</v>
      </c>
      <c r="N25" s="57">
        <f>(Komponenten!M23*(($B25/$B$45)))</f>
        <v>0</v>
      </c>
      <c r="O25" s="60">
        <f t="shared" si="0"/>
        <v>0</v>
      </c>
      <c r="P25" s="19" t="s">
        <v>49</v>
      </c>
    </row>
    <row r="26" spans="1:16" ht="14.45" customHeight="1" x14ac:dyDescent="0.3">
      <c r="A26" s="17" t="str">
        <f>+Komponenten!A24</f>
        <v>Sojaöl</v>
      </c>
      <c r="B26" s="18"/>
      <c r="C26" s="56">
        <f>(Komponenten!B24*(($B26/$B$45)))</f>
        <v>0</v>
      </c>
      <c r="D26" s="56">
        <f>(Komponenten!C24*(($B26/$B$45)))/10</f>
        <v>0</v>
      </c>
      <c r="E26" s="56">
        <f>(Komponenten!D24*(($B26/$B$45)))/10</f>
        <v>0</v>
      </c>
      <c r="F26" s="56">
        <f>(Komponenten!E24*(($B26/$B$45)))/10</f>
        <v>0</v>
      </c>
      <c r="G26" s="56">
        <f>(Komponenten!F24*(($B26/$B$45)))/10</f>
        <v>0</v>
      </c>
      <c r="H26" s="56">
        <f>(Komponenten!G24*(($B26/$B$45)))/10</f>
        <v>0</v>
      </c>
      <c r="I26" s="56">
        <f>(Komponenten!H24*(($B26/$B$45)))/10</f>
        <v>0</v>
      </c>
      <c r="J26" s="56">
        <f>(Komponenten!I24*(($B26/$B$45)))/10</f>
        <v>0</v>
      </c>
      <c r="K26" s="56">
        <f>(Komponenten!J24*(($B26/$B$45)))/10</f>
        <v>0</v>
      </c>
      <c r="L26" s="56">
        <f>(Komponenten!K24*(($B26/$B$45)))/10</f>
        <v>0</v>
      </c>
      <c r="M26" s="56">
        <f>(Komponenten!L24*(($B26/$B$45)))/10</f>
        <v>0</v>
      </c>
      <c r="N26" s="57">
        <f>(Komponenten!M24*(($B26/$B$45)))</f>
        <v>0</v>
      </c>
      <c r="O26" s="60">
        <f t="shared" si="0"/>
        <v>0</v>
      </c>
      <c r="P26" s="19" t="s">
        <v>49</v>
      </c>
    </row>
    <row r="27" spans="1:16" ht="14.45" customHeight="1" x14ac:dyDescent="0.3">
      <c r="A27" s="17" t="str">
        <f>+Komponenten!A25</f>
        <v>Rapsöl</v>
      </c>
      <c r="B27" s="18"/>
      <c r="C27" s="56">
        <f>(Komponenten!B25*(($B27/$B$45)))</f>
        <v>0</v>
      </c>
      <c r="D27" s="56">
        <f>(Komponenten!C25*(($B27/$B$45)))/10</f>
        <v>0</v>
      </c>
      <c r="E27" s="56">
        <f>(Komponenten!D25*(($B27/$B$45)))/10</f>
        <v>0</v>
      </c>
      <c r="F27" s="56">
        <f>(Komponenten!E25*(($B27/$B$45)))/10</f>
        <v>0</v>
      </c>
      <c r="G27" s="56">
        <f>(Komponenten!F25*(($B27/$B$45)))/10</f>
        <v>0</v>
      </c>
      <c r="H27" s="56">
        <f>(Komponenten!G25*(($B27/$B$45)))/10</f>
        <v>0</v>
      </c>
      <c r="I27" s="56">
        <f>(Komponenten!H25*(($B27/$B$45)))/10</f>
        <v>0</v>
      </c>
      <c r="J27" s="56">
        <f>(Komponenten!I25*(($B27/$B$45)))/10</f>
        <v>0</v>
      </c>
      <c r="K27" s="56">
        <f>(Komponenten!J25*(($B27/$B$45)))/10</f>
        <v>0</v>
      </c>
      <c r="L27" s="56">
        <f>(Komponenten!K25*(($B27/$B$45)))/10</f>
        <v>0</v>
      </c>
      <c r="M27" s="56">
        <f>(Komponenten!L25*(($B27/$B$45)))/10</f>
        <v>0</v>
      </c>
      <c r="N27" s="57">
        <f>(Komponenten!M25*(($B27/$B$45)))</f>
        <v>0</v>
      </c>
      <c r="O27" s="60">
        <f t="shared" si="0"/>
        <v>0</v>
      </c>
      <c r="P27" s="19" t="s">
        <v>49</v>
      </c>
    </row>
    <row r="28" spans="1:16" ht="14.45" customHeight="1" x14ac:dyDescent="0.3">
      <c r="A28" s="17" t="str">
        <f>+Komponenten!A26</f>
        <v>Sonnenbl.Öl</v>
      </c>
      <c r="B28" s="18"/>
      <c r="C28" s="56">
        <f>(Komponenten!B26*(($B28/$B$45)))</f>
        <v>0</v>
      </c>
      <c r="D28" s="56">
        <f>(Komponenten!C26*(($B28/$B$45)))/10</f>
        <v>0</v>
      </c>
      <c r="E28" s="56">
        <f>(Komponenten!D26*(($B28/$B$45)))/10</f>
        <v>0</v>
      </c>
      <c r="F28" s="56">
        <f>(Komponenten!E26*(($B28/$B$45)))/10</f>
        <v>0</v>
      </c>
      <c r="G28" s="56">
        <f>(Komponenten!F26*(($B28/$B$45)))/10</f>
        <v>0</v>
      </c>
      <c r="H28" s="56">
        <f>(Komponenten!G26*(($B28/$B$45)))/10</f>
        <v>0</v>
      </c>
      <c r="I28" s="56">
        <f>(Komponenten!H26*(($B28/$B$45)))/10</f>
        <v>0</v>
      </c>
      <c r="J28" s="56">
        <f>(Komponenten!I26*(($B28/$B$45)))/10</f>
        <v>0</v>
      </c>
      <c r="K28" s="56">
        <f>(Komponenten!J26*(($B28/$B$45)))/10</f>
        <v>0</v>
      </c>
      <c r="L28" s="56">
        <f>(Komponenten!K26*(($B28/$B$45)))/10</f>
        <v>0</v>
      </c>
      <c r="M28" s="56">
        <f>(Komponenten!L26*(($B28/$B$45)))/10</f>
        <v>0</v>
      </c>
      <c r="N28" s="57">
        <f>(Komponenten!M26*(($B28/$B$45)))</f>
        <v>0</v>
      </c>
      <c r="O28" s="60">
        <f t="shared" si="0"/>
        <v>0</v>
      </c>
      <c r="P28" s="19" t="s">
        <v>49</v>
      </c>
    </row>
    <row r="29" spans="1:16" ht="14.45" customHeight="1" x14ac:dyDescent="0.3">
      <c r="A29" s="17" t="str">
        <f>+Komponenten!A27</f>
        <v>Viehsalz</v>
      </c>
      <c r="B29" s="18"/>
      <c r="C29" s="56">
        <f>(Komponenten!B27*(($B29/$B$45)))</f>
        <v>0</v>
      </c>
      <c r="D29" s="56">
        <f>(Komponenten!C27*(($B29/$B$45)))/10</f>
        <v>0</v>
      </c>
      <c r="E29" s="56">
        <f>(Komponenten!D27*(($B29/$B$45)))/10</f>
        <v>0</v>
      </c>
      <c r="F29" s="56">
        <f>(Komponenten!E27*(($B29/$B$45)))/10</f>
        <v>0</v>
      </c>
      <c r="G29" s="56">
        <f>(Komponenten!F27*(($B29/$B$45)))/10</f>
        <v>0</v>
      </c>
      <c r="H29" s="56">
        <f>(Komponenten!G27*(($B29/$B$45)))/10</f>
        <v>0</v>
      </c>
      <c r="I29" s="56">
        <f>(Komponenten!H27*(($B29/$B$45)))/10</f>
        <v>0</v>
      </c>
      <c r="J29" s="56">
        <f>(Komponenten!I27*(($B29/$B$45)))/10</f>
        <v>0</v>
      </c>
      <c r="K29" s="56">
        <f>(Komponenten!J27*(($B29/$B$45)))/10</f>
        <v>0</v>
      </c>
      <c r="L29" s="56">
        <f>(Komponenten!K27*(($B29/$B$45)))/10</f>
        <v>0</v>
      </c>
      <c r="M29" s="56">
        <f>(Komponenten!L27*(($B29/$B$45)))/10</f>
        <v>0</v>
      </c>
      <c r="N29" s="57">
        <f>(Komponenten!M27*(($B29/$B$45)))</f>
        <v>0</v>
      </c>
      <c r="O29" s="60">
        <f t="shared" si="0"/>
        <v>0</v>
      </c>
      <c r="P29" s="19" t="s">
        <v>49</v>
      </c>
    </row>
    <row r="30" spans="1:16" ht="14.45" customHeight="1" x14ac:dyDescent="0.3">
      <c r="A30" s="17" t="str">
        <f>+Komponenten!A28</f>
        <v>Premix 1, 3% Met</v>
      </c>
      <c r="B30" s="18"/>
      <c r="C30" s="56">
        <f>(Komponenten!B28*(($B30/$B$45)))</f>
        <v>0</v>
      </c>
      <c r="D30" s="56">
        <f>(Komponenten!C28*(($B30/$B$45)))/10</f>
        <v>0</v>
      </c>
      <c r="E30" s="56">
        <f>(Komponenten!D28*(($B30/$B$45)))/10</f>
        <v>0</v>
      </c>
      <c r="F30" s="56">
        <f>(Komponenten!E28*(($B30/$B$45)))/10</f>
        <v>0</v>
      </c>
      <c r="G30" s="56">
        <f>(Komponenten!F28*(($B30/$B$45)))/10</f>
        <v>0</v>
      </c>
      <c r="H30" s="56">
        <f>(Komponenten!G28*(($B30/$B$45)))/10</f>
        <v>0</v>
      </c>
      <c r="I30" s="56">
        <f>(Komponenten!H28*(($B30/$B$45)))/10</f>
        <v>0</v>
      </c>
      <c r="J30" s="56">
        <f>(Komponenten!I28*(($B30/$B$45)))/10</f>
        <v>0</v>
      </c>
      <c r="K30" s="56">
        <f>(Komponenten!J28*(($B30/$B$45)))/10</f>
        <v>0</v>
      </c>
      <c r="L30" s="56">
        <f>(Komponenten!K28*(($B30/$B$45)))/10</f>
        <v>0</v>
      </c>
      <c r="M30" s="56">
        <f>(Komponenten!L28*(($B30/$B$45)))/10</f>
        <v>0</v>
      </c>
      <c r="N30" s="57">
        <f>(Komponenten!M28*(($B30/$B$45)))</f>
        <v>0</v>
      </c>
      <c r="O30" s="60">
        <f t="shared" si="0"/>
        <v>0</v>
      </c>
      <c r="P30" s="19" t="s">
        <v>49</v>
      </c>
    </row>
    <row r="31" spans="1:16" ht="14.45" customHeight="1" x14ac:dyDescent="0.3">
      <c r="A31" s="17" t="str">
        <f>+Komponenten!A29</f>
        <v>Premix 2, 7% Met</v>
      </c>
      <c r="B31" s="18"/>
      <c r="C31" s="56">
        <f>(Komponenten!B29*(($B31/$B$45)))</f>
        <v>0</v>
      </c>
      <c r="D31" s="56">
        <f>(Komponenten!C29*(($B31/$B$45)))/10</f>
        <v>0</v>
      </c>
      <c r="E31" s="56">
        <f>(Komponenten!D29*(($B31/$B$45)))/10</f>
        <v>0</v>
      </c>
      <c r="F31" s="56">
        <f>(Komponenten!E29*(($B31/$B$45)))/10</f>
        <v>0</v>
      </c>
      <c r="G31" s="56">
        <f>(Komponenten!F29*(($B31/$B$45)))/10</f>
        <v>0</v>
      </c>
      <c r="H31" s="56">
        <f>(Komponenten!G29*(($B31/$B$45)))/10</f>
        <v>0</v>
      </c>
      <c r="I31" s="56">
        <f>(Komponenten!H29*(($B31/$B$45)))/10</f>
        <v>0</v>
      </c>
      <c r="J31" s="56">
        <f>(Komponenten!I29*(($B31/$B$45)))/10</f>
        <v>0</v>
      </c>
      <c r="K31" s="56">
        <f>(Komponenten!J29*(($B31/$B$45)))/10</f>
        <v>0</v>
      </c>
      <c r="L31" s="56">
        <f>(Komponenten!K29*(($B31/$B$45)))/10</f>
        <v>0</v>
      </c>
      <c r="M31" s="56">
        <f>(Komponenten!L29*(($B31/$B$45)))/10</f>
        <v>0</v>
      </c>
      <c r="N31" s="57">
        <f>(Komponenten!M29*(($B31/$B$45)))</f>
        <v>0</v>
      </c>
      <c r="O31" s="60">
        <f t="shared" si="0"/>
        <v>0</v>
      </c>
      <c r="P31" s="19" t="s">
        <v>49</v>
      </c>
    </row>
    <row r="32" spans="1:16" ht="14.45" customHeight="1" x14ac:dyDescent="0.25">
      <c r="A32" s="17" t="str">
        <f>+Komponenten!A30</f>
        <v>Premix 3, 8% Met</v>
      </c>
      <c r="B32" s="18"/>
      <c r="C32" s="56">
        <f>(Komponenten!B30*(($B32/$B$45)))</f>
        <v>0</v>
      </c>
      <c r="D32" s="56">
        <f>(Komponenten!C30*(($B32/$B$45)))/10</f>
        <v>0</v>
      </c>
      <c r="E32" s="56">
        <f>(Komponenten!D30*(($B32/$B$45)))/10</f>
        <v>0</v>
      </c>
      <c r="F32" s="56">
        <f>(Komponenten!E30*(($B32/$B$45)))/10</f>
        <v>0</v>
      </c>
      <c r="G32" s="56">
        <f>(Komponenten!F30*(($B32/$B$45)))/10</f>
        <v>0</v>
      </c>
      <c r="H32" s="56">
        <f>(Komponenten!G30*(($B32/$B$45)))/10</f>
        <v>0</v>
      </c>
      <c r="I32" s="56">
        <f>(Komponenten!H30*(($B32/$B$45)))/10</f>
        <v>0</v>
      </c>
      <c r="J32" s="56">
        <f>(Komponenten!I30*(($B32/$B$45)))/10</f>
        <v>0</v>
      </c>
      <c r="K32" s="56">
        <f>(Komponenten!J30*(($B32/$B$45)))/10</f>
        <v>0</v>
      </c>
      <c r="L32" s="56">
        <f>(Komponenten!K30*(($B32/$B$45)))/10</f>
        <v>0</v>
      </c>
      <c r="M32" s="56">
        <f>(Komponenten!L30*(($B32/$B$45)))/10</f>
        <v>0</v>
      </c>
      <c r="N32" s="57">
        <f>(Komponenten!M30*(($B32/$B$45)))</f>
        <v>0</v>
      </c>
      <c r="O32" s="60">
        <f t="shared" si="0"/>
        <v>0</v>
      </c>
      <c r="P32" s="19" t="s">
        <v>49</v>
      </c>
    </row>
    <row r="33" spans="1:16" ht="14.45" customHeight="1" x14ac:dyDescent="0.25">
      <c r="A33" s="17" t="str">
        <f>+Komponenten!A31</f>
        <v>Premix 4, ohne Met</v>
      </c>
      <c r="B33" s="18">
        <v>0</v>
      </c>
      <c r="C33" s="56">
        <f>(Komponenten!B31*(($B33/$B$45)))</f>
        <v>0</v>
      </c>
      <c r="D33" s="56">
        <f>(Komponenten!C31*(($B33/$B$45)))/10</f>
        <v>0</v>
      </c>
      <c r="E33" s="56">
        <f>(Komponenten!D31*(($B33/$B$45)))/10</f>
        <v>0</v>
      </c>
      <c r="F33" s="56">
        <f>(Komponenten!E31*(($B33/$B$45)))/10</f>
        <v>0</v>
      </c>
      <c r="G33" s="56">
        <f>(Komponenten!F31*(($B33/$B$45)))/10</f>
        <v>0</v>
      </c>
      <c r="H33" s="56">
        <f>(Komponenten!G31*(($B33/$B$45)))/10</f>
        <v>0</v>
      </c>
      <c r="I33" s="56">
        <f>(Komponenten!H31*(($B33/$B$45)))/10</f>
        <v>0</v>
      </c>
      <c r="J33" s="56">
        <f>(Komponenten!I31*(($B33/$B$45)))/10</f>
        <v>0</v>
      </c>
      <c r="K33" s="56">
        <f>(Komponenten!J31*(($B33/$B$45)))/10</f>
        <v>0</v>
      </c>
      <c r="L33" s="56">
        <f>(Komponenten!K31*(($B33/$B$45)))/10</f>
        <v>0</v>
      </c>
      <c r="M33" s="56">
        <f>(Komponenten!L31*(($B33/$B$45)))/10</f>
        <v>0</v>
      </c>
      <c r="N33" s="57">
        <f>(Komponenten!M31*(($B33/$B$45)))</f>
        <v>0</v>
      </c>
      <c r="O33" s="60">
        <f t="shared" si="0"/>
        <v>0</v>
      </c>
      <c r="P33" s="19" t="s">
        <v>49</v>
      </c>
    </row>
    <row r="34" spans="1:16" ht="14.45" customHeight="1" x14ac:dyDescent="0.25">
      <c r="A34" s="17" t="str">
        <f>+Komponenten!A32</f>
        <v>Rohfaserkonzentrat, 65% XF</v>
      </c>
      <c r="B34" s="18">
        <v>0</v>
      </c>
      <c r="C34" s="56">
        <f>(Komponenten!B32*(($B34/$B$45)))</f>
        <v>0</v>
      </c>
      <c r="D34" s="56">
        <f>(Komponenten!C32*(($B34/$B$45)))/10</f>
        <v>0</v>
      </c>
      <c r="E34" s="56">
        <f>(Komponenten!D32*(($B34/$B$45)))/10</f>
        <v>0</v>
      </c>
      <c r="F34" s="56">
        <f>(Komponenten!E32*(($B34/$B$45)))/10</f>
        <v>0</v>
      </c>
      <c r="G34" s="56">
        <f>(Komponenten!F32*(($B34/$B$45)))/10</f>
        <v>0</v>
      </c>
      <c r="H34" s="56">
        <f>(Komponenten!G32*(($B34/$B$45)))/10</f>
        <v>0</v>
      </c>
      <c r="I34" s="56">
        <f>(Komponenten!H32*(($B34/$B$45)))/10</f>
        <v>0</v>
      </c>
      <c r="J34" s="56">
        <f>(Komponenten!I32*(($B34/$B$45)))/10</f>
        <v>0</v>
      </c>
      <c r="K34" s="56">
        <f>(Komponenten!J32*(($B34/$B$45)))/10</f>
        <v>0</v>
      </c>
      <c r="L34" s="56">
        <f>(Komponenten!K32*(($B34/$B$45)))/10</f>
        <v>0</v>
      </c>
      <c r="M34" s="56">
        <f>(Komponenten!L32*(($B34/$B$45)))/10</f>
        <v>0</v>
      </c>
      <c r="N34" s="57">
        <f>(Komponenten!M32*(($B34/$B$45)))</f>
        <v>0</v>
      </c>
      <c r="O34" s="60">
        <f t="shared" si="0"/>
        <v>0</v>
      </c>
      <c r="P34" s="19" t="s">
        <v>49</v>
      </c>
    </row>
    <row r="35" spans="1:16" ht="14.45" customHeight="1" thickBot="1" x14ac:dyDescent="0.3">
      <c r="A35" s="17" t="str">
        <f>+Komponenten!A33</f>
        <v>weitere Komponente</v>
      </c>
      <c r="B35" s="18">
        <v>0</v>
      </c>
      <c r="C35" s="56">
        <f>(Komponenten!B33*(($B35/$B$45)))</f>
        <v>0</v>
      </c>
      <c r="D35" s="56">
        <f>(Komponenten!C33*(($B35/$B$45)))/10</f>
        <v>0</v>
      </c>
      <c r="E35" s="56">
        <f>(Komponenten!D33*(($B35/$B$45)))/10</f>
        <v>0</v>
      </c>
      <c r="F35" s="56">
        <f>(Komponenten!E33*(($B35/$B$45)))/10</f>
        <v>0</v>
      </c>
      <c r="G35" s="56">
        <f>(Komponenten!F33*(($B35/$B$45)))/10</f>
        <v>0</v>
      </c>
      <c r="H35" s="56">
        <f>(Komponenten!G33*(($B35/$B$45)))/10</f>
        <v>0</v>
      </c>
      <c r="I35" s="56">
        <f>(Komponenten!H33*(($B35/$B$45)))/10</f>
        <v>0</v>
      </c>
      <c r="J35" s="56">
        <f>(Komponenten!I33*(($B35/$B$45)))/10</f>
        <v>0</v>
      </c>
      <c r="K35" s="56">
        <f>(Komponenten!J33*(($B35/$B$45)))/10</f>
        <v>0</v>
      </c>
      <c r="L35" s="56">
        <f>(Komponenten!K33*(($B35/$B$45)))/10</f>
        <v>0</v>
      </c>
      <c r="M35" s="56">
        <f>(Komponenten!L33*(($B35/$B$45)))/10</f>
        <v>0</v>
      </c>
      <c r="N35" s="57">
        <f>(Komponenten!M33*(($B35/$B$45)))</f>
        <v>0</v>
      </c>
      <c r="O35" s="60">
        <f t="shared" si="0"/>
        <v>0</v>
      </c>
      <c r="P35" s="19" t="s">
        <v>49</v>
      </c>
    </row>
    <row r="36" spans="1:16" ht="16.149999999999999" hidden="1" thickBot="1" x14ac:dyDescent="0.35">
      <c r="A36" s="17" t="str">
        <f>+Komponenten!A34</f>
        <v>weitere Komponente</v>
      </c>
      <c r="B36" s="18">
        <v>0</v>
      </c>
      <c r="C36" s="56">
        <f>(Komponenten!B34*(($B36/$B$45)))</f>
        <v>0</v>
      </c>
      <c r="D36" s="56">
        <f>(Komponenten!C34*(($B36/$B$45)))/10</f>
        <v>0</v>
      </c>
      <c r="E36" s="56">
        <f>(Komponenten!D34*(($B36/$B$45)))/10</f>
        <v>0</v>
      </c>
      <c r="F36" s="56">
        <f>(Komponenten!E34*(($B36/$B$45)))/10</f>
        <v>0</v>
      </c>
      <c r="G36" s="56">
        <f>(Komponenten!F34*(($B36/$B$45)))/10</f>
        <v>0</v>
      </c>
      <c r="H36" s="56">
        <f>(Komponenten!G34*(($B36/$B$45)))/10</f>
        <v>0</v>
      </c>
      <c r="I36" s="56">
        <f>(Komponenten!H34*(($B36/$B$45)))/10</f>
        <v>0</v>
      </c>
      <c r="J36" s="56">
        <f>(Komponenten!I34*(($B36/$B$45)))/10</f>
        <v>0</v>
      </c>
      <c r="K36" s="56">
        <f>(Komponenten!J34*(($B36/$B$45)))/10</f>
        <v>0</v>
      </c>
      <c r="L36" s="56">
        <f>(Komponenten!K34*(($B36/$B$45)))/10</f>
        <v>0</v>
      </c>
      <c r="M36" s="56">
        <f>(Komponenten!L34*(($B36/$B$45)))/10</f>
        <v>0</v>
      </c>
      <c r="N36" s="57">
        <f>(Komponenten!M34*(($B36/$B$45)))</f>
        <v>0</v>
      </c>
      <c r="O36" s="60">
        <f t="shared" si="0"/>
        <v>0</v>
      </c>
      <c r="P36" s="19" t="s">
        <v>49</v>
      </c>
    </row>
    <row r="37" spans="1:16" ht="16.5" hidden="1" thickBot="1" x14ac:dyDescent="0.3">
      <c r="A37" s="17" t="str">
        <f>+Komponenten!A35</f>
        <v>weitere Komponente</v>
      </c>
      <c r="B37" s="18">
        <v>0</v>
      </c>
      <c r="C37" s="56">
        <f>(Komponenten!B35*(($B37/$B$45)))</f>
        <v>0</v>
      </c>
      <c r="D37" s="56">
        <f>(Komponenten!C35*(($B37/$B$45)))/10</f>
        <v>0</v>
      </c>
      <c r="E37" s="56">
        <f>(Komponenten!D35*(($B37/$B$45)))/10</f>
        <v>0</v>
      </c>
      <c r="F37" s="56">
        <f>(Komponenten!E35*(($B37/$B$45)))/10</f>
        <v>0</v>
      </c>
      <c r="G37" s="56">
        <f>(Komponenten!F35*(($B37/$B$45)))/10</f>
        <v>0</v>
      </c>
      <c r="H37" s="56">
        <f>(Komponenten!G35*(($B37/$B$45)))/10</f>
        <v>0</v>
      </c>
      <c r="I37" s="56">
        <f>(Komponenten!H35*(($B37/$B$45)))/10</f>
        <v>0</v>
      </c>
      <c r="J37" s="56">
        <f>(Komponenten!I35*(($B37/$B$45)))/10</f>
        <v>0</v>
      </c>
      <c r="K37" s="56">
        <f>(Komponenten!J35*(($B37/$B$45)))/10</f>
        <v>0</v>
      </c>
      <c r="L37" s="56">
        <f>(Komponenten!K35*(($B37/$B$45)))/10</f>
        <v>0</v>
      </c>
      <c r="M37" s="56">
        <f>(Komponenten!L35*(($B37/$B$45)))/10</f>
        <v>0</v>
      </c>
      <c r="N37" s="57">
        <f>(Komponenten!M35*(($B37/$B$45)))</f>
        <v>0</v>
      </c>
      <c r="O37" s="60">
        <f t="shared" si="0"/>
        <v>0</v>
      </c>
      <c r="P37" s="19" t="s">
        <v>49</v>
      </c>
    </row>
    <row r="38" spans="1:16" ht="16.5" hidden="1" thickBot="1" x14ac:dyDescent="0.3">
      <c r="A38" s="17" t="str">
        <f>+Komponenten!A36</f>
        <v>weitere Komponente</v>
      </c>
      <c r="B38" s="18">
        <v>0</v>
      </c>
      <c r="C38" s="56">
        <f>(Komponenten!B36*(($B38/$B$45)))</f>
        <v>0</v>
      </c>
      <c r="D38" s="56">
        <f>(Komponenten!C36*(($B38/$B$45)))/10</f>
        <v>0</v>
      </c>
      <c r="E38" s="56">
        <f>(Komponenten!D36*(($B38/$B$45)))/10</f>
        <v>0</v>
      </c>
      <c r="F38" s="56">
        <f>(Komponenten!E36*(($B38/$B$45)))/10</f>
        <v>0</v>
      </c>
      <c r="G38" s="56">
        <f>(Komponenten!F36*(($B38/$B$45)))/10</f>
        <v>0</v>
      </c>
      <c r="H38" s="56">
        <f>(Komponenten!G36*(($B38/$B$45)))/10</f>
        <v>0</v>
      </c>
      <c r="I38" s="56">
        <f>(Komponenten!H36*(($B38/$B$45)))/10</f>
        <v>0</v>
      </c>
      <c r="J38" s="56">
        <f>(Komponenten!I36*(($B38/$B$45)))/10</f>
        <v>0</v>
      </c>
      <c r="K38" s="56">
        <f>(Komponenten!J36*(($B38/$B$45)))/10</f>
        <v>0</v>
      </c>
      <c r="L38" s="56">
        <f>(Komponenten!K36*(($B38/$B$45)))/10</f>
        <v>0</v>
      </c>
      <c r="M38" s="56">
        <f>(Komponenten!L36*(($B38/$B$45)))/10</f>
        <v>0</v>
      </c>
      <c r="N38" s="57">
        <f>(Komponenten!M36*(($B38/$B$45)))</f>
        <v>0</v>
      </c>
      <c r="O38" s="60">
        <f t="shared" si="0"/>
        <v>0</v>
      </c>
      <c r="P38" s="19" t="s">
        <v>49</v>
      </c>
    </row>
    <row r="39" spans="1:16" ht="16.5" hidden="1" thickBot="1" x14ac:dyDescent="0.3">
      <c r="A39" s="17" t="str">
        <f>+Komponenten!A37</f>
        <v>weitere Komponente</v>
      </c>
      <c r="B39" s="18">
        <v>0</v>
      </c>
      <c r="C39" s="56">
        <f>(Komponenten!B37*(($B39/$B$45)))</f>
        <v>0</v>
      </c>
      <c r="D39" s="56">
        <f>(Komponenten!C37*(($B39/$B$45)))/10</f>
        <v>0</v>
      </c>
      <c r="E39" s="56">
        <f>(Komponenten!D37*(($B39/$B$45)))/10</f>
        <v>0</v>
      </c>
      <c r="F39" s="56">
        <f>(Komponenten!E37*(($B39/$B$45)))/10</f>
        <v>0</v>
      </c>
      <c r="G39" s="56">
        <f>(Komponenten!F37*(($B39/$B$45)))/10</f>
        <v>0</v>
      </c>
      <c r="H39" s="56">
        <f>(Komponenten!G37*(($B39/$B$45)))/10</f>
        <v>0</v>
      </c>
      <c r="I39" s="56">
        <f>(Komponenten!H37*(($B39/$B$45)))/10</f>
        <v>0</v>
      </c>
      <c r="J39" s="56">
        <f>(Komponenten!I37*(($B39/$B$45)))/10</f>
        <v>0</v>
      </c>
      <c r="K39" s="56">
        <f>(Komponenten!J37*(($B39/$B$45)))/10</f>
        <v>0</v>
      </c>
      <c r="L39" s="56">
        <f>(Komponenten!K37*(($B39/$B$45)))/10</f>
        <v>0</v>
      </c>
      <c r="M39" s="56">
        <f>(Komponenten!L37*(($B39/$B$45)))/10</f>
        <v>0</v>
      </c>
      <c r="N39" s="57">
        <f>(Komponenten!M37*(($B39/$B$45)))</f>
        <v>0</v>
      </c>
      <c r="O39" s="60">
        <f t="shared" si="0"/>
        <v>0</v>
      </c>
      <c r="P39" s="19" t="s">
        <v>49</v>
      </c>
    </row>
    <row r="40" spans="1:16" ht="16.5" hidden="1" thickBot="1" x14ac:dyDescent="0.3">
      <c r="A40" s="17" t="str">
        <f>+Komponenten!A38</f>
        <v>weitere Komponente</v>
      </c>
      <c r="B40" s="18">
        <v>0</v>
      </c>
      <c r="C40" s="56">
        <f>(Komponenten!B38*(($B40/$B$45)))</f>
        <v>0</v>
      </c>
      <c r="D40" s="56">
        <f>(Komponenten!C38*(($B40/$B$45)))/10</f>
        <v>0</v>
      </c>
      <c r="E40" s="56">
        <f>(Komponenten!D38*(($B40/$B$45)))/10</f>
        <v>0</v>
      </c>
      <c r="F40" s="56">
        <f>(Komponenten!E38*(($B40/$B$45)))/10</f>
        <v>0</v>
      </c>
      <c r="G40" s="56">
        <f>(Komponenten!F38*(($B40/$B$45)))/10</f>
        <v>0</v>
      </c>
      <c r="H40" s="56">
        <f>(Komponenten!G38*(($B40/$B$45)))/10</f>
        <v>0</v>
      </c>
      <c r="I40" s="56">
        <f>(Komponenten!H38*(($B40/$B$45)))/10</f>
        <v>0</v>
      </c>
      <c r="J40" s="56">
        <f>(Komponenten!I38*(($B40/$B$45)))/10</f>
        <v>0</v>
      </c>
      <c r="K40" s="56">
        <f>(Komponenten!J38*(($B40/$B$45)))/10</f>
        <v>0</v>
      </c>
      <c r="L40" s="56">
        <f>(Komponenten!K38*(($B40/$B$45)))/10</f>
        <v>0</v>
      </c>
      <c r="M40" s="56">
        <f>(Komponenten!L38*(($B40/$B$45)))/10</f>
        <v>0</v>
      </c>
      <c r="N40" s="57">
        <f>(Komponenten!M38*(($B40/$B$45)))</f>
        <v>0</v>
      </c>
      <c r="O40" s="60">
        <f t="shared" si="0"/>
        <v>0</v>
      </c>
      <c r="P40" s="19" t="s">
        <v>49</v>
      </c>
    </row>
    <row r="41" spans="1:16" ht="16.5" hidden="1" thickBot="1" x14ac:dyDescent="0.3">
      <c r="A41" s="17" t="str">
        <f>+Komponenten!A39</f>
        <v>weitere Komponente</v>
      </c>
      <c r="B41" s="18">
        <v>0</v>
      </c>
      <c r="C41" s="56">
        <f>(Komponenten!B39*(($B41/$B$45)))</f>
        <v>0</v>
      </c>
      <c r="D41" s="56">
        <f>(Komponenten!C39*(($B41/$B$45)))/10</f>
        <v>0</v>
      </c>
      <c r="E41" s="56">
        <f>(Komponenten!D39*(($B41/$B$45)))/10</f>
        <v>0</v>
      </c>
      <c r="F41" s="56">
        <f>(Komponenten!E39*(($B41/$B$45)))/10</f>
        <v>0</v>
      </c>
      <c r="G41" s="56">
        <f>(Komponenten!F39*(($B41/$B$45)))/10</f>
        <v>0</v>
      </c>
      <c r="H41" s="56">
        <f>(Komponenten!G39*(($B41/$B$45)))/10</f>
        <v>0</v>
      </c>
      <c r="I41" s="56">
        <f>(Komponenten!H39*(($B41/$B$45)))/10</f>
        <v>0</v>
      </c>
      <c r="J41" s="56">
        <f>(Komponenten!I39*(($B41/$B$45)))/10</f>
        <v>0</v>
      </c>
      <c r="K41" s="56">
        <f>(Komponenten!J39*(($B41/$B$45)))/10</f>
        <v>0</v>
      </c>
      <c r="L41" s="56">
        <f>(Komponenten!K39*(($B41/$B$45)))/10</f>
        <v>0</v>
      </c>
      <c r="M41" s="56">
        <f>(Komponenten!L39*(($B41/$B$45)))/10</f>
        <v>0</v>
      </c>
      <c r="N41" s="57">
        <f>(Komponenten!M39*(($B41/$B$45)))</f>
        <v>0</v>
      </c>
      <c r="O41" s="60">
        <f t="shared" si="0"/>
        <v>0</v>
      </c>
      <c r="P41" s="19" t="s">
        <v>49</v>
      </c>
    </row>
    <row r="42" spans="1:16" ht="16.5" hidden="1" thickBot="1" x14ac:dyDescent="0.3">
      <c r="A42" s="17" t="str">
        <f>+Komponenten!A40</f>
        <v>weitere Komponente</v>
      </c>
      <c r="B42" s="18">
        <v>0</v>
      </c>
      <c r="C42" s="56">
        <f>(Komponenten!B40*(($B42/$B$45)))</f>
        <v>0</v>
      </c>
      <c r="D42" s="56">
        <f>(Komponenten!C40*(($B42/$B$45)))/10</f>
        <v>0</v>
      </c>
      <c r="E42" s="56">
        <f>(Komponenten!D40*(($B42/$B$45)))/10</f>
        <v>0</v>
      </c>
      <c r="F42" s="56">
        <f>(Komponenten!E40*(($B42/$B$45)))/10</f>
        <v>0</v>
      </c>
      <c r="G42" s="56">
        <f>(Komponenten!F40*(($B42/$B$45)))/10</f>
        <v>0</v>
      </c>
      <c r="H42" s="56">
        <f>(Komponenten!G40*(($B42/$B$45)))/10</f>
        <v>0</v>
      </c>
      <c r="I42" s="56">
        <f>(Komponenten!H40*(($B42/$B$45)))/10</f>
        <v>0</v>
      </c>
      <c r="J42" s="56">
        <f>(Komponenten!I40*(($B42/$B$45)))/10</f>
        <v>0</v>
      </c>
      <c r="K42" s="56">
        <f>(Komponenten!J40*(($B42/$B$45)))/10</f>
        <v>0</v>
      </c>
      <c r="L42" s="56">
        <f>(Komponenten!K40*(($B42/$B$45)))/10</f>
        <v>0</v>
      </c>
      <c r="M42" s="56">
        <f>(Komponenten!L40*(($B42/$B$45)))/10</f>
        <v>0</v>
      </c>
      <c r="N42" s="57">
        <f>(Komponenten!M40*(($B42/$B$45)))</f>
        <v>0</v>
      </c>
      <c r="O42" s="60">
        <f t="shared" si="0"/>
        <v>0</v>
      </c>
      <c r="P42" s="19" t="s">
        <v>49</v>
      </c>
    </row>
    <row r="43" spans="1:16" ht="15" hidden="1" customHeight="1" x14ac:dyDescent="0.25">
      <c r="A43" s="17" t="str">
        <f>+Komponenten!A41</f>
        <v>weitere Komponente</v>
      </c>
      <c r="B43" s="18">
        <v>0</v>
      </c>
      <c r="C43" s="56">
        <f>(Komponenten!B41*(($B43/$B$45)))</f>
        <v>0</v>
      </c>
      <c r="D43" s="56">
        <f>(Komponenten!C41*(($B43/$B$45)))/10</f>
        <v>0</v>
      </c>
      <c r="E43" s="56">
        <f>(Komponenten!D41*(($B43/$B$45)))/10</f>
        <v>0</v>
      </c>
      <c r="F43" s="56">
        <f>(Komponenten!E41*(($B43/$B$45)))/10</f>
        <v>0</v>
      </c>
      <c r="G43" s="56">
        <f>(Komponenten!F41*(($B43/$B$45)))/10</f>
        <v>0</v>
      </c>
      <c r="H43" s="56">
        <f>(Komponenten!G41*(($B43/$B$45)))/10</f>
        <v>0</v>
      </c>
      <c r="I43" s="56">
        <f>(Komponenten!H41*(($B43/$B$45)))/10</f>
        <v>0</v>
      </c>
      <c r="J43" s="56">
        <f>(Komponenten!I41*(($B43/$B$45)))/10</f>
        <v>0</v>
      </c>
      <c r="K43" s="56">
        <f>(Komponenten!J41*(($B43/$B$45)))/10</f>
        <v>0</v>
      </c>
      <c r="L43" s="56">
        <f>(Komponenten!K41*(($B43/$B$45)))/10</f>
        <v>0</v>
      </c>
      <c r="M43" s="56">
        <f>(Komponenten!L41*(($B43/$B$45)))/10</f>
        <v>0</v>
      </c>
      <c r="N43" s="57">
        <f>(Komponenten!M41*(($B43/$B$45)))</f>
        <v>0</v>
      </c>
      <c r="O43" s="60">
        <f t="shared" si="0"/>
        <v>0</v>
      </c>
      <c r="P43" s="19" t="s">
        <v>49</v>
      </c>
    </row>
    <row r="44" spans="1:16" ht="16.5" hidden="1" thickBot="1" x14ac:dyDescent="0.3">
      <c r="A44" s="17" t="str">
        <f>+Komponenten!A42</f>
        <v>weitere Komponente</v>
      </c>
      <c r="B44" s="18">
        <v>0</v>
      </c>
      <c r="C44" s="56">
        <f>(Komponenten!B42*(($B44/$B$45)))</f>
        <v>0</v>
      </c>
      <c r="D44" s="56">
        <f>(Komponenten!C42*(($B44/$B$45)))/10</f>
        <v>0</v>
      </c>
      <c r="E44" s="56">
        <f>(Komponenten!D42*(($B44/$B$45)))/10</f>
        <v>0</v>
      </c>
      <c r="F44" s="56">
        <f>(Komponenten!E42*(($B44/$B$45)))/10</f>
        <v>0</v>
      </c>
      <c r="G44" s="56">
        <f>(Komponenten!F42*(($B44/$B$45)))/10</f>
        <v>0</v>
      </c>
      <c r="H44" s="56">
        <f>(Komponenten!G42*(($B44/$B$45)))/10</f>
        <v>0</v>
      </c>
      <c r="I44" s="56">
        <f>(Komponenten!H42*(($B44/$B$45)))/10</f>
        <v>0</v>
      </c>
      <c r="J44" s="56">
        <f>(Komponenten!I42*(($B44/$B$45)))/10</f>
        <v>0</v>
      </c>
      <c r="K44" s="56">
        <f>(Komponenten!J42*(($B44/$B$45)))/10</f>
        <v>0</v>
      </c>
      <c r="L44" s="56">
        <f>(Komponenten!K42*(($B44/$B$45)))/10</f>
        <v>0</v>
      </c>
      <c r="M44" s="56">
        <f>(Komponenten!L42*(($B44/$B$45)))/10</f>
        <v>0</v>
      </c>
      <c r="N44" s="57">
        <f>(Komponenten!M42*(($B44/$B$45)))</f>
        <v>0</v>
      </c>
      <c r="O44" s="60">
        <f t="shared" si="0"/>
        <v>0</v>
      </c>
      <c r="P44" s="19" t="s">
        <v>49</v>
      </c>
    </row>
    <row r="45" spans="1:16" s="23" customFormat="1" ht="18" thickBot="1" x14ac:dyDescent="0.35">
      <c r="A45" s="72" t="s">
        <v>30</v>
      </c>
      <c r="B45" s="73">
        <f>SUM(B5:B44)</f>
        <v>2</v>
      </c>
      <c r="C45" s="58">
        <f t="shared" ref="C45:N45" si="1">SUM(C5:C44)</f>
        <v>13.75</v>
      </c>
      <c r="D45" s="58">
        <f t="shared" si="1"/>
        <v>7.7</v>
      </c>
      <c r="E45" s="58">
        <f t="shared" si="1"/>
        <v>4</v>
      </c>
      <c r="F45" s="58">
        <f t="shared" si="1"/>
        <v>2.2000000000000002</v>
      </c>
      <c r="G45" s="58">
        <f t="shared" si="1"/>
        <v>0.24</v>
      </c>
      <c r="H45" s="58">
        <f t="shared" si="1"/>
        <v>0.16</v>
      </c>
      <c r="I45" s="58">
        <f t="shared" si="1"/>
        <v>0.33999999999999997</v>
      </c>
      <c r="J45" s="58">
        <f t="shared" si="1"/>
        <v>0.01</v>
      </c>
      <c r="K45" s="58">
        <f t="shared" si="1"/>
        <v>0.04</v>
      </c>
      <c r="L45" s="58">
        <f t="shared" si="1"/>
        <v>0.35</v>
      </c>
      <c r="M45" s="58">
        <f t="shared" si="1"/>
        <v>2.0999999999999998E-2</v>
      </c>
      <c r="N45" s="59">
        <f t="shared" si="1"/>
        <v>16</v>
      </c>
      <c r="O45" s="62">
        <f>SUM(O5:O44)</f>
        <v>0.02</v>
      </c>
      <c r="P45" s="22" t="s">
        <v>49</v>
      </c>
    </row>
    <row r="46" spans="1:16" s="42" customFormat="1" ht="17.25" x14ac:dyDescent="0.3">
      <c r="A46" s="39"/>
      <c r="B46" s="40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25"/>
      <c r="O46" s="27"/>
      <c r="P46" s="28"/>
    </row>
    <row r="47" spans="1:16" s="42" customFormat="1" ht="17.25" x14ac:dyDescent="0.3">
      <c r="A47" s="39"/>
      <c r="B47" s="40"/>
      <c r="C47" s="43"/>
      <c r="D47" s="43"/>
      <c r="E47" s="44"/>
      <c r="F47" s="43"/>
      <c r="G47" s="43"/>
      <c r="H47" s="43"/>
      <c r="I47" s="43"/>
      <c r="J47" s="43"/>
      <c r="K47" s="43"/>
      <c r="L47" s="43"/>
      <c r="M47" s="43"/>
      <c r="N47" s="25"/>
      <c r="O47" s="27"/>
      <c r="P47" s="28"/>
    </row>
    <row r="48" spans="1:16" s="48" customFormat="1" ht="21.75" customHeight="1" x14ac:dyDescent="0.25">
      <c r="A48" s="45"/>
      <c r="B48" s="46"/>
      <c r="C48" s="47" t="s">
        <v>48</v>
      </c>
      <c r="D48" s="47" t="s">
        <v>63</v>
      </c>
      <c r="E48" s="33"/>
      <c r="F48" s="47" t="s">
        <v>64</v>
      </c>
      <c r="G48" s="47" t="s">
        <v>65</v>
      </c>
      <c r="H48" s="47" t="s">
        <v>66</v>
      </c>
      <c r="I48" s="47" t="s">
        <v>67</v>
      </c>
      <c r="J48" s="47" t="s">
        <v>68</v>
      </c>
      <c r="K48" s="47" t="s">
        <v>69</v>
      </c>
      <c r="L48" s="47" t="s">
        <v>70</v>
      </c>
      <c r="M48" s="47" t="s">
        <v>71</v>
      </c>
    </row>
    <row r="49" spans="1:14" ht="15.75" x14ac:dyDescent="0.25">
      <c r="A49" s="49" t="s">
        <v>43</v>
      </c>
      <c r="B49" s="50"/>
      <c r="C49" s="51">
        <v>11.6</v>
      </c>
      <c r="D49" s="51">
        <v>17.5</v>
      </c>
      <c r="E49" s="52"/>
      <c r="F49" s="51">
        <v>3.5</v>
      </c>
      <c r="G49" s="51">
        <v>0.8</v>
      </c>
      <c r="H49" s="51">
        <v>0.4</v>
      </c>
      <c r="I49" s="51">
        <v>0.73</v>
      </c>
      <c r="J49" s="51">
        <v>0.17</v>
      </c>
      <c r="K49" s="53">
        <v>3.7</v>
      </c>
      <c r="L49" s="53">
        <v>0.54</v>
      </c>
      <c r="M49" s="54">
        <v>0.18</v>
      </c>
      <c r="N49" s="55"/>
    </row>
    <row r="50" spans="1:14" ht="15.75" x14ac:dyDescent="0.25">
      <c r="A50" s="49" t="s">
        <v>44</v>
      </c>
      <c r="B50" s="50"/>
      <c r="C50" s="51">
        <v>11.4</v>
      </c>
      <c r="D50" s="51">
        <v>16.5</v>
      </c>
      <c r="E50" s="52"/>
      <c r="F50" s="51">
        <v>4.5</v>
      </c>
      <c r="G50" s="51">
        <v>0.73</v>
      </c>
      <c r="H50" s="51">
        <v>0.37</v>
      </c>
      <c r="I50" s="51">
        <v>0.67</v>
      </c>
      <c r="J50" s="51">
        <v>0.15</v>
      </c>
      <c r="K50" s="53">
        <v>3.8</v>
      </c>
      <c r="L50" s="53">
        <v>0.5</v>
      </c>
      <c r="M50" s="54">
        <v>0.18</v>
      </c>
      <c r="N50" s="55"/>
    </row>
    <row r="51" spans="1:14" ht="15.75" x14ac:dyDescent="0.25">
      <c r="A51" s="76" t="s">
        <v>45</v>
      </c>
      <c r="B51" s="77"/>
      <c r="C51" s="51">
        <v>11.4</v>
      </c>
      <c r="D51" s="51">
        <v>16</v>
      </c>
      <c r="E51" s="52"/>
      <c r="F51" s="51">
        <v>5</v>
      </c>
      <c r="G51" s="51">
        <v>0.7</v>
      </c>
      <c r="H51" s="51">
        <v>0.35</v>
      </c>
      <c r="I51" s="51">
        <v>0.63</v>
      </c>
      <c r="J51" s="51">
        <v>0.14000000000000001</v>
      </c>
      <c r="K51" s="53">
        <v>4</v>
      </c>
      <c r="L51" s="53">
        <v>0.5</v>
      </c>
      <c r="M51" s="54">
        <v>0.18</v>
      </c>
      <c r="N51" s="55"/>
    </row>
    <row r="52" spans="1:14" ht="15.75" x14ac:dyDescent="0.25">
      <c r="A52" s="76" t="s">
        <v>46</v>
      </c>
      <c r="B52" s="77"/>
      <c r="C52" s="51">
        <v>11.5</v>
      </c>
      <c r="D52" s="51">
        <v>17</v>
      </c>
      <c r="E52" s="36"/>
      <c r="F52" s="51">
        <v>4</v>
      </c>
      <c r="G52" s="51">
        <v>0.78</v>
      </c>
      <c r="H52" s="51">
        <v>0.38</v>
      </c>
      <c r="I52" s="51">
        <v>0.68</v>
      </c>
      <c r="J52" s="51">
        <v>0.16</v>
      </c>
      <c r="K52" s="53">
        <v>3.7</v>
      </c>
      <c r="L52" s="53">
        <v>0.53</v>
      </c>
      <c r="M52" s="54">
        <v>0.18</v>
      </c>
    </row>
    <row r="54" spans="1:14" ht="15.75" x14ac:dyDescent="0.25">
      <c r="A54" s="75" t="s">
        <v>80</v>
      </c>
      <c r="B54" s="75"/>
      <c r="C54" s="74">
        <f>+SUM(D10:D11)/D45</f>
        <v>0</v>
      </c>
    </row>
    <row r="55" spans="1:14" ht="15.75" x14ac:dyDescent="0.25">
      <c r="A55" s="75" t="s">
        <v>82</v>
      </c>
      <c r="B55" s="75"/>
      <c r="C55" s="74">
        <f>+SUM(D5:D6)/D45</f>
        <v>1</v>
      </c>
    </row>
  </sheetData>
  <sheetProtection sheet="1" objects="1" scenarios="1"/>
  <mergeCells count="11">
    <mergeCell ref="O2:P2"/>
    <mergeCell ref="B3:B4"/>
    <mergeCell ref="O3:P3"/>
    <mergeCell ref="O4:P4"/>
    <mergeCell ref="A51:B51"/>
    <mergeCell ref="A55:B55"/>
    <mergeCell ref="A54:B54"/>
    <mergeCell ref="A52:B52"/>
    <mergeCell ref="B1:M1"/>
    <mergeCell ref="A2:A4"/>
    <mergeCell ref="C2:N2"/>
  </mergeCells>
  <conditionalFormatting sqref="B5:B44">
    <cfRule type="cellIs" dxfId="3" priority="2" operator="greaterThan">
      <formula>0</formula>
    </cfRule>
  </conditionalFormatting>
  <conditionalFormatting sqref="B5:B44">
    <cfRule type="cellIs" dxfId="2" priority="1" operator="greaterThan">
      <formula>0</formula>
    </cfRule>
  </conditionalFormatting>
  <pageMargins left="0.33088235294117646" right="0.19607843137254902" top="0.26041666666666669" bottom="0.25" header="0.31496062992125984" footer="0.31496062992125984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8"/>
  <sheetViews>
    <sheetView showWhiteSpace="0" view="pageLayout" topLeftCell="A28" zoomScaleNormal="70" workbookViewId="0">
      <selection activeCell="B47" sqref="B47"/>
    </sheetView>
  </sheetViews>
  <sheetFormatPr defaultColWidth="11.42578125" defaultRowHeight="15" x14ac:dyDescent="0.25"/>
  <cols>
    <col min="1" max="1" width="20.5703125" style="9" customWidth="1"/>
    <col min="2" max="2" width="12.28515625" style="9" bestFit="1" customWidth="1"/>
    <col min="3" max="13" width="7.85546875" style="9" customWidth="1"/>
    <col min="14" max="14" width="10.28515625" style="9" bestFit="1" customWidth="1"/>
    <col min="15" max="15" width="8" style="9" customWidth="1"/>
    <col min="16" max="16" width="3.5703125" style="9" customWidth="1"/>
    <col min="17" max="16384" width="11.42578125" style="9"/>
  </cols>
  <sheetData>
    <row r="1" spans="1:16" ht="20.25" customHeight="1" x14ac:dyDescent="0.35">
      <c r="A1" s="8" t="s">
        <v>51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</row>
    <row r="2" spans="1:16" ht="15.75" customHeight="1" x14ac:dyDescent="0.3">
      <c r="A2" s="79" t="s">
        <v>28</v>
      </c>
      <c r="B2" s="10" t="s">
        <v>27</v>
      </c>
      <c r="C2" s="82" t="s">
        <v>26</v>
      </c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4" t="s">
        <v>50</v>
      </c>
      <c r="P2" s="85"/>
    </row>
    <row r="3" spans="1:16" ht="15.75" x14ac:dyDescent="0.25">
      <c r="A3" s="80"/>
      <c r="B3" s="86" t="s">
        <v>25</v>
      </c>
      <c r="C3" s="11" t="s">
        <v>47</v>
      </c>
      <c r="D3" s="11" t="s">
        <v>62</v>
      </c>
      <c r="E3" s="12" t="s">
        <v>34</v>
      </c>
      <c r="F3" s="12" t="s">
        <v>19</v>
      </c>
      <c r="G3" s="12" t="s">
        <v>59</v>
      </c>
      <c r="H3" s="12" t="s">
        <v>60</v>
      </c>
      <c r="I3" s="12" t="s">
        <v>72</v>
      </c>
      <c r="J3" s="12" t="s">
        <v>57</v>
      </c>
      <c r="K3" s="12" t="s">
        <v>22</v>
      </c>
      <c r="L3" s="12" t="s">
        <v>21</v>
      </c>
      <c r="M3" s="12" t="s">
        <v>20</v>
      </c>
      <c r="N3" s="13" t="s">
        <v>18</v>
      </c>
      <c r="O3" s="88">
        <v>3000</v>
      </c>
      <c r="P3" s="89"/>
    </row>
    <row r="4" spans="1:16" x14ac:dyDescent="0.25">
      <c r="A4" s="81"/>
      <c r="B4" s="87"/>
      <c r="C4" s="14" t="s">
        <v>48</v>
      </c>
      <c r="D4" s="15" t="s">
        <v>25</v>
      </c>
      <c r="E4" s="15" t="s">
        <v>25</v>
      </c>
      <c r="F4" s="15" t="s">
        <v>25</v>
      </c>
      <c r="G4" s="15" t="s">
        <v>25</v>
      </c>
      <c r="H4" s="15" t="s">
        <v>25</v>
      </c>
      <c r="I4" s="15" t="s">
        <v>25</v>
      </c>
      <c r="J4" s="15" t="s">
        <v>25</v>
      </c>
      <c r="K4" s="15" t="s">
        <v>25</v>
      </c>
      <c r="L4" s="15" t="s">
        <v>25</v>
      </c>
      <c r="M4" s="15" t="s">
        <v>25</v>
      </c>
      <c r="N4" s="16" t="s">
        <v>29</v>
      </c>
      <c r="O4" s="90" t="s">
        <v>49</v>
      </c>
      <c r="P4" s="91"/>
    </row>
    <row r="5" spans="1:16" ht="14.45" customHeight="1" x14ac:dyDescent="0.25">
      <c r="A5" s="17" t="str">
        <f>+Komponenten!A3</f>
        <v>Mais</v>
      </c>
      <c r="B5" s="18">
        <v>20</v>
      </c>
      <c r="C5" s="56">
        <f>(Komponenten!B3*(($B5/$B$45)))</f>
        <v>4.2307692307692308</v>
      </c>
      <c r="D5" s="56">
        <f>(Komponenten!C3*(($B5/$B$45)))/10</f>
        <v>2.3692307692307693</v>
      </c>
      <c r="E5" s="56">
        <f>(Komponenten!D3*(($B5/$B$45)))/10</f>
        <v>1.2307692307692308</v>
      </c>
      <c r="F5" s="56">
        <f>(Komponenten!E3*(($B5/$B$45)))/10</f>
        <v>0.67692307692307696</v>
      </c>
      <c r="G5" s="56">
        <f>(Komponenten!F3*(($B5/$B$45)))/10</f>
        <v>7.3846153846153853E-2</v>
      </c>
      <c r="H5" s="56">
        <f>(Komponenten!G3*(($B5/$B$45)))/10</f>
        <v>4.9230769230769231E-2</v>
      </c>
      <c r="I5" s="56">
        <f>(Komponenten!H3*(($B5/$B$45)))/10</f>
        <v>0.10461538461538462</v>
      </c>
      <c r="J5" s="56">
        <f>(Komponenten!I3*(($B5/$B$45)))/10</f>
        <v>3.0769230769230769E-3</v>
      </c>
      <c r="K5" s="56">
        <f>(Komponenten!J3*(($B5/$B$45)))/10</f>
        <v>1.2307692307692308E-2</v>
      </c>
      <c r="L5" s="56">
        <f>(Komponenten!K3*(($B5/$B$45)))/10</f>
        <v>0.10769230769230771</v>
      </c>
      <c r="M5" s="56">
        <f>(Komponenten!L3*(($B5/$B$45)))/10</f>
        <v>6.4615384615384613E-3</v>
      </c>
      <c r="N5" s="57">
        <f>(Komponenten!M3*(($B5/$B$45)))</f>
        <v>4.9230769230769234</v>
      </c>
      <c r="O5" s="60">
        <f t="shared" ref="O5:O34" si="0">+$O$3*(B5/100)</f>
        <v>600</v>
      </c>
      <c r="P5" s="61" t="s">
        <v>49</v>
      </c>
    </row>
    <row r="6" spans="1:16" ht="14.45" customHeight="1" x14ac:dyDescent="0.25">
      <c r="A6" s="17" t="str">
        <f>+Komponenten!A4</f>
        <v>Weizen</v>
      </c>
      <c r="B6" s="18">
        <v>45</v>
      </c>
      <c r="C6" s="56">
        <f>(Komponenten!B4*(($B6/$B$45)))</f>
        <v>8.8476923076923075</v>
      </c>
      <c r="D6" s="56">
        <f>(Komponenten!C4*(($B6/$B$45)))/10</f>
        <v>8.7230769230769223</v>
      </c>
      <c r="E6" s="56">
        <f>(Komponenten!D4*(($B6/$B$45)))/10</f>
        <v>1.2461538461538462</v>
      </c>
      <c r="F6" s="56">
        <f>(Komponenten!E4*(($B6/$B$45)))/10</f>
        <v>1.8692307692307693</v>
      </c>
      <c r="G6" s="56">
        <f>(Komponenten!F4*(($B6/$B$45)))/10</f>
        <v>0.22846153846153844</v>
      </c>
      <c r="H6" s="56">
        <f>(Komponenten!G4*(($B6/$B$45)))/10</f>
        <v>0.12461538461538461</v>
      </c>
      <c r="I6" s="56">
        <f>(Komponenten!H4*(($B6/$B$45)))/10</f>
        <v>0.31153846153846154</v>
      </c>
      <c r="J6" s="56">
        <f>(Komponenten!I4*(($B6/$B$45)))/10</f>
        <v>0.10384615384615384</v>
      </c>
      <c r="K6" s="56">
        <f>(Komponenten!J4*(($B6/$B$45)))/10</f>
        <v>3.4615384615384617E-2</v>
      </c>
      <c r="L6" s="56">
        <f>(Komponenten!K4*(($B6/$B$45)))/10</f>
        <v>0.22153846153846155</v>
      </c>
      <c r="M6" s="56">
        <f>(Komponenten!L4*(($B6/$B$45)))/10</f>
        <v>1.4538461538461537E-2</v>
      </c>
      <c r="N6" s="57">
        <f>(Komponenten!M4*(($B6/$B$45)))</f>
        <v>10.384615384615385</v>
      </c>
      <c r="O6" s="60">
        <f t="shared" si="0"/>
        <v>1350</v>
      </c>
      <c r="P6" s="61" t="s">
        <v>49</v>
      </c>
    </row>
    <row r="7" spans="1:16" ht="14.45" customHeight="1" x14ac:dyDescent="0.25">
      <c r="A7" s="17" t="str">
        <f>+Komponenten!A5</f>
        <v>Triticale</v>
      </c>
      <c r="B7" s="18">
        <v>0</v>
      </c>
      <c r="C7" s="56">
        <f>(Komponenten!B5*(($B7/$B$45)))</f>
        <v>0</v>
      </c>
      <c r="D7" s="56">
        <f>(Komponenten!C5*(($B7/$B$45)))/10</f>
        <v>0</v>
      </c>
      <c r="E7" s="56">
        <f>(Komponenten!D5*(($B7/$B$45)))/10</f>
        <v>0</v>
      </c>
      <c r="F7" s="56">
        <f>(Komponenten!E5*(($B7/$B$45)))/10</f>
        <v>0</v>
      </c>
      <c r="G7" s="56">
        <f>(Komponenten!F5*(($B7/$B$45)))/10</f>
        <v>0</v>
      </c>
      <c r="H7" s="56">
        <f>(Komponenten!G5*(($B7/$B$45)))/10</f>
        <v>0</v>
      </c>
      <c r="I7" s="56">
        <f>(Komponenten!H5*(($B7/$B$45)))/10</f>
        <v>0</v>
      </c>
      <c r="J7" s="56">
        <f>(Komponenten!I5*(($B7/$B$45)))/10</f>
        <v>0</v>
      </c>
      <c r="K7" s="56">
        <f>(Komponenten!J5*(($B7/$B$45)))/10</f>
        <v>0</v>
      </c>
      <c r="L7" s="56">
        <f>(Komponenten!K5*(($B7/$B$45)))/10</f>
        <v>0</v>
      </c>
      <c r="M7" s="56">
        <f>(Komponenten!L5*(($B7/$B$45)))/10</f>
        <v>0</v>
      </c>
      <c r="N7" s="57">
        <f>(Komponenten!M5*(($B7/$B$45)))</f>
        <v>0</v>
      </c>
      <c r="O7" s="60">
        <f t="shared" si="0"/>
        <v>0</v>
      </c>
      <c r="P7" s="61" t="s">
        <v>49</v>
      </c>
    </row>
    <row r="8" spans="1:16" ht="14.45" customHeight="1" x14ac:dyDescent="0.25">
      <c r="A8" s="17" t="str">
        <f>+Komponenten!A6</f>
        <v>Gerste, Winter</v>
      </c>
      <c r="B8" s="18">
        <v>0</v>
      </c>
      <c r="C8" s="56">
        <f>(Komponenten!B6*(($B8/$B$45)))</f>
        <v>0</v>
      </c>
      <c r="D8" s="56">
        <f>(Komponenten!C6*(($B8/$B$45)))/10</f>
        <v>0</v>
      </c>
      <c r="E8" s="56">
        <f>(Komponenten!D6*(($B8/$B$45)))/10</f>
        <v>0</v>
      </c>
      <c r="F8" s="56">
        <f>(Komponenten!E6*(($B8/$B$45)))/10</f>
        <v>0</v>
      </c>
      <c r="G8" s="56">
        <f>(Komponenten!F6*(($B8/$B$45)))/10</f>
        <v>0</v>
      </c>
      <c r="H8" s="56">
        <f>(Komponenten!G6*(($B8/$B$45)))/10</f>
        <v>0</v>
      </c>
      <c r="I8" s="56">
        <f>(Komponenten!H6*(($B8/$B$45)))/10</f>
        <v>0</v>
      </c>
      <c r="J8" s="56">
        <f>(Komponenten!I6*(($B8/$B$45)))/10</f>
        <v>0</v>
      </c>
      <c r="K8" s="56">
        <f>(Komponenten!J6*(($B8/$B$45)))/10</f>
        <v>0</v>
      </c>
      <c r="L8" s="56">
        <f>(Komponenten!K6*(($B8/$B$45)))/10</f>
        <v>0</v>
      </c>
      <c r="M8" s="56">
        <f>(Komponenten!L6*(($B8/$B$45)))/10</f>
        <v>0</v>
      </c>
      <c r="N8" s="57">
        <f>(Komponenten!M6*(($B8/$B$45)))</f>
        <v>0</v>
      </c>
      <c r="O8" s="60">
        <f t="shared" si="0"/>
        <v>0</v>
      </c>
      <c r="P8" s="61" t="s">
        <v>49</v>
      </c>
    </row>
    <row r="9" spans="1:16" ht="14.45" customHeight="1" x14ac:dyDescent="0.25">
      <c r="A9" s="17" t="str">
        <f>+Komponenten!A7</f>
        <v>Hafer</v>
      </c>
      <c r="B9" s="18">
        <v>0</v>
      </c>
      <c r="C9" s="56">
        <f>(Komponenten!B7*(($B9/$B$45)))</f>
        <v>0</v>
      </c>
      <c r="D9" s="56">
        <f>(Komponenten!C7*(($B9/$B$45)))/10</f>
        <v>0</v>
      </c>
      <c r="E9" s="56">
        <f>(Komponenten!D7*(($B9/$B$45)))/10</f>
        <v>0</v>
      </c>
      <c r="F9" s="56">
        <f>(Komponenten!E7*(($B9/$B$45)))/10</f>
        <v>0</v>
      </c>
      <c r="G9" s="56">
        <f>(Komponenten!F7*(($B9/$B$45)))/10</f>
        <v>0</v>
      </c>
      <c r="H9" s="56">
        <f>(Komponenten!G7*(($B9/$B$45)))/10</f>
        <v>0</v>
      </c>
      <c r="I9" s="56">
        <f>(Komponenten!H7*(($B9/$B$45)))/10</f>
        <v>0</v>
      </c>
      <c r="J9" s="56">
        <f>(Komponenten!I7*(($B9/$B$45)))/10</f>
        <v>0</v>
      </c>
      <c r="K9" s="56">
        <f>(Komponenten!J7*(($B9/$B$45)))/10</f>
        <v>0</v>
      </c>
      <c r="L9" s="56">
        <f>(Komponenten!K7*(($B9/$B$45)))/10</f>
        <v>0</v>
      </c>
      <c r="M9" s="56">
        <f>(Komponenten!L7*(($B9/$B$45)))/10</f>
        <v>0</v>
      </c>
      <c r="N9" s="57">
        <f>(Komponenten!M7*(($B9/$B$45)))</f>
        <v>0</v>
      </c>
      <c r="O9" s="60">
        <f t="shared" si="0"/>
        <v>0</v>
      </c>
      <c r="P9" s="61" t="s">
        <v>49</v>
      </c>
    </row>
    <row r="10" spans="1:16" ht="14.45" customHeight="1" x14ac:dyDescent="0.25">
      <c r="A10" s="17" t="str">
        <f>+Komponenten!A8</f>
        <v>SojaES, HP</v>
      </c>
      <c r="B10" s="18">
        <v>0</v>
      </c>
      <c r="C10" s="56">
        <f>(Komponenten!B8*(($B10/$B$45)))</f>
        <v>0</v>
      </c>
      <c r="D10" s="56">
        <f>(Komponenten!C8*(($B10/$B$45)))/10</f>
        <v>0</v>
      </c>
      <c r="E10" s="56">
        <f>(Komponenten!D8*(($B10/$B$45)))/10</f>
        <v>0</v>
      </c>
      <c r="F10" s="56">
        <f>(Komponenten!E8*(($B10/$B$45)))/10</f>
        <v>0</v>
      </c>
      <c r="G10" s="56">
        <f>(Komponenten!F8*(($B10/$B$45)))/10</f>
        <v>0</v>
      </c>
      <c r="H10" s="56">
        <f>(Komponenten!G8*(($B10/$B$45)))/10</f>
        <v>0</v>
      </c>
      <c r="I10" s="56">
        <f>(Komponenten!H8*(($B10/$B$45)))/10</f>
        <v>0</v>
      </c>
      <c r="J10" s="56">
        <f>(Komponenten!I8*(($B10/$B$45)))/10</f>
        <v>0</v>
      </c>
      <c r="K10" s="56">
        <f>(Komponenten!J8*(($B10/$B$45)))/10</f>
        <v>0</v>
      </c>
      <c r="L10" s="56">
        <f>(Komponenten!K8*(($B10/$B$45)))/10</f>
        <v>0</v>
      </c>
      <c r="M10" s="56">
        <f>(Komponenten!L8*(($B10/$B$45)))/10</f>
        <v>0</v>
      </c>
      <c r="N10" s="57">
        <f>(Komponenten!M8*(($B10/$B$45)))</f>
        <v>0</v>
      </c>
      <c r="O10" s="60">
        <f t="shared" si="0"/>
        <v>0</v>
      </c>
      <c r="P10" s="61" t="s">
        <v>49</v>
      </c>
    </row>
    <row r="11" spans="1:16" ht="14.45" customHeight="1" x14ac:dyDescent="0.25">
      <c r="A11" s="17" t="str">
        <f>+Komponenten!A9</f>
        <v>SojaES, Normtyp</v>
      </c>
      <c r="B11" s="18">
        <v>0</v>
      </c>
      <c r="C11" s="56">
        <f>(Komponenten!B9*(($B11/$B$45)))</f>
        <v>0</v>
      </c>
      <c r="D11" s="56">
        <f>(Komponenten!C9*(($B11/$B$45)))/10</f>
        <v>0</v>
      </c>
      <c r="E11" s="56">
        <f>(Komponenten!D9*(($B11/$B$45)))/10</f>
        <v>0</v>
      </c>
      <c r="F11" s="56">
        <f>(Komponenten!E9*(($B11/$B$45)))/10</f>
        <v>0</v>
      </c>
      <c r="G11" s="56">
        <f>(Komponenten!F9*(($B11/$B$45)))/10</f>
        <v>0</v>
      </c>
      <c r="H11" s="56">
        <f>(Komponenten!G9*(($B11/$B$45)))/10</f>
        <v>0</v>
      </c>
      <c r="I11" s="56">
        <f>(Komponenten!H9*(($B11/$B$45)))/10</f>
        <v>0</v>
      </c>
      <c r="J11" s="56">
        <f>(Komponenten!I9*(($B11/$B$45)))/10</f>
        <v>0</v>
      </c>
      <c r="K11" s="56">
        <f>(Komponenten!J9*(($B11/$B$45)))/10</f>
        <v>0</v>
      </c>
      <c r="L11" s="56">
        <f>(Komponenten!K9*(($B11/$B$45)))/10</f>
        <v>0</v>
      </c>
      <c r="M11" s="56">
        <f>(Komponenten!L9*(($B11/$B$45)))/10</f>
        <v>0</v>
      </c>
      <c r="N11" s="57">
        <f>(Komponenten!M9*(($B11/$B$45)))</f>
        <v>0</v>
      </c>
      <c r="O11" s="60">
        <f t="shared" si="0"/>
        <v>0</v>
      </c>
      <c r="P11" s="61" t="s">
        <v>49</v>
      </c>
    </row>
    <row r="12" spans="1:16" ht="14.45" customHeight="1" x14ac:dyDescent="0.25">
      <c r="A12" s="17" t="str">
        <f>+Komponenten!A10</f>
        <v>RapsES</v>
      </c>
      <c r="B12" s="18">
        <v>0</v>
      </c>
      <c r="C12" s="56">
        <f>(Komponenten!B10*(($B12/$B$45)))</f>
        <v>0</v>
      </c>
      <c r="D12" s="56">
        <f>(Komponenten!C10*(($B12/$B$45)))/10</f>
        <v>0</v>
      </c>
      <c r="E12" s="56">
        <f>(Komponenten!D10*(($B12/$B$45)))/10</f>
        <v>0</v>
      </c>
      <c r="F12" s="56">
        <f>(Komponenten!E10*(($B12/$B$45)))/10</f>
        <v>0</v>
      </c>
      <c r="G12" s="56">
        <f>(Komponenten!F10*(($B12/$B$45)))/10</f>
        <v>0</v>
      </c>
      <c r="H12" s="56">
        <f>(Komponenten!G10*(($B12/$B$45)))/10</f>
        <v>0</v>
      </c>
      <c r="I12" s="56">
        <f>(Komponenten!H10*(($B12/$B$45)))/10</f>
        <v>0</v>
      </c>
      <c r="J12" s="56">
        <f>(Komponenten!I10*(($B12/$B$45)))/10</f>
        <v>0</v>
      </c>
      <c r="K12" s="56">
        <f>(Komponenten!J10*(($B12/$B$45)))/10</f>
        <v>0</v>
      </c>
      <c r="L12" s="56">
        <f>(Komponenten!K10*(($B12/$B$45)))/10</f>
        <v>0</v>
      </c>
      <c r="M12" s="56">
        <f>(Komponenten!L10*(($B12/$B$45)))/10</f>
        <v>0</v>
      </c>
      <c r="N12" s="57">
        <f>(Komponenten!M10*(($B12/$B$45)))</f>
        <v>0</v>
      </c>
      <c r="O12" s="60">
        <f t="shared" si="0"/>
        <v>0</v>
      </c>
      <c r="P12" s="61" t="s">
        <v>49</v>
      </c>
    </row>
    <row r="13" spans="1:16" ht="14.45" customHeight="1" x14ac:dyDescent="0.25">
      <c r="A13" s="17" t="str">
        <f>+Komponenten!A11</f>
        <v xml:space="preserve">Sonnenbl.ES geschält </v>
      </c>
      <c r="B13" s="18">
        <v>0</v>
      </c>
      <c r="C13" s="56">
        <f>(Komponenten!B11*(($B13/$B$45)))</f>
        <v>0</v>
      </c>
      <c r="D13" s="56">
        <f>(Komponenten!C11*(($B13/$B$45)))/10</f>
        <v>0</v>
      </c>
      <c r="E13" s="56">
        <f>(Komponenten!D11*(($B13/$B$45)))/10</f>
        <v>0</v>
      </c>
      <c r="F13" s="56">
        <f>(Komponenten!E11*(($B13/$B$45)))/10</f>
        <v>0</v>
      </c>
      <c r="G13" s="56">
        <f>(Komponenten!F11*(($B13/$B$45)))/10</f>
        <v>0</v>
      </c>
      <c r="H13" s="56">
        <f>(Komponenten!G11*(($B13/$B$45)))/10</f>
        <v>0</v>
      </c>
      <c r="I13" s="56">
        <f>(Komponenten!H11*(($B13/$B$45)))/10</f>
        <v>0</v>
      </c>
      <c r="J13" s="56">
        <f>(Komponenten!I11*(($B13/$B$45)))/10</f>
        <v>0</v>
      </c>
      <c r="K13" s="56">
        <f>(Komponenten!J11*(($B13/$B$45)))/10</f>
        <v>0</v>
      </c>
      <c r="L13" s="56">
        <f>(Komponenten!K11*(($B13/$B$45)))/10</f>
        <v>0</v>
      </c>
      <c r="M13" s="56">
        <f>(Komponenten!L11*(($B13/$B$45)))/10</f>
        <v>0</v>
      </c>
      <c r="N13" s="57">
        <f>(Komponenten!M11*(($B13/$B$45)))</f>
        <v>0</v>
      </c>
      <c r="O13" s="60">
        <f t="shared" si="0"/>
        <v>0</v>
      </c>
      <c r="P13" s="61" t="s">
        <v>49</v>
      </c>
    </row>
    <row r="14" spans="1:16" ht="14.45" customHeight="1" x14ac:dyDescent="0.25">
      <c r="A14" s="17" t="str">
        <f>+Komponenten!A12</f>
        <v>getr. Weizenschlempe (DDGS)</v>
      </c>
      <c r="B14" s="18">
        <v>0</v>
      </c>
      <c r="C14" s="56">
        <f>(Komponenten!B12*(($B14/$B$45)))</f>
        <v>0</v>
      </c>
      <c r="D14" s="56">
        <f>(Komponenten!C12*(($B14/$B$45)))/10</f>
        <v>0</v>
      </c>
      <c r="E14" s="56">
        <f>(Komponenten!D12*(($B14/$B$45)))/10</f>
        <v>0</v>
      </c>
      <c r="F14" s="56">
        <f>(Komponenten!E12*(($B14/$B$45)))/10</f>
        <v>0</v>
      </c>
      <c r="G14" s="56">
        <f>(Komponenten!F12*(($B14/$B$45)))/10</f>
        <v>0</v>
      </c>
      <c r="H14" s="56">
        <f>(Komponenten!G12*(($B14/$B$45)))/10</f>
        <v>0</v>
      </c>
      <c r="I14" s="56">
        <f>(Komponenten!H12*(($B14/$B$45)))/10</f>
        <v>0</v>
      </c>
      <c r="J14" s="56">
        <f>(Komponenten!I12*(($B14/$B$45)))/10</f>
        <v>0</v>
      </c>
      <c r="K14" s="56">
        <f>(Komponenten!J12*(($B14/$B$45)))/10</f>
        <v>0</v>
      </c>
      <c r="L14" s="56">
        <f>(Komponenten!K12*(($B14/$B$45)))/10</f>
        <v>0</v>
      </c>
      <c r="M14" s="56">
        <f>(Komponenten!L12*(($B14/$B$45)))/10</f>
        <v>0</v>
      </c>
      <c r="N14" s="57">
        <f>(Komponenten!M12*(($B14/$B$45)))</f>
        <v>0</v>
      </c>
      <c r="O14" s="60">
        <f t="shared" si="0"/>
        <v>0</v>
      </c>
      <c r="P14" s="61" t="s">
        <v>49</v>
      </c>
    </row>
    <row r="15" spans="1:16" ht="14.45" customHeight="1" x14ac:dyDescent="0.25">
      <c r="A15" s="17" t="str">
        <f>+Komponenten!A13</f>
        <v>Luzernegrünmehl</v>
      </c>
      <c r="B15" s="18">
        <v>0</v>
      </c>
      <c r="C15" s="56">
        <f>(Komponenten!B13*(($B15/$B$45)))</f>
        <v>0</v>
      </c>
      <c r="D15" s="56">
        <f>(Komponenten!C13*(($B15/$B$45)))/10</f>
        <v>0</v>
      </c>
      <c r="E15" s="56">
        <f>(Komponenten!D13*(($B15/$B$45)))/10</f>
        <v>0</v>
      </c>
      <c r="F15" s="56">
        <f>(Komponenten!E13*(($B15/$B$45)))/10</f>
        <v>0</v>
      </c>
      <c r="G15" s="56">
        <f>(Komponenten!F13*(($B15/$B$45)))/10</f>
        <v>0</v>
      </c>
      <c r="H15" s="56">
        <f>(Komponenten!G13*(($B15/$B$45)))/10</f>
        <v>0</v>
      </c>
      <c r="I15" s="56">
        <f>(Komponenten!H13*(($B15/$B$45)))/10</f>
        <v>0</v>
      </c>
      <c r="J15" s="56">
        <f>(Komponenten!I13*(($B15/$B$45)))/10</f>
        <v>0</v>
      </c>
      <c r="K15" s="56">
        <f>(Komponenten!J13*(($B15/$B$45)))/10</f>
        <v>0</v>
      </c>
      <c r="L15" s="56">
        <f>(Komponenten!K13*(($B15/$B$45)))/10</f>
        <v>0</v>
      </c>
      <c r="M15" s="56">
        <f>(Komponenten!L13*(($B15/$B$45)))/10</f>
        <v>0</v>
      </c>
      <c r="N15" s="57">
        <f>(Komponenten!M13*(($B15/$B$45)))</f>
        <v>0</v>
      </c>
      <c r="O15" s="60">
        <f t="shared" si="0"/>
        <v>0</v>
      </c>
      <c r="P15" s="61" t="s">
        <v>49</v>
      </c>
    </row>
    <row r="16" spans="1:16" ht="14.45" customHeight="1" x14ac:dyDescent="0.25">
      <c r="A16" s="17" t="str">
        <f>+Komponenten!A14</f>
        <v>Grasgrünmehl</v>
      </c>
      <c r="B16" s="18">
        <v>0</v>
      </c>
      <c r="C16" s="56">
        <f>(Komponenten!B14*(($B16/$B$45)))</f>
        <v>0</v>
      </c>
      <c r="D16" s="56">
        <f>(Komponenten!C14*(($B16/$B$45)))/10</f>
        <v>0</v>
      </c>
      <c r="E16" s="56">
        <f>(Komponenten!D14*(($B16/$B$45)))/10</f>
        <v>0</v>
      </c>
      <c r="F16" s="56">
        <f>(Komponenten!E14*(($B16/$B$45)))/10</f>
        <v>0</v>
      </c>
      <c r="G16" s="56">
        <f>(Komponenten!F14*(($B16/$B$45)))/10</f>
        <v>0</v>
      </c>
      <c r="H16" s="56">
        <f>(Komponenten!G14*(($B16/$B$45)))/10</f>
        <v>0</v>
      </c>
      <c r="I16" s="56">
        <f>(Komponenten!H14*(($B16/$B$45)))/10</f>
        <v>0</v>
      </c>
      <c r="J16" s="56">
        <f>(Komponenten!I14*(($B16/$B$45)))/10</f>
        <v>0</v>
      </c>
      <c r="K16" s="56">
        <f>(Komponenten!J14*(($B16/$B$45)))/10</f>
        <v>0</v>
      </c>
      <c r="L16" s="56">
        <f>(Komponenten!K14*(($B16/$B$45)))/10</f>
        <v>0</v>
      </c>
      <c r="M16" s="56">
        <f>(Komponenten!L14*(($B16/$B$45)))/10</f>
        <v>0</v>
      </c>
      <c r="N16" s="57">
        <f>(Komponenten!M14*(($B16/$B$45)))</f>
        <v>0</v>
      </c>
      <c r="O16" s="60">
        <f t="shared" si="0"/>
        <v>0</v>
      </c>
      <c r="P16" s="61" t="s">
        <v>49</v>
      </c>
    </row>
    <row r="17" spans="1:16" ht="14.45" customHeight="1" x14ac:dyDescent="0.25">
      <c r="A17" s="17" t="str">
        <f>+Komponenten!A15</f>
        <v>Maiskleber</v>
      </c>
      <c r="B17" s="18">
        <v>0</v>
      </c>
      <c r="C17" s="56">
        <f>(Komponenten!B15*(($B17/$B$45)))</f>
        <v>0</v>
      </c>
      <c r="D17" s="56">
        <f>(Komponenten!C15*(($B17/$B$45)))/10</f>
        <v>0</v>
      </c>
      <c r="E17" s="56">
        <f>(Komponenten!D15*(($B17/$B$45)))/10</f>
        <v>0</v>
      </c>
      <c r="F17" s="56">
        <f>(Komponenten!E15*(($B17/$B$45)))/10</f>
        <v>0</v>
      </c>
      <c r="G17" s="56">
        <f>(Komponenten!F15*(($B17/$B$45)))/10</f>
        <v>0</v>
      </c>
      <c r="H17" s="56">
        <f>(Komponenten!G15*(($B17/$B$45)))/10</f>
        <v>0</v>
      </c>
      <c r="I17" s="56">
        <f>(Komponenten!H15*(($B17/$B$45)))/10</f>
        <v>0</v>
      </c>
      <c r="J17" s="56">
        <f>(Komponenten!I15*(($B17/$B$45)))/10</f>
        <v>0</v>
      </c>
      <c r="K17" s="56">
        <f>(Komponenten!J15*(($B17/$B$45)))/10</f>
        <v>0</v>
      </c>
      <c r="L17" s="56">
        <f>(Komponenten!K15*(($B17/$B$45)))/10</f>
        <v>0</v>
      </c>
      <c r="M17" s="56">
        <f>(Komponenten!L15*(($B17/$B$45)))/10</f>
        <v>0</v>
      </c>
      <c r="N17" s="57">
        <f>(Komponenten!M15*(($B17/$B$45)))</f>
        <v>0</v>
      </c>
      <c r="O17" s="60">
        <f t="shared" si="0"/>
        <v>0</v>
      </c>
      <c r="P17" s="61" t="s">
        <v>49</v>
      </c>
    </row>
    <row r="18" spans="1:16" ht="14.45" customHeight="1" x14ac:dyDescent="0.25">
      <c r="A18" s="17" t="str">
        <f>+Komponenten!A16</f>
        <v>Kartoffeleiweiß</v>
      </c>
      <c r="B18" s="18">
        <v>0</v>
      </c>
      <c r="C18" s="56">
        <f>(Komponenten!B16*(($B18/$B$45)))</f>
        <v>0</v>
      </c>
      <c r="D18" s="56">
        <f>(Komponenten!C16*(($B18/$B$45)))/10</f>
        <v>0</v>
      </c>
      <c r="E18" s="56">
        <f>(Komponenten!D16*(($B18/$B$45)))/10</f>
        <v>0</v>
      </c>
      <c r="F18" s="56">
        <f>(Komponenten!E16*(($B18/$B$45)))/10</f>
        <v>0</v>
      </c>
      <c r="G18" s="56">
        <f>(Komponenten!F16*(($B18/$B$45)))/10</f>
        <v>0</v>
      </c>
      <c r="H18" s="56">
        <f>(Komponenten!G16*(($B18/$B$45)))/10</f>
        <v>0</v>
      </c>
      <c r="I18" s="56">
        <f>(Komponenten!H16*(($B18/$B$45)))/10</f>
        <v>0</v>
      </c>
      <c r="J18" s="56">
        <f>(Komponenten!I16*(($B18/$B$45)))/10</f>
        <v>0</v>
      </c>
      <c r="K18" s="56">
        <f>(Komponenten!J16*(($B18/$B$45)))/10</f>
        <v>0</v>
      </c>
      <c r="L18" s="56">
        <f>(Komponenten!K16*(($B18/$B$45)))/10</f>
        <v>0</v>
      </c>
      <c r="M18" s="56">
        <f>(Komponenten!L16*(($B18/$B$45)))/10</f>
        <v>0</v>
      </c>
      <c r="N18" s="57">
        <f>(Komponenten!M16*(($B18/$B$45)))</f>
        <v>0</v>
      </c>
      <c r="O18" s="60">
        <f t="shared" si="0"/>
        <v>0</v>
      </c>
      <c r="P18" s="61" t="s">
        <v>49</v>
      </c>
    </row>
    <row r="19" spans="1:16" ht="14.45" customHeight="1" x14ac:dyDescent="0.25">
      <c r="A19" s="17" t="str">
        <f>+Komponenten!A17</f>
        <v>Bierhefe</v>
      </c>
      <c r="B19" s="18">
        <v>0</v>
      </c>
      <c r="C19" s="56">
        <f>(Komponenten!B17*(($B19/$B$45)))</f>
        <v>0</v>
      </c>
      <c r="D19" s="56">
        <f>(Komponenten!C17*(($B19/$B$45)))/10</f>
        <v>0</v>
      </c>
      <c r="E19" s="56">
        <f>(Komponenten!D17*(($B19/$B$45)))/10</f>
        <v>0</v>
      </c>
      <c r="F19" s="56">
        <f>(Komponenten!E17*(($B19/$B$45)))/10</f>
        <v>0</v>
      </c>
      <c r="G19" s="56">
        <f>(Komponenten!F17*(($B19/$B$45)))/10</f>
        <v>0</v>
      </c>
      <c r="H19" s="56">
        <f>(Komponenten!G17*(($B19/$B$45)))/10</f>
        <v>0</v>
      </c>
      <c r="I19" s="56">
        <f>(Komponenten!H17*(($B19/$B$45)))/10</f>
        <v>0</v>
      </c>
      <c r="J19" s="56">
        <f>(Komponenten!I17*(($B19/$B$45)))/10</f>
        <v>0</v>
      </c>
      <c r="K19" s="56">
        <f>(Komponenten!J17*(($B19/$B$45)))/10</f>
        <v>0</v>
      </c>
      <c r="L19" s="56">
        <f>(Komponenten!K17*(($B19/$B$45)))/10</f>
        <v>0</v>
      </c>
      <c r="M19" s="56">
        <f>(Komponenten!L17*(($B19/$B$45)))/10</f>
        <v>0</v>
      </c>
      <c r="N19" s="57">
        <f>(Komponenten!M17*(($B19/$B$45)))</f>
        <v>0</v>
      </c>
      <c r="O19" s="60">
        <f t="shared" si="0"/>
        <v>0</v>
      </c>
      <c r="P19" s="61" t="s">
        <v>49</v>
      </c>
    </row>
    <row r="20" spans="1:16" ht="14.45" customHeight="1" x14ac:dyDescent="0.25">
      <c r="A20" s="17" t="str">
        <f>+Komponenten!A18</f>
        <v>Erbsen</v>
      </c>
      <c r="B20" s="18">
        <v>0</v>
      </c>
      <c r="C20" s="56">
        <f>(Komponenten!B18*(($B20/$B$45)))</f>
        <v>0</v>
      </c>
      <c r="D20" s="56">
        <f>(Komponenten!C18*(($B20/$B$45)))/10</f>
        <v>0</v>
      </c>
      <c r="E20" s="56">
        <f>(Komponenten!D18*(($B20/$B$45)))/10</f>
        <v>0</v>
      </c>
      <c r="F20" s="56">
        <f>(Komponenten!E18*(($B20/$B$45)))/10</f>
        <v>0</v>
      </c>
      <c r="G20" s="56">
        <f>(Komponenten!F18*(($B20/$B$45)))/10</f>
        <v>0</v>
      </c>
      <c r="H20" s="56">
        <f>(Komponenten!G18*(($B20/$B$45)))/10</f>
        <v>0</v>
      </c>
      <c r="I20" s="56">
        <f>(Komponenten!H18*(($B20/$B$45)))/10</f>
        <v>0</v>
      </c>
      <c r="J20" s="56">
        <f>(Komponenten!I18*(($B20/$B$45)))/10</f>
        <v>0</v>
      </c>
      <c r="K20" s="56">
        <f>(Komponenten!J18*(($B20/$B$45)))/10</f>
        <v>0</v>
      </c>
      <c r="L20" s="56">
        <f>(Komponenten!K18*(($B20/$B$45)))/10</f>
        <v>0</v>
      </c>
      <c r="M20" s="56">
        <f>(Komponenten!L18*(($B20/$B$45)))/10</f>
        <v>0</v>
      </c>
      <c r="N20" s="57">
        <f>(Komponenten!M18*(($B20/$B$45)))</f>
        <v>0</v>
      </c>
      <c r="O20" s="60">
        <f t="shared" si="0"/>
        <v>0</v>
      </c>
      <c r="P20" s="61" t="s">
        <v>49</v>
      </c>
    </row>
    <row r="21" spans="1:16" ht="14.45" customHeight="1" x14ac:dyDescent="0.25">
      <c r="A21" s="17" t="str">
        <f>+Komponenten!A19</f>
        <v>Süßlupinen, weißblühend</v>
      </c>
      <c r="B21" s="18">
        <v>0</v>
      </c>
      <c r="C21" s="56">
        <f>(Komponenten!B19*(($B21/$B$45)))</f>
        <v>0</v>
      </c>
      <c r="D21" s="56">
        <f>(Komponenten!C19*(($B21/$B$45)))/10</f>
        <v>0</v>
      </c>
      <c r="E21" s="56">
        <f>(Komponenten!D19*(($B21/$B$45)))/10</f>
        <v>0</v>
      </c>
      <c r="F21" s="56">
        <f>(Komponenten!E19*(($B21/$B$45)))/10</f>
        <v>0</v>
      </c>
      <c r="G21" s="56">
        <f>(Komponenten!F19*(($B21/$B$45)))/10</f>
        <v>0</v>
      </c>
      <c r="H21" s="56">
        <f>(Komponenten!G19*(($B21/$B$45)))/10</f>
        <v>0</v>
      </c>
      <c r="I21" s="56">
        <f>(Komponenten!H19*(($B21/$B$45)))/10</f>
        <v>0</v>
      </c>
      <c r="J21" s="56">
        <f>(Komponenten!I19*(($B21/$B$45)))/10</f>
        <v>0</v>
      </c>
      <c r="K21" s="56">
        <f>(Komponenten!J19*(($B21/$B$45)))/10</f>
        <v>0</v>
      </c>
      <c r="L21" s="56">
        <f>(Komponenten!K19*(($B21/$B$45)))/10</f>
        <v>0</v>
      </c>
      <c r="M21" s="56">
        <f>(Komponenten!L19*(($B21/$B$45)))/10</f>
        <v>0</v>
      </c>
      <c r="N21" s="57">
        <f>(Komponenten!M19*(($B21/$B$45)))</f>
        <v>0</v>
      </c>
      <c r="O21" s="60">
        <f t="shared" si="0"/>
        <v>0</v>
      </c>
      <c r="P21" s="61" t="s">
        <v>49</v>
      </c>
    </row>
    <row r="22" spans="1:16" ht="14.45" customHeight="1" x14ac:dyDescent="0.25">
      <c r="A22" s="17" t="str">
        <f>+Komponenten!A20</f>
        <v>Ackerbohne</v>
      </c>
      <c r="B22" s="18">
        <v>0</v>
      </c>
      <c r="C22" s="56">
        <f>(Komponenten!B20*(($B22/$B$45)))</f>
        <v>0</v>
      </c>
      <c r="D22" s="56">
        <f>(Komponenten!C20*(($B22/$B$45)))/10</f>
        <v>0</v>
      </c>
      <c r="E22" s="56">
        <f>(Komponenten!D20*(($B22/$B$45)))/10</f>
        <v>0</v>
      </c>
      <c r="F22" s="56">
        <f>(Komponenten!E20*(($B22/$B$45)))/10</f>
        <v>0</v>
      </c>
      <c r="G22" s="56">
        <f>(Komponenten!F20*(($B22/$B$45)))/10</f>
        <v>0</v>
      </c>
      <c r="H22" s="56">
        <f>(Komponenten!G20*(($B22/$B$45)))/10</f>
        <v>0</v>
      </c>
      <c r="I22" s="56">
        <f>(Komponenten!H20*(($B22/$B$45)))/10</f>
        <v>0</v>
      </c>
      <c r="J22" s="56">
        <f>(Komponenten!I20*(($B22/$B$45)))/10</f>
        <v>0</v>
      </c>
      <c r="K22" s="56">
        <f>(Komponenten!J20*(($B22/$B$45)))/10</f>
        <v>0</v>
      </c>
      <c r="L22" s="56">
        <f>(Komponenten!K20*(($B22/$B$45)))/10</f>
        <v>0</v>
      </c>
      <c r="M22" s="56">
        <f>(Komponenten!L20*(($B22/$B$45)))/10</f>
        <v>0</v>
      </c>
      <c r="N22" s="57">
        <f>(Komponenten!M20*(($B22/$B$45)))</f>
        <v>0</v>
      </c>
      <c r="O22" s="60">
        <f t="shared" si="0"/>
        <v>0</v>
      </c>
      <c r="P22" s="61" t="s">
        <v>49</v>
      </c>
    </row>
    <row r="23" spans="1:16" ht="14.45" customHeight="1" x14ac:dyDescent="0.25">
      <c r="A23" s="17" t="str">
        <f>+Komponenten!A21</f>
        <v>Sojavollbohne</v>
      </c>
      <c r="B23" s="18">
        <v>0</v>
      </c>
      <c r="C23" s="56">
        <f>(Komponenten!B21*(($B23/$B$45)))</f>
        <v>0</v>
      </c>
      <c r="D23" s="56">
        <f>(Komponenten!C21*(($B23/$B$45)))/10</f>
        <v>0</v>
      </c>
      <c r="E23" s="56">
        <f>(Komponenten!D21*(($B23/$B$45)))/10</f>
        <v>0</v>
      </c>
      <c r="F23" s="56">
        <f>(Komponenten!E21*(($B23/$B$45)))/10</f>
        <v>0</v>
      </c>
      <c r="G23" s="56">
        <f>(Komponenten!F21*(($B23/$B$45)))/10</f>
        <v>0</v>
      </c>
      <c r="H23" s="56">
        <f>(Komponenten!G21*(($B23/$B$45)))/10</f>
        <v>0</v>
      </c>
      <c r="I23" s="56">
        <f>(Komponenten!H21*(($B23/$B$45)))/10</f>
        <v>0</v>
      </c>
      <c r="J23" s="56">
        <f>(Komponenten!I21*(($B23/$B$45)))/10</f>
        <v>0</v>
      </c>
      <c r="K23" s="56">
        <f>(Komponenten!J21*(($B23/$B$45)))/10</f>
        <v>0</v>
      </c>
      <c r="L23" s="56">
        <f>(Komponenten!K21*(($B23/$B$45)))/10</f>
        <v>0</v>
      </c>
      <c r="M23" s="56">
        <f>(Komponenten!L21*(($B23/$B$45)))/10</f>
        <v>0</v>
      </c>
      <c r="N23" s="57">
        <f>(Komponenten!M21*(($B23/$B$45)))</f>
        <v>0</v>
      </c>
      <c r="O23" s="60">
        <f t="shared" si="0"/>
        <v>0</v>
      </c>
      <c r="P23" s="61" t="s">
        <v>49</v>
      </c>
    </row>
    <row r="24" spans="1:16" ht="14.45" customHeight="1" x14ac:dyDescent="0.25">
      <c r="A24" s="17" t="str">
        <f>+Komponenten!A22</f>
        <v>Weizenkleie</v>
      </c>
      <c r="B24" s="18">
        <v>0</v>
      </c>
      <c r="C24" s="56">
        <f>(Komponenten!B22*(($B24/$B$45)))</f>
        <v>0</v>
      </c>
      <c r="D24" s="56">
        <f>(Komponenten!C22*(($B24/$B$45)))/10</f>
        <v>0</v>
      </c>
      <c r="E24" s="56">
        <f>(Komponenten!D22*(($B24/$B$45)))/10</f>
        <v>0</v>
      </c>
      <c r="F24" s="56">
        <f>(Komponenten!E22*(($B24/$B$45)))/10</f>
        <v>0</v>
      </c>
      <c r="G24" s="56">
        <f>(Komponenten!F22*(($B24/$B$45)))/10</f>
        <v>0</v>
      </c>
      <c r="H24" s="56">
        <f>(Komponenten!G22*(($B24/$B$45)))/10</f>
        <v>0</v>
      </c>
      <c r="I24" s="56">
        <f>(Komponenten!H22*(($B24/$B$45)))/10</f>
        <v>0</v>
      </c>
      <c r="J24" s="56">
        <f>(Komponenten!I22*(($B24/$B$45)))/10</f>
        <v>0</v>
      </c>
      <c r="K24" s="56">
        <f>(Komponenten!J22*(($B24/$B$45)))/10</f>
        <v>0</v>
      </c>
      <c r="L24" s="56">
        <f>(Komponenten!K22*(($B24/$B$45)))/10</f>
        <v>0</v>
      </c>
      <c r="M24" s="56">
        <f>(Komponenten!L22*(($B24/$B$45)))/10</f>
        <v>0</v>
      </c>
      <c r="N24" s="57">
        <f>(Komponenten!M22*(($B24/$B$45)))</f>
        <v>0</v>
      </c>
      <c r="O24" s="60">
        <f t="shared" si="0"/>
        <v>0</v>
      </c>
      <c r="P24" s="61" t="s">
        <v>49</v>
      </c>
    </row>
    <row r="25" spans="1:16" ht="14.45" customHeight="1" x14ac:dyDescent="0.25">
      <c r="A25" s="17" t="str">
        <f>+Komponenten!A23</f>
        <v>Futterkalk</v>
      </c>
      <c r="B25" s="18">
        <v>0</v>
      </c>
      <c r="C25" s="56">
        <f>(Komponenten!B23*(($B25/$B$45)))</f>
        <v>0</v>
      </c>
      <c r="D25" s="56">
        <f>(Komponenten!C23*(($B25/$B$45)))/10</f>
        <v>0</v>
      </c>
      <c r="E25" s="56">
        <f>(Komponenten!D23*(($B25/$B$45)))/10</f>
        <v>0</v>
      </c>
      <c r="F25" s="56">
        <f>(Komponenten!E23*(($B25/$B$45)))/10</f>
        <v>0</v>
      </c>
      <c r="G25" s="56">
        <f>(Komponenten!F23*(($B25/$B$45)))/10</f>
        <v>0</v>
      </c>
      <c r="H25" s="56">
        <f>(Komponenten!G23*(($B25/$B$45)))/10</f>
        <v>0</v>
      </c>
      <c r="I25" s="56">
        <f>(Komponenten!H23*(($B25/$B$45)))/10</f>
        <v>0</v>
      </c>
      <c r="J25" s="56">
        <f>(Komponenten!I23*(($B25/$B$45)))/10</f>
        <v>0</v>
      </c>
      <c r="K25" s="56">
        <f>(Komponenten!J23*(($B25/$B$45)))/10</f>
        <v>0</v>
      </c>
      <c r="L25" s="56">
        <f>(Komponenten!K23*(($B25/$B$45)))/10</f>
        <v>0</v>
      </c>
      <c r="M25" s="56">
        <f>(Komponenten!L23*(($B25/$B$45)))/10</f>
        <v>0</v>
      </c>
      <c r="N25" s="57">
        <f>(Komponenten!M23*(($B25/$B$45)))</f>
        <v>0</v>
      </c>
      <c r="O25" s="60">
        <f t="shared" si="0"/>
        <v>0</v>
      </c>
      <c r="P25" s="61" t="s">
        <v>49</v>
      </c>
    </row>
    <row r="26" spans="1:16" ht="14.45" customHeight="1" x14ac:dyDescent="0.25">
      <c r="A26" s="17" t="str">
        <f>+Komponenten!A24</f>
        <v>Sojaöl</v>
      </c>
      <c r="B26" s="18">
        <v>0</v>
      </c>
      <c r="C26" s="56">
        <f>(Komponenten!B24*(($B26/$B$45)))</f>
        <v>0</v>
      </c>
      <c r="D26" s="56">
        <f>(Komponenten!C24*(($B26/$B$45)))/10</f>
        <v>0</v>
      </c>
      <c r="E26" s="56">
        <f>(Komponenten!D24*(($B26/$B$45)))/10</f>
        <v>0</v>
      </c>
      <c r="F26" s="56">
        <f>(Komponenten!E24*(($B26/$B$45)))/10</f>
        <v>0</v>
      </c>
      <c r="G26" s="56">
        <f>(Komponenten!F24*(($B26/$B$45)))/10</f>
        <v>0</v>
      </c>
      <c r="H26" s="56">
        <f>(Komponenten!G24*(($B26/$B$45)))/10</f>
        <v>0</v>
      </c>
      <c r="I26" s="56">
        <f>(Komponenten!H24*(($B26/$B$45)))/10</f>
        <v>0</v>
      </c>
      <c r="J26" s="56">
        <f>(Komponenten!I24*(($B26/$B$45)))/10</f>
        <v>0</v>
      </c>
      <c r="K26" s="56">
        <f>(Komponenten!J24*(($B26/$B$45)))/10</f>
        <v>0</v>
      </c>
      <c r="L26" s="56">
        <f>(Komponenten!K24*(($B26/$B$45)))/10</f>
        <v>0</v>
      </c>
      <c r="M26" s="56">
        <f>(Komponenten!L24*(($B26/$B$45)))/10</f>
        <v>0</v>
      </c>
      <c r="N26" s="57">
        <f>(Komponenten!M24*(($B26/$B$45)))</f>
        <v>0</v>
      </c>
      <c r="O26" s="60">
        <f t="shared" si="0"/>
        <v>0</v>
      </c>
      <c r="P26" s="61" t="s">
        <v>49</v>
      </c>
    </row>
    <row r="27" spans="1:16" ht="14.45" customHeight="1" x14ac:dyDescent="0.25">
      <c r="A27" s="17" t="str">
        <f>+Komponenten!A25</f>
        <v>Rapsöl</v>
      </c>
      <c r="B27" s="18">
        <v>0</v>
      </c>
      <c r="C27" s="56">
        <f>(Komponenten!B25*(($B27/$B$45)))</f>
        <v>0</v>
      </c>
      <c r="D27" s="56">
        <f>(Komponenten!C25*(($B27/$B$45)))/10</f>
        <v>0</v>
      </c>
      <c r="E27" s="56">
        <f>(Komponenten!D25*(($B27/$B$45)))/10</f>
        <v>0</v>
      </c>
      <c r="F27" s="56">
        <f>(Komponenten!E25*(($B27/$B$45)))/10</f>
        <v>0</v>
      </c>
      <c r="G27" s="56">
        <f>(Komponenten!F25*(($B27/$B$45)))/10</f>
        <v>0</v>
      </c>
      <c r="H27" s="56">
        <f>(Komponenten!G25*(($B27/$B$45)))/10</f>
        <v>0</v>
      </c>
      <c r="I27" s="56">
        <f>(Komponenten!H25*(($B27/$B$45)))/10</f>
        <v>0</v>
      </c>
      <c r="J27" s="56">
        <f>(Komponenten!I25*(($B27/$B$45)))/10</f>
        <v>0</v>
      </c>
      <c r="K27" s="56">
        <f>(Komponenten!J25*(($B27/$B$45)))/10</f>
        <v>0</v>
      </c>
      <c r="L27" s="56">
        <f>(Komponenten!K25*(($B27/$B$45)))/10</f>
        <v>0</v>
      </c>
      <c r="M27" s="56">
        <f>(Komponenten!L25*(($B27/$B$45)))/10</f>
        <v>0</v>
      </c>
      <c r="N27" s="57">
        <f>(Komponenten!M25*(($B27/$B$45)))</f>
        <v>0</v>
      </c>
      <c r="O27" s="60">
        <f t="shared" si="0"/>
        <v>0</v>
      </c>
      <c r="P27" s="61" t="s">
        <v>49</v>
      </c>
    </row>
    <row r="28" spans="1:16" ht="14.45" customHeight="1" x14ac:dyDescent="0.25">
      <c r="A28" s="17" t="str">
        <f>+Komponenten!A26</f>
        <v>Sonnenbl.Öl</v>
      </c>
      <c r="B28" s="18">
        <v>0</v>
      </c>
      <c r="C28" s="56">
        <f>(Komponenten!B26*(($B28/$B$45)))</f>
        <v>0</v>
      </c>
      <c r="D28" s="56">
        <f>(Komponenten!C26*(($B28/$B$45)))/10</f>
        <v>0</v>
      </c>
      <c r="E28" s="56">
        <f>(Komponenten!D26*(($B28/$B$45)))/10</f>
        <v>0</v>
      </c>
      <c r="F28" s="56">
        <f>(Komponenten!E26*(($B28/$B$45)))/10</f>
        <v>0</v>
      </c>
      <c r="G28" s="56">
        <f>(Komponenten!F26*(($B28/$B$45)))/10</f>
        <v>0</v>
      </c>
      <c r="H28" s="56">
        <f>(Komponenten!G26*(($B28/$B$45)))/10</f>
        <v>0</v>
      </c>
      <c r="I28" s="56">
        <f>(Komponenten!H26*(($B28/$B$45)))/10</f>
        <v>0</v>
      </c>
      <c r="J28" s="56">
        <f>(Komponenten!I26*(($B28/$B$45)))/10</f>
        <v>0</v>
      </c>
      <c r="K28" s="56">
        <f>(Komponenten!J26*(($B28/$B$45)))/10</f>
        <v>0</v>
      </c>
      <c r="L28" s="56">
        <f>(Komponenten!K26*(($B28/$B$45)))/10</f>
        <v>0</v>
      </c>
      <c r="M28" s="56">
        <f>(Komponenten!L26*(($B28/$B$45)))/10</f>
        <v>0</v>
      </c>
      <c r="N28" s="57">
        <f>(Komponenten!M26*(($B28/$B$45)))</f>
        <v>0</v>
      </c>
      <c r="O28" s="60">
        <f t="shared" si="0"/>
        <v>0</v>
      </c>
      <c r="P28" s="61" t="s">
        <v>49</v>
      </c>
    </row>
    <row r="29" spans="1:16" ht="14.45" customHeight="1" x14ac:dyDescent="0.3">
      <c r="A29" s="17" t="str">
        <f>+Komponenten!A27</f>
        <v>Viehsalz</v>
      </c>
      <c r="B29" s="18">
        <v>0</v>
      </c>
      <c r="C29" s="56">
        <f>(Komponenten!B27*(($B29/$B$45)))</f>
        <v>0</v>
      </c>
      <c r="D29" s="56">
        <f>(Komponenten!C27*(($B29/$B$45)))/10</f>
        <v>0</v>
      </c>
      <c r="E29" s="56">
        <f>(Komponenten!D27*(($B29/$B$45)))/10</f>
        <v>0</v>
      </c>
      <c r="F29" s="56">
        <f>(Komponenten!E27*(($B29/$B$45)))/10</f>
        <v>0</v>
      </c>
      <c r="G29" s="56">
        <f>(Komponenten!F27*(($B29/$B$45)))/10</f>
        <v>0</v>
      </c>
      <c r="H29" s="56">
        <f>(Komponenten!G27*(($B29/$B$45)))/10</f>
        <v>0</v>
      </c>
      <c r="I29" s="56">
        <f>(Komponenten!H27*(($B29/$B$45)))/10</f>
        <v>0</v>
      </c>
      <c r="J29" s="56">
        <f>(Komponenten!I27*(($B29/$B$45)))/10</f>
        <v>0</v>
      </c>
      <c r="K29" s="56">
        <f>(Komponenten!J27*(($B29/$B$45)))/10</f>
        <v>0</v>
      </c>
      <c r="L29" s="56">
        <f>(Komponenten!K27*(($B29/$B$45)))/10</f>
        <v>0</v>
      </c>
      <c r="M29" s="56">
        <f>(Komponenten!L27*(($B29/$B$45)))/10</f>
        <v>0</v>
      </c>
      <c r="N29" s="57">
        <f>(Komponenten!M27*(($B29/$B$45)))</f>
        <v>0</v>
      </c>
      <c r="O29" s="60">
        <f t="shared" si="0"/>
        <v>0</v>
      </c>
      <c r="P29" s="61" t="s">
        <v>49</v>
      </c>
    </row>
    <row r="30" spans="1:16" ht="14.45" customHeight="1" x14ac:dyDescent="0.3">
      <c r="A30" s="17" t="str">
        <f>+Komponenten!A28</f>
        <v>Premix 1, 3% Met</v>
      </c>
      <c r="B30" s="18">
        <v>0</v>
      </c>
      <c r="C30" s="56">
        <f>(Komponenten!B28*(($B30/$B$45)))</f>
        <v>0</v>
      </c>
      <c r="D30" s="56">
        <f>(Komponenten!C28*(($B30/$B$45)))/10</f>
        <v>0</v>
      </c>
      <c r="E30" s="56">
        <f>(Komponenten!D28*(($B30/$B$45)))/10</f>
        <v>0</v>
      </c>
      <c r="F30" s="56">
        <f>(Komponenten!E28*(($B30/$B$45)))/10</f>
        <v>0</v>
      </c>
      <c r="G30" s="56">
        <f>(Komponenten!F28*(($B30/$B$45)))/10</f>
        <v>0</v>
      </c>
      <c r="H30" s="56">
        <f>(Komponenten!G28*(($B30/$B$45)))/10</f>
        <v>0</v>
      </c>
      <c r="I30" s="56">
        <f>(Komponenten!H28*(($B30/$B$45)))/10</f>
        <v>0</v>
      </c>
      <c r="J30" s="56">
        <f>(Komponenten!I28*(($B30/$B$45)))/10</f>
        <v>0</v>
      </c>
      <c r="K30" s="56">
        <f>(Komponenten!J28*(($B30/$B$45)))/10</f>
        <v>0</v>
      </c>
      <c r="L30" s="56">
        <f>(Komponenten!K28*(($B30/$B$45)))/10</f>
        <v>0</v>
      </c>
      <c r="M30" s="56">
        <f>(Komponenten!L28*(($B30/$B$45)))/10</f>
        <v>0</v>
      </c>
      <c r="N30" s="57">
        <f>(Komponenten!M28*(($B30/$B$45)))</f>
        <v>0</v>
      </c>
      <c r="O30" s="60">
        <f t="shared" si="0"/>
        <v>0</v>
      </c>
      <c r="P30" s="61" t="s">
        <v>49</v>
      </c>
    </row>
    <row r="31" spans="1:16" ht="14.45" customHeight="1" x14ac:dyDescent="0.3">
      <c r="A31" s="17" t="str">
        <f>+Komponenten!A29</f>
        <v>Premix 2, 7% Met</v>
      </c>
      <c r="B31" s="18">
        <v>0</v>
      </c>
      <c r="C31" s="56">
        <f>(Komponenten!B29*(($B31/$B$45)))</f>
        <v>0</v>
      </c>
      <c r="D31" s="56">
        <f>(Komponenten!C29*(($B31/$B$45)))/10</f>
        <v>0</v>
      </c>
      <c r="E31" s="56">
        <f>(Komponenten!D29*(($B31/$B$45)))/10</f>
        <v>0</v>
      </c>
      <c r="F31" s="56">
        <f>(Komponenten!E29*(($B31/$B$45)))/10</f>
        <v>0</v>
      </c>
      <c r="G31" s="56">
        <f>(Komponenten!F29*(($B31/$B$45)))/10</f>
        <v>0</v>
      </c>
      <c r="H31" s="56">
        <f>(Komponenten!G29*(($B31/$B$45)))/10</f>
        <v>0</v>
      </c>
      <c r="I31" s="56">
        <f>(Komponenten!H29*(($B31/$B$45)))/10</f>
        <v>0</v>
      </c>
      <c r="J31" s="56">
        <f>(Komponenten!I29*(($B31/$B$45)))/10</f>
        <v>0</v>
      </c>
      <c r="K31" s="56">
        <f>(Komponenten!J29*(($B31/$B$45)))/10</f>
        <v>0</v>
      </c>
      <c r="L31" s="56">
        <f>(Komponenten!K29*(($B31/$B$45)))/10</f>
        <v>0</v>
      </c>
      <c r="M31" s="56">
        <f>(Komponenten!L29*(($B31/$B$45)))/10</f>
        <v>0</v>
      </c>
      <c r="N31" s="57">
        <f>(Komponenten!M29*(($B31/$B$45)))</f>
        <v>0</v>
      </c>
      <c r="O31" s="60">
        <f t="shared" si="0"/>
        <v>0</v>
      </c>
      <c r="P31" s="61" t="s">
        <v>49</v>
      </c>
    </row>
    <row r="32" spans="1:16" ht="14.45" customHeight="1" x14ac:dyDescent="0.3">
      <c r="A32" s="17" t="str">
        <f>+Komponenten!A30</f>
        <v>Premix 3, 8% Met</v>
      </c>
      <c r="B32" s="18">
        <v>0</v>
      </c>
      <c r="C32" s="56">
        <f>(Komponenten!B30*(($B32/$B$45)))</f>
        <v>0</v>
      </c>
      <c r="D32" s="56">
        <f>(Komponenten!C30*(($B32/$B$45)))/10</f>
        <v>0</v>
      </c>
      <c r="E32" s="56">
        <f>(Komponenten!D30*(($B32/$B$45)))/10</f>
        <v>0</v>
      </c>
      <c r="F32" s="56">
        <f>(Komponenten!E30*(($B32/$B$45)))/10</f>
        <v>0</v>
      </c>
      <c r="G32" s="56">
        <f>(Komponenten!F30*(($B32/$B$45)))/10</f>
        <v>0</v>
      </c>
      <c r="H32" s="56">
        <f>(Komponenten!G30*(($B32/$B$45)))/10</f>
        <v>0</v>
      </c>
      <c r="I32" s="56">
        <f>(Komponenten!H30*(($B32/$B$45)))/10</f>
        <v>0</v>
      </c>
      <c r="J32" s="56">
        <f>(Komponenten!I30*(($B32/$B$45)))/10</f>
        <v>0</v>
      </c>
      <c r="K32" s="56">
        <f>(Komponenten!J30*(($B32/$B$45)))/10</f>
        <v>0</v>
      </c>
      <c r="L32" s="56">
        <f>(Komponenten!K30*(($B32/$B$45)))/10</f>
        <v>0</v>
      </c>
      <c r="M32" s="56">
        <f>(Komponenten!L30*(($B32/$B$45)))/10</f>
        <v>0</v>
      </c>
      <c r="N32" s="57">
        <f>(Komponenten!M30*(($B32/$B$45)))</f>
        <v>0</v>
      </c>
      <c r="O32" s="60">
        <f t="shared" si="0"/>
        <v>0</v>
      </c>
      <c r="P32" s="61" t="s">
        <v>49</v>
      </c>
    </row>
    <row r="33" spans="1:16" ht="14.45" customHeight="1" x14ac:dyDescent="0.3">
      <c r="A33" s="17" t="str">
        <f>+Komponenten!A31</f>
        <v>Premix 4, ohne Met</v>
      </c>
      <c r="B33" s="18">
        <v>0</v>
      </c>
      <c r="C33" s="56">
        <f>(Komponenten!B31*(($B33/$B$45)))</f>
        <v>0</v>
      </c>
      <c r="D33" s="56">
        <f>(Komponenten!C31*(($B33/$B$45)))/10</f>
        <v>0</v>
      </c>
      <c r="E33" s="56">
        <f>(Komponenten!D31*(($B33/$B$45)))/10</f>
        <v>0</v>
      </c>
      <c r="F33" s="56">
        <f>(Komponenten!E31*(($B33/$B$45)))/10</f>
        <v>0</v>
      </c>
      <c r="G33" s="56">
        <f>(Komponenten!F31*(($B33/$B$45)))/10</f>
        <v>0</v>
      </c>
      <c r="H33" s="56">
        <f>(Komponenten!G31*(($B33/$B$45)))/10</f>
        <v>0</v>
      </c>
      <c r="I33" s="56">
        <f>(Komponenten!H31*(($B33/$B$45)))/10</f>
        <v>0</v>
      </c>
      <c r="J33" s="56">
        <f>(Komponenten!I31*(($B33/$B$45)))/10</f>
        <v>0</v>
      </c>
      <c r="K33" s="56">
        <f>(Komponenten!J31*(($B33/$B$45)))/10</f>
        <v>0</v>
      </c>
      <c r="L33" s="56">
        <f>(Komponenten!K31*(($B33/$B$45)))/10</f>
        <v>0</v>
      </c>
      <c r="M33" s="56">
        <f>(Komponenten!L31*(($B33/$B$45)))/10</f>
        <v>0</v>
      </c>
      <c r="N33" s="57">
        <f>(Komponenten!M31*(($B33/$B$45)))</f>
        <v>0</v>
      </c>
      <c r="O33" s="60">
        <f t="shared" si="0"/>
        <v>0</v>
      </c>
      <c r="P33" s="61" t="s">
        <v>49</v>
      </c>
    </row>
    <row r="34" spans="1:16" ht="14.45" customHeight="1" x14ac:dyDescent="0.3">
      <c r="A34" s="17" t="str">
        <f>+Komponenten!A32</f>
        <v>Rohfaserkonzentrat, 65% XF</v>
      </c>
      <c r="B34" s="18">
        <v>0</v>
      </c>
      <c r="C34" s="56">
        <f>(Komponenten!B32*(($B34/$B$45)))</f>
        <v>0</v>
      </c>
      <c r="D34" s="56">
        <f>(Komponenten!C32*(($B34/$B$45)))/10</f>
        <v>0</v>
      </c>
      <c r="E34" s="56">
        <f>(Komponenten!D32*(($B34/$B$45)))/10</f>
        <v>0</v>
      </c>
      <c r="F34" s="56">
        <f>(Komponenten!E32*(($B34/$B$45)))/10</f>
        <v>0</v>
      </c>
      <c r="G34" s="56">
        <f>(Komponenten!F32*(($B34/$B$45)))/10</f>
        <v>0</v>
      </c>
      <c r="H34" s="56">
        <f>(Komponenten!G32*(($B34/$B$45)))/10</f>
        <v>0</v>
      </c>
      <c r="I34" s="56">
        <f>(Komponenten!H32*(($B34/$B$45)))/10</f>
        <v>0</v>
      </c>
      <c r="J34" s="56">
        <f>(Komponenten!I32*(($B34/$B$45)))/10</f>
        <v>0</v>
      </c>
      <c r="K34" s="56">
        <f>(Komponenten!J32*(($B34/$B$45)))/10</f>
        <v>0</v>
      </c>
      <c r="L34" s="56">
        <f>(Komponenten!K32*(($B34/$B$45)))/10</f>
        <v>0</v>
      </c>
      <c r="M34" s="56">
        <f>(Komponenten!L32*(($B34/$B$45)))/10</f>
        <v>0</v>
      </c>
      <c r="N34" s="57">
        <f>(Komponenten!M32*(($B34/$B$45)))</f>
        <v>0</v>
      </c>
      <c r="O34" s="60">
        <f t="shared" si="0"/>
        <v>0</v>
      </c>
      <c r="P34" s="61" t="s">
        <v>49</v>
      </c>
    </row>
    <row r="35" spans="1:16" ht="14.45" customHeight="1" thickBot="1" x14ac:dyDescent="0.35">
      <c r="A35" s="17" t="str">
        <f>+Komponenten!A33</f>
        <v>weitere Komponente</v>
      </c>
      <c r="B35" s="18">
        <v>0</v>
      </c>
      <c r="C35" s="56">
        <f>(Komponenten!B33*(($B35/$B$45)))</f>
        <v>0</v>
      </c>
      <c r="D35" s="56">
        <f>(Komponenten!C33*(($B35/$B$45)))/10</f>
        <v>0</v>
      </c>
      <c r="E35" s="56">
        <f>(Komponenten!D33*(($B35/$B$45)))/10</f>
        <v>0</v>
      </c>
      <c r="F35" s="56">
        <f>(Komponenten!E33*(($B35/$B$45)))/10</f>
        <v>0</v>
      </c>
      <c r="G35" s="56">
        <f>(Komponenten!F33*(($B35/$B$45)))/10</f>
        <v>0</v>
      </c>
      <c r="H35" s="56">
        <f>(Komponenten!G33*(($B35/$B$45)))/10</f>
        <v>0</v>
      </c>
      <c r="I35" s="56">
        <f>(Komponenten!H33*(($B35/$B$45)))/10</f>
        <v>0</v>
      </c>
      <c r="J35" s="56">
        <f>(Komponenten!I33*(($B35/$B$45)))/10</f>
        <v>0</v>
      </c>
      <c r="K35" s="56">
        <f>(Komponenten!J33*(($B35/$B$45)))/10</f>
        <v>0</v>
      </c>
      <c r="L35" s="56">
        <f>(Komponenten!K33*(($B35/$B$45)))/10</f>
        <v>0</v>
      </c>
      <c r="M35" s="56">
        <f>(Komponenten!L33*(($B35/$B$45)))/10</f>
        <v>0</v>
      </c>
      <c r="N35" s="57">
        <f>(Komponenten!M33*(($B35/$B$45)))</f>
        <v>0</v>
      </c>
      <c r="O35" s="60">
        <f t="shared" ref="O35:O44" si="1">+$O$3*(B35/100)</f>
        <v>0</v>
      </c>
      <c r="P35" s="61" t="s">
        <v>49</v>
      </c>
    </row>
    <row r="36" spans="1:16" ht="15.75" hidden="1" x14ac:dyDescent="0.25">
      <c r="A36" s="17" t="str">
        <f>+Komponenten!A34</f>
        <v>weitere Komponente</v>
      </c>
      <c r="B36" s="18">
        <v>0</v>
      </c>
      <c r="C36" s="56">
        <f>(Komponenten!B34*(($B36/$B$45)))</f>
        <v>0</v>
      </c>
      <c r="D36" s="56">
        <f>(Komponenten!C34*(($B36/$B$45)))/10</f>
        <v>0</v>
      </c>
      <c r="E36" s="56">
        <f>(Komponenten!D34*(($B36/$B$45)))/10</f>
        <v>0</v>
      </c>
      <c r="F36" s="56">
        <f>(Komponenten!E34*(($B36/$B$45)))/10</f>
        <v>0</v>
      </c>
      <c r="G36" s="56">
        <f>(Komponenten!F34*(($B36/$B$45)))/10</f>
        <v>0</v>
      </c>
      <c r="H36" s="56">
        <f>(Komponenten!G34*(($B36/$B$45)))/10</f>
        <v>0</v>
      </c>
      <c r="I36" s="56">
        <f>(Komponenten!H34*(($B36/$B$45)))/10</f>
        <v>0</v>
      </c>
      <c r="J36" s="56">
        <f>(Komponenten!I34*(($B36/$B$45)))/10</f>
        <v>0</v>
      </c>
      <c r="K36" s="56">
        <f>(Komponenten!J34*(($B36/$B$45)))/10</f>
        <v>0</v>
      </c>
      <c r="L36" s="56">
        <f>(Komponenten!K34*(($B36/$B$45)))/10</f>
        <v>0</v>
      </c>
      <c r="M36" s="56">
        <f>(Komponenten!L34*(($B36/$B$45)))/10</f>
        <v>0</v>
      </c>
      <c r="N36" s="57">
        <f>(Komponenten!M34*(($B36/$B$45)))</f>
        <v>0</v>
      </c>
      <c r="O36" s="60">
        <f t="shared" si="1"/>
        <v>0</v>
      </c>
      <c r="P36" s="61" t="s">
        <v>49</v>
      </c>
    </row>
    <row r="37" spans="1:16" ht="15.75" hidden="1" x14ac:dyDescent="0.25">
      <c r="A37" s="17" t="str">
        <f>+Komponenten!A35</f>
        <v>weitere Komponente</v>
      </c>
      <c r="B37" s="18">
        <v>0</v>
      </c>
      <c r="C37" s="56">
        <f>(Komponenten!B35*(($B37/$B$45)))</f>
        <v>0</v>
      </c>
      <c r="D37" s="56">
        <f>(Komponenten!C35*(($B37/$B$45)))/10</f>
        <v>0</v>
      </c>
      <c r="E37" s="56">
        <f>(Komponenten!D35*(($B37/$B$45)))/10</f>
        <v>0</v>
      </c>
      <c r="F37" s="56">
        <f>(Komponenten!E35*(($B37/$B$45)))/10</f>
        <v>0</v>
      </c>
      <c r="G37" s="56">
        <f>(Komponenten!F35*(($B37/$B$45)))/10</f>
        <v>0</v>
      </c>
      <c r="H37" s="56">
        <f>(Komponenten!G35*(($B37/$B$45)))/10</f>
        <v>0</v>
      </c>
      <c r="I37" s="56">
        <f>(Komponenten!H35*(($B37/$B$45)))/10</f>
        <v>0</v>
      </c>
      <c r="J37" s="56">
        <f>(Komponenten!I35*(($B37/$B$45)))/10</f>
        <v>0</v>
      </c>
      <c r="K37" s="56">
        <f>(Komponenten!J35*(($B37/$B$45)))/10</f>
        <v>0</v>
      </c>
      <c r="L37" s="56">
        <f>(Komponenten!K35*(($B37/$B$45)))/10</f>
        <v>0</v>
      </c>
      <c r="M37" s="56">
        <f>(Komponenten!L35*(($B37/$B$45)))/10</f>
        <v>0</v>
      </c>
      <c r="N37" s="57">
        <f>(Komponenten!M35*(($B37/$B$45)))</f>
        <v>0</v>
      </c>
      <c r="O37" s="60">
        <f t="shared" si="1"/>
        <v>0</v>
      </c>
      <c r="P37" s="61" t="s">
        <v>49</v>
      </c>
    </row>
    <row r="38" spans="1:16" ht="15.75" hidden="1" x14ac:dyDescent="0.25">
      <c r="A38" s="17" t="str">
        <f>+Komponenten!A36</f>
        <v>weitere Komponente</v>
      </c>
      <c r="B38" s="18">
        <v>0</v>
      </c>
      <c r="C38" s="56">
        <f>(Komponenten!B36*(($B38/$B$45)))</f>
        <v>0</v>
      </c>
      <c r="D38" s="56">
        <f>(Komponenten!C36*(($B38/$B$45)))/10</f>
        <v>0</v>
      </c>
      <c r="E38" s="56">
        <f>(Komponenten!D36*(($B38/$B$45)))/10</f>
        <v>0</v>
      </c>
      <c r="F38" s="56">
        <f>(Komponenten!E36*(($B38/$B$45)))/10</f>
        <v>0</v>
      </c>
      <c r="G38" s="56">
        <f>(Komponenten!F36*(($B38/$B$45)))/10</f>
        <v>0</v>
      </c>
      <c r="H38" s="56">
        <f>(Komponenten!G36*(($B38/$B$45)))/10</f>
        <v>0</v>
      </c>
      <c r="I38" s="56">
        <f>(Komponenten!H36*(($B38/$B$45)))/10</f>
        <v>0</v>
      </c>
      <c r="J38" s="56">
        <f>(Komponenten!I36*(($B38/$B$45)))/10</f>
        <v>0</v>
      </c>
      <c r="K38" s="56">
        <f>(Komponenten!J36*(($B38/$B$45)))/10</f>
        <v>0</v>
      </c>
      <c r="L38" s="56">
        <f>(Komponenten!K36*(($B38/$B$45)))/10</f>
        <v>0</v>
      </c>
      <c r="M38" s="56">
        <f>(Komponenten!L36*(($B38/$B$45)))/10</f>
        <v>0</v>
      </c>
      <c r="N38" s="57">
        <f>(Komponenten!M36*(($B38/$B$45)))</f>
        <v>0</v>
      </c>
      <c r="O38" s="60">
        <f t="shared" si="1"/>
        <v>0</v>
      </c>
      <c r="P38" s="61" t="s">
        <v>49</v>
      </c>
    </row>
    <row r="39" spans="1:16" ht="15.75" hidden="1" x14ac:dyDescent="0.25">
      <c r="A39" s="17" t="str">
        <f>+Komponenten!A37</f>
        <v>weitere Komponente</v>
      </c>
      <c r="B39" s="18">
        <v>0</v>
      </c>
      <c r="C39" s="56">
        <f>(Komponenten!B37*(($B39/$B$45)))</f>
        <v>0</v>
      </c>
      <c r="D39" s="56">
        <f>(Komponenten!C37*(($B39/$B$45)))/10</f>
        <v>0</v>
      </c>
      <c r="E39" s="56">
        <f>(Komponenten!D37*(($B39/$B$45)))/10</f>
        <v>0</v>
      </c>
      <c r="F39" s="56">
        <f>(Komponenten!E37*(($B39/$B$45)))/10</f>
        <v>0</v>
      </c>
      <c r="G39" s="56">
        <f>(Komponenten!F37*(($B39/$B$45)))/10</f>
        <v>0</v>
      </c>
      <c r="H39" s="56">
        <f>(Komponenten!G37*(($B39/$B$45)))/10</f>
        <v>0</v>
      </c>
      <c r="I39" s="56">
        <f>(Komponenten!H37*(($B39/$B$45)))/10</f>
        <v>0</v>
      </c>
      <c r="J39" s="56">
        <f>(Komponenten!I37*(($B39/$B$45)))/10</f>
        <v>0</v>
      </c>
      <c r="K39" s="56">
        <f>(Komponenten!J37*(($B39/$B$45)))/10</f>
        <v>0</v>
      </c>
      <c r="L39" s="56">
        <f>(Komponenten!K37*(($B39/$B$45)))/10</f>
        <v>0</v>
      </c>
      <c r="M39" s="56">
        <f>(Komponenten!L37*(($B39/$B$45)))/10</f>
        <v>0</v>
      </c>
      <c r="N39" s="57">
        <f>(Komponenten!M37*(($B39/$B$45)))</f>
        <v>0</v>
      </c>
      <c r="O39" s="60">
        <f t="shared" si="1"/>
        <v>0</v>
      </c>
      <c r="P39" s="61" t="s">
        <v>49</v>
      </c>
    </row>
    <row r="40" spans="1:16" ht="15.75" hidden="1" x14ac:dyDescent="0.25">
      <c r="A40" s="17" t="str">
        <f>+Komponenten!A38</f>
        <v>weitere Komponente</v>
      </c>
      <c r="B40" s="18">
        <v>0</v>
      </c>
      <c r="C40" s="56">
        <f>(Komponenten!B38*(($B40/$B$45)))</f>
        <v>0</v>
      </c>
      <c r="D40" s="56">
        <f>(Komponenten!C38*(($B40/$B$45)))/10</f>
        <v>0</v>
      </c>
      <c r="E40" s="56">
        <f>(Komponenten!D38*(($B40/$B$45)))/10</f>
        <v>0</v>
      </c>
      <c r="F40" s="56">
        <f>(Komponenten!E38*(($B40/$B$45)))/10</f>
        <v>0</v>
      </c>
      <c r="G40" s="56">
        <f>(Komponenten!F38*(($B40/$B$45)))/10</f>
        <v>0</v>
      </c>
      <c r="H40" s="56">
        <f>(Komponenten!G38*(($B40/$B$45)))/10</f>
        <v>0</v>
      </c>
      <c r="I40" s="56">
        <f>(Komponenten!H38*(($B40/$B$45)))/10</f>
        <v>0</v>
      </c>
      <c r="J40" s="56">
        <f>(Komponenten!I38*(($B40/$B$45)))/10</f>
        <v>0</v>
      </c>
      <c r="K40" s="56">
        <f>(Komponenten!J38*(($B40/$B$45)))/10</f>
        <v>0</v>
      </c>
      <c r="L40" s="56">
        <f>(Komponenten!K38*(($B40/$B$45)))/10</f>
        <v>0</v>
      </c>
      <c r="M40" s="56">
        <f>(Komponenten!L38*(($B40/$B$45)))/10</f>
        <v>0</v>
      </c>
      <c r="N40" s="57">
        <f>(Komponenten!M38*(($B40/$B$45)))</f>
        <v>0</v>
      </c>
      <c r="O40" s="60">
        <f t="shared" si="1"/>
        <v>0</v>
      </c>
      <c r="P40" s="61" t="s">
        <v>49</v>
      </c>
    </row>
    <row r="41" spans="1:16" ht="15.75" hidden="1" x14ac:dyDescent="0.25">
      <c r="A41" s="17" t="str">
        <f>+Komponenten!A39</f>
        <v>weitere Komponente</v>
      </c>
      <c r="B41" s="18">
        <v>0</v>
      </c>
      <c r="C41" s="56">
        <f>(Komponenten!B39*(($B41/$B$45)))</f>
        <v>0</v>
      </c>
      <c r="D41" s="56">
        <f>(Komponenten!C39*(($B41/$B$45)))/10</f>
        <v>0</v>
      </c>
      <c r="E41" s="56">
        <f>(Komponenten!D39*(($B41/$B$45)))/10</f>
        <v>0</v>
      </c>
      <c r="F41" s="56">
        <f>(Komponenten!E39*(($B41/$B$45)))/10</f>
        <v>0</v>
      </c>
      <c r="G41" s="56">
        <f>(Komponenten!F39*(($B41/$B$45)))/10</f>
        <v>0</v>
      </c>
      <c r="H41" s="56">
        <f>(Komponenten!G39*(($B41/$B$45)))/10</f>
        <v>0</v>
      </c>
      <c r="I41" s="56">
        <f>(Komponenten!H39*(($B41/$B$45)))/10</f>
        <v>0</v>
      </c>
      <c r="J41" s="56">
        <f>(Komponenten!I39*(($B41/$B$45)))/10</f>
        <v>0</v>
      </c>
      <c r="K41" s="56">
        <f>(Komponenten!J39*(($B41/$B$45)))/10</f>
        <v>0</v>
      </c>
      <c r="L41" s="56">
        <f>(Komponenten!K39*(($B41/$B$45)))/10</f>
        <v>0</v>
      </c>
      <c r="M41" s="56">
        <f>(Komponenten!L39*(($B41/$B$45)))/10</f>
        <v>0</v>
      </c>
      <c r="N41" s="57">
        <f>(Komponenten!M39*(($B41/$B$45)))</f>
        <v>0</v>
      </c>
      <c r="O41" s="60">
        <f t="shared" si="1"/>
        <v>0</v>
      </c>
      <c r="P41" s="61" t="s">
        <v>49</v>
      </c>
    </row>
    <row r="42" spans="1:16" ht="15.75" hidden="1" x14ac:dyDescent="0.25">
      <c r="A42" s="17" t="str">
        <f>+Komponenten!A40</f>
        <v>weitere Komponente</v>
      </c>
      <c r="B42" s="18">
        <v>0</v>
      </c>
      <c r="C42" s="56">
        <f>(Komponenten!B40*(($B42/$B$45)))</f>
        <v>0</v>
      </c>
      <c r="D42" s="56">
        <f>(Komponenten!C40*(($B42/$B$45)))/10</f>
        <v>0</v>
      </c>
      <c r="E42" s="56">
        <f>(Komponenten!D40*(($B42/$B$45)))/10</f>
        <v>0</v>
      </c>
      <c r="F42" s="56">
        <f>(Komponenten!E40*(($B42/$B$45)))/10</f>
        <v>0</v>
      </c>
      <c r="G42" s="56">
        <f>(Komponenten!F40*(($B42/$B$45)))/10</f>
        <v>0</v>
      </c>
      <c r="H42" s="56">
        <f>(Komponenten!G40*(($B42/$B$45)))/10</f>
        <v>0</v>
      </c>
      <c r="I42" s="56">
        <f>(Komponenten!H40*(($B42/$B$45)))/10</f>
        <v>0</v>
      </c>
      <c r="J42" s="56">
        <f>(Komponenten!I40*(($B42/$B$45)))/10</f>
        <v>0</v>
      </c>
      <c r="K42" s="56">
        <f>(Komponenten!J40*(($B42/$B$45)))/10</f>
        <v>0</v>
      </c>
      <c r="L42" s="56">
        <f>(Komponenten!K40*(($B42/$B$45)))/10</f>
        <v>0</v>
      </c>
      <c r="M42" s="56">
        <f>(Komponenten!L40*(($B42/$B$45)))/10</f>
        <v>0</v>
      </c>
      <c r="N42" s="57">
        <f>(Komponenten!M40*(($B42/$B$45)))</f>
        <v>0</v>
      </c>
      <c r="O42" s="60">
        <f t="shared" si="1"/>
        <v>0</v>
      </c>
      <c r="P42" s="61" t="s">
        <v>49</v>
      </c>
    </row>
    <row r="43" spans="1:16" ht="15" hidden="1" customHeight="1" x14ac:dyDescent="0.25">
      <c r="A43" s="17" t="str">
        <f>+Komponenten!A41</f>
        <v>weitere Komponente</v>
      </c>
      <c r="B43" s="18">
        <v>0</v>
      </c>
      <c r="C43" s="56">
        <f>(Komponenten!B41*(($B43/$B$45)))</f>
        <v>0</v>
      </c>
      <c r="D43" s="56">
        <f>(Komponenten!C41*(($B43/$B$45)))/10</f>
        <v>0</v>
      </c>
      <c r="E43" s="56">
        <f>(Komponenten!D41*(($B43/$B$45)))/10</f>
        <v>0</v>
      </c>
      <c r="F43" s="56">
        <f>(Komponenten!E41*(($B43/$B$45)))/10</f>
        <v>0</v>
      </c>
      <c r="G43" s="56">
        <f>(Komponenten!F41*(($B43/$B$45)))/10</f>
        <v>0</v>
      </c>
      <c r="H43" s="56">
        <f>(Komponenten!G41*(($B43/$B$45)))/10</f>
        <v>0</v>
      </c>
      <c r="I43" s="56">
        <f>(Komponenten!H41*(($B43/$B$45)))/10</f>
        <v>0</v>
      </c>
      <c r="J43" s="56">
        <f>(Komponenten!I41*(($B43/$B$45)))/10</f>
        <v>0</v>
      </c>
      <c r="K43" s="56">
        <f>(Komponenten!J41*(($B43/$B$45)))/10</f>
        <v>0</v>
      </c>
      <c r="L43" s="56">
        <f>(Komponenten!K41*(($B43/$B$45)))/10</f>
        <v>0</v>
      </c>
      <c r="M43" s="56">
        <f>(Komponenten!L41*(($B43/$B$45)))/10</f>
        <v>0</v>
      </c>
      <c r="N43" s="57">
        <f>(Komponenten!M41*(($B43/$B$45)))</f>
        <v>0</v>
      </c>
      <c r="O43" s="60">
        <f t="shared" si="1"/>
        <v>0</v>
      </c>
      <c r="P43" s="61" t="s">
        <v>49</v>
      </c>
    </row>
    <row r="44" spans="1:16" ht="16.5" hidden="1" thickBot="1" x14ac:dyDescent="0.3">
      <c r="A44" s="17" t="str">
        <f>+Komponenten!A42</f>
        <v>weitere Komponente</v>
      </c>
      <c r="B44" s="18">
        <v>0</v>
      </c>
      <c r="C44" s="56">
        <f>(Komponenten!B42*(($B44/$B$45)))</f>
        <v>0</v>
      </c>
      <c r="D44" s="56">
        <f>(Komponenten!C42*(($B44/$B$45)))/10</f>
        <v>0</v>
      </c>
      <c r="E44" s="56">
        <f>(Komponenten!D42*(($B44/$B$45)))/10</f>
        <v>0</v>
      </c>
      <c r="F44" s="56">
        <f>(Komponenten!E42*(($B44/$B$45)))/10</f>
        <v>0</v>
      </c>
      <c r="G44" s="56">
        <f>(Komponenten!F42*(($B44/$B$45)))/10</f>
        <v>0</v>
      </c>
      <c r="H44" s="56">
        <f>(Komponenten!G42*(($B44/$B$45)))/10</f>
        <v>0</v>
      </c>
      <c r="I44" s="56">
        <f>(Komponenten!H42*(($B44/$B$45)))/10</f>
        <v>0</v>
      </c>
      <c r="J44" s="56">
        <f>(Komponenten!I42*(($B44/$B$45)))/10</f>
        <v>0</v>
      </c>
      <c r="K44" s="56">
        <f>(Komponenten!J42*(($B44/$B$45)))/10</f>
        <v>0</v>
      </c>
      <c r="L44" s="56">
        <f>(Komponenten!K42*(($B44/$B$45)))/10</f>
        <v>0</v>
      </c>
      <c r="M44" s="56">
        <f>(Komponenten!L42*(($B44/$B$45)))/10</f>
        <v>0</v>
      </c>
      <c r="N44" s="57">
        <f>(Komponenten!M42*(($B44/$B$45)))</f>
        <v>0</v>
      </c>
      <c r="O44" s="60">
        <f t="shared" si="1"/>
        <v>0</v>
      </c>
      <c r="P44" s="61" t="s">
        <v>49</v>
      </c>
    </row>
    <row r="45" spans="1:16" s="23" customFormat="1" ht="18" thickBot="1" x14ac:dyDescent="0.4">
      <c r="A45" s="20" t="s">
        <v>83</v>
      </c>
      <c r="B45" s="21">
        <f>SUM(B5:B44)</f>
        <v>65</v>
      </c>
      <c r="C45" s="58">
        <f t="shared" ref="C45:M45" si="2">SUM(C5:C44)</f>
        <v>13.078461538461539</v>
      </c>
      <c r="D45" s="58">
        <f t="shared" si="2"/>
        <v>11.092307692307692</v>
      </c>
      <c r="E45" s="58">
        <f t="shared" si="2"/>
        <v>2.476923076923077</v>
      </c>
      <c r="F45" s="58">
        <f t="shared" si="2"/>
        <v>2.546153846153846</v>
      </c>
      <c r="G45" s="58">
        <f t="shared" si="2"/>
        <v>0.30230769230769228</v>
      </c>
      <c r="H45" s="58">
        <f t="shared" si="2"/>
        <v>0.17384615384615384</v>
      </c>
      <c r="I45" s="58">
        <f>SUM(I5:I44)</f>
        <v>0.41615384615384615</v>
      </c>
      <c r="J45" s="58">
        <f>SUM(J5:J44)</f>
        <v>0.10692307692307691</v>
      </c>
      <c r="K45" s="58">
        <f t="shared" si="2"/>
        <v>4.6923076923076928E-2</v>
      </c>
      <c r="L45" s="58">
        <f t="shared" si="2"/>
        <v>0.32923076923076927</v>
      </c>
      <c r="M45" s="58">
        <f t="shared" si="2"/>
        <v>2.0999999999999998E-2</v>
      </c>
      <c r="N45" s="59">
        <f>SUM(N5:N44)</f>
        <v>15.307692307692308</v>
      </c>
      <c r="O45" s="62">
        <f>SUM(O5:O44)</f>
        <v>1950</v>
      </c>
      <c r="P45" s="63" t="s">
        <v>49</v>
      </c>
    </row>
    <row r="46" spans="1:16" s="29" customFormat="1" ht="17.25" x14ac:dyDescent="0.3">
      <c r="A46" s="24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6"/>
      <c r="O46" s="27"/>
      <c r="P46" s="28"/>
    </row>
    <row r="47" spans="1:16" s="29" customFormat="1" ht="17.25" x14ac:dyDescent="0.3">
      <c r="A47" s="64" t="s">
        <v>52</v>
      </c>
      <c r="B47" s="65">
        <f>+IF(B45&lt;100,(100-B45)/100,0)</f>
        <v>0.35</v>
      </c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6"/>
      <c r="O47" s="27"/>
      <c r="P47" s="28"/>
    </row>
    <row r="48" spans="1:16" s="29" customFormat="1" ht="17.25" x14ac:dyDescent="0.3">
      <c r="A48" s="30"/>
      <c r="B48" s="31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6"/>
      <c r="O48" s="27"/>
      <c r="P48" s="28"/>
    </row>
    <row r="49" spans="1:16" s="29" customFormat="1" ht="18" thickBot="1" x14ac:dyDescent="0.35">
      <c r="A49" s="24"/>
      <c r="B49" s="32"/>
      <c r="C49" s="68" t="s">
        <v>48</v>
      </c>
      <c r="D49" s="68" t="s">
        <v>63</v>
      </c>
      <c r="E49" s="69"/>
      <c r="F49" s="70" t="s">
        <v>64</v>
      </c>
      <c r="G49" s="68" t="s">
        <v>65</v>
      </c>
      <c r="H49" s="68" t="s">
        <v>66</v>
      </c>
      <c r="I49" s="70" t="s">
        <v>67</v>
      </c>
      <c r="J49" s="68" t="s">
        <v>68</v>
      </c>
      <c r="K49" s="68" t="s">
        <v>69</v>
      </c>
      <c r="L49" s="68" t="s">
        <v>70</v>
      </c>
      <c r="M49" s="68" t="s">
        <v>71</v>
      </c>
      <c r="N49" s="26"/>
      <c r="O49" s="27"/>
      <c r="P49" s="28"/>
    </row>
    <row r="50" spans="1:16" s="29" customFormat="1" ht="35.25" customHeight="1" x14ac:dyDescent="0.3">
      <c r="A50" s="94" t="s">
        <v>53</v>
      </c>
      <c r="B50" s="95"/>
      <c r="C50" s="34">
        <v>11.6</v>
      </c>
      <c r="D50" s="34">
        <v>17.5</v>
      </c>
      <c r="E50" s="35"/>
      <c r="F50" s="34">
        <v>3.5</v>
      </c>
      <c r="G50" s="34">
        <v>0.8</v>
      </c>
      <c r="H50" s="34">
        <v>0.4</v>
      </c>
      <c r="I50" s="34">
        <v>0.73</v>
      </c>
      <c r="J50" s="34">
        <v>0.17</v>
      </c>
      <c r="K50" s="34">
        <v>3.7</v>
      </c>
      <c r="L50" s="34">
        <v>0.54</v>
      </c>
      <c r="M50" s="34">
        <v>0.18</v>
      </c>
      <c r="N50" s="26"/>
      <c r="O50" s="92" t="s">
        <v>54</v>
      </c>
      <c r="P50" s="93"/>
    </row>
    <row r="51" spans="1:16" s="29" customFormat="1" ht="18" thickBot="1" x14ac:dyDescent="0.35">
      <c r="A51" s="94" t="s">
        <v>55</v>
      </c>
      <c r="B51" s="95"/>
      <c r="C51" s="66">
        <f>+(C50-($B$45/100)*C45)/$B$47</f>
        <v>8.8542857142857105</v>
      </c>
      <c r="D51" s="66">
        <f>+(D50-($B$45/100)*D45)/$B$47</f>
        <v>29.4</v>
      </c>
      <c r="E51" s="67"/>
      <c r="F51" s="66">
        <f t="shared" ref="F51:M51" si="3">+(F50-($B$45/100)*F45)/$B$47</f>
        <v>5.2714285714285714</v>
      </c>
      <c r="G51" s="66">
        <f t="shared" si="3"/>
        <v>1.7242857142857144</v>
      </c>
      <c r="H51" s="66">
        <f t="shared" si="3"/>
        <v>0.82000000000000017</v>
      </c>
      <c r="I51" s="66">
        <f t="shared" si="3"/>
        <v>1.3128571428571429</v>
      </c>
      <c r="J51" s="66">
        <f t="shared" si="3"/>
        <v>0.2871428571428572</v>
      </c>
      <c r="K51" s="66">
        <f t="shared" si="3"/>
        <v>10.484285714285715</v>
      </c>
      <c r="L51" s="66">
        <f t="shared" si="3"/>
        <v>0.93142857142857149</v>
      </c>
      <c r="M51" s="66">
        <f t="shared" si="3"/>
        <v>0.47528571428571431</v>
      </c>
      <c r="O51" s="37">
        <f>+B47*O3</f>
        <v>1050</v>
      </c>
      <c r="P51" s="38" t="s">
        <v>49</v>
      </c>
    </row>
    <row r="52" spans="1:16" s="42" customFormat="1" ht="17.25" x14ac:dyDescent="0.3">
      <c r="A52" s="39"/>
      <c r="B52" s="40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25"/>
      <c r="O52" s="27"/>
      <c r="P52" s="28"/>
    </row>
    <row r="53" spans="1:16" s="42" customFormat="1" ht="17.25" x14ac:dyDescent="0.3">
      <c r="A53" s="39"/>
      <c r="B53" s="40"/>
      <c r="C53" s="43"/>
      <c r="D53" s="43"/>
      <c r="E53" s="44"/>
      <c r="F53" s="43"/>
      <c r="G53" s="43"/>
      <c r="H53" s="43"/>
      <c r="I53" s="43"/>
      <c r="J53" s="43"/>
      <c r="K53" s="43"/>
      <c r="L53" s="43"/>
      <c r="M53" s="43"/>
      <c r="N53" s="25"/>
      <c r="O53" s="27"/>
      <c r="P53" s="28"/>
    </row>
    <row r="54" spans="1:16" s="48" customFormat="1" ht="21.75" customHeight="1" x14ac:dyDescent="0.25">
      <c r="A54" s="45"/>
      <c r="B54" s="46"/>
      <c r="C54" s="47" t="s">
        <v>48</v>
      </c>
      <c r="D54" s="47" t="s">
        <v>63</v>
      </c>
      <c r="E54" s="33"/>
      <c r="F54" s="47" t="s">
        <v>64</v>
      </c>
      <c r="G54" s="47" t="s">
        <v>65</v>
      </c>
      <c r="H54" s="47" t="s">
        <v>66</v>
      </c>
      <c r="I54" s="47" t="s">
        <v>67</v>
      </c>
      <c r="J54" s="47" t="s">
        <v>68</v>
      </c>
      <c r="K54" s="47" t="s">
        <v>69</v>
      </c>
      <c r="L54" s="47" t="s">
        <v>70</v>
      </c>
      <c r="M54" s="47" t="s">
        <v>71</v>
      </c>
    </row>
    <row r="55" spans="1:16" ht="15.75" x14ac:dyDescent="0.25">
      <c r="A55" s="49" t="s">
        <v>43</v>
      </c>
      <c r="B55" s="50"/>
      <c r="C55" s="51">
        <v>11.6</v>
      </c>
      <c r="D55" s="51">
        <v>17.5</v>
      </c>
      <c r="E55" s="52"/>
      <c r="F55" s="51" t="s">
        <v>78</v>
      </c>
      <c r="G55" s="51">
        <v>0.8</v>
      </c>
      <c r="H55" s="51">
        <v>0.4</v>
      </c>
      <c r="I55" s="51">
        <v>0.73</v>
      </c>
      <c r="J55" s="51">
        <v>0.17</v>
      </c>
      <c r="K55" s="53">
        <v>3.7</v>
      </c>
      <c r="L55" s="53">
        <v>0.54</v>
      </c>
      <c r="M55" s="54">
        <v>0.18</v>
      </c>
      <c r="N55" s="55"/>
    </row>
    <row r="56" spans="1:16" ht="15.75" x14ac:dyDescent="0.25">
      <c r="A56" s="49" t="s">
        <v>44</v>
      </c>
      <c r="B56" s="50"/>
      <c r="C56" s="51">
        <v>11.4</v>
      </c>
      <c r="D56" s="51">
        <v>16.5</v>
      </c>
      <c r="E56" s="52"/>
      <c r="F56" s="51" t="s">
        <v>77</v>
      </c>
      <c r="G56" s="51">
        <v>0.73</v>
      </c>
      <c r="H56" s="51">
        <v>0.37</v>
      </c>
      <c r="I56" s="51">
        <v>0.67</v>
      </c>
      <c r="J56" s="51">
        <v>0.15</v>
      </c>
      <c r="K56" s="53">
        <v>3.8</v>
      </c>
      <c r="L56" s="53">
        <v>0.5</v>
      </c>
      <c r="M56" s="54">
        <v>0.18</v>
      </c>
      <c r="N56" s="55"/>
    </row>
    <row r="57" spans="1:16" ht="15.75" x14ac:dyDescent="0.25">
      <c r="A57" s="76" t="s">
        <v>45</v>
      </c>
      <c r="B57" s="77"/>
      <c r="C57" s="51">
        <v>11.4</v>
      </c>
      <c r="D57" s="51">
        <v>16</v>
      </c>
      <c r="E57" s="52"/>
      <c r="F57" s="51" t="s">
        <v>79</v>
      </c>
      <c r="G57" s="51">
        <v>0.7</v>
      </c>
      <c r="H57" s="51">
        <v>0.35</v>
      </c>
      <c r="I57" s="51">
        <v>0.63</v>
      </c>
      <c r="J57" s="51">
        <v>0.14000000000000001</v>
      </c>
      <c r="K57" s="53">
        <v>4</v>
      </c>
      <c r="L57" s="53">
        <v>0.5</v>
      </c>
      <c r="M57" s="54">
        <v>0.18</v>
      </c>
      <c r="N57" s="55"/>
    </row>
    <row r="58" spans="1:16" ht="15.75" x14ac:dyDescent="0.25">
      <c r="A58" s="76" t="s">
        <v>46</v>
      </c>
      <c r="B58" s="77"/>
      <c r="C58" s="51">
        <v>11.5</v>
      </c>
      <c r="D58" s="51">
        <v>17</v>
      </c>
      <c r="E58" s="36"/>
      <c r="F58" s="51" t="s">
        <v>77</v>
      </c>
      <c r="G58" s="51">
        <v>0.78</v>
      </c>
      <c r="H58" s="51">
        <v>0.38</v>
      </c>
      <c r="I58" s="51">
        <v>0.68</v>
      </c>
      <c r="J58" s="51">
        <v>0.16</v>
      </c>
      <c r="K58" s="53">
        <v>3.7</v>
      </c>
      <c r="L58" s="53">
        <v>0.53</v>
      </c>
      <c r="M58" s="54">
        <v>0.18</v>
      </c>
    </row>
  </sheetData>
  <sheetProtection sheet="1" objects="1" scenarios="1"/>
  <mergeCells count="12">
    <mergeCell ref="B1:M1"/>
    <mergeCell ref="A2:A4"/>
    <mergeCell ref="C2:N2"/>
    <mergeCell ref="O2:P2"/>
    <mergeCell ref="B3:B4"/>
    <mergeCell ref="O3:P3"/>
    <mergeCell ref="O4:P4"/>
    <mergeCell ref="O50:P50"/>
    <mergeCell ref="A51:B51"/>
    <mergeCell ref="A57:B57"/>
    <mergeCell ref="A58:B58"/>
    <mergeCell ref="A50:B50"/>
  </mergeCells>
  <conditionalFormatting sqref="B5:B44">
    <cfRule type="cellIs" dxfId="1" priority="2" operator="greaterThan">
      <formula>0</formula>
    </cfRule>
  </conditionalFormatting>
  <conditionalFormatting sqref="B5:B44">
    <cfRule type="cellIs" dxfId="0" priority="1" operator="greaterThan">
      <formula>0</formula>
    </cfRule>
  </conditionalFormatting>
  <pageMargins left="0.33088235294117646" right="0.19607843137254902" top="0.26041666666666669" bottom="0.25" header="0.31496062992125984" footer="0.31496062992125984"/>
  <pageSetup paperSize="9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3"/>
  <sheetViews>
    <sheetView tabSelected="1" zoomScaleNormal="100" workbookViewId="0">
      <selection activeCell="O11" sqref="O11"/>
    </sheetView>
  </sheetViews>
  <sheetFormatPr defaultColWidth="11.42578125" defaultRowHeight="15" x14ac:dyDescent="0.25"/>
  <cols>
    <col min="1" max="1" width="28" bestFit="1" customWidth="1"/>
  </cols>
  <sheetData>
    <row r="1" spans="1:13" ht="15.75" x14ac:dyDescent="0.25">
      <c r="A1" s="2" t="s">
        <v>24</v>
      </c>
      <c r="B1" s="2" t="s">
        <v>23</v>
      </c>
      <c r="C1" s="2" t="s">
        <v>33</v>
      </c>
      <c r="D1" s="2" t="s">
        <v>34</v>
      </c>
      <c r="E1" s="2" t="s">
        <v>19</v>
      </c>
      <c r="F1" s="2" t="s">
        <v>37</v>
      </c>
      <c r="G1" s="2" t="s">
        <v>38</v>
      </c>
      <c r="H1" s="2" t="s">
        <v>56</v>
      </c>
      <c r="I1" s="2" t="s">
        <v>57</v>
      </c>
      <c r="J1" s="2" t="s">
        <v>22</v>
      </c>
      <c r="K1" s="2" t="s">
        <v>21</v>
      </c>
      <c r="L1" s="2" t="s">
        <v>20</v>
      </c>
      <c r="M1" s="2" t="s">
        <v>18</v>
      </c>
    </row>
    <row r="2" spans="1:13" ht="15.75" x14ac:dyDescent="0.25">
      <c r="A2" s="2" t="s">
        <v>85</v>
      </c>
      <c r="B2" s="2" t="s">
        <v>17</v>
      </c>
      <c r="C2" s="2" t="s">
        <v>35</v>
      </c>
      <c r="D2" s="2" t="s">
        <v>35</v>
      </c>
      <c r="E2" s="2" t="s">
        <v>35</v>
      </c>
      <c r="F2" s="2" t="s">
        <v>35</v>
      </c>
      <c r="G2" s="2" t="s">
        <v>35</v>
      </c>
      <c r="H2" s="2" t="s">
        <v>35</v>
      </c>
      <c r="I2" s="2" t="s">
        <v>35</v>
      </c>
      <c r="J2" s="2" t="s">
        <v>35</v>
      </c>
      <c r="K2" s="2" t="s">
        <v>35</v>
      </c>
      <c r="L2" s="2" t="s">
        <v>35</v>
      </c>
      <c r="M2" s="2" t="s">
        <v>16</v>
      </c>
    </row>
    <row r="3" spans="1:13" ht="15.75" x14ac:dyDescent="0.25">
      <c r="A3" s="2" t="s">
        <v>15</v>
      </c>
      <c r="B3" s="6">
        <v>13.75</v>
      </c>
      <c r="C3" s="6">
        <v>77</v>
      </c>
      <c r="D3" s="6">
        <v>40</v>
      </c>
      <c r="E3" s="6">
        <v>22</v>
      </c>
      <c r="F3" s="6">
        <v>2.4</v>
      </c>
      <c r="G3" s="6">
        <v>1.6</v>
      </c>
      <c r="H3" s="6">
        <v>3.4</v>
      </c>
      <c r="I3" s="6">
        <v>0.1</v>
      </c>
      <c r="J3" s="6">
        <v>0.4</v>
      </c>
      <c r="K3" s="6">
        <v>3.5</v>
      </c>
      <c r="L3" s="6">
        <v>0.21</v>
      </c>
      <c r="M3" s="7">
        <v>16</v>
      </c>
    </row>
    <row r="4" spans="1:13" ht="15.75" x14ac:dyDescent="0.25">
      <c r="A4" s="2" t="s">
        <v>14</v>
      </c>
      <c r="B4" s="6">
        <v>12.78</v>
      </c>
      <c r="C4" s="6">
        <v>126</v>
      </c>
      <c r="D4" s="6">
        <v>18</v>
      </c>
      <c r="E4" s="6">
        <v>27</v>
      </c>
      <c r="F4" s="6">
        <v>3.3</v>
      </c>
      <c r="G4" s="6">
        <v>1.8</v>
      </c>
      <c r="H4" s="6">
        <v>4.5</v>
      </c>
      <c r="I4" s="6">
        <v>1.5</v>
      </c>
      <c r="J4" s="6">
        <v>0.5</v>
      </c>
      <c r="K4" s="6">
        <v>3.2</v>
      </c>
      <c r="L4" s="6">
        <v>0.21</v>
      </c>
      <c r="M4" s="6">
        <v>15</v>
      </c>
    </row>
    <row r="5" spans="1:13" ht="15.75" x14ac:dyDescent="0.25">
      <c r="A5" s="2" t="s">
        <v>13</v>
      </c>
      <c r="B5" s="6">
        <v>12.59</v>
      </c>
      <c r="C5" s="6">
        <v>118</v>
      </c>
      <c r="D5" s="6">
        <v>13</v>
      </c>
      <c r="E5" s="6">
        <v>18</v>
      </c>
      <c r="F5" s="6">
        <v>3.6</v>
      </c>
      <c r="G5" s="6">
        <v>1.9</v>
      </c>
      <c r="H5" s="6">
        <v>4.4000000000000004</v>
      </c>
      <c r="I5" s="6">
        <v>1.2</v>
      </c>
      <c r="J5" s="6">
        <v>0.5</v>
      </c>
      <c r="K5" s="6">
        <v>3.4</v>
      </c>
      <c r="L5" s="6">
        <v>0.1</v>
      </c>
      <c r="M5" s="6">
        <v>13.5</v>
      </c>
    </row>
    <row r="6" spans="1:13" ht="15.75" x14ac:dyDescent="0.25">
      <c r="A6" s="2" t="s">
        <v>41</v>
      </c>
      <c r="B6" s="6">
        <v>11.43</v>
      </c>
      <c r="C6" s="6">
        <v>106</v>
      </c>
      <c r="D6" s="6">
        <v>16</v>
      </c>
      <c r="E6" s="6">
        <v>37</v>
      </c>
      <c r="F6" s="6">
        <v>3.9</v>
      </c>
      <c r="G6" s="6">
        <v>1.8</v>
      </c>
      <c r="H6" s="6">
        <v>4.0999999999999996</v>
      </c>
      <c r="I6" s="6">
        <v>1.3</v>
      </c>
      <c r="J6" s="6">
        <v>0.8</v>
      </c>
      <c r="K6" s="6">
        <v>3.9</v>
      </c>
      <c r="L6" s="6">
        <v>0.35</v>
      </c>
      <c r="M6" s="6">
        <v>13.5</v>
      </c>
    </row>
    <row r="7" spans="1:13" ht="15.75" x14ac:dyDescent="0.25">
      <c r="A7" s="4" t="s">
        <v>12</v>
      </c>
      <c r="B7" s="6">
        <v>10.25</v>
      </c>
      <c r="C7" s="6">
        <v>111</v>
      </c>
      <c r="D7" s="6">
        <v>51</v>
      </c>
      <c r="E7" s="6">
        <v>79</v>
      </c>
      <c r="F7" s="6">
        <v>4.3</v>
      </c>
      <c r="G7" s="6">
        <v>1.7</v>
      </c>
      <c r="H7" s="6">
        <v>4.7</v>
      </c>
      <c r="I7" s="6">
        <v>1.4</v>
      </c>
      <c r="J7" s="6">
        <v>1.1000000000000001</v>
      </c>
      <c r="K7" s="6">
        <v>3.8</v>
      </c>
      <c r="L7" s="6">
        <v>0.56999999999999995</v>
      </c>
      <c r="M7" s="6">
        <v>13</v>
      </c>
    </row>
    <row r="8" spans="1:13" ht="15.75" x14ac:dyDescent="0.25">
      <c r="A8" s="2" t="s">
        <v>39</v>
      </c>
      <c r="B8" s="6">
        <v>10.43</v>
      </c>
      <c r="C8" s="6">
        <v>475</v>
      </c>
      <c r="D8" s="6">
        <v>16</v>
      </c>
      <c r="E8" s="6">
        <v>36</v>
      </c>
      <c r="F8" s="6">
        <v>29.2</v>
      </c>
      <c r="G8" s="6">
        <v>6.4</v>
      </c>
      <c r="H8" s="6">
        <v>13.3</v>
      </c>
      <c r="I8" s="6">
        <v>6.4</v>
      </c>
      <c r="J8" s="6">
        <v>3</v>
      </c>
      <c r="K8" s="6">
        <v>12.3</v>
      </c>
      <c r="L8" s="6">
        <v>0.16</v>
      </c>
      <c r="M8" s="6">
        <v>36</v>
      </c>
    </row>
    <row r="9" spans="1:13" ht="15.75" x14ac:dyDescent="0.25">
      <c r="A9" s="2" t="s">
        <v>40</v>
      </c>
      <c r="B9" s="6">
        <v>10.17</v>
      </c>
      <c r="C9" s="6">
        <v>443</v>
      </c>
      <c r="D9" s="6">
        <v>13</v>
      </c>
      <c r="E9" s="6">
        <v>59</v>
      </c>
      <c r="F9" s="6">
        <v>27.3</v>
      </c>
      <c r="G9" s="6">
        <v>6.1</v>
      </c>
      <c r="H9" s="6">
        <v>12.5</v>
      </c>
      <c r="I9" s="6">
        <v>6.1</v>
      </c>
      <c r="J9" s="6">
        <v>3</v>
      </c>
      <c r="K9" s="6">
        <v>12.3</v>
      </c>
      <c r="L9" s="6">
        <v>0.16</v>
      </c>
      <c r="M9" s="6">
        <v>33.5</v>
      </c>
    </row>
    <row r="10" spans="1:13" ht="15.75" x14ac:dyDescent="0.25">
      <c r="A10" s="2" t="s">
        <v>11</v>
      </c>
      <c r="B10" s="6">
        <v>8.32</v>
      </c>
      <c r="C10" s="6">
        <v>344</v>
      </c>
      <c r="D10" s="6">
        <v>20</v>
      </c>
      <c r="E10" s="6">
        <v>122</v>
      </c>
      <c r="F10" s="6">
        <v>18.100000000000001</v>
      </c>
      <c r="G10" s="6">
        <v>6.8</v>
      </c>
      <c r="H10" s="6">
        <v>15.1</v>
      </c>
      <c r="I10" s="6">
        <v>4.5999999999999996</v>
      </c>
      <c r="J10" s="6">
        <v>6.9</v>
      </c>
      <c r="K10" s="6">
        <v>11.1</v>
      </c>
      <c r="L10" s="6">
        <v>0.1</v>
      </c>
      <c r="M10" s="6">
        <v>22.5</v>
      </c>
    </row>
    <row r="11" spans="1:13" ht="15.75" x14ac:dyDescent="0.25">
      <c r="A11" s="2" t="s">
        <v>36</v>
      </c>
      <c r="B11" s="6">
        <v>8.02</v>
      </c>
      <c r="C11" s="6">
        <v>399</v>
      </c>
      <c r="D11" s="6">
        <v>20</v>
      </c>
      <c r="E11" s="6">
        <v>124</v>
      </c>
      <c r="F11" s="6">
        <v>14.8</v>
      </c>
      <c r="G11" s="6">
        <v>9.3000000000000007</v>
      </c>
      <c r="H11" s="6">
        <v>17</v>
      </c>
      <c r="I11" s="6">
        <v>6.2</v>
      </c>
      <c r="J11" s="6">
        <v>3.8</v>
      </c>
      <c r="K11" s="6">
        <v>10.4</v>
      </c>
      <c r="L11" s="6">
        <v>0.22</v>
      </c>
      <c r="M11" s="6">
        <v>16.5</v>
      </c>
    </row>
    <row r="12" spans="1:13" ht="15.75" x14ac:dyDescent="0.25">
      <c r="A12" s="2" t="s">
        <v>76</v>
      </c>
      <c r="B12" s="6">
        <v>8.4</v>
      </c>
      <c r="C12" s="6">
        <v>328</v>
      </c>
      <c r="D12" s="6">
        <v>58</v>
      </c>
      <c r="E12" s="6">
        <v>76</v>
      </c>
      <c r="F12" s="6">
        <v>6.7</v>
      </c>
      <c r="G12" s="6">
        <v>4.8</v>
      </c>
      <c r="H12" s="6">
        <v>10.8</v>
      </c>
      <c r="I12" s="6">
        <v>3.3</v>
      </c>
      <c r="J12" s="6">
        <v>0.4</v>
      </c>
      <c r="K12" s="6">
        <v>8.3000000000000007</v>
      </c>
      <c r="L12" s="6">
        <v>0.8</v>
      </c>
      <c r="M12" s="6">
        <v>22.5</v>
      </c>
    </row>
    <row r="13" spans="1:13" ht="15.75" x14ac:dyDescent="0.25">
      <c r="A13" s="2" t="s">
        <v>10</v>
      </c>
      <c r="B13" s="6">
        <v>6.06</v>
      </c>
      <c r="C13" s="6">
        <v>196</v>
      </c>
      <c r="D13" s="6">
        <v>32</v>
      </c>
      <c r="E13" s="6">
        <v>200</v>
      </c>
      <c r="F13" s="6">
        <v>6.6</v>
      </c>
      <c r="G13" s="6">
        <v>1.9</v>
      </c>
      <c r="H13" s="6">
        <v>3.4</v>
      </c>
      <c r="I13" s="6">
        <v>2.4</v>
      </c>
      <c r="J13" s="6">
        <v>15.5</v>
      </c>
      <c r="K13" s="6">
        <v>3</v>
      </c>
      <c r="L13" s="6">
        <v>0.6</v>
      </c>
      <c r="M13" s="6">
        <v>22.5</v>
      </c>
    </row>
    <row r="14" spans="1:13" ht="15.75" x14ac:dyDescent="0.25">
      <c r="A14" s="2" t="s">
        <v>31</v>
      </c>
      <c r="B14" s="6">
        <v>5.41</v>
      </c>
      <c r="C14" s="6">
        <v>162</v>
      </c>
      <c r="D14" s="6">
        <v>37</v>
      </c>
      <c r="E14" s="6">
        <v>170</v>
      </c>
      <c r="F14" s="6">
        <v>7</v>
      </c>
      <c r="G14" s="6">
        <v>2.5</v>
      </c>
      <c r="H14" s="6">
        <v>4</v>
      </c>
      <c r="I14" s="6">
        <v>3.1</v>
      </c>
      <c r="J14" s="6">
        <v>8</v>
      </c>
      <c r="K14" s="6">
        <v>3.9</v>
      </c>
      <c r="L14" s="6">
        <v>0.9</v>
      </c>
      <c r="M14" s="6">
        <v>18.8</v>
      </c>
    </row>
    <row r="15" spans="1:13" ht="15.75" x14ac:dyDescent="0.25">
      <c r="A15" s="2" t="s">
        <v>9</v>
      </c>
      <c r="B15" s="6">
        <v>13.69</v>
      </c>
      <c r="C15" s="6">
        <v>630</v>
      </c>
      <c r="D15" s="6">
        <v>46</v>
      </c>
      <c r="E15" s="6">
        <v>11</v>
      </c>
      <c r="F15" s="6">
        <v>10</v>
      </c>
      <c r="G15" s="6">
        <v>14.5</v>
      </c>
      <c r="H15" s="6">
        <v>24.9</v>
      </c>
      <c r="I15" s="6">
        <v>3.3</v>
      </c>
      <c r="J15" s="6">
        <v>0.7</v>
      </c>
      <c r="K15" s="6">
        <v>3.9</v>
      </c>
      <c r="L15" s="6">
        <v>0.42</v>
      </c>
      <c r="M15" s="6"/>
    </row>
    <row r="16" spans="1:13" ht="15.75" x14ac:dyDescent="0.25">
      <c r="A16" s="2" t="s">
        <v>8</v>
      </c>
      <c r="B16" s="6">
        <v>14.56</v>
      </c>
      <c r="C16" s="6">
        <v>754</v>
      </c>
      <c r="D16" s="6">
        <v>20</v>
      </c>
      <c r="E16" s="6">
        <v>6</v>
      </c>
      <c r="F16" s="6">
        <v>58.5</v>
      </c>
      <c r="G16" s="6">
        <v>16.7</v>
      </c>
      <c r="H16" s="6">
        <v>27.2</v>
      </c>
      <c r="I16" s="6">
        <v>10.6</v>
      </c>
      <c r="J16" s="6">
        <v>1</v>
      </c>
      <c r="K16" s="6">
        <v>2.5</v>
      </c>
      <c r="L16" s="6">
        <v>0.5</v>
      </c>
      <c r="M16" s="6">
        <v>230</v>
      </c>
    </row>
    <row r="17" spans="1:13" ht="15.75" x14ac:dyDescent="0.25">
      <c r="A17" s="2" t="s">
        <v>32</v>
      </c>
      <c r="B17" s="6">
        <v>1.4</v>
      </c>
      <c r="C17" s="6">
        <v>441</v>
      </c>
      <c r="D17" s="6">
        <v>8</v>
      </c>
      <c r="E17" s="6">
        <v>18</v>
      </c>
      <c r="F17" s="6">
        <v>26.3</v>
      </c>
      <c r="G17" s="6">
        <v>6</v>
      </c>
      <c r="H17" s="6">
        <v>9.8000000000000007</v>
      </c>
      <c r="I17" s="6">
        <v>5</v>
      </c>
      <c r="J17" s="6">
        <v>2.9</v>
      </c>
      <c r="K17" s="6">
        <v>13.6</v>
      </c>
      <c r="L17" s="6">
        <v>1.51</v>
      </c>
      <c r="M17" s="6">
        <v>170</v>
      </c>
    </row>
    <row r="18" spans="1:13" ht="15.75" x14ac:dyDescent="0.25">
      <c r="A18" s="5" t="s">
        <v>7</v>
      </c>
      <c r="B18" s="6">
        <v>11.03</v>
      </c>
      <c r="C18" s="6">
        <v>220</v>
      </c>
      <c r="D18" s="6">
        <v>16</v>
      </c>
      <c r="E18" s="6">
        <v>55</v>
      </c>
      <c r="F18" s="6">
        <v>15.4</v>
      </c>
      <c r="G18" s="6">
        <v>1.9</v>
      </c>
      <c r="H18" s="6">
        <v>4.8</v>
      </c>
      <c r="I18" s="6">
        <v>1.9</v>
      </c>
      <c r="J18" s="6">
        <v>0.9</v>
      </c>
      <c r="K18" s="6">
        <v>3.4</v>
      </c>
      <c r="L18" s="6">
        <v>0.31</v>
      </c>
      <c r="M18" s="6">
        <v>19</v>
      </c>
    </row>
    <row r="19" spans="1:13" ht="15.75" x14ac:dyDescent="0.25">
      <c r="A19" s="2" t="s">
        <v>58</v>
      </c>
      <c r="B19" s="6">
        <v>8</v>
      </c>
      <c r="C19" s="6">
        <v>314</v>
      </c>
      <c r="D19" s="6">
        <v>76</v>
      </c>
      <c r="E19" s="6">
        <v>121</v>
      </c>
      <c r="F19" s="6">
        <v>16.600000000000001</v>
      </c>
      <c r="G19" s="6">
        <v>2.1</v>
      </c>
      <c r="H19" s="6">
        <v>8.1</v>
      </c>
      <c r="I19" s="6">
        <v>2.6</v>
      </c>
      <c r="J19" s="6">
        <v>1.8</v>
      </c>
      <c r="K19" s="6">
        <v>4</v>
      </c>
      <c r="L19" s="6">
        <v>0.35</v>
      </c>
      <c r="M19" s="6">
        <v>20</v>
      </c>
    </row>
    <row r="20" spans="1:13" ht="15.75" x14ac:dyDescent="0.25">
      <c r="A20" s="2" t="s">
        <v>6</v>
      </c>
      <c r="B20" s="6">
        <v>10.79</v>
      </c>
      <c r="C20" s="6">
        <v>258</v>
      </c>
      <c r="D20" s="6">
        <v>15</v>
      </c>
      <c r="E20" s="6">
        <v>69</v>
      </c>
      <c r="F20" s="6">
        <v>16.100000000000001</v>
      </c>
      <c r="G20" s="6">
        <v>1.8</v>
      </c>
      <c r="H20" s="6">
        <v>4.8</v>
      </c>
      <c r="I20" s="6">
        <v>2.2000000000000002</v>
      </c>
      <c r="J20" s="6">
        <v>1.4</v>
      </c>
      <c r="K20" s="6">
        <v>5.5</v>
      </c>
      <c r="L20" s="6">
        <v>0.31</v>
      </c>
      <c r="M20" s="6">
        <v>17</v>
      </c>
    </row>
    <row r="21" spans="1:13" ht="15.75" x14ac:dyDescent="0.25">
      <c r="A21" s="2" t="s">
        <v>5</v>
      </c>
      <c r="B21" s="6">
        <v>13.84</v>
      </c>
      <c r="C21" s="6">
        <v>350</v>
      </c>
      <c r="D21" s="6">
        <v>179</v>
      </c>
      <c r="E21" s="6">
        <v>55</v>
      </c>
      <c r="F21" s="6">
        <v>22.1</v>
      </c>
      <c r="G21" s="6">
        <v>4.8</v>
      </c>
      <c r="H21" s="6">
        <v>10.199999999999999</v>
      </c>
      <c r="I21" s="6">
        <v>4.8</v>
      </c>
      <c r="J21" s="6">
        <v>2.8</v>
      </c>
      <c r="K21" s="6">
        <v>5.7</v>
      </c>
      <c r="L21" s="6">
        <v>0.4</v>
      </c>
      <c r="M21" s="6">
        <v>34</v>
      </c>
    </row>
    <row r="22" spans="1:13" ht="15.75" x14ac:dyDescent="0.25">
      <c r="A22" s="2" t="s">
        <v>4</v>
      </c>
      <c r="B22" s="6">
        <v>6.17</v>
      </c>
      <c r="C22" s="6">
        <v>146</v>
      </c>
      <c r="D22" s="6">
        <v>47</v>
      </c>
      <c r="E22" s="6">
        <v>103</v>
      </c>
      <c r="F22" s="6">
        <v>6.3</v>
      </c>
      <c r="G22" s="6">
        <v>2.2999999999999998</v>
      </c>
      <c r="H22" s="6">
        <v>5.5</v>
      </c>
      <c r="I22" s="6">
        <v>2.5</v>
      </c>
      <c r="J22" s="6">
        <v>1.5</v>
      </c>
      <c r="K22" s="6">
        <v>11.4</v>
      </c>
      <c r="L22" s="6">
        <v>0.49</v>
      </c>
      <c r="M22" s="6">
        <v>10.8</v>
      </c>
    </row>
    <row r="23" spans="1:13" ht="15.75" x14ac:dyDescent="0.25">
      <c r="A23" s="2" t="s">
        <v>3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381</v>
      </c>
      <c r="K23" s="6">
        <v>0.4</v>
      </c>
      <c r="L23" s="6">
        <v>0</v>
      </c>
      <c r="M23" s="6">
        <v>5</v>
      </c>
    </row>
    <row r="24" spans="1:13" ht="15.75" x14ac:dyDescent="0.25">
      <c r="A24" s="2" t="s">
        <v>2</v>
      </c>
      <c r="B24" s="6">
        <v>36.950000000000003</v>
      </c>
      <c r="C24" s="6">
        <v>0</v>
      </c>
      <c r="D24" s="6">
        <v>950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78</v>
      </c>
    </row>
    <row r="25" spans="1:13" ht="15.75" x14ac:dyDescent="0.25">
      <c r="A25" s="2" t="s">
        <v>1</v>
      </c>
      <c r="B25" s="6">
        <v>35.380000000000003</v>
      </c>
      <c r="C25" s="6">
        <v>0</v>
      </c>
      <c r="D25" s="6">
        <v>950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85</v>
      </c>
    </row>
    <row r="26" spans="1:13" ht="15.75" x14ac:dyDescent="0.25">
      <c r="A26" s="2" t="s">
        <v>0</v>
      </c>
      <c r="B26" s="6">
        <v>37</v>
      </c>
      <c r="C26" s="6">
        <v>0</v>
      </c>
      <c r="D26" s="6">
        <v>950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85</v>
      </c>
    </row>
    <row r="27" spans="1:13" ht="15.75" x14ac:dyDescent="0.25">
      <c r="A27" s="2" t="s">
        <v>61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380</v>
      </c>
      <c r="M27" s="6">
        <v>18</v>
      </c>
    </row>
    <row r="28" spans="1:13" ht="15.75" x14ac:dyDescent="0.25">
      <c r="A28" s="2" t="s">
        <v>74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30</v>
      </c>
      <c r="H28" s="6">
        <v>0</v>
      </c>
      <c r="I28" s="6">
        <v>0</v>
      </c>
      <c r="J28" s="6">
        <v>150</v>
      </c>
      <c r="K28" s="6">
        <v>80</v>
      </c>
      <c r="L28" s="6">
        <v>50</v>
      </c>
      <c r="M28" s="6">
        <v>105</v>
      </c>
    </row>
    <row r="29" spans="1:13" ht="15.75" x14ac:dyDescent="0.25">
      <c r="A29" s="2" t="s">
        <v>73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70</v>
      </c>
      <c r="H29" s="6">
        <v>0</v>
      </c>
      <c r="I29" s="6">
        <v>0</v>
      </c>
      <c r="J29" s="6">
        <v>150</v>
      </c>
      <c r="K29" s="6">
        <v>80</v>
      </c>
      <c r="L29" s="6">
        <v>50</v>
      </c>
      <c r="M29" s="6">
        <v>108</v>
      </c>
    </row>
    <row r="30" spans="1:13" ht="15.75" x14ac:dyDescent="0.25">
      <c r="A30" s="2" t="s">
        <v>75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80</v>
      </c>
      <c r="H30" s="6">
        <v>0</v>
      </c>
      <c r="I30" s="6">
        <v>0</v>
      </c>
      <c r="J30" s="6">
        <v>130</v>
      </c>
      <c r="K30" s="6">
        <v>80</v>
      </c>
      <c r="L30" s="6">
        <v>50</v>
      </c>
      <c r="M30" s="6">
        <v>112</v>
      </c>
    </row>
    <row r="31" spans="1:13" ht="15.75" x14ac:dyDescent="0.25">
      <c r="A31" s="2" t="s">
        <v>84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150</v>
      </c>
      <c r="K31" s="6">
        <v>80</v>
      </c>
      <c r="L31" s="6">
        <v>50</v>
      </c>
      <c r="M31" s="6">
        <v>88</v>
      </c>
    </row>
    <row r="32" spans="1:13" ht="15.75" x14ac:dyDescent="0.25">
      <c r="A32" s="2" t="s">
        <v>81</v>
      </c>
      <c r="B32" s="6"/>
      <c r="C32" s="6"/>
      <c r="D32" s="6"/>
      <c r="E32" s="6">
        <v>650</v>
      </c>
      <c r="F32" s="6"/>
      <c r="G32" s="6"/>
      <c r="H32" s="6"/>
      <c r="I32" s="6"/>
      <c r="J32" s="6"/>
      <c r="K32" s="6"/>
      <c r="L32" s="6"/>
      <c r="M32" s="6">
        <v>110</v>
      </c>
    </row>
    <row r="33" spans="1:13" ht="15.75" x14ac:dyDescent="0.25">
      <c r="A33" s="2" t="s">
        <v>42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</row>
    <row r="34" spans="1:13" ht="15.75" x14ac:dyDescent="0.25">
      <c r="A34" s="2" t="s">
        <v>42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</row>
    <row r="35" spans="1:13" ht="15.75" x14ac:dyDescent="0.25">
      <c r="A35" s="2" t="s">
        <v>42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</row>
    <row r="36" spans="1:13" ht="15.75" x14ac:dyDescent="0.25">
      <c r="A36" s="2" t="s">
        <v>42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</row>
    <row r="37" spans="1:13" ht="15.75" x14ac:dyDescent="0.25">
      <c r="A37" s="2" t="s">
        <v>42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</row>
    <row r="38" spans="1:13" ht="15.75" x14ac:dyDescent="0.25">
      <c r="A38" s="2" t="s">
        <v>42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1:13" ht="15.75" x14ac:dyDescent="0.25">
      <c r="A39" s="2" t="s">
        <v>42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</row>
    <row r="40" spans="1:13" ht="15.75" x14ac:dyDescent="0.25">
      <c r="A40" s="2" t="s">
        <v>42</v>
      </c>
      <c r="B40" s="1"/>
      <c r="C40" s="3"/>
      <c r="D40" s="1"/>
      <c r="E40" s="1"/>
      <c r="F40" s="3"/>
      <c r="G40" s="1"/>
      <c r="H40" s="1"/>
      <c r="I40" s="1"/>
      <c r="J40" s="1"/>
      <c r="K40" s="1"/>
      <c r="L40" s="1"/>
      <c r="M40" s="1"/>
    </row>
    <row r="41" spans="1:13" ht="15.75" x14ac:dyDescent="0.25">
      <c r="A41" s="2" t="s">
        <v>42</v>
      </c>
      <c r="B41" s="1"/>
      <c r="C41" s="3"/>
      <c r="D41" s="1"/>
      <c r="E41" s="1"/>
      <c r="F41" s="3"/>
      <c r="G41" s="1"/>
      <c r="H41" s="1"/>
      <c r="I41" s="1"/>
      <c r="J41" s="1"/>
      <c r="K41" s="1"/>
      <c r="L41" s="1"/>
      <c r="M41" s="1"/>
    </row>
    <row r="42" spans="1:13" ht="15.75" x14ac:dyDescent="0.25">
      <c r="A42" s="2" t="s">
        <v>42</v>
      </c>
      <c r="B42" s="1"/>
      <c r="C42" s="3"/>
      <c r="D42" s="1"/>
      <c r="E42" s="1"/>
      <c r="F42" s="3"/>
      <c r="G42" s="1"/>
      <c r="H42" s="1"/>
      <c r="I42" s="1"/>
      <c r="J42" s="1"/>
      <c r="K42" s="1"/>
      <c r="L42" s="1"/>
      <c r="M42" s="1"/>
    </row>
    <row r="43" spans="1:13" ht="15.75" x14ac:dyDescent="0.25">
      <c r="A43" s="2" t="s">
        <v>42</v>
      </c>
      <c r="B43" s="1"/>
      <c r="C43" s="3"/>
      <c r="D43" s="1"/>
      <c r="E43" s="1"/>
      <c r="F43" s="3"/>
      <c r="G43" s="1"/>
      <c r="H43" s="1"/>
      <c r="I43" s="1"/>
      <c r="J43" s="1"/>
      <c r="K43" s="1"/>
      <c r="L43" s="1"/>
      <c r="M43" s="1"/>
    </row>
  </sheetData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Rezeptur für Alleinfutter</vt:lpstr>
      <vt:lpstr>Rezeptur für komb. Fütterung</vt:lpstr>
      <vt:lpstr>Komponenten</vt:lpstr>
    </vt:vector>
  </TitlesOfParts>
  <Company>StMELF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Schreiter, Ruben (LfL)</dc:creator>
  <cp:lastModifiedBy>m.leonhardsberger</cp:lastModifiedBy>
  <cp:lastPrinted>2016-12-16T16:59:30Z</cp:lastPrinted>
  <dcterms:created xsi:type="dcterms:W3CDTF">2016-01-13T14:29:19Z</dcterms:created>
  <dcterms:modified xsi:type="dcterms:W3CDTF">2023-09-08T09:35:36Z</dcterms:modified>
</cp:coreProperties>
</file>