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"/>
    </mc:Choice>
  </mc:AlternateContent>
  <xr:revisionPtr revIDLastSave="0" documentId="8_{2A9FD34E-32D5-1F49-8257-66D6570D20D5}" xr6:coauthVersionLast="47" xr6:coauthVersionMax="47" xr10:uidLastSave="{00000000-0000-0000-0000-000000000000}"/>
  <bookViews>
    <workbookView xWindow="0" yWindow="500" windowWidth="32020" windowHeight="19060" xr2:uid="{00000000-000D-0000-FFFF-FFFF00000000}"/>
  </bookViews>
  <sheets>
    <sheet name="Interface" sheetId="1" r:id="rId1"/>
    <sheet name="Distribution" sheetId="4" r:id="rId2"/>
    <sheet name="Working" sheetId="2" r:id="rId3"/>
    <sheet name="WorkingDistribution" sheetId="5" r:id="rId4"/>
  </sheets>
  <definedNames>
    <definedName name="bw">Distribution!$C$2</definedName>
    <definedName name="Cali_effect">Working!$M$2:OFFSET(Working!$M$2,Number_of_studies-1,0,1,1)</definedName>
    <definedName name="df">Working!$T$2</definedName>
    <definedName name="Effect_estimates">Interface!$B$2:OFFSET(Interface!$B$2,Number_of_studies-1,0,1,1)</definedName>
    <definedName name="Estimated_mean">Interface!$E$5</definedName>
    <definedName name="Estimated_tau2">Interface!$E$8</definedName>
    <definedName name="Min">WorkingDistribution!$B$2</definedName>
    <definedName name="Names">Interface!$A$2:OFFSET(Interface!$A$2,Number_of_studies-1,0,1,1)</definedName>
    <definedName name="Number">Working!$A$2:OFFSET(Working!$A$2,Number_of_studies-1,0,1,1)</definedName>
    <definedName name="Number_of_studies">Interface!$E$2</definedName>
    <definedName name="Order">Working!$A$2:OFFSET(Working!$A$2,Number_of_studies-1,0,1,1)</definedName>
    <definedName name="Sort_cali_effect">Working!$N$2:OFFSET(Working!$N$2,Number_of_studies-1,0,1,1)</definedName>
    <definedName name="Sorted_1.96_Standard_errors">Working!$H$2:OFFSET(Working!$H$2,Number_of_studies-1,0,1,1)</definedName>
    <definedName name="Sorted_effect_estimates">Working!$G$2:OFFSET(Working!$G$2,Number_of_studies-1,0,1,1)</definedName>
    <definedName name="Sorted_names">Working!$J$2:OFFSET(Working!$J$2,Number_of_studies-1,0,1,1)</definedName>
    <definedName name="Standard_errors">Interface!$C$2:OFFSET(Interface!$C$2,Number_of_studies-1,0,1,1)</definedName>
    <definedName name="Zeros">Working!$R$2:OFFSET(Working!$R$2,Number_of_studies-1,0,1,1)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2" l="1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N21" i="2"/>
  <c r="A21" i="4" s="1"/>
  <c r="N22" i="2"/>
  <c r="A22" i="4" s="1"/>
  <c r="N23" i="2"/>
  <c r="A23" i="4" s="1"/>
  <c r="N24" i="2"/>
  <c r="A24" i="4" s="1"/>
  <c r="N25" i="2"/>
  <c r="A25" i="4" s="1"/>
  <c r="N26" i="2"/>
  <c r="A26" i="4" s="1"/>
  <c r="N27" i="2"/>
  <c r="A27" i="4" s="1"/>
  <c r="N28" i="2"/>
  <c r="A28" i="4" s="1"/>
  <c r="N29" i="2"/>
  <c r="A29" i="4" s="1"/>
  <c r="N30" i="2"/>
  <c r="A30" i="4" s="1"/>
  <c r="N31" i="2"/>
  <c r="A31" i="4" s="1"/>
  <c r="N32" i="2"/>
  <c r="A32" i="4" s="1"/>
  <c r="N33" i="2"/>
  <c r="A33" i="4" s="1"/>
  <c r="N34" i="2"/>
  <c r="A34" i="4" s="1"/>
  <c r="N35" i="2"/>
  <c r="A35" i="4" s="1"/>
  <c r="N36" i="2"/>
  <c r="A36" i="4" s="1"/>
  <c r="N37" i="2"/>
  <c r="A37" i="4" s="1"/>
  <c r="N38" i="2"/>
  <c r="A38" i="4" s="1"/>
  <c r="N39" i="2"/>
  <c r="A39" i="4" s="1"/>
  <c r="N40" i="2"/>
  <c r="A40" i="4" s="1"/>
  <c r="N41" i="2"/>
  <c r="A41" i="4" s="1"/>
  <c r="N42" i="2"/>
  <c r="A42" i="4" s="1"/>
  <c r="N43" i="2"/>
  <c r="A43" i="4" s="1"/>
  <c r="N44" i="2"/>
  <c r="A44" i="4" s="1"/>
  <c r="N45" i="2"/>
  <c r="A45" i="4" s="1"/>
  <c r="N46" i="2"/>
  <c r="A46" i="4" s="1"/>
  <c r="N47" i="2"/>
  <c r="A47" i="4" s="1"/>
  <c r="N48" i="2"/>
  <c r="A48" i="4" s="1"/>
  <c r="N49" i="2"/>
  <c r="A49" i="4" s="1"/>
  <c r="N50" i="2"/>
  <c r="A50" i="4" s="1"/>
  <c r="N51" i="2"/>
  <c r="A51" i="4" s="1"/>
  <c r="N52" i="2"/>
  <c r="A52" i="4" s="1"/>
  <c r="N53" i="2"/>
  <c r="A53" i="4" s="1"/>
  <c r="N54" i="2"/>
  <c r="A54" i="4" s="1"/>
  <c r="N55" i="2"/>
  <c r="A55" i="4" s="1"/>
  <c r="N56" i="2"/>
  <c r="A56" i="4" s="1"/>
  <c r="N57" i="2"/>
  <c r="A57" i="4" s="1"/>
  <c r="N58" i="2"/>
  <c r="A58" i="4" s="1"/>
  <c r="N59" i="2"/>
  <c r="A59" i="4" s="1"/>
  <c r="N60" i="2"/>
  <c r="A60" i="4" s="1"/>
  <c r="N61" i="2"/>
  <c r="A61" i="4" s="1"/>
  <c r="N62" i="2"/>
  <c r="A62" i="4" s="1"/>
  <c r="N63" i="2"/>
  <c r="A63" i="4" s="1"/>
  <c r="N64" i="2"/>
  <c r="A64" i="4" s="1"/>
  <c r="N65" i="2"/>
  <c r="A65" i="4" s="1"/>
  <c r="N66" i="2"/>
  <c r="A66" i="4" s="1"/>
  <c r="N67" i="2"/>
  <c r="A67" i="4" s="1"/>
  <c r="N68" i="2"/>
  <c r="A68" i="4" s="1"/>
  <c r="N69" i="2"/>
  <c r="A69" i="4" s="1"/>
  <c r="N70" i="2"/>
  <c r="A70" i="4" s="1"/>
  <c r="N71" i="2"/>
  <c r="A71" i="4" s="1"/>
  <c r="N72" i="2"/>
  <c r="A72" i="4" s="1"/>
  <c r="N73" i="2"/>
  <c r="A73" i="4" s="1"/>
  <c r="N74" i="2"/>
  <c r="A74" i="4" s="1"/>
  <c r="N75" i="2"/>
  <c r="A75" i="4" s="1"/>
  <c r="N76" i="2"/>
  <c r="A76" i="4" s="1"/>
  <c r="N77" i="2"/>
  <c r="A77" i="4" s="1"/>
  <c r="N78" i="2"/>
  <c r="A78" i="4" s="1"/>
  <c r="N79" i="2"/>
  <c r="A79" i="4" s="1"/>
  <c r="N80" i="2"/>
  <c r="A80" i="4" s="1"/>
  <c r="N81" i="2"/>
  <c r="A81" i="4" s="1"/>
  <c r="N82" i="2"/>
  <c r="A82" i="4" s="1"/>
  <c r="N83" i="2"/>
  <c r="A83" i="4" s="1"/>
  <c r="N84" i="2"/>
  <c r="A84" i="4" s="1"/>
  <c r="N85" i="2"/>
  <c r="A85" i="4" s="1"/>
  <c r="N86" i="2"/>
  <c r="A86" i="4" s="1"/>
  <c r="N87" i="2"/>
  <c r="A87" i="4" s="1"/>
  <c r="N88" i="2"/>
  <c r="A88" i="4" s="1"/>
  <c r="N89" i="2"/>
  <c r="A89" i="4" s="1"/>
  <c r="N90" i="2"/>
  <c r="A90" i="4" s="1"/>
  <c r="N91" i="2"/>
  <c r="A91" i="4" s="1"/>
  <c r="N92" i="2"/>
  <c r="A92" i="4" s="1"/>
  <c r="N93" i="2"/>
  <c r="A93" i="4" s="1"/>
  <c r="N94" i="2"/>
  <c r="A94" i="4" s="1"/>
  <c r="N95" i="2"/>
  <c r="A95" i="4" s="1"/>
  <c r="N96" i="2"/>
  <c r="A96" i="4" s="1"/>
  <c r="N97" i="2"/>
  <c r="A97" i="4" s="1"/>
  <c r="N98" i="2"/>
  <c r="A98" i="4" s="1"/>
  <c r="N99" i="2"/>
  <c r="A99" i="4" s="1"/>
  <c r="N100" i="2"/>
  <c r="A100" i="4" s="1"/>
  <c r="N101" i="2"/>
  <c r="A101" i="4" s="1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A2" i="2"/>
  <c r="E2" i="1"/>
  <c r="E4" i="2" l="1"/>
  <c r="F4" i="2" s="1"/>
  <c r="G2" i="1" a="1"/>
  <c r="G2" i="1" s="1"/>
  <c r="E8" i="1" a="1"/>
  <c r="E8" i="1" s="1"/>
  <c r="G5" i="1" a="1"/>
  <c r="G5" i="1" s="1"/>
  <c r="T2" i="2"/>
  <c r="D18" i="2"/>
  <c r="B18" i="2" s="1"/>
  <c r="C18" i="2" s="1"/>
  <c r="D20" i="2"/>
  <c r="B20" i="2" s="1"/>
  <c r="C20" i="2" s="1"/>
  <c r="E20" i="2"/>
  <c r="F20" i="2" s="1"/>
  <c r="I19" i="2"/>
  <c r="D19" i="2"/>
  <c r="B19" i="2" s="1"/>
  <c r="C19" i="2" s="1"/>
  <c r="E19" i="2"/>
  <c r="F19" i="2" s="1"/>
  <c r="I17" i="2"/>
  <c r="E17" i="2"/>
  <c r="F17" i="2" s="1"/>
  <c r="I18" i="2"/>
  <c r="D17" i="2"/>
  <c r="B17" i="2" s="1"/>
  <c r="E18" i="2"/>
  <c r="F18" i="2" s="1"/>
  <c r="I16" i="2"/>
  <c r="I13" i="2"/>
  <c r="I5" i="2"/>
  <c r="I2" i="2"/>
  <c r="I10" i="2"/>
  <c r="I12" i="2"/>
  <c r="I8" i="2"/>
  <c r="I4" i="2"/>
  <c r="I9" i="2"/>
  <c r="I14" i="2"/>
  <c r="I6" i="2"/>
  <c r="E14" i="2"/>
  <c r="F14" i="2" s="1"/>
  <c r="I15" i="2"/>
  <c r="I11" i="2"/>
  <c r="I7" i="2"/>
  <c r="I3" i="2"/>
  <c r="D2" i="2"/>
  <c r="B2" i="2" s="1"/>
  <c r="D13" i="2"/>
  <c r="B13" i="2" s="1"/>
  <c r="E6" i="2"/>
  <c r="F6" i="2" s="1"/>
  <c r="D5" i="2"/>
  <c r="B5" i="2" s="1"/>
  <c r="D6" i="2"/>
  <c r="B6" i="2" s="1"/>
  <c r="E9" i="2"/>
  <c r="F9" i="2" s="1"/>
  <c r="D10" i="2"/>
  <c r="B10" i="2" s="1"/>
  <c r="E2" i="2"/>
  <c r="F2" i="2" s="1"/>
  <c r="E13" i="2"/>
  <c r="F13" i="2" s="1"/>
  <c r="E5" i="2"/>
  <c r="F5" i="2" s="1"/>
  <c r="D14" i="2"/>
  <c r="B14" i="2" s="1"/>
  <c r="E16" i="2"/>
  <c r="F16" i="2" s="1"/>
  <c r="D16" i="2"/>
  <c r="B16" i="2" s="1"/>
  <c r="C16" i="2" s="1"/>
  <c r="D9" i="2"/>
  <c r="B9" i="2" s="1"/>
  <c r="E10" i="2"/>
  <c r="F10" i="2" s="1"/>
  <c r="D15" i="2"/>
  <c r="B15" i="2" s="1"/>
  <c r="D11" i="2"/>
  <c r="B11" i="2" s="1"/>
  <c r="D7" i="2"/>
  <c r="B7" i="2" s="1"/>
  <c r="D3" i="2"/>
  <c r="B3" i="2" s="1"/>
  <c r="E15" i="2"/>
  <c r="F15" i="2" s="1"/>
  <c r="E11" i="2"/>
  <c r="F11" i="2" s="1"/>
  <c r="E7" i="2"/>
  <c r="F7" i="2" s="1"/>
  <c r="E3" i="2"/>
  <c r="F3" i="2" s="1"/>
  <c r="D12" i="2"/>
  <c r="B12" i="2" s="1"/>
  <c r="D8" i="2"/>
  <c r="B8" i="2" s="1"/>
  <c r="D4" i="2"/>
  <c r="B4" i="2" s="1"/>
  <c r="E12" i="2"/>
  <c r="F12" i="2" s="1"/>
  <c r="E8" i="2"/>
  <c r="F8" i="2" s="1"/>
  <c r="E11" i="1" l="1" a="1"/>
  <c r="E11" i="1" s="1"/>
  <c r="S2" i="2" s="1"/>
  <c r="E5" i="1" a="1"/>
  <c r="E5" i="1" s="1"/>
  <c r="C17" i="2"/>
  <c r="C2" i="2"/>
  <c r="C8" i="2"/>
  <c r="C15" i="2"/>
  <c r="C6" i="2"/>
  <c r="C4" i="2"/>
  <c r="C11" i="2"/>
  <c r="C13" i="2"/>
  <c r="C7" i="2"/>
  <c r="C9" i="2"/>
  <c r="C12" i="2"/>
  <c r="C5" i="2"/>
  <c r="C14" i="2"/>
  <c r="C3" i="2"/>
  <c r="C10" i="2"/>
  <c r="O2" i="2" l="1"/>
  <c r="M16" i="2" a="1"/>
  <c r="M16" i="2" s="1"/>
  <c r="M15" i="2" a="1"/>
  <c r="M15" i="2" s="1"/>
  <c r="M4" i="2" a="1"/>
  <c r="M4" i="2" s="1"/>
  <c r="K16" i="2" s="1"/>
  <c r="M3" i="2" a="1"/>
  <c r="M3" i="2" s="1"/>
  <c r="M5" i="2" a="1"/>
  <c r="M5" i="2" s="1"/>
  <c r="M7" i="2" a="1"/>
  <c r="M7" i="2" s="1"/>
  <c r="M9" i="2" a="1"/>
  <c r="M9" i="2" s="1"/>
  <c r="M11" i="2" a="1"/>
  <c r="M11" i="2" s="1"/>
  <c r="M13" i="2" a="1"/>
  <c r="M13" i="2" s="1"/>
  <c r="M6" i="2" a="1"/>
  <c r="M6" i="2" s="1"/>
  <c r="M8" i="2" a="1"/>
  <c r="M8" i="2" s="1"/>
  <c r="M10" i="2" a="1"/>
  <c r="M10" i="2" s="1"/>
  <c r="M12" i="2" a="1"/>
  <c r="M12" i="2" s="1"/>
  <c r="M14" i="2" a="1"/>
  <c r="M14" i="2" s="1"/>
  <c r="G14" i="1"/>
  <c r="M2" i="2" a="1"/>
  <c r="M2" i="2" s="1"/>
  <c r="G17" i="1"/>
  <c r="E14" i="1"/>
  <c r="E17" i="1"/>
  <c r="G19" i="2"/>
  <c r="H20" i="2"/>
  <c r="J19" i="2"/>
  <c r="H19" i="2"/>
  <c r="G20" i="2"/>
  <c r="J20" i="2"/>
  <c r="K20" i="2"/>
  <c r="L20" i="2" s="1"/>
  <c r="K19" i="2"/>
  <c r="K17" i="2"/>
  <c r="G18" i="2"/>
  <c r="J18" i="2"/>
  <c r="J17" i="2"/>
  <c r="H18" i="2"/>
  <c r="G17" i="2"/>
  <c r="H17" i="2"/>
  <c r="K18" i="2"/>
  <c r="J16" i="2"/>
  <c r="J15" i="2"/>
  <c r="J6" i="2"/>
  <c r="J10" i="2"/>
  <c r="J14" i="2"/>
  <c r="J4" i="2"/>
  <c r="J3" i="2"/>
  <c r="J11" i="2"/>
  <c r="J5" i="2"/>
  <c r="J9" i="2"/>
  <c r="J13" i="2"/>
  <c r="J8" i="2"/>
  <c r="J12" i="2"/>
  <c r="J7" i="2"/>
  <c r="H5" i="2"/>
  <c r="J2" i="2"/>
  <c r="G5" i="2"/>
  <c r="G16" i="2"/>
  <c r="H16" i="2"/>
  <c r="H15" i="2"/>
  <c r="G15" i="2"/>
  <c r="H10" i="2"/>
  <c r="H9" i="2"/>
  <c r="G9" i="2"/>
  <c r="H3" i="2"/>
  <c r="G6" i="2"/>
  <c r="H14" i="2"/>
  <c r="G3" i="2"/>
  <c r="G13" i="2"/>
  <c r="G7" i="2"/>
  <c r="G10" i="2"/>
  <c r="H11" i="2"/>
  <c r="H13" i="2"/>
  <c r="H8" i="2"/>
  <c r="G4" i="2"/>
  <c r="G11" i="2"/>
  <c r="G14" i="2"/>
  <c r="H2" i="2"/>
  <c r="H4" i="2"/>
  <c r="H7" i="2"/>
  <c r="H6" i="2"/>
  <c r="G12" i="2"/>
  <c r="G8" i="2"/>
  <c r="G2" i="2"/>
  <c r="H12" i="2"/>
  <c r="K15" i="2" l="1"/>
  <c r="L15" i="2" s="1"/>
  <c r="K10" i="2"/>
  <c r="K4" i="2"/>
  <c r="K6" i="2"/>
  <c r="K7" i="2"/>
  <c r="K8" i="2"/>
  <c r="K3" i="2"/>
  <c r="K13" i="2"/>
  <c r="K14" i="2"/>
  <c r="K12" i="2"/>
  <c r="K11" i="2"/>
  <c r="K9" i="2"/>
  <c r="K5" i="2"/>
  <c r="K2" i="2"/>
  <c r="L16" i="2"/>
  <c r="L17" i="2"/>
  <c r="L18" i="2"/>
  <c r="L19" i="2"/>
  <c r="L14" i="2" l="1"/>
  <c r="L13" i="2"/>
  <c r="L8" i="2"/>
  <c r="L5" i="2"/>
  <c r="L7" i="2"/>
  <c r="L2" i="2"/>
  <c r="L11" i="2"/>
  <c r="L3" i="2"/>
  <c r="L12" i="2"/>
  <c r="L10" i="2"/>
  <c r="L6" i="2"/>
  <c r="L9" i="2"/>
  <c r="L4" i="2"/>
  <c r="N20" i="2"/>
  <c r="A20" i="4" s="1"/>
  <c r="N19" i="2"/>
  <c r="A19" i="4" s="1"/>
  <c r="N17" i="2"/>
  <c r="A17" i="4" s="1"/>
  <c r="N18" i="2"/>
  <c r="A18" i="4" s="1"/>
  <c r="N16" i="2" l="1"/>
  <c r="A16" i="4" s="1"/>
  <c r="N15" i="2"/>
  <c r="A15" i="4" s="1"/>
  <c r="N6" i="2"/>
  <c r="A6" i="4" s="1"/>
  <c r="N2" i="2"/>
  <c r="B1001" i="5" s="1"/>
  <c r="D1001" i="5" s="1"/>
  <c r="N5" i="2"/>
  <c r="A5" i="4" s="1"/>
  <c r="N14" i="2"/>
  <c r="B2" i="5" s="1"/>
  <c r="D2" i="5" s="1"/>
  <c r="N13" i="2"/>
  <c r="A13" i="4" s="1"/>
  <c r="N7" i="2"/>
  <c r="A7" i="4" s="1"/>
  <c r="N8" i="2"/>
  <c r="A8" i="4" s="1"/>
  <c r="N3" i="2"/>
  <c r="A3" i="4" s="1"/>
  <c r="N9" i="2"/>
  <c r="A9" i="4" s="1"/>
  <c r="N11" i="2"/>
  <c r="A11" i="4" s="1"/>
  <c r="N10" i="2"/>
  <c r="A10" i="4" s="1"/>
  <c r="N12" i="2"/>
  <c r="A12" i="4" s="1"/>
  <c r="N4" i="2"/>
  <c r="A4" i="4" s="1"/>
  <c r="G20" i="1" l="1"/>
  <c r="G23" i="1"/>
  <c r="E20" i="1"/>
  <c r="E23" i="1"/>
  <c r="Q2" i="2" s="1"/>
  <c r="C2" i="5" a="1"/>
  <c r="C2" i="5" s="1"/>
  <c r="G11" i="1"/>
  <c r="C1001" i="5" a="1"/>
  <c r="C1001" i="5" s="1"/>
  <c r="A14" i="4"/>
  <c r="A2" i="4"/>
  <c r="P2" i="2" l="1"/>
  <c r="B14" i="5"/>
  <c r="D14" i="5" s="1"/>
  <c r="B4" i="5"/>
  <c r="D4" i="5" s="1"/>
  <c r="B773" i="5"/>
  <c r="D773" i="5" s="1"/>
  <c r="B935" i="5"/>
  <c r="D935" i="5" s="1"/>
  <c r="B768" i="5"/>
  <c r="D768" i="5" s="1"/>
  <c r="B517" i="5"/>
  <c r="D517" i="5" s="1"/>
  <c r="B931" i="5"/>
  <c r="D931" i="5" s="1"/>
  <c r="B803" i="5"/>
  <c r="D803" i="5" s="1"/>
  <c r="B635" i="5"/>
  <c r="D635" i="5" s="1"/>
  <c r="B998" i="5"/>
  <c r="D998" i="5" s="1"/>
  <c r="B911" i="5"/>
  <c r="D911" i="5" s="1"/>
  <c r="B779" i="5"/>
  <c r="D779" i="5" s="1"/>
  <c r="B597" i="5"/>
  <c r="D597" i="5" s="1"/>
  <c r="B955" i="5"/>
  <c r="D955" i="5" s="1"/>
  <c r="B589" i="5"/>
  <c r="D589" i="5" s="1"/>
  <c r="B971" i="5"/>
  <c r="D971" i="5" s="1"/>
  <c r="B581" i="5"/>
  <c r="D581" i="5" s="1"/>
  <c r="B918" i="5"/>
  <c r="D918" i="5" s="1"/>
  <c r="B957" i="5"/>
  <c r="D957" i="5" s="1"/>
  <c r="B905" i="5"/>
  <c r="D905" i="5" s="1"/>
  <c r="B853" i="5"/>
  <c r="D853" i="5" s="1"/>
  <c r="B797" i="5"/>
  <c r="D797" i="5" s="1"/>
  <c r="B733" i="5"/>
  <c r="D733" i="5" s="1"/>
  <c r="B675" i="5"/>
  <c r="D675" i="5" s="1"/>
  <c r="B992" i="5"/>
  <c r="D992" i="5" s="1"/>
  <c r="B960" i="5"/>
  <c r="D960" i="5" s="1"/>
  <c r="B928" i="5"/>
  <c r="D928" i="5" s="1"/>
  <c r="B896" i="5"/>
  <c r="D896" i="5" s="1"/>
  <c r="B864" i="5"/>
  <c r="D864" i="5" s="1"/>
  <c r="B832" i="5"/>
  <c r="D832" i="5" s="1"/>
  <c r="B800" i="5"/>
  <c r="D800" i="5" s="1"/>
  <c r="B759" i="5"/>
  <c r="D759" i="5" s="1"/>
  <c r="B716" i="5"/>
  <c r="D716" i="5" s="1"/>
  <c r="B673" i="5"/>
  <c r="D673" i="5" s="1"/>
  <c r="B631" i="5"/>
  <c r="D631" i="5" s="1"/>
  <c r="B567" i="5"/>
  <c r="D567" i="5" s="1"/>
  <c r="B498" i="5"/>
  <c r="D498" i="5" s="1"/>
  <c r="B362" i="5"/>
  <c r="D362" i="5" s="1"/>
  <c r="B934" i="5"/>
  <c r="D934" i="5" s="1"/>
  <c r="B882" i="5"/>
  <c r="D882" i="5" s="1"/>
  <c r="B850" i="5"/>
  <c r="D850" i="5" s="1"/>
  <c r="B818" i="5"/>
  <c r="D818" i="5" s="1"/>
  <c r="B783" i="5"/>
  <c r="D783" i="5" s="1"/>
  <c r="B740" i="5"/>
  <c r="D740" i="5" s="1"/>
  <c r="B697" i="5"/>
  <c r="D697" i="5" s="1"/>
  <c r="B655" i="5"/>
  <c r="D655" i="5" s="1"/>
  <c r="B603" i="5"/>
  <c r="D603" i="5" s="1"/>
  <c r="B539" i="5"/>
  <c r="D539" i="5" s="1"/>
  <c r="B458" i="5"/>
  <c r="D458" i="5" s="1"/>
  <c r="B269" i="5"/>
  <c r="D269" i="5" s="1"/>
  <c r="B993" i="5"/>
  <c r="D993" i="5" s="1"/>
  <c r="B909" i="5"/>
  <c r="D909" i="5" s="1"/>
  <c r="B829" i="5"/>
  <c r="D829" i="5" s="1"/>
  <c r="B717" i="5"/>
  <c r="D717" i="5" s="1"/>
  <c r="B617" i="5"/>
  <c r="D617" i="5" s="1"/>
  <c r="B545" i="5"/>
  <c r="D545" i="5" s="1"/>
  <c r="B469" i="5"/>
  <c r="D469" i="5" s="1"/>
  <c r="B290" i="5"/>
  <c r="D290" i="5" s="1"/>
  <c r="B782" i="5"/>
  <c r="D782" i="5" s="1"/>
  <c r="B750" i="5"/>
  <c r="D750" i="5" s="1"/>
  <c r="B718" i="5"/>
  <c r="D718" i="5" s="1"/>
  <c r="B686" i="5"/>
  <c r="D686" i="5" s="1"/>
  <c r="B654" i="5"/>
  <c r="D654" i="5" s="1"/>
  <c r="B622" i="5"/>
  <c r="D622" i="5" s="1"/>
  <c r="B590" i="5"/>
  <c r="D590" i="5" s="1"/>
  <c r="B558" i="5"/>
  <c r="D558" i="5" s="1"/>
  <c r="B526" i="5"/>
  <c r="D526" i="5" s="1"/>
  <c r="B486" i="5"/>
  <c r="D486" i="5" s="1"/>
  <c r="B444" i="5"/>
  <c r="D444" i="5" s="1"/>
  <c r="B401" i="5"/>
  <c r="D401" i="5" s="1"/>
  <c r="B358" i="5"/>
  <c r="D358" i="5" s="1"/>
  <c r="B306" i="5"/>
  <c r="D306" i="5" s="1"/>
  <c r="B249" i="5"/>
  <c r="D249" i="5" s="1"/>
  <c r="B161" i="5"/>
  <c r="D161" i="5" s="1"/>
  <c r="B608" i="5"/>
  <c r="D608" i="5" s="1"/>
  <c r="B576" i="5"/>
  <c r="D576" i="5" s="1"/>
  <c r="B544" i="5"/>
  <c r="D544" i="5" s="1"/>
  <c r="B510" i="5"/>
  <c r="D510" i="5" s="1"/>
  <c r="B468" i="5"/>
  <c r="D468" i="5" s="1"/>
  <c r="B425" i="5"/>
  <c r="D425" i="5" s="1"/>
  <c r="B382" i="5"/>
  <c r="D382" i="5" s="1"/>
  <c r="B338" i="5"/>
  <c r="D338" i="5" s="1"/>
  <c r="B281" i="5"/>
  <c r="D281" i="5" s="1"/>
  <c r="B223" i="5"/>
  <c r="D223" i="5" s="1"/>
  <c r="B461" i="5"/>
  <c r="D461" i="5" s="1"/>
  <c r="B418" i="5"/>
  <c r="D418" i="5" s="1"/>
  <c r="B376" i="5"/>
  <c r="D376" i="5" s="1"/>
  <c r="B329" i="5"/>
  <c r="D329" i="5" s="1"/>
  <c r="B271" i="5"/>
  <c r="D271" i="5" s="1"/>
  <c r="B211" i="5"/>
  <c r="D211" i="5" s="1"/>
  <c r="B511" i="5"/>
  <c r="D511" i="5" s="1"/>
  <c r="B479" i="5"/>
  <c r="D479" i="5" s="1"/>
  <c r="B447" i="5"/>
  <c r="D447" i="5" s="1"/>
  <c r="B415" i="5"/>
  <c r="D415" i="5" s="1"/>
  <c r="B383" i="5"/>
  <c r="D383" i="5" s="1"/>
  <c r="B351" i="5"/>
  <c r="D351" i="5" s="1"/>
  <c r="B310" i="5"/>
  <c r="D310" i="5" s="1"/>
  <c r="B267" i="5"/>
  <c r="D267" i="5" s="1"/>
  <c r="B225" i="5"/>
  <c r="D225" i="5" s="1"/>
  <c r="B171" i="5"/>
  <c r="D171" i="5" s="1"/>
  <c r="B69" i="5"/>
  <c r="D69" i="5" s="1"/>
  <c r="B93" i="5"/>
  <c r="D93" i="5" s="1"/>
  <c r="B210" i="5"/>
  <c r="D210" i="5" s="1"/>
  <c r="B149" i="5"/>
  <c r="D149" i="5" s="1"/>
  <c r="B25" i="5"/>
  <c r="D25" i="5" s="1"/>
  <c r="B320" i="5"/>
  <c r="D320" i="5" s="1"/>
  <c r="B288" i="5"/>
  <c r="D288" i="5" s="1"/>
  <c r="B256" i="5"/>
  <c r="D256" i="5" s="1"/>
  <c r="B224" i="5"/>
  <c r="D224" i="5" s="1"/>
  <c r="B192" i="5"/>
  <c r="D192" i="5" s="1"/>
  <c r="B160" i="5"/>
  <c r="D160" i="5" s="1"/>
  <c r="B128" i="5"/>
  <c r="D128" i="5" s="1"/>
  <c r="B96" i="5"/>
  <c r="D96" i="5" s="1"/>
  <c r="B64" i="5"/>
  <c r="D64" i="5" s="1"/>
  <c r="B32" i="5"/>
  <c r="D32" i="5" s="1"/>
  <c r="B139" i="5"/>
  <c r="D139" i="5" s="1"/>
  <c r="B107" i="5"/>
  <c r="D107" i="5" s="1"/>
  <c r="B75" i="5"/>
  <c r="D75" i="5" s="1"/>
  <c r="B43" i="5"/>
  <c r="D43" i="5" s="1"/>
  <c r="B11" i="5"/>
  <c r="D11" i="5" s="1"/>
  <c r="B174" i="5"/>
  <c r="D174" i="5" s="1"/>
  <c r="B110" i="5"/>
  <c r="D110" i="5" s="1"/>
  <c r="B46" i="5"/>
  <c r="D46" i="5" s="1"/>
  <c r="B891" i="5"/>
  <c r="D891" i="5" s="1"/>
  <c r="B978" i="5"/>
  <c r="D978" i="5" s="1"/>
  <c r="B855" i="5"/>
  <c r="D855" i="5" s="1"/>
  <c r="B661" i="5"/>
  <c r="D661" i="5" s="1"/>
  <c r="B975" i="5"/>
  <c r="D975" i="5" s="1"/>
  <c r="B867" i="5"/>
  <c r="D867" i="5" s="1"/>
  <c r="B720" i="5"/>
  <c r="D720" i="5" s="1"/>
  <c r="B506" i="5"/>
  <c r="D506" i="5" s="1"/>
  <c r="B966" i="5"/>
  <c r="D966" i="5" s="1"/>
  <c r="B847" i="5"/>
  <c r="D847" i="5" s="1"/>
  <c r="B693" i="5"/>
  <c r="D693" i="5" s="1"/>
  <c r="B442" i="5"/>
  <c r="D442" i="5" s="1"/>
  <c r="B688" i="5"/>
  <c r="D688" i="5" s="1"/>
  <c r="B421" i="5"/>
  <c r="D421" i="5" s="1"/>
  <c r="B994" i="5"/>
  <c r="D994" i="5" s="1"/>
  <c r="B159" i="5"/>
  <c r="D159" i="5" s="1"/>
  <c r="B981" i="5"/>
  <c r="D981" i="5" s="1"/>
  <c r="B929" i="5"/>
  <c r="D929" i="5" s="1"/>
  <c r="B881" i="5"/>
  <c r="D881" i="5" s="1"/>
  <c r="B825" i="5"/>
  <c r="D825" i="5" s="1"/>
  <c r="B765" i="5"/>
  <c r="D765" i="5" s="1"/>
  <c r="B701" i="5"/>
  <c r="D701" i="5" s="1"/>
  <c r="B643" i="5"/>
  <c r="D643" i="5" s="1"/>
  <c r="B976" i="5"/>
  <c r="D976" i="5" s="1"/>
  <c r="B944" i="5"/>
  <c r="D944" i="5" s="1"/>
  <c r="B912" i="5"/>
  <c r="D912" i="5" s="1"/>
  <c r="B880" i="5"/>
  <c r="D880" i="5" s="1"/>
  <c r="B848" i="5"/>
  <c r="D848" i="5" s="1"/>
  <c r="B816" i="5"/>
  <c r="D816" i="5" s="1"/>
  <c r="B780" i="5"/>
  <c r="D780" i="5" s="1"/>
  <c r="B737" i="5"/>
  <c r="D737" i="5" s="1"/>
  <c r="B695" i="5"/>
  <c r="D695" i="5" s="1"/>
  <c r="B652" i="5"/>
  <c r="D652" i="5" s="1"/>
  <c r="B599" i="5"/>
  <c r="D599" i="5" s="1"/>
  <c r="B535" i="5"/>
  <c r="D535" i="5" s="1"/>
  <c r="B448" i="5"/>
  <c r="D448" i="5" s="1"/>
  <c r="B254" i="5"/>
  <c r="D254" i="5" s="1"/>
  <c r="B898" i="5"/>
  <c r="D898" i="5" s="1"/>
  <c r="B866" i="5"/>
  <c r="D866" i="5" s="1"/>
  <c r="B834" i="5"/>
  <c r="D834" i="5" s="1"/>
  <c r="B802" i="5"/>
  <c r="D802" i="5" s="1"/>
  <c r="B761" i="5"/>
  <c r="D761" i="5" s="1"/>
  <c r="B719" i="5"/>
  <c r="D719" i="5" s="1"/>
  <c r="B676" i="5"/>
  <c r="D676" i="5" s="1"/>
  <c r="B633" i="5"/>
  <c r="D633" i="5" s="1"/>
  <c r="B571" i="5"/>
  <c r="D571" i="5" s="1"/>
  <c r="B504" i="5"/>
  <c r="D504" i="5" s="1"/>
  <c r="B373" i="5"/>
  <c r="D373" i="5" s="1"/>
  <c r="B950" i="5"/>
  <c r="D950" i="5" s="1"/>
  <c r="B953" i="5"/>
  <c r="D953" i="5" s="1"/>
  <c r="B869" i="5"/>
  <c r="D869" i="5" s="1"/>
  <c r="B792" i="5"/>
  <c r="D792" i="5" s="1"/>
  <c r="B648" i="5"/>
  <c r="D648" i="5" s="1"/>
  <c r="B577" i="5"/>
  <c r="D577" i="5" s="1"/>
  <c r="B512" i="5"/>
  <c r="D512" i="5" s="1"/>
  <c r="B389" i="5"/>
  <c r="D389" i="5" s="1"/>
  <c r="B49" i="5"/>
  <c r="D49" i="5" s="1"/>
  <c r="B766" i="5"/>
  <c r="D766" i="5" s="1"/>
  <c r="B734" i="5"/>
  <c r="D734" i="5" s="1"/>
  <c r="B702" i="5"/>
  <c r="D702" i="5" s="1"/>
  <c r="B670" i="5"/>
  <c r="D670" i="5" s="1"/>
  <c r="B638" i="5"/>
  <c r="D638" i="5" s="1"/>
  <c r="B606" i="5"/>
  <c r="D606" i="5" s="1"/>
  <c r="B574" i="5"/>
  <c r="D574" i="5" s="1"/>
  <c r="B542" i="5"/>
  <c r="D542" i="5" s="1"/>
  <c r="B508" i="5"/>
  <c r="D508" i="5" s="1"/>
  <c r="B465" i="5"/>
  <c r="D465" i="5" s="1"/>
  <c r="B422" i="5"/>
  <c r="D422" i="5" s="1"/>
  <c r="B380" i="5"/>
  <c r="D380" i="5" s="1"/>
  <c r="B334" i="5"/>
  <c r="D334" i="5" s="1"/>
  <c r="B277" i="5"/>
  <c r="D277" i="5" s="1"/>
  <c r="B218" i="5"/>
  <c r="D218" i="5" s="1"/>
  <c r="B624" i="5"/>
  <c r="D624" i="5" s="1"/>
  <c r="B592" i="5"/>
  <c r="D592" i="5" s="1"/>
  <c r="B560" i="5"/>
  <c r="D560" i="5" s="1"/>
  <c r="B528" i="5"/>
  <c r="D528" i="5" s="1"/>
  <c r="B489" i="5"/>
  <c r="D489" i="5" s="1"/>
  <c r="B446" i="5"/>
  <c r="D446" i="5" s="1"/>
  <c r="B404" i="5"/>
  <c r="D404" i="5" s="1"/>
  <c r="B361" i="5"/>
  <c r="D361" i="5" s="1"/>
  <c r="B309" i="5"/>
  <c r="D309" i="5" s="1"/>
  <c r="B253" i="5"/>
  <c r="D253" i="5" s="1"/>
  <c r="B169" i="5"/>
  <c r="D169" i="5" s="1"/>
  <c r="B440" i="5"/>
  <c r="D440" i="5" s="1"/>
  <c r="B397" i="5"/>
  <c r="D397" i="5" s="1"/>
  <c r="B354" i="5"/>
  <c r="D354" i="5" s="1"/>
  <c r="B301" i="5"/>
  <c r="D301" i="5" s="1"/>
  <c r="B243" i="5"/>
  <c r="D243" i="5" s="1"/>
  <c r="B145" i="5"/>
  <c r="D145" i="5" s="1"/>
  <c r="B495" i="5"/>
  <c r="D495" i="5" s="1"/>
  <c r="B463" i="5"/>
  <c r="D463" i="5" s="1"/>
  <c r="B431" i="5"/>
  <c r="D431" i="5" s="1"/>
  <c r="B399" i="5"/>
  <c r="D399" i="5" s="1"/>
  <c r="B367" i="5"/>
  <c r="D367" i="5" s="1"/>
  <c r="B331" i="5"/>
  <c r="D331" i="5" s="1"/>
  <c r="B289" i="5"/>
  <c r="D289" i="5" s="1"/>
  <c r="B246" i="5"/>
  <c r="D246" i="5" s="1"/>
  <c r="B203" i="5"/>
  <c r="D203" i="5" s="1"/>
  <c r="B133" i="5"/>
  <c r="D133" i="5" s="1"/>
  <c r="B151" i="5"/>
  <c r="D151" i="5" s="1"/>
  <c r="B29" i="5"/>
  <c r="D29" i="5" s="1"/>
  <c r="B181" i="5"/>
  <c r="D181" i="5" s="1"/>
  <c r="B89" i="5"/>
  <c r="D89" i="5" s="1"/>
  <c r="B336" i="5"/>
  <c r="D336" i="5" s="1"/>
  <c r="B304" i="5"/>
  <c r="D304" i="5" s="1"/>
  <c r="B272" i="5"/>
  <c r="D272" i="5" s="1"/>
  <c r="B240" i="5"/>
  <c r="D240" i="5" s="1"/>
  <c r="B208" i="5"/>
  <c r="D208" i="5" s="1"/>
  <c r="B176" i="5"/>
  <c r="D176" i="5" s="1"/>
  <c r="B144" i="5"/>
  <c r="D144" i="5" s="1"/>
  <c r="B112" i="5"/>
  <c r="D112" i="5" s="1"/>
  <c r="B80" i="5"/>
  <c r="D80" i="5" s="1"/>
  <c r="B48" i="5"/>
  <c r="D48" i="5" s="1"/>
  <c r="B16" i="5"/>
  <c r="D16" i="5" s="1"/>
  <c r="B123" i="5"/>
  <c r="D123" i="5" s="1"/>
  <c r="B91" i="5"/>
  <c r="D91" i="5" s="1"/>
  <c r="B59" i="5"/>
  <c r="D59" i="5" s="1"/>
  <c r="B27" i="5"/>
  <c r="D27" i="5" s="1"/>
  <c r="B194" i="5"/>
  <c r="D194" i="5" s="1"/>
  <c r="B142" i="5"/>
  <c r="D142" i="5" s="1"/>
  <c r="B78" i="5"/>
  <c r="D78" i="5" s="1"/>
  <c r="B10" i="5"/>
  <c r="D10" i="5" s="1"/>
  <c r="B26" i="5"/>
  <c r="D26" i="5" s="1"/>
  <c r="B42" i="5"/>
  <c r="D42" i="5" s="1"/>
  <c r="B58" i="5"/>
  <c r="D58" i="5" s="1"/>
  <c r="B74" i="5"/>
  <c r="D74" i="5" s="1"/>
  <c r="B90" i="5"/>
  <c r="D90" i="5" s="1"/>
  <c r="B106" i="5"/>
  <c r="D106" i="5" s="1"/>
  <c r="B122" i="5"/>
  <c r="D122" i="5" s="1"/>
  <c r="B138" i="5"/>
  <c r="D138" i="5" s="1"/>
  <c r="B154" i="5"/>
  <c r="D154" i="5" s="1"/>
  <c r="B170" i="5"/>
  <c r="D170" i="5" s="1"/>
  <c r="B186" i="5"/>
  <c r="D186" i="5" s="1"/>
  <c r="B202" i="5"/>
  <c r="D202" i="5" s="1"/>
  <c r="B19" i="5"/>
  <c r="D19" i="5" s="1"/>
  <c r="B35" i="5"/>
  <c r="D35" i="5" s="1"/>
  <c r="B51" i="5"/>
  <c r="D51" i="5" s="1"/>
  <c r="B67" i="5"/>
  <c r="D67" i="5" s="1"/>
  <c r="B83" i="5"/>
  <c r="D83" i="5" s="1"/>
  <c r="B99" i="5"/>
  <c r="D99" i="5" s="1"/>
  <c r="B115" i="5"/>
  <c r="D115" i="5" s="1"/>
  <c r="B131" i="5"/>
  <c r="D131" i="5" s="1"/>
  <c r="B8" i="5"/>
  <c r="D8" i="5" s="1"/>
  <c r="B24" i="5"/>
  <c r="D24" i="5" s="1"/>
  <c r="B40" i="5"/>
  <c r="D40" i="5" s="1"/>
  <c r="B56" i="5"/>
  <c r="D56" i="5" s="1"/>
  <c r="B72" i="5"/>
  <c r="D72" i="5" s="1"/>
  <c r="B88" i="5"/>
  <c r="D88" i="5" s="1"/>
  <c r="B104" i="5"/>
  <c r="D104" i="5" s="1"/>
  <c r="B120" i="5"/>
  <c r="D120" i="5" s="1"/>
  <c r="B136" i="5"/>
  <c r="D136" i="5" s="1"/>
  <c r="B152" i="5"/>
  <c r="D152" i="5" s="1"/>
  <c r="B168" i="5"/>
  <c r="D168" i="5" s="1"/>
  <c r="B184" i="5"/>
  <c r="D184" i="5" s="1"/>
  <c r="B200" i="5"/>
  <c r="D200" i="5" s="1"/>
  <c r="B216" i="5"/>
  <c r="D216" i="5" s="1"/>
  <c r="B232" i="5"/>
  <c r="D232" i="5" s="1"/>
  <c r="B248" i="5"/>
  <c r="D248" i="5" s="1"/>
  <c r="B264" i="5"/>
  <c r="D264" i="5" s="1"/>
  <c r="B280" i="5"/>
  <c r="D280" i="5" s="1"/>
  <c r="B296" i="5"/>
  <c r="D296" i="5" s="1"/>
  <c r="B312" i="5"/>
  <c r="D312" i="5" s="1"/>
  <c r="B328" i="5"/>
  <c r="D328" i="5" s="1"/>
  <c r="B344" i="5"/>
  <c r="D344" i="5" s="1"/>
  <c r="B57" i="5"/>
  <c r="D57" i="5" s="1"/>
  <c r="B121" i="5"/>
  <c r="D121" i="5" s="1"/>
  <c r="B165" i="5"/>
  <c r="D165" i="5" s="1"/>
  <c r="B197" i="5"/>
  <c r="D197" i="5" s="1"/>
  <c r="B221" i="5"/>
  <c r="D221" i="5" s="1"/>
  <c r="B61" i="5"/>
  <c r="D61" i="5" s="1"/>
  <c r="B125" i="5"/>
  <c r="D125" i="5" s="1"/>
  <c r="B37" i="5"/>
  <c r="D37" i="5" s="1"/>
  <c r="B101" i="5"/>
  <c r="D101" i="5" s="1"/>
  <c r="B155" i="5"/>
  <c r="D155" i="5" s="1"/>
  <c r="B187" i="5"/>
  <c r="D187" i="5" s="1"/>
  <c r="B214" i="5"/>
  <c r="D214" i="5" s="1"/>
  <c r="B235" i="5"/>
  <c r="D235" i="5" s="1"/>
  <c r="B257" i="5"/>
  <c r="D257" i="5" s="1"/>
  <c r="B278" i="5"/>
  <c r="D278" i="5" s="1"/>
  <c r="B299" i="5"/>
  <c r="D299" i="5" s="1"/>
  <c r="B321" i="5"/>
  <c r="D321" i="5" s="1"/>
  <c r="B342" i="5"/>
  <c r="D342" i="5" s="1"/>
  <c r="B359" i="5"/>
  <c r="D359" i="5" s="1"/>
  <c r="B375" i="5"/>
  <c r="D375" i="5" s="1"/>
  <c r="B391" i="5"/>
  <c r="D391" i="5" s="1"/>
  <c r="B407" i="5"/>
  <c r="D407" i="5" s="1"/>
  <c r="B423" i="5"/>
  <c r="D423" i="5" s="1"/>
  <c r="B439" i="5"/>
  <c r="D439" i="5" s="1"/>
  <c r="B455" i="5"/>
  <c r="D455" i="5" s="1"/>
  <c r="B471" i="5"/>
  <c r="D471" i="5" s="1"/>
  <c r="B487" i="5"/>
  <c r="D487" i="5" s="1"/>
  <c r="B503" i="5"/>
  <c r="D503" i="5" s="1"/>
  <c r="B17" i="5"/>
  <c r="D17" i="5" s="1"/>
  <c r="B183" i="5"/>
  <c r="D183" i="5" s="1"/>
  <c r="B229" i="5"/>
  <c r="D229" i="5" s="1"/>
  <c r="B258" i="5"/>
  <c r="D258" i="5" s="1"/>
  <c r="B286" i="5"/>
  <c r="D286" i="5" s="1"/>
  <c r="B314" i="5"/>
  <c r="D314" i="5" s="1"/>
  <c r="B343" i="5"/>
  <c r="D343" i="5" s="1"/>
  <c r="B365" i="5"/>
  <c r="D365" i="5" s="1"/>
  <c r="B386" i="5"/>
  <c r="D386" i="5" s="1"/>
  <c r="B408" i="5"/>
  <c r="D408" i="5" s="1"/>
  <c r="B429" i="5"/>
  <c r="D429" i="5" s="1"/>
  <c r="B450" i="5"/>
  <c r="D450" i="5" s="1"/>
  <c r="B97" i="5"/>
  <c r="D97" i="5" s="1"/>
  <c r="B201" i="5"/>
  <c r="D201" i="5" s="1"/>
  <c r="B238" i="5"/>
  <c r="D238" i="5" s="1"/>
  <c r="B266" i="5"/>
  <c r="D266" i="5" s="1"/>
  <c r="B295" i="5"/>
  <c r="D295" i="5" s="1"/>
  <c r="B323" i="5"/>
  <c r="D323" i="5" s="1"/>
  <c r="B350" i="5"/>
  <c r="D350" i="5" s="1"/>
  <c r="B372" i="5"/>
  <c r="D372" i="5" s="1"/>
  <c r="B393" i="5"/>
  <c r="D393" i="5" s="1"/>
  <c r="B414" i="5"/>
  <c r="D414" i="5" s="1"/>
  <c r="B436" i="5"/>
  <c r="D436" i="5" s="1"/>
  <c r="B457" i="5"/>
  <c r="D457" i="5" s="1"/>
  <c r="B478" i="5"/>
  <c r="D478" i="5" s="1"/>
  <c r="B500" i="5"/>
  <c r="D500" i="5" s="1"/>
  <c r="B520" i="5"/>
  <c r="D520" i="5" s="1"/>
  <c r="B536" i="5"/>
  <c r="D536" i="5" s="1"/>
  <c r="B552" i="5"/>
  <c r="D552" i="5" s="1"/>
  <c r="B568" i="5"/>
  <c r="D568" i="5" s="1"/>
  <c r="B584" i="5"/>
  <c r="D584" i="5" s="1"/>
  <c r="B600" i="5"/>
  <c r="D600" i="5" s="1"/>
  <c r="B616" i="5"/>
  <c r="D616" i="5" s="1"/>
  <c r="B65" i="5"/>
  <c r="D65" i="5" s="1"/>
  <c r="B193" i="5"/>
  <c r="D193" i="5" s="1"/>
  <c r="B234" i="5"/>
  <c r="D234" i="5" s="1"/>
  <c r="B263" i="5"/>
  <c r="D263" i="5" s="1"/>
  <c r="B291" i="5"/>
  <c r="D291" i="5" s="1"/>
  <c r="B319" i="5"/>
  <c r="D319" i="5" s="1"/>
  <c r="B348" i="5"/>
  <c r="D348" i="5" s="1"/>
  <c r="B369" i="5"/>
  <c r="D369" i="5" s="1"/>
  <c r="B390" i="5"/>
  <c r="D390" i="5" s="1"/>
  <c r="B412" i="5"/>
  <c r="D412" i="5" s="1"/>
  <c r="B433" i="5"/>
  <c r="D433" i="5" s="1"/>
  <c r="B454" i="5"/>
  <c r="D454" i="5" s="1"/>
  <c r="B476" i="5"/>
  <c r="D476" i="5" s="1"/>
  <c r="B497" i="5"/>
  <c r="D497" i="5" s="1"/>
  <c r="B518" i="5"/>
  <c r="D518" i="5" s="1"/>
  <c r="B534" i="5"/>
  <c r="D534" i="5" s="1"/>
  <c r="B550" i="5"/>
  <c r="D550" i="5" s="1"/>
  <c r="B566" i="5"/>
  <c r="D566" i="5" s="1"/>
  <c r="B582" i="5"/>
  <c r="D582" i="5" s="1"/>
  <c r="B598" i="5"/>
  <c r="D598" i="5" s="1"/>
  <c r="B614" i="5"/>
  <c r="D614" i="5" s="1"/>
  <c r="B630" i="5"/>
  <c r="D630" i="5" s="1"/>
  <c r="B646" i="5"/>
  <c r="D646" i="5" s="1"/>
  <c r="B662" i="5"/>
  <c r="D662" i="5" s="1"/>
  <c r="B678" i="5"/>
  <c r="D678" i="5" s="1"/>
  <c r="B694" i="5"/>
  <c r="D694" i="5" s="1"/>
  <c r="B710" i="5"/>
  <c r="D710" i="5" s="1"/>
  <c r="B726" i="5"/>
  <c r="D726" i="5" s="1"/>
  <c r="B742" i="5"/>
  <c r="D742" i="5" s="1"/>
  <c r="B758" i="5"/>
  <c r="D758" i="5" s="1"/>
  <c r="B774" i="5"/>
  <c r="D774" i="5" s="1"/>
  <c r="B790" i="5"/>
  <c r="D790" i="5" s="1"/>
  <c r="B233" i="5"/>
  <c r="D233" i="5" s="1"/>
  <c r="B346" i="5"/>
  <c r="D346" i="5" s="1"/>
  <c r="B432" i="5"/>
  <c r="D432" i="5" s="1"/>
  <c r="B490" i="5"/>
  <c r="D490" i="5" s="1"/>
  <c r="B529" i="5"/>
  <c r="D529" i="5" s="1"/>
  <c r="B561" i="5"/>
  <c r="D561" i="5" s="1"/>
  <c r="B601" i="5"/>
  <c r="D601" i="5" s="1"/>
  <c r="B632" i="5"/>
  <c r="D632" i="5" s="1"/>
  <c r="B685" i="5"/>
  <c r="D685" i="5" s="1"/>
  <c r="B760" i="5"/>
  <c r="D760" i="5" s="1"/>
  <c r="B813" i="5"/>
  <c r="D813" i="5" s="1"/>
  <c r="B849" i="5"/>
  <c r="D849" i="5" s="1"/>
  <c r="B889" i="5"/>
  <c r="D889" i="5" s="1"/>
  <c r="B933" i="5"/>
  <c r="D933" i="5" s="1"/>
  <c r="B973" i="5"/>
  <c r="D973" i="5" s="1"/>
  <c r="B930" i="5"/>
  <c r="D930" i="5" s="1"/>
  <c r="B206" i="5"/>
  <c r="D206" i="5" s="1"/>
  <c r="B325" i="5"/>
  <c r="D325" i="5" s="1"/>
  <c r="B416" i="5"/>
  <c r="D416" i="5" s="1"/>
  <c r="B482" i="5"/>
  <c r="D482" i="5" s="1"/>
  <c r="B523" i="5"/>
  <c r="D523" i="5" s="1"/>
  <c r="B555" i="5"/>
  <c r="D555" i="5" s="1"/>
  <c r="B587" i="5"/>
  <c r="D587" i="5" s="1"/>
  <c r="B619" i="5"/>
  <c r="D619" i="5" s="1"/>
  <c r="B644" i="5"/>
  <c r="D644" i="5" s="1"/>
  <c r="B665" i="5"/>
  <c r="D665" i="5" s="1"/>
  <c r="B687" i="5"/>
  <c r="D687" i="5" s="1"/>
  <c r="B708" i="5"/>
  <c r="D708" i="5" s="1"/>
  <c r="B729" i="5"/>
  <c r="D729" i="5" s="1"/>
  <c r="B751" i="5"/>
  <c r="D751" i="5" s="1"/>
  <c r="B772" i="5"/>
  <c r="D772" i="5" s="1"/>
  <c r="B793" i="5"/>
  <c r="D793" i="5" s="1"/>
  <c r="B810" i="5"/>
  <c r="D810" i="5" s="1"/>
  <c r="B826" i="5"/>
  <c r="D826" i="5" s="1"/>
  <c r="B842" i="5"/>
  <c r="D842" i="5" s="1"/>
  <c r="B858" i="5"/>
  <c r="D858" i="5" s="1"/>
  <c r="B874" i="5"/>
  <c r="D874" i="5" s="1"/>
  <c r="B890" i="5"/>
  <c r="D890" i="5" s="1"/>
  <c r="B914" i="5"/>
  <c r="D914" i="5" s="1"/>
  <c r="B175" i="5"/>
  <c r="D175" i="5" s="1"/>
  <c r="B311" i="5"/>
  <c r="D311" i="5" s="1"/>
  <c r="B405" i="5"/>
  <c r="D405" i="5" s="1"/>
  <c r="B477" i="5"/>
  <c r="D477" i="5" s="1"/>
  <c r="B519" i="5"/>
  <c r="D519" i="5" s="1"/>
  <c r="B551" i="5"/>
  <c r="D551" i="5" s="1"/>
  <c r="B583" i="5"/>
  <c r="D583" i="5" s="1"/>
  <c r="B615" i="5"/>
  <c r="D615" i="5" s="1"/>
  <c r="B641" i="5"/>
  <c r="D641" i="5" s="1"/>
  <c r="B663" i="5"/>
  <c r="D663" i="5" s="1"/>
  <c r="B684" i="5"/>
  <c r="D684" i="5" s="1"/>
  <c r="B705" i="5"/>
  <c r="D705" i="5" s="1"/>
  <c r="B727" i="5"/>
  <c r="D727" i="5" s="1"/>
  <c r="B748" i="5"/>
  <c r="D748" i="5" s="1"/>
  <c r="B769" i="5"/>
  <c r="D769" i="5" s="1"/>
  <c r="B791" i="5"/>
  <c r="D791" i="5" s="1"/>
  <c r="B808" i="5"/>
  <c r="D808" i="5" s="1"/>
  <c r="B824" i="5"/>
  <c r="D824" i="5" s="1"/>
  <c r="B840" i="5"/>
  <c r="D840" i="5" s="1"/>
  <c r="B856" i="5"/>
  <c r="D856" i="5" s="1"/>
  <c r="B872" i="5"/>
  <c r="D872" i="5" s="1"/>
  <c r="B888" i="5"/>
  <c r="D888" i="5" s="1"/>
  <c r="B904" i="5"/>
  <c r="D904" i="5" s="1"/>
  <c r="B920" i="5"/>
  <c r="D920" i="5" s="1"/>
  <c r="B936" i="5"/>
  <c r="D936" i="5" s="1"/>
  <c r="B952" i="5"/>
  <c r="D952" i="5" s="1"/>
  <c r="B968" i="5"/>
  <c r="D968" i="5" s="1"/>
  <c r="B984" i="5"/>
  <c r="D984" i="5" s="1"/>
  <c r="B1000" i="5"/>
  <c r="D1000" i="5" s="1"/>
  <c r="B659" i="5"/>
  <c r="D659" i="5" s="1"/>
  <c r="B691" i="5"/>
  <c r="D691" i="5" s="1"/>
  <c r="B723" i="5"/>
  <c r="D723" i="5" s="1"/>
  <c r="B749" i="5"/>
  <c r="D749" i="5" s="1"/>
  <c r="B781" i="5"/>
  <c r="D781" i="5" s="1"/>
  <c r="B809" i="5"/>
  <c r="D809" i="5" s="1"/>
  <c r="B837" i="5"/>
  <c r="D837" i="5" s="1"/>
  <c r="B865" i="5"/>
  <c r="D865" i="5" s="1"/>
  <c r="B893" i="5"/>
  <c r="D893" i="5" s="1"/>
  <c r="B917" i="5"/>
  <c r="D917" i="5" s="1"/>
  <c r="B945" i="5"/>
  <c r="D945" i="5" s="1"/>
  <c r="B969" i="5"/>
  <c r="D969" i="5" s="1"/>
  <c r="B997" i="5"/>
  <c r="D997" i="5" s="1"/>
  <c r="B938" i="5"/>
  <c r="D938" i="5" s="1"/>
  <c r="B400" i="5"/>
  <c r="D400" i="5" s="1"/>
  <c r="B789" i="5"/>
  <c r="D789" i="5" s="1"/>
  <c r="B907" i="5"/>
  <c r="D907" i="5" s="1"/>
  <c r="B217" i="5"/>
  <c r="D217" i="5" s="1"/>
  <c r="B525" i="5"/>
  <c r="D525" i="5" s="1"/>
  <c r="B645" i="5"/>
  <c r="D645" i="5" s="1"/>
  <c r="B795" i="5"/>
  <c r="D795" i="5" s="1"/>
  <c r="B247" i="5"/>
  <c r="D247" i="5" s="1"/>
  <c r="B533" i="5"/>
  <c r="D533" i="5" s="1"/>
  <c r="B651" i="5"/>
  <c r="D651" i="5" s="1"/>
  <c r="B736" i="5"/>
  <c r="D736" i="5" s="1"/>
  <c r="B815" i="5"/>
  <c r="D815" i="5" s="1"/>
  <c r="B879" i="5"/>
  <c r="D879" i="5" s="1"/>
  <c r="B943" i="5"/>
  <c r="D943" i="5" s="1"/>
  <c r="B982" i="5"/>
  <c r="D982" i="5" s="1"/>
  <c r="B378" i="5"/>
  <c r="D378" i="5" s="1"/>
  <c r="B573" i="5"/>
  <c r="D573" i="5" s="1"/>
  <c r="B677" i="5"/>
  <c r="D677" i="5" s="1"/>
  <c r="B763" i="5"/>
  <c r="D763" i="5" s="1"/>
  <c r="B835" i="5"/>
  <c r="D835" i="5" s="1"/>
  <c r="B899" i="5"/>
  <c r="D899" i="5" s="1"/>
  <c r="B959" i="5"/>
  <c r="D959" i="5" s="1"/>
  <c r="B991" i="5"/>
  <c r="D991" i="5" s="1"/>
  <c r="B613" i="5"/>
  <c r="D613" i="5" s="1"/>
  <c r="B725" i="5"/>
  <c r="D725" i="5" s="1"/>
  <c r="B823" i="5"/>
  <c r="D823" i="5" s="1"/>
  <c r="B887" i="5"/>
  <c r="D887" i="5" s="1"/>
  <c r="B962" i="5"/>
  <c r="D962" i="5" s="1"/>
  <c r="B709" i="5"/>
  <c r="D709" i="5" s="1"/>
  <c r="B827" i="5"/>
  <c r="D827" i="5" s="1"/>
  <c r="B963" i="5"/>
  <c r="D963" i="5" s="1"/>
  <c r="B3" i="5"/>
  <c r="D3" i="5" s="1"/>
  <c r="B18" i="5"/>
  <c r="D18" i="5" s="1"/>
  <c r="B34" i="5"/>
  <c r="D34" i="5" s="1"/>
  <c r="B66" i="5"/>
  <c r="D66" i="5" s="1"/>
  <c r="B98" i="5"/>
  <c r="D98" i="5" s="1"/>
  <c r="B114" i="5"/>
  <c r="D114" i="5" s="1"/>
  <c r="B146" i="5"/>
  <c r="D146" i="5" s="1"/>
  <c r="B6" i="5"/>
  <c r="D6" i="5" s="1"/>
  <c r="B22" i="5"/>
  <c r="D22" i="5" s="1"/>
  <c r="B38" i="5"/>
  <c r="D38" i="5" s="1"/>
  <c r="B54" i="5"/>
  <c r="D54" i="5" s="1"/>
  <c r="B70" i="5"/>
  <c r="D70" i="5" s="1"/>
  <c r="B86" i="5"/>
  <c r="D86" i="5" s="1"/>
  <c r="B102" i="5"/>
  <c r="D102" i="5" s="1"/>
  <c r="B118" i="5"/>
  <c r="D118" i="5" s="1"/>
  <c r="B134" i="5"/>
  <c r="D134" i="5" s="1"/>
  <c r="B150" i="5"/>
  <c r="D150" i="5" s="1"/>
  <c r="B166" i="5"/>
  <c r="D166" i="5" s="1"/>
  <c r="B182" i="5"/>
  <c r="D182" i="5" s="1"/>
  <c r="B198" i="5"/>
  <c r="D198" i="5" s="1"/>
  <c r="B15" i="5"/>
  <c r="D15" i="5" s="1"/>
  <c r="B31" i="5"/>
  <c r="D31" i="5" s="1"/>
  <c r="B47" i="5"/>
  <c r="D47" i="5" s="1"/>
  <c r="B63" i="5"/>
  <c r="D63" i="5" s="1"/>
  <c r="B79" i="5"/>
  <c r="D79" i="5" s="1"/>
  <c r="B95" i="5"/>
  <c r="D95" i="5" s="1"/>
  <c r="B111" i="5"/>
  <c r="D111" i="5" s="1"/>
  <c r="B127" i="5"/>
  <c r="D127" i="5" s="1"/>
  <c r="B143" i="5"/>
  <c r="D143" i="5" s="1"/>
  <c r="B20" i="5"/>
  <c r="D20" i="5" s="1"/>
  <c r="B36" i="5"/>
  <c r="D36" i="5" s="1"/>
  <c r="B52" i="5"/>
  <c r="D52" i="5" s="1"/>
  <c r="B68" i="5"/>
  <c r="D68" i="5" s="1"/>
  <c r="B84" i="5"/>
  <c r="D84" i="5" s="1"/>
  <c r="B100" i="5"/>
  <c r="D100" i="5" s="1"/>
  <c r="B116" i="5"/>
  <c r="D116" i="5" s="1"/>
  <c r="B132" i="5"/>
  <c r="D132" i="5" s="1"/>
  <c r="B148" i="5"/>
  <c r="D148" i="5" s="1"/>
  <c r="B164" i="5"/>
  <c r="D164" i="5" s="1"/>
  <c r="B180" i="5"/>
  <c r="D180" i="5" s="1"/>
  <c r="B196" i="5"/>
  <c r="D196" i="5" s="1"/>
  <c r="B212" i="5"/>
  <c r="D212" i="5" s="1"/>
  <c r="B228" i="5"/>
  <c r="D228" i="5" s="1"/>
  <c r="B244" i="5"/>
  <c r="D244" i="5" s="1"/>
  <c r="B260" i="5"/>
  <c r="D260" i="5" s="1"/>
  <c r="B276" i="5"/>
  <c r="D276" i="5" s="1"/>
  <c r="B292" i="5"/>
  <c r="D292" i="5" s="1"/>
  <c r="B308" i="5"/>
  <c r="D308" i="5" s="1"/>
  <c r="B324" i="5"/>
  <c r="D324" i="5" s="1"/>
  <c r="B340" i="5"/>
  <c r="D340" i="5" s="1"/>
  <c r="B41" i="5"/>
  <c r="D41" i="5" s="1"/>
  <c r="B105" i="5"/>
  <c r="D105" i="5" s="1"/>
  <c r="B157" i="5"/>
  <c r="D157" i="5" s="1"/>
  <c r="B189" i="5"/>
  <c r="D189" i="5" s="1"/>
  <c r="B215" i="5"/>
  <c r="D215" i="5" s="1"/>
  <c r="B45" i="5"/>
  <c r="D45" i="5" s="1"/>
  <c r="B109" i="5"/>
  <c r="D109" i="5" s="1"/>
  <c r="B21" i="5"/>
  <c r="D21" i="5" s="1"/>
  <c r="B85" i="5"/>
  <c r="D85" i="5" s="1"/>
  <c r="B147" i="5"/>
  <c r="D147" i="5" s="1"/>
  <c r="B179" i="5"/>
  <c r="D179" i="5" s="1"/>
  <c r="B209" i="5"/>
  <c r="D209" i="5" s="1"/>
  <c r="B230" i="5"/>
  <c r="D230" i="5" s="1"/>
  <c r="B251" i="5"/>
  <c r="D251" i="5" s="1"/>
  <c r="B273" i="5"/>
  <c r="D273" i="5" s="1"/>
  <c r="B294" i="5"/>
  <c r="D294" i="5" s="1"/>
  <c r="B315" i="5"/>
  <c r="D315" i="5" s="1"/>
  <c r="B337" i="5"/>
  <c r="D337" i="5" s="1"/>
  <c r="B355" i="5"/>
  <c r="D355" i="5" s="1"/>
  <c r="B371" i="5"/>
  <c r="D371" i="5" s="1"/>
  <c r="B387" i="5"/>
  <c r="D387" i="5" s="1"/>
  <c r="B403" i="5"/>
  <c r="D403" i="5" s="1"/>
  <c r="B419" i="5"/>
  <c r="D419" i="5" s="1"/>
  <c r="B435" i="5"/>
  <c r="D435" i="5" s="1"/>
  <c r="B451" i="5"/>
  <c r="D451" i="5" s="1"/>
  <c r="B467" i="5"/>
  <c r="D467" i="5" s="1"/>
  <c r="B483" i="5"/>
  <c r="D483" i="5" s="1"/>
  <c r="B499" i="5"/>
  <c r="D499" i="5" s="1"/>
  <c r="B515" i="5"/>
  <c r="D515" i="5" s="1"/>
  <c r="B167" i="5"/>
  <c r="D167" i="5" s="1"/>
  <c r="B222" i="5"/>
  <c r="D222" i="5" s="1"/>
  <c r="B250" i="5"/>
  <c r="D250" i="5" s="1"/>
  <c r="B279" i="5"/>
  <c r="D279" i="5" s="1"/>
  <c r="B307" i="5"/>
  <c r="D307" i="5" s="1"/>
  <c r="B335" i="5"/>
  <c r="D335" i="5" s="1"/>
  <c r="B360" i="5"/>
  <c r="D360" i="5" s="1"/>
  <c r="B381" i="5"/>
  <c r="D381" i="5" s="1"/>
  <c r="B402" i="5"/>
  <c r="D402" i="5" s="1"/>
  <c r="B424" i="5"/>
  <c r="D424" i="5" s="1"/>
  <c r="B445" i="5"/>
  <c r="D445" i="5" s="1"/>
  <c r="B33" i="5"/>
  <c r="D33" i="5" s="1"/>
  <c r="B185" i="5"/>
  <c r="D185" i="5" s="1"/>
  <c r="B231" i="5"/>
  <c r="D231" i="5" s="1"/>
  <c r="B259" i="5"/>
  <c r="D259" i="5" s="1"/>
  <c r="B287" i="5"/>
  <c r="D287" i="5" s="1"/>
  <c r="B317" i="5"/>
  <c r="D317" i="5" s="1"/>
  <c r="B345" i="5"/>
  <c r="D345" i="5" s="1"/>
  <c r="B366" i="5"/>
  <c r="D366" i="5" s="1"/>
  <c r="B388" i="5"/>
  <c r="D388" i="5" s="1"/>
  <c r="B409" i="5"/>
  <c r="D409" i="5" s="1"/>
  <c r="B430" i="5"/>
  <c r="D430" i="5" s="1"/>
  <c r="B452" i="5"/>
  <c r="D452" i="5" s="1"/>
  <c r="B473" i="5"/>
  <c r="D473" i="5" s="1"/>
  <c r="B494" i="5"/>
  <c r="D494" i="5" s="1"/>
  <c r="B516" i="5"/>
  <c r="D516" i="5" s="1"/>
  <c r="B532" i="5"/>
  <c r="D532" i="5" s="1"/>
  <c r="B548" i="5"/>
  <c r="D548" i="5" s="1"/>
  <c r="B564" i="5"/>
  <c r="D564" i="5" s="1"/>
  <c r="B580" i="5"/>
  <c r="D580" i="5" s="1"/>
  <c r="B596" i="5"/>
  <c r="D596" i="5" s="1"/>
  <c r="B612" i="5"/>
  <c r="D612" i="5" s="1"/>
  <c r="B628" i="5"/>
  <c r="D628" i="5" s="1"/>
  <c r="B177" i="5"/>
  <c r="D177" i="5" s="1"/>
  <c r="B227" i="5"/>
  <c r="D227" i="5" s="1"/>
  <c r="B255" i="5"/>
  <c r="D255" i="5" s="1"/>
  <c r="B285" i="5"/>
  <c r="D285" i="5" s="1"/>
  <c r="B313" i="5"/>
  <c r="D313" i="5" s="1"/>
  <c r="B341" i="5"/>
  <c r="D341" i="5" s="1"/>
  <c r="B364" i="5"/>
  <c r="D364" i="5" s="1"/>
  <c r="B385" i="5"/>
  <c r="D385" i="5" s="1"/>
  <c r="B406" i="5"/>
  <c r="D406" i="5" s="1"/>
  <c r="B428" i="5"/>
  <c r="D428" i="5" s="1"/>
  <c r="B449" i="5"/>
  <c r="D449" i="5" s="1"/>
  <c r="B470" i="5"/>
  <c r="D470" i="5" s="1"/>
  <c r="B492" i="5"/>
  <c r="D492" i="5" s="1"/>
  <c r="B513" i="5"/>
  <c r="D513" i="5" s="1"/>
  <c r="B530" i="5"/>
  <c r="D530" i="5" s="1"/>
  <c r="B546" i="5"/>
  <c r="D546" i="5" s="1"/>
  <c r="B562" i="5"/>
  <c r="D562" i="5" s="1"/>
  <c r="B578" i="5"/>
  <c r="D578" i="5" s="1"/>
  <c r="B594" i="5"/>
  <c r="D594" i="5" s="1"/>
  <c r="B610" i="5"/>
  <c r="D610" i="5" s="1"/>
  <c r="B626" i="5"/>
  <c r="D626" i="5" s="1"/>
  <c r="B642" i="5"/>
  <c r="D642" i="5" s="1"/>
  <c r="B658" i="5"/>
  <c r="D658" i="5" s="1"/>
  <c r="B674" i="5"/>
  <c r="D674" i="5" s="1"/>
  <c r="B690" i="5"/>
  <c r="D690" i="5" s="1"/>
  <c r="B706" i="5"/>
  <c r="D706" i="5" s="1"/>
  <c r="B722" i="5"/>
  <c r="D722" i="5" s="1"/>
  <c r="B738" i="5"/>
  <c r="D738" i="5" s="1"/>
  <c r="B754" i="5"/>
  <c r="D754" i="5" s="1"/>
  <c r="B770" i="5"/>
  <c r="D770" i="5" s="1"/>
  <c r="B786" i="5"/>
  <c r="D786" i="5" s="1"/>
  <c r="B191" i="5"/>
  <c r="D191" i="5" s="1"/>
  <c r="B318" i="5"/>
  <c r="D318" i="5" s="1"/>
  <c r="B410" i="5"/>
  <c r="D410" i="5" s="1"/>
  <c r="B480" i="5"/>
  <c r="D480" i="5" s="1"/>
  <c r="B521" i="5"/>
  <c r="D521" i="5" s="1"/>
  <c r="B553" i="5"/>
  <c r="D553" i="5" s="1"/>
  <c r="B585" i="5"/>
  <c r="D585" i="5" s="1"/>
  <c r="B625" i="5"/>
  <c r="D625" i="5" s="1"/>
  <c r="B669" i="5"/>
  <c r="D669" i="5" s="1"/>
  <c r="B739" i="5"/>
  <c r="D739" i="5" s="1"/>
  <c r="B801" i="5"/>
  <c r="D801" i="5" s="1"/>
  <c r="B841" i="5"/>
  <c r="D841" i="5" s="1"/>
  <c r="B877" i="5"/>
  <c r="D877" i="5" s="1"/>
  <c r="B921" i="5"/>
  <c r="D921" i="5" s="1"/>
  <c r="B961" i="5"/>
  <c r="D961" i="5" s="1"/>
  <c r="B910" i="5"/>
  <c r="D910" i="5" s="1"/>
  <c r="B113" i="5"/>
  <c r="D113" i="5" s="1"/>
  <c r="B297" i="5"/>
  <c r="D297" i="5" s="1"/>
  <c r="B394" i="5"/>
  <c r="D394" i="5" s="1"/>
  <c r="B472" i="5"/>
  <c r="D472" i="5" s="1"/>
  <c r="B514" i="5"/>
  <c r="D514" i="5" s="1"/>
  <c r="B547" i="5"/>
  <c r="D547" i="5" s="1"/>
  <c r="B579" i="5"/>
  <c r="D579" i="5" s="1"/>
  <c r="B611" i="5"/>
  <c r="D611" i="5" s="1"/>
  <c r="B639" i="5"/>
  <c r="D639" i="5" s="1"/>
  <c r="B660" i="5"/>
  <c r="D660" i="5" s="1"/>
  <c r="B681" i="5"/>
  <c r="D681" i="5" s="1"/>
  <c r="B703" i="5"/>
  <c r="D703" i="5" s="1"/>
  <c r="B724" i="5"/>
  <c r="D724" i="5" s="1"/>
  <c r="B745" i="5"/>
  <c r="D745" i="5" s="1"/>
  <c r="B767" i="5"/>
  <c r="D767" i="5" s="1"/>
  <c r="B788" i="5"/>
  <c r="D788" i="5" s="1"/>
  <c r="B806" i="5"/>
  <c r="D806" i="5" s="1"/>
  <c r="B822" i="5"/>
  <c r="D822" i="5" s="1"/>
  <c r="B838" i="5"/>
  <c r="D838" i="5" s="1"/>
  <c r="B854" i="5"/>
  <c r="D854" i="5" s="1"/>
  <c r="B870" i="5"/>
  <c r="D870" i="5" s="1"/>
  <c r="B886" i="5"/>
  <c r="D886" i="5" s="1"/>
  <c r="B902" i="5"/>
  <c r="D902" i="5" s="1"/>
  <c r="B954" i="5"/>
  <c r="D954" i="5" s="1"/>
  <c r="B282" i="5"/>
  <c r="D282" i="5" s="1"/>
  <c r="B384" i="5"/>
  <c r="D384" i="5" s="1"/>
  <c r="B466" i="5"/>
  <c r="D466" i="5" s="1"/>
  <c r="B509" i="5"/>
  <c r="D509" i="5" s="1"/>
  <c r="B543" i="5"/>
  <c r="D543" i="5" s="1"/>
  <c r="B575" i="5"/>
  <c r="D575" i="5" s="1"/>
  <c r="B607" i="5"/>
  <c r="D607" i="5" s="1"/>
  <c r="B636" i="5"/>
  <c r="D636" i="5" s="1"/>
  <c r="B657" i="5"/>
  <c r="D657" i="5" s="1"/>
  <c r="B679" i="5"/>
  <c r="D679" i="5" s="1"/>
  <c r="B700" i="5"/>
  <c r="D700" i="5" s="1"/>
  <c r="B721" i="5"/>
  <c r="D721" i="5" s="1"/>
  <c r="B743" i="5"/>
  <c r="D743" i="5" s="1"/>
  <c r="B764" i="5"/>
  <c r="D764" i="5" s="1"/>
  <c r="B785" i="5"/>
  <c r="D785" i="5" s="1"/>
  <c r="B804" i="5"/>
  <c r="D804" i="5" s="1"/>
  <c r="B820" i="5"/>
  <c r="D820" i="5" s="1"/>
  <c r="B836" i="5"/>
  <c r="D836" i="5" s="1"/>
  <c r="B852" i="5"/>
  <c r="D852" i="5" s="1"/>
  <c r="B868" i="5"/>
  <c r="D868" i="5" s="1"/>
  <c r="B884" i="5"/>
  <c r="D884" i="5" s="1"/>
  <c r="B900" i="5"/>
  <c r="D900" i="5" s="1"/>
  <c r="B916" i="5"/>
  <c r="D916" i="5" s="1"/>
  <c r="B932" i="5"/>
  <c r="D932" i="5" s="1"/>
  <c r="B948" i="5"/>
  <c r="D948" i="5" s="1"/>
  <c r="B964" i="5"/>
  <c r="D964" i="5" s="1"/>
  <c r="B980" i="5"/>
  <c r="D980" i="5" s="1"/>
  <c r="B996" i="5"/>
  <c r="D996" i="5" s="1"/>
  <c r="B653" i="5"/>
  <c r="D653" i="5" s="1"/>
  <c r="B680" i="5"/>
  <c r="D680" i="5" s="1"/>
  <c r="B712" i="5"/>
  <c r="D712" i="5" s="1"/>
  <c r="B744" i="5"/>
  <c r="D744" i="5" s="1"/>
  <c r="B771" i="5"/>
  <c r="D771" i="5" s="1"/>
  <c r="B805" i="5"/>
  <c r="D805" i="5" s="1"/>
  <c r="B833" i="5"/>
  <c r="D833" i="5" s="1"/>
  <c r="B861" i="5"/>
  <c r="D861" i="5" s="1"/>
  <c r="B885" i="5"/>
  <c r="D885" i="5" s="1"/>
  <c r="B913" i="5"/>
  <c r="D913" i="5" s="1"/>
  <c r="B937" i="5"/>
  <c r="D937" i="5" s="1"/>
  <c r="B965" i="5"/>
  <c r="D965" i="5" s="1"/>
  <c r="B989" i="5"/>
  <c r="D989" i="5" s="1"/>
  <c r="B926" i="5"/>
  <c r="D926" i="5" s="1"/>
  <c r="B303" i="5"/>
  <c r="D303" i="5" s="1"/>
  <c r="B683" i="5"/>
  <c r="D683" i="5" s="1"/>
  <c r="B843" i="5"/>
  <c r="D843" i="5" s="1"/>
  <c r="B987" i="5"/>
  <c r="D987" i="5" s="1"/>
  <c r="B485" i="5"/>
  <c r="D485" i="5" s="1"/>
  <c r="B621" i="5"/>
  <c r="D621" i="5" s="1"/>
  <c r="B731" i="5"/>
  <c r="D731" i="5" s="1"/>
  <c r="B995" i="5"/>
  <c r="D995" i="5" s="1"/>
  <c r="B496" i="5"/>
  <c r="D496" i="5" s="1"/>
  <c r="B629" i="5"/>
  <c r="D629" i="5" s="1"/>
  <c r="B715" i="5"/>
  <c r="D715" i="5" s="1"/>
  <c r="B799" i="5"/>
  <c r="D799" i="5" s="1"/>
  <c r="B863" i="5"/>
  <c r="D863" i="5" s="1"/>
  <c r="B927" i="5"/>
  <c r="D927" i="5" s="1"/>
  <c r="B974" i="5"/>
  <c r="D974" i="5" s="1"/>
  <c r="B275" i="5"/>
  <c r="D275" i="5" s="1"/>
  <c r="B541" i="5"/>
  <c r="D541" i="5" s="1"/>
  <c r="B656" i="5"/>
  <c r="D656" i="5" s="1"/>
  <c r="B741" i="5"/>
  <c r="D741" i="5" s="1"/>
  <c r="B819" i="5"/>
  <c r="D819" i="5" s="1"/>
  <c r="B883" i="5"/>
  <c r="D883" i="5" s="1"/>
  <c r="B947" i="5"/>
  <c r="D947" i="5" s="1"/>
  <c r="B983" i="5"/>
  <c r="D983" i="5" s="1"/>
  <c r="B549" i="5"/>
  <c r="D549" i="5" s="1"/>
  <c r="B704" i="5"/>
  <c r="D704" i="5" s="1"/>
  <c r="B807" i="5"/>
  <c r="D807" i="5" s="1"/>
  <c r="B871" i="5"/>
  <c r="D871" i="5" s="1"/>
  <c r="B951" i="5"/>
  <c r="D951" i="5" s="1"/>
  <c r="B986" i="5"/>
  <c r="D986" i="5" s="1"/>
  <c r="B811" i="5"/>
  <c r="D811" i="5" s="1"/>
  <c r="B923" i="5"/>
  <c r="D923" i="5" s="1"/>
  <c r="B5" i="5"/>
  <c r="D5" i="5" s="1"/>
  <c r="B50" i="5"/>
  <c r="D50" i="5" s="1"/>
  <c r="B82" i="5"/>
  <c r="D82" i="5" s="1"/>
  <c r="B130" i="5"/>
  <c r="D130" i="5" s="1"/>
  <c r="B162" i="5"/>
  <c r="D162" i="5" s="1"/>
  <c r="B178" i="5"/>
  <c r="D178" i="5" s="1"/>
  <c r="B859" i="5"/>
  <c r="D859" i="5" s="1"/>
  <c r="B970" i="5"/>
  <c r="D970" i="5" s="1"/>
  <c r="B839" i="5"/>
  <c r="D839" i="5" s="1"/>
  <c r="B640" i="5"/>
  <c r="D640" i="5" s="1"/>
  <c r="B967" i="5"/>
  <c r="D967" i="5" s="1"/>
  <c r="B851" i="5"/>
  <c r="D851" i="5" s="1"/>
  <c r="B699" i="5"/>
  <c r="D699" i="5" s="1"/>
  <c r="B464" i="5"/>
  <c r="D464" i="5" s="1"/>
  <c r="B958" i="5"/>
  <c r="D958" i="5" s="1"/>
  <c r="B831" i="5"/>
  <c r="D831" i="5" s="1"/>
  <c r="B672" i="5"/>
  <c r="D672" i="5" s="1"/>
  <c r="B357" i="5"/>
  <c r="D357" i="5" s="1"/>
  <c r="B667" i="5"/>
  <c r="D667" i="5" s="1"/>
  <c r="B333" i="5"/>
  <c r="D333" i="5" s="1"/>
  <c r="B903" i="5"/>
  <c r="D903" i="5" s="1"/>
  <c r="B946" i="5"/>
  <c r="D946" i="5" s="1"/>
  <c r="B977" i="5"/>
  <c r="D977" i="5" s="1"/>
  <c r="B925" i="5"/>
  <c r="D925" i="5" s="1"/>
  <c r="B873" i="5"/>
  <c r="D873" i="5" s="1"/>
  <c r="B817" i="5"/>
  <c r="D817" i="5" s="1"/>
  <c r="B755" i="5"/>
  <c r="D755" i="5" s="1"/>
  <c r="B696" i="5"/>
  <c r="D696" i="5" s="1"/>
  <c r="B593" i="5"/>
  <c r="D593" i="5" s="1"/>
  <c r="B972" i="5"/>
  <c r="D972" i="5" s="1"/>
  <c r="B940" i="5"/>
  <c r="D940" i="5" s="1"/>
  <c r="B908" i="5"/>
  <c r="D908" i="5" s="1"/>
  <c r="B876" i="5"/>
  <c r="D876" i="5" s="1"/>
  <c r="B844" i="5"/>
  <c r="D844" i="5" s="1"/>
  <c r="B812" i="5"/>
  <c r="D812" i="5" s="1"/>
  <c r="B775" i="5"/>
  <c r="D775" i="5" s="1"/>
  <c r="B732" i="5"/>
  <c r="D732" i="5" s="1"/>
  <c r="B689" i="5"/>
  <c r="D689" i="5" s="1"/>
  <c r="B647" i="5"/>
  <c r="D647" i="5" s="1"/>
  <c r="B591" i="5"/>
  <c r="D591" i="5" s="1"/>
  <c r="B527" i="5"/>
  <c r="D527" i="5" s="1"/>
  <c r="B426" i="5"/>
  <c r="D426" i="5" s="1"/>
  <c r="B226" i="5"/>
  <c r="D226" i="5" s="1"/>
  <c r="B894" i="5"/>
  <c r="D894" i="5" s="1"/>
  <c r="B862" i="5"/>
  <c r="D862" i="5" s="1"/>
  <c r="B830" i="5"/>
  <c r="D830" i="5" s="1"/>
  <c r="B798" i="5"/>
  <c r="D798" i="5" s="1"/>
  <c r="B756" i="5"/>
  <c r="D756" i="5" s="1"/>
  <c r="B713" i="5"/>
  <c r="D713" i="5" s="1"/>
  <c r="B671" i="5"/>
  <c r="D671" i="5" s="1"/>
  <c r="B627" i="5"/>
  <c r="D627" i="5" s="1"/>
  <c r="B563" i="5"/>
  <c r="D563" i="5" s="1"/>
  <c r="B493" i="5"/>
  <c r="D493" i="5" s="1"/>
  <c r="B352" i="5"/>
  <c r="D352" i="5" s="1"/>
  <c r="B942" i="5"/>
  <c r="D942" i="5" s="1"/>
  <c r="B941" i="5"/>
  <c r="D941" i="5" s="1"/>
  <c r="B857" i="5"/>
  <c r="D857" i="5" s="1"/>
  <c r="B776" i="5"/>
  <c r="D776" i="5" s="1"/>
  <c r="B637" i="5"/>
  <c r="D637" i="5" s="1"/>
  <c r="B569" i="5"/>
  <c r="D569" i="5" s="1"/>
  <c r="B501" i="5"/>
  <c r="D501" i="5" s="1"/>
  <c r="B368" i="5"/>
  <c r="D368" i="5" s="1"/>
  <c r="B794" i="5"/>
  <c r="D794" i="5" s="1"/>
  <c r="B762" i="5"/>
  <c r="D762" i="5" s="1"/>
  <c r="B730" i="5"/>
  <c r="D730" i="5" s="1"/>
  <c r="B698" i="5"/>
  <c r="D698" i="5" s="1"/>
  <c r="B666" i="5"/>
  <c r="D666" i="5" s="1"/>
  <c r="B634" i="5"/>
  <c r="D634" i="5" s="1"/>
  <c r="B602" i="5"/>
  <c r="D602" i="5" s="1"/>
  <c r="B570" i="5"/>
  <c r="D570" i="5" s="1"/>
  <c r="B538" i="5"/>
  <c r="D538" i="5" s="1"/>
  <c r="B502" i="5"/>
  <c r="D502" i="5" s="1"/>
  <c r="B460" i="5"/>
  <c r="D460" i="5" s="1"/>
  <c r="B417" i="5"/>
  <c r="D417" i="5" s="1"/>
  <c r="B374" i="5"/>
  <c r="D374" i="5" s="1"/>
  <c r="B327" i="5"/>
  <c r="D327" i="5" s="1"/>
  <c r="B270" i="5"/>
  <c r="D270" i="5" s="1"/>
  <c r="B207" i="5"/>
  <c r="D207" i="5" s="1"/>
  <c r="B620" i="5"/>
  <c r="D620" i="5" s="1"/>
  <c r="B588" i="5"/>
  <c r="D588" i="5" s="1"/>
  <c r="B556" i="5"/>
  <c r="D556" i="5" s="1"/>
  <c r="B524" i="5"/>
  <c r="D524" i="5" s="1"/>
  <c r="B484" i="5"/>
  <c r="D484" i="5" s="1"/>
  <c r="B441" i="5"/>
  <c r="D441" i="5" s="1"/>
  <c r="B398" i="5"/>
  <c r="D398" i="5" s="1"/>
  <c r="B356" i="5"/>
  <c r="D356" i="5" s="1"/>
  <c r="B302" i="5"/>
  <c r="D302" i="5" s="1"/>
  <c r="B245" i="5"/>
  <c r="D245" i="5" s="1"/>
  <c r="B153" i="5"/>
  <c r="D153" i="5" s="1"/>
  <c r="B434" i="5"/>
  <c r="D434" i="5" s="1"/>
  <c r="B392" i="5"/>
  <c r="D392" i="5" s="1"/>
  <c r="B349" i="5"/>
  <c r="D349" i="5" s="1"/>
  <c r="B293" i="5"/>
  <c r="D293" i="5" s="1"/>
  <c r="B237" i="5"/>
  <c r="D237" i="5" s="1"/>
  <c r="B81" i="5"/>
  <c r="D81" i="5" s="1"/>
  <c r="B491" i="5"/>
  <c r="D491" i="5" s="1"/>
  <c r="B459" i="5"/>
  <c r="D459" i="5" s="1"/>
  <c r="B427" i="5"/>
  <c r="D427" i="5" s="1"/>
  <c r="B395" i="5"/>
  <c r="D395" i="5" s="1"/>
  <c r="B363" i="5"/>
  <c r="D363" i="5" s="1"/>
  <c r="B326" i="5"/>
  <c r="D326" i="5" s="1"/>
  <c r="B283" i="5"/>
  <c r="D283" i="5" s="1"/>
  <c r="B241" i="5"/>
  <c r="D241" i="5" s="1"/>
  <c r="B195" i="5"/>
  <c r="D195" i="5" s="1"/>
  <c r="B117" i="5"/>
  <c r="D117" i="5" s="1"/>
  <c r="B141" i="5"/>
  <c r="D141" i="5" s="1"/>
  <c r="B13" i="5"/>
  <c r="D13" i="5" s="1"/>
  <c r="B173" i="5"/>
  <c r="D173" i="5" s="1"/>
  <c r="B73" i="5"/>
  <c r="D73" i="5" s="1"/>
  <c r="B332" i="5"/>
  <c r="D332" i="5" s="1"/>
  <c r="B300" i="5"/>
  <c r="D300" i="5" s="1"/>
  <c r="B268" i="5"/>
  <c r="D268" i="5" s="1"/>
  <c r="B236" i="5"/>
  <c r="D236" i="5" s="1"/>
  <c r="B204" i="5"/>
  <c r="D204" i="5" s="1"/>
  <c r="B172" i="5"/>
  <c r="D172" i="5" s="1"/>
  <c r="B140" i="5"/>
  <c r="D140" i="5" s="1"/>
  <c r="B108" i="5"/>
  <c r="D108" i="5" s="1"/>
  <c r="B76" i="5"/>
  <c r="D76" i="5" s="1"/>
  <c r="B44" i="5"/>
  <c r="D44" i="5" s="1"/>
  <c r="B12" i="5"/>
  <c r="D12" i="5" s="1"/>
  <c r="B119" i="5"/>
  <c r="D119" i="5" s="1"/>
  <c r="B87" i="5"/>
  <c r="D87" i="5" s="1"/>
  <c r="B55" i="5"/>
  <c r="D55" i="5" s="1"/>
  <c r="B23" i="5"/>
  <c r="D23" i="5" s="1"/>
  <c r="B190" i="5"/>
  <c r="D190" i="5" s="1"/>
  <c r="B126" i="5"/>
  <c r="D126" i="5" s="1"/>
  <c r="B62" i="5"/>
  <c r="D62" i="5" s="1"/>
  <c r="B979" i="5"/>
  <c r="D979" i="5" s="1"/>
  <c r="B752" i="5"/>
  <c r="D752" i="5" s="1"/>
  <c r="B919" i="5"/>
  <c r="D919" i="5" s="1"/>
  <c r="B747" i="5"/>
  <c r="D747" i="5" s="1"/>
  <c r="B999" i="5"/>
  <c r="D999" i="5" s="1"/>
  <c r="B915" i="5"/>
  <c r="D915" i="5" s="1"/>
  <c r="B784" i="5"/>
  <c r="D784" i="5" s="1"/>
  <c r="B605" i="5"/>
  <c r="D605" i="5" s="1"/>
  <c r="B990" i="5"/>
  <c r="D990" i="5" s="1"/>
  <c r="B895" i="5"/>
  <c r="D895" i="5" s="1"/>
  <c r="B757" i="5"/>
  <c r="D757" i="5" s="1"/>
  <c r="B565" i="5"/>
  <c r="D565" i="5" s="1"/>
  <c r="B875" i="5"/>
  <c r="D875" i="5" s="1"/>
  <c r="B557" i="5"/>
  <c r="D557" i="5" s="1"/>
  <c r="B939" i="5"/>
  <c r="D939" i="5" s="1"/>
  <c r="B474" i="5"/>
  <c r="D474" i="5" s="1"/>
  <c r="B906" i="5"/>
  <c r="D906" i="5" s="1"/>
  <c r="B949" i="5"/>
  <c r="D949" i="5" s="1"/>
  <c r="B901" i="5"/>
  <c r="D901" i="5" s="1"/>
  <c r="B845" i="5"/>
  <c r="D845" i="5" s="1"/>
  <c r="B787" i="5"/>
  <c r="D787" i="5" s="1"/>
  <c r="B728" i="5"/>
  <c r="D728" i="5" s="1"/>
  <c r="B664" i="5"/>
  <c r="D664" i="5" s="1"/>
  <c r="B988" i="5"/>
  <c r="D988" i="5" s="1"/>
  <c r="B956" i="5"/>
  <c r="D956" i="5" s="1"/>
  <c r="B924" i="5"/>
  <c r="D924" i="5" s="1"/>
  <c r="B892" i="5"/>
  <c r="D892" i="5" s="1"/>
  <c r="B860" i="5"/>
  <c r="D860" i="5" s="1"/>
  <c r="B828" i="5"/>
  <c r="D828" i="5" s="1"/>
  <c r="B796" i="5"/>
  <c r="D796" i="5" s="1"/>
  <c r="B753" i="5"/>
  <c r="D753" i="5" s="1"/>
  <c r="B711" i="5"/>
  <c r="D711" i="5" s="1"/>
  <c r="B668" i="5"/>
  <c r="D668" i="5" s="1"/>
  <c r="B623" i="5"/>
  <c r="D623" i="5" s="1"/>
  <c r="B559" i="5"/>
  <c r="D559" i="5" s="1"/>
  <c r="B488" i="5"/>
  <c r="D488" i="5" s="1"/>
  <c r="B339" i="5"/>
  <c r="D339" i="5" s="1"/>
  <c r="B922" i="5"/>
  <c r="D922" i="5" s="1"/>
  <c r="B878" i="5"/>
  <c r="D878" i="5" s="1"/>
  <c r="B846" i="5"/>
  <c r="D846" i="5" s="1"/>
  <c r="B814" i="5"/>
  <c r="D814" i="5" s="1"/>
  <c r="B777" i="5"/>
  <c r="D777" i="5" s="1"/>
  <c r="B735" i="5"/>
  <c r="D735" i="5" s="1"/>
  <c r="B692" i="5"/>
  <c r="D692" i="5" s="1"/>
  <c r="B649" i="5"/>
  <c r="D649" i="5" s="1"/>
  <c r="B595" i="5"/>
  <c r="D595" i="5" s="1"/>
  <c r="B531" i="5"/>
  <c r="D531" i="5" s="1"/>
  <c r="B437" i="5"/>
  <c r="D437" i="5" s="1"/>
  <c r="B239" i="5"/>
  <c r="D239" i="5" s="1"/>
  <c r="B985" i="5"/>
  <c r="D985" i="5" s="1"/>
  <c r="B897" i="5"/>
  <c r="D897" i="5" s="1"/>
  <c r="B821" i="5"/>
  <c r="D821" i="5" s="1"/>
  <c r="B707" i="5"/>
  <c r="D707" i="5" s="1"/>
  <c r="B609" i="5"/>
  <c r="D609" i="5" s="1"/>
  <c r="B537" i="5"/>
  <c r="D537" i="5" s="1"/>
  <c r="B453" i="5"/>
  <c r="D453" i="5" s="1"/>
  <c r="B261" i="5"/>
  <c r="D261" i="5" s="1"/>
  <c r="B778" i="5"/>
  <c r="D778" i="5" s="1"/>
  <c r="B746" i="5"/>
  <c r="D746" i="5" s="1"/>
  <c r="B714" i="5"/>
  <c r="D714" i="5" s="1"/>
  <c r="B682" i="5"/>
  <c r="D682" i="5" s="1"/>
  <c r="B650" i="5"/>
  <c r="D650" i="5" s="1"/>
  <c r="B618" i="5"/>
  <c r="D618" i="5" s="1"/>
  <c r="B586" i="5"/>
  <c r="D586" i="5" s="1"/>
  <c r="B554" i="5"/>
  <c r="D554" i="5" s="1"/>
  <c r="B522" i="5"/>
  <c r="D522" i="5" s="1"/>
  <c r="B481" i="5"/>
  <c r="D481" i="5" s="1"/>
  <c r="B438" i="5"/>
  <c r="D438" i="5" s="1"/>
  <c r="B396" i="5"/>
  <c r="D396" i="5" s="1"/>
  <c r="B353" i="5"/>
  <c r="D353" i="5" s="1"/>
  <c r="B298" i="5"/>
  <c r="D298" i="5" s="1"/>
  <c r="B242" i="5"/>
  <c r="D242" i="5" s="1"/>
  <c r="B129" i="5"/>
  <c r="D129" i="5" s="1"/>
  <c r="B604" i="5"/>
  <c r="D604" i="5" s="1"/>
  <c r="B572" i="5"/>
  <c r="D572" i="5" s="1"/>
  <c r="B540" i="5"/>
  <c r="D540" i="5" s="1"/>
  <c r="B505" i="5"/>
  <c r="D505" i="5" s="1"/>
  <c r="B462" i="5"/>
  <c r="D462" i="5" s="1"/>
  <c r="B420" i="5"/>
  <c r="D420" i="5" s="1"/>
  <c r="B377" i="5"/>
  <c r="D377" i="5" s="1"/>
  <c r="B330" i="5"/>
  <c r="D330" i="5" s="1"/>
  <c r="B274" i="5"/>
  <c r="D274" i="5" s="1"/>
  <c r="B213" i="5"/>
  <c r="D213" i="5" s="1"/>
  <c r="B456" i="5"/>
  <c r="D456" i="5" s="1"/>
  <c r="B413" i="5"/>
  <c r="D413" i="5" s="1"/>
  <c r="B370" i="5"/>
  <c r="D370" i="5" s="1"/>
  <c r="B322" i="5"/>
  <c r="D322" i="5" s="1"/>
  <c r="B265" i="5"/>
  <c r="D265" i="5" s="1"/>
  <c r="B199" i="5"/>
  <c r="D199" i="5" s="1"/>
  <c r="B507" i="5"/>
  <c r="D507" i="5" s="1"/>
  <c r="B475" i="5"/>
  <c r="D475" i="5" s="1"/>
  <c r="B443" i="5"/>
  <c r="D443" i="5" s="1"/>
  <c r="B411" i="5"/>
  <c r="D411" i="5" s="1"/>
  <c r="B379" i="5"/>
  <c r="D379" i="5" s="1"/>
  <c r="B347" i="5"/>
  <c r="D347" i="5" s="1"/>
  <c r="B305" i="5"/>
  <c r="D305" i="5" s="1"/>
  <c r="B262" i="5"/>
  <c r="D262" i="5" s="1"/>
  <c r="B219" i="5"/>
  <c r="D219" i="5" s="1"/>
  <c r="B163" i="5"/>
  <c r="D163" i="5" s="1"/>
  <c r="B53" i="5"/>
  <c r="D53" i="5" s="1"/>
  <c r="B77" i="5"/>
  <c r="D77" i="5" s="1"/>
  <c r="B205" i="5"/>
  <c r="D205" i="5" s="1"/>
  <c r="B137" i="5"/>
  <c r="D137" i="5" s="1"/>
  <c r="B9" i="5"/>
  <c r="D9" i="5" s="1"/>
  <c r="B316" i="5"/>
  <c r="D316" i="5" s="1"/>
  <c r="B284" i="5"/>
  <c r="D284" i="5" s="1"/>
  <c r="B252" i="5"/>
  <c r="D252" i="5" s="1"/>
  <c r="B220" i="5"/>
  <c r="D220" i="5" s="1"/>
  <c r="B188" i="5"/>
  <c r="D188" i="5" s="1"/>
  <c r="B156" i="5"/>
  <c r="D156" i="5" s="1"/>
  <c r="B124" i="5"/>
  <c r="D124" i="5" s="1"/>
  <c r="B92" i="5"/>
  <c r="D92" i="5" s="1"/>
  <c r="B60" i="5"/>
  <c r="D60" i="5" s="1"/>
  <c r="B28" i="5"/>
  <c r="D28" i="5" s="1"/>
  <c r="B135" i="5"/>
  <c r="D135" i="5" s="1"/>
  <c r="B103" i="5"/>
  <c r="D103" i="5" s="1"/>
  <c r="B71" i="5"/>
  <c r="D71" i="5" s="1"/>
  <c r="B39" i="5"/>
  <c r="D39" i="5" s="1"/>
  <c r="B7" i="5"/>
  <c r="D7" i="5" s="1"/>
  <c r="B158" i="5"/>
  <c r="D158" i="5" s="1"/>
  <c r="B94" i="5"/>
  <c r="D94" i="5" s="1"/>
  <c r="B30" i="5"/>
  <c r="D30" i="5" s="1"/>
  <c r="C94" i="5" l="1" a="1"/>
  <c r="C94" i="5" s="1"/>
  <c r="C60" i="5" a="1"/>
  <c r="C60" i="5" s="1"/>
  <c r="C316" i="5" a="1"/>
  <c r="C316" i="5" s="1"/>
  <c r="C262" i="5" a="1"/>
  <c r="C262" i="5" s="1"/>
  <c r="C411" i="5" a="1"/>
  <c r="C411" i="5" s="1"/>
  <c r="C413" i="5" a="1"/>
  <c r="C413" i="5" s="1"/>
  <c r="C505" i="5" a="1"/>
  <c r="C505" i="5" s="1"/>
  <c r="C396" i="5" a="1"/>
  <c r="C396" i="5" s="1"/>
  <c r="C554" i="5" a="1"/>
  <c r="C554" i="5" s="1"/>
  <c r="C261" i="5" a="1"/>
  <c r="C261" i="5" s="1"/>
  <c r="C239" i="5" a="1"/>
  <c r="C239" i="5" s="1"/>
  <c r="C649" i="5" a="1"/>
  <c r="C649" i="5" s="1"/>
  <c r="C339" i="5" a="1"/>
  <c r="C339" i="5" s="1"/>
  <c r="C668" i="5" a="1"/>
  <c r="C668" i="5" s="1"/>
  <c r="C956" i="5" a="1"/>
  <c r="C956" i="5" s="1"/>
  <c r="C787" i="5" a="1"/>
  <c r="C787" i="5" s="1"/>
  <c r="C875" i="5" a="1"/>
  <c r="C875" i="5" s="1"/>
  <c r="C990" i="5" a="1"/>
  <c r="C990" i="5" s="1"/>
  <c r="C979" i="5" a="1"/>
  <c r="C979" i="5" s="1"/>
  <c r="C12" i="5" a="1"/>
  <c r="C12" i="5" s="1"/>
  <c r="C140" i="5" a="1"/>
  <c r="C140" i="5" s="1"/>
  <c r="C173" i="5" a="1"/>
  <c r="C173" i="5" s="1"/>
  <c r="C363" i="5" a="1"/>
  <c r="C363" i="5" s="1"/>
  <c r="C349" i="5" a="1"/>
  <c r="C349" i="5" s="1"/>
  <c r="C245" i="5" a="1"/>
  <c r="C245" i="5" s="1"/>
  <c r="C588" i="5" a="1"/>
  <c r="C588" i="5" s="1"/>
  <c r="C502" i="5" a="1"/>
  <c r="C502" i="5" s="1"/>
  <c r="C762" i="5" a="1"/>
  <c r="C762" i="5" s="1"/>
  <c r="C941" i="5" a="1"/>
  <c r="C941" i="5" s="1"/>
  <c r="C756" i="5" a="1"/>
  <c r="C756" i="5" s="1"/>
  <c r="C894" i="5" a="1"/>
  <c r="C894" i="5" s="1"/>
  <c r="C775" i="5" a="1"/>
  <c r="C775" i="5" s="1"/>
  <c r="C696" i="5" a="1"/>
  <c r="C696" i="5" s="1"/>
  <c r="C925" i="5" a="1"/>
  <c r="C925" i="5" s="1"/>
  <c r="C831" i="5" a="1"/>
  <c r="C831" i="5" s="1"/>
  <c r="C851" i="5" a="1"/>
  <c r="C851" i="5" s="1"/>
  <c r="C970" i="5" a="1"/>
  <c r="C970" i="5" s="1"/>
  <c r="C923" i="5" a="1"/>
  <c r="C923" i="5" s="1"/>
  <c r="C871" i="5" a="1"/>
  <c r="C871" i="5" s="1"/>
  <c r="C983" i="5" a="1"/>
  <c r="C983" i="5" s="1"/>
  <c r="C741" i="5" a="1"/>
  <c r="C741" i="5" s="1"/>
  <c r="C715" i="5" a="1"/>
  <c r="C715" i="5" s="1"/>
  <c r="C731" i="5" a="1"/>
  <c r="C731" i="5" s="1"/>
  <c r="C843" i="5" a="1"/>
  <c r="C843" i="5" s="1"/>
  <c r="C989" i="5" a="1"/>
  <c r="C989" i="5" s="1"/>
  <c r="C885" i="5" a="1"/>
  <c r="C885" i="5" s="1"/>
  <c r="C771" i="5" a="1"/>
  <c r="C771" i="5" s="1"/>
  <c r="C948" i="5" a="1"/>
  <c r="C948" i="5" s="1"/>
  <c r="C884" i="5" a="1"/>
  <c r="C884" i="5" s="1"/>
  <c r="C820" i="5" a="1"/>
  <c r="C820" i="5" s="1"/>
  <c r="C743" i="5" a="1"/>
  <c r="C743" i="5" s="1"/>
  <c r="C657" i="5" a="1"/>
  <c r="C657" i="5" s="1"/>
  <c r="C543" i="5" a="1"/>
  <c r="C543" i="5" s="1"/>
  <c r="C282" i="5" a="1"/>
  <c r="C282" i="5" s="1"/>
  <c r="C870" i="5" a="1"/>
  <c r="C870" i="5" s="1"/>
  <c r="C806" i="5" a="1"/>
  <c r="C806" i="5" s="1"/>
  <c r="C724" i="5" a="1"/>
  <c r="C724" i="5" s="1"/>
  <c r="C639" i="5" a="1"/>
  <c r="C639" i="5" s="1"/>
  <c r="C514" i="5" a="1"/>
  <c r="C514" i="5" s="1"/>
  <c r="C113" i="5" a="1"/>
  <c r="C113" i="5" s="1"/>
  <c r="C877" i="5" a="1"/>
  <c r="C877" i="5" s="1"/>
  <c r="C669" i="5" a="1"/>
  <c r="C669" i="5" s="1"/>
  <c r="C191" i="5" a="1"/>
  <c r="C191" i="5" s="1"/>
  <c r="C738" i="5" a="1"/>
  <c r="C738" i="5" s="1"/>
  <c r="C674" i="5" a="1"/>
  <c r="C674" i="5" s="1"/>
  <c r="C610" i="5" a="1"/>
  <c r="C610" i="5" s="1"/>
  <c r="C546" i="5" a="1"/>
  <c r="C546" i="5" s="1"/>
  <c r="C470" i="5" a="1"/>
  <c r="C470" i="5" s="1"/>
  <c r="C385" i="5" a="1"/>
  <c r="C385" i="5" s="1"/>
  <c r="C285" i="5" a="1"/>
  <c r="C285" i="5" s="1"/>
  <c r="C628" i="5" a="1"/>
  <c r="C628" i="5" s="1"/>
  <c r="C564" i="5" a="1"/>
  <c r="C564" i="5" s="1"/>
  <c r="C494" i="5" a="1"/>
  <c r="C494" i="5" s="1"/>
  <c r="C409" i="5" a="1"/>
  <c r="C409" i="5" s="1"/>
  <c r="C317" i="5" a="1"/>
  <c r="C317" i="5" s="1"/>
  <c r="C185" i="5" a="1"/>
  <c r="C185" i="5" s="1"/>
  <c r="C402" i="5" a="1"/>
  <c r="C402" i="5" s="1"/>
  <c r="C307" i="5" a="1"/>
  <c r="C307" i="5" s="1"/>
  <c r="C167" i="5" a="1"/>
  <c r="C167" i="5" s="1"/>
  <c r="C467" i="5" a="1"/>
  <c r="C467" i="5" s="1"/>
  <c r="C403" i="5" a="1"/>
  <c r="C403" i="5" s="1"/>
  <c r="C337" i="5" a="1"/>
  <c r="C337" i="5" s="1"/>
  <c r="C251" i="5" a="1"/>
  <c r="C251" i="5" s="1"/>
  <c r="C147" i="5" a="1"/>
  <c r="C147" i="5" s="1"/>
  <c r="C45" i="5" a="1"/>
  <c r="C45" i="5" s="1"/>
  <c r="C105" i="5" a="1"/>
  <c r="C105" i="5" s="1"/>
  <c r="C308" i="5" a="1"/>
  <c r="C308" i="5" s="1"/>
  <c r="C244" i="5" a="1"/>
  <c r="C244" i="5" s="1"/>
  <c r="C180" i="5" a="1"/>
  <c r="C180" i="5" s="1"/>
  <c r="C116" i="5" a="1"/>
  <c r="C116" i="5" s="1"/>
  <c r="C52" i="5" a="1"/>
  <c r="C52" i="5" s="1"/>
  <c r="C127" i="5" a="1"/>
  <c r="C127" i="5" s="1"/>
  <c r="C63" i="5" a="1"/>
  <c r="C63" i="5" s="1"/>
  <c r="C198" i="5" a="1"/>
  <c r="C198" i="5" s="1"/>
  <c r="C134" i="5" a="1"/>
  <c r="C134" i="5" s="1"/>
  <c r="C70" i="5" a="1"/>
  <c r="C70" i="5" s="1"/>
  <c r="C6" i="5" a="1"/>
  <c r="C6" i="5" s="1"/>
  <c r="C66" i="5" a="1"/>
  <c r="C66" i="5" s="1"/>
  <c r="C963" i="5" a="1"/>
  <c r="C963" i="5" s="1"/>
  <c r="C887" i="5" a="1"/>
  <c r="C887" i="5" s="1"/>
  <c r="C991" i="5" a="1"/>
  <c r="C991" i="5" s="1"/>
  <c r="C763" i="5" a="1"/>
  <c r="C763" i="5" s="1"/>
  <c r="C982" i="5" a="1"/>
  <c r="C982" i="5" s="1"/>
  <c r="C736" i="5" a="1"/>
  <c r="C736" i="5" s="1"/>
  <c r="C795" i="5" a="1"/>
  <c r="C795" i="5" s="1"/>
  <c r="C907" i="5" a="1"/>
  <c r="C907" i="5" s="1"/>
  <c r="C997" i="5" a="1"/>
  <c r="C997" i="5" s="1"/>
  <c r="C893" i="5" a="1"/>
  <c r="C893" i="5" s="1"/>
  <c r="C659" i="5" a="1"/>
  <c r="C659" i="5" s="1"/>
  <c r="C952" i="5" a="1"/>
  <c r="C952" i="5" s="1"/>
  <c r="C888" i="5" a="1"/>
  <c r="C888" i="5" s="1"/>
  <c r="C824" i="5" a="1"/>
  <c r="C824" i="5" s="1"/>
  <c r="C748" i="5" a="1"/>
  <c r="C748" i="5" s="1"/>
  <c r="C663" i="5" a="1"/>
  <c r="C663" i="5" s="1"/>
  <c r="C551" i="5" a="1"/>
  <c r="C551" i="5" s="1"/>
  <c r="C311" i="5" a="1"/>
  <c r="C311" i="5" s="1"/>
  <c r="C874" i="5" a="1"/>
  <c r="C874" i="5" s="1"/>
  <c r="C810" i="5" a="1"/>
  <c r="C810" i="5" s="1"/>
  <c r="C729" i="5" a="1"/>
  <c r="C729" i="5" s="1"/>
  <c r="C644" i="5" a="1"/>
  <c r="C644" i="5" s="1"/>
  <c r="C523" i="5" a="1"/>
  <c r="C523" i="5" s="1"/>
  <c r="C206" i="5" a="1"/>
  <c r="C206" i="5" s="1"/>
  <c r="C889" i="5" a="1"/>
  <c r="C889" i="5" s="1"/>
  <c r="C685" i="5" a="1"/>
  <c r="C685" i="5" s="1"/>
  <c r="C529" i="5" a="1"/>
  <c r="C529" i="5" s="1"/>
  <c r="C233" i="5" a="1"/>
  <c r="C233" i="5" s="1"/>
  <c r="C742" i="5" a="1"/>
  <c r="C742" i="5" s="1"/>
  <c r="C678" i="5" a="1"/>
  <c r="C678" i="5" s="1"/>
  <c r="C614" i="5" a="1"/>
  <c r="C614" i="5" s="1"/>
  <c r="C550" i="5" a="1"/>
  <c r="C550" i="5" s="1"/>
  <c r="C476" i="5" a="1"/>
  <c r="C476" i="5" s="1"/>
  <c r="C390" i="5" a="1"/>
  <c r="C390" i="5" s="1"/>
  <c r="C291" i="5" a="1"/>
  <c r="C291" i="5" s="1"/>
  <c r="C65" i="5" a="1"/>
  <c r="C65" i="5" s="1"/>
  <c r="C568" i="5" a="1"/>
  <c r="C568" i="5" s="1"/>
  <c r="C500" i="5" a="1"/>
  <c r="C500" i="5" s="1"/>
  <c r="C414" i="5" a="1"/>
  <c r="C414" i="5" s="1"/>
  <c r="C323" i="5" a="1"/>
  <c r="C323" i="5" s="1"/>
  <c r="C201" i="5" a="1"/>
  <c r="C201" i="5" s="1"/>
  <c r="C408" i="5" a="1"/>
  <c r="C408" i="5" s="1"/>
  <c r="C314" i="5" a="1"/>
  <c r="C314" i="5" s="1"/>
  <c r="C183" i="5" a="1"/>
  <c r="C183" i="5" s="1"/>
  <c r="C471" i="5" a="1"/>
  <c r="C471" i="5" s="1"/>
  <c r="C407" i="5" a="1"/>
  <c r="C407" i="5" s="1"/>
  <c r="C342" i="5" a="1"/>
  <c r="C342" i="5" s="1"/>
  <c r="C257" i="5" a="1"/>
  <c r="C257" i="5" s="1"/>
  <c r="C155" i="5" a="1"/>
  <c r="C155" i="5" s="1"/>
  <c r="C61" i="5" a="1"/>
  <c r="C61" i="5" s="1"/>
  <c r="C121" i="5" a="1"/>
  <c r="C121" i="5" s="1"/>
  <c r="C312" i="5" a="1"/>
  <c r="C312" i="5" s="1"/>
  <c r="C248" i="5" a="1"/>
  <c r="C248" i="5" s="1"/>
  <c r="C184" i="5" a="1"/>
  <c r="C184" i="5" s="1"/>
  <c r="C120" i="5" a="1"/>
  <c r="C120" i="5" s="1"/>
  <c r="C56" i="5" a="1"/>
  <c r="C56" i="5" s="1"/>
  <c r="C131" i="5" a="1"/>
  <c r="C131" i="5" s="1"/>
  <c r="C67" i="5" a="1"/>
  <c r="C67" i="5" s="1"/>
  <c r="C202" i="5" a="1"/>
  <c r="C202" i="5" s="1"/>
  <c r="C138" i="5" a="1"/>
  <c r="C138" i="5" s="1"/>
  <c r="C74" i="5" a="1"/>
  <c r="C74" i="5" s="1"/>
  <c r="C10" i="5" a="1"/>
  <c r="C10" i="5" s="1"/>
  <c r="C27" i="5" a="1"/>
  <c r="C27" i="5" s="1"/>
  <c r="C16" i="5" a="1"/>
  <c r="C16" i="5" s="1"/>
  <c r="C144" i="5" a="1"/>
  <c r="C144" i="5" s="1"/>
  <c r="C272" i="5" a="1"/>
  <c r="C272" i="5" s="1"/>
  <c r="C181" i="5" a="1"/>
  <c r="C181" i="5" s="1"/>
  <c r="C203" i="5" a="1"/>
  <c r="C203" i="5" s="1"/>
  <c r="C367" i="5" a="1"/>
  <c r="C367" i="5" s="1"/>
  <c r="C495" i="5" a="1"/>
  <c r="C495" i="5" s="1"/>
  <c r="C354" i="5" a="1"/>
  <c r="C354" i="5" s="1"/>
  <c r="C253" i="5" a="1"/>
  <c r="C253" i="5" s="1"/>
  <c r="C446" i="5" a="1"/>
  <c r="C446" i="5" s="1"/>
  <c r="C592" i="5" a="1"/>
  <c r="C592" i="5" s="1"/>
  <c r="C334" i="5" a="1"/>
  <c r="C334" i="5" s="1"/>
  <c r="C508" i="5" a="1"/>
  <c r="C508" i="5" s="1"/>
  <c r="C638" i="5" a="1"/>
  <c r="C638" i="5" s="1"/>
  <c r="C766" i="5" a="1"/>
  <c r="C766" i="5" s="1"/>
  <c r="C577" i="5" a="1"/>
  <c r="C577" i="5" s="1"/>
  <c r="C953" i="5" a="1"/>
  <c r="C953" i="5" s="1"/>
  <c r="C571" i="5" a="1"/>
  <c r="C571" i="5" s="1"/>
  <c r="C761" i="5" a="1"/>
  <c r="C761" i="5" s="1"/>
  <c r="C898" i="5" a="1"/>
  <c r="C898" i="5" s="1"/>
  <c r="C599" i="5" a="1"/>
  <c r="C599" i="5" s="1"/>
  <c r="C780" i="5" a="1"/>
  <c r="C780" i="5" s="1"/>
  <c r="C912" i="5" a="1"/>
  <c r="C912" i="5" s="1"/>
  <c r="C701" i="5" a="1"/>
  <c r="C701" i="5" s="1"/>
  <c r="C929" i="5" a="1"/>
  <c r="C929" i="5" s="1"/>
  <c r="C421" i="5" a="1"/>
  <c r="C421" i="5" s="1"/>
  <c r="C847" i="5" a="1"/>
  <c r="C847" i="5" s="1"/>
  <c r="C867" i="5" a="1"/>
  <c r="C867" i="5" s="1"/>
  <c r="C978" i="5" a="1"/>
  <c r="C978" i="5" s="1"/>
  <c r="C174" i="5" a="1"/>
  <c r="C174" i="5" s="1"/>
  <c r="C107" i="5" a="1"/>
  <c r="C107" i="5" s="1"/>
  <c r="C96" i="5" a="1"/>
  <c r="C96" i="5" s="1"/>
  <c r="C224" i="5" a="1"/>
  <c r="C224" i="5" s="1"/>
  <c r="C25" i="5" a="1"/>
  <c r="C25" i="5" s="1"/>
  <c r="C69" i="5" a="1"/>
  <c r="C69" i="5" s="1"/>
  <c r="C310" i="5" a="1"/>
  <c r="C310" i="5" s="1"/>
  <c r="C447" i="5" a="1"/>
  <c r="C447" i="5" s="1"/>
  <c r="C271" i="5" a="1"/>
  <c r="C271" i="5" s="1"/>
  <c r="C461" i="5" a="1"/>
  <c r="C461" i="5" s="1"/>
  <c r="C382" i="5" a="1"/>
  <c r="C382" i="5" s="1"/>
  <c r="C544" i="5" a="1"/>
  <c r="C544" i="5" s="1"/>
  <c r="C249" i="5" a="1"/>
  <c r="C249" i="5" s="1"/>
  <c r="C444" i="5" a="1"/>
  <c r="C444" i="5" s="1"/>
  <c r="C71" i="5" a="1"/>
  <c r="C71" i="5" s="1"/>
  <c r="C188" i="5" a="1"/>
  <c r="C188" i="5" s="1"/>
  <c r="C77" i="5" a="1"/>
  <c r="C77" i="5" s="1"/>
  <c r="C199" i="5" a="1"/>
  <c r="C199" i="5" s="1"/>
  <c r="C330" i="5" a="1"/>
  <c r="C330" i="5" s="1"/>
  <c r="C129" i="5" a="1"/>
  <c r="C129" i="5" s="1"/>
  <c r="C682" i="5" a="1"/>
  <c r="C682" i="5" s="1"/>
  <c r="C707" i="5" a="1"/>
  <c r="C707" i="5" s="1"/>
  <c r="C814" i="5" a="1"/>
  <c r="C814" i="5" s="1"/>
  <c r="C828" i="5" a="1"/>
  <c r="C828" i="5" s="1"/>
  <c r="C906" i="5" a="1"/>
  <c r="C906" i="5" s="1"/>
  <c r="C999" i="5" a="1"/>
  <c r="C999" i="5" s="1"/>
  <c r="C23" i="5" a="1"/>
  <c r="C23" i="5" s="1"/>
  <c r="C268" i="5" a="1"/>
  <c r="C268" i="5" s="1"/>
  <c r="C195" i="5" a="1"/>
  <c r="C195" i="5" s="1"/>
  <c r="C491" i="5" a="1"/>
  <c r="C491" i="5" s="1"/>
  <c r="C441" i="5" a="1"/>
  <c r="C441" i="5" s="1"/>
  <c r="C327" i="5" a="1"/>
  <c r="C327" i="5" s="1"/>
  <c r="C634" i="5" a="1"/>
  <c r="C634" i="5" s="1"/>
  <c r="C569" i="5" a="1"/>
  <c r="C569" i="5" s="1"/>
  <c r="C563" i="5" a="1"/>
  <c r="C563" i="5" s="1"/>
  <c r="C591" i="5" a="1"/>
  <c r="C591" i="5" s="1"/>
  <c r="C908" i="5" a="1"/>
  <c r="C908" i="5" s="1"/>
  <c r="C333" i="5" a="1"/>
  <c r="C333" i="5" s="1"/>
  <c r="C130" i="5" a="1"/>
  <c r="C130" i="5" s="1"/>
  <c r="C974" i="5" a="1"/>
  <c r="C974" i="5" s="1"/>
  <c r="C653" i="5" a="1"/>
  <c r="C653" i="5" s="1"/>
  <c r="C521" i="5" a="1"/>
  <c r="C521" i="5" s="1"/>
  <c r="C781" i="5" a="1"/>
  <c r="C781" i="5" s="1"/>
  <c r="C768" i="5" a="1"/>
  <c r="C768" i="5" s="1"/>
  <c r="C585" i="5" a="1"/>
  <c r="C585" i="5" s="1"/>
  <c r="C14" i="5" a="1"/>
  <c r="C14" i="5" s="1"/>
  <c r="C590" i="5" a="1"/>
  <c r="C590" i="5" s="1"/>
  <c r="C718" i="5" a="1"/>
  <c r="C718" i="5" s="1"/>
  <c r="C469" i="5" a="1"/>
  <c r="C469" i="5" s="1"/>
  <c r="C829" i="5" a="1"/>
  <c r="C829" i="5" s="1"/>
  <c r="C458" i="5" a="1"/>
  <c r="C458" i="5" s="1"/>
  <c r="C697" i="5" a="1"/>
  <c r="C697" i="5" s="1"/>
  <c r="C850" i="5" a="1"/>
  <c r="C850" i="5" s="1"/>
  <c r="C498" i="5" a="1"/>
  <c r="C498" i="5" s="1"/>
  <c r="C716" i="5" a="1"/>
  <c r="C716" i="5" s="1"/>
  <c r="C864" i="5" a="1"/>
  <c r="C864" i="5" s="1"/>
  <c r="C992" i="5" a="1"/>
  <c r="C992" i="5" s="1"/>
  <c r="C853" i="5" a="1"/>
  <c r="C853" i="5" s="1"/>
  <c r="C581" i="5" a="1"/>
  <c r="C581" i="5" s="1"/>
  <c r="C597" i="5" a="1"/>
  <c r="C597" i="5" s="1"/>
  <c r="C635" i="5" a="1"/>
  <c r="C635" i="5" s="1"/>
  <c r="C39" i="5" a="1"/>
  <c r="C39" i="5" s="1"/>
  <c r="C156" i="5" a="1"/>
  <c r="C156" i="5" s="1"/>
  <c r="C219" i="5" a="1"/>
  <c r="C219" i="5" s="1"/>
  <c r="C507" i="5" a="1"/>
  <c r="C507" i="5" s="1"/>
  <c r="C274" i="5" a="1"/>
  <c r="C274" i="5" s="1"/>
  <c r="C353" i="5" a="1"/>
  <c r="C353" i="5" s="1"/>
  <c r="C522" i="5" a="1"/>
  <c r="C522" i="5" s="1"/>
  <c r="C778" i="5" a="1"/>
  <c r="C778" i="5" s="1"/>
  <c r="C609" i="5" a="1"/>
  <c r="C609" i="5" s="1"/>
  <c r="C985" i="5" a="1"/>
  <c r="C985" i="5" s="1"/>
  <c r="C595" i="5" a="1"/>
  <c r="C595" i="5" s="1"/>
  <c r="C777" i="5" a="1"/>
  <c r="C777" i="5" s="1"/>
  <c r="C922" i="5" a="1"/>
  <c r="C922" i="5" s="1"/>
  <c r="C623" i="5" a="1"/>
  <c r="C623" i="5" s="1"/>
  <c r="C796" i="5" a="1"/>
  <c r="C796" i="5" s="1"/>
  <c r="C924" i="5" a="1"/>
  <c r="C924" i="5" s="1"/>
  <c r="C728" i="5" a="1"/>
  <c r="C728" i="5" s="1"/>
  <c r="C949" i="5" a="1"/>
  <c r="C949" i="5" s="1"/>
  <c r="C557" i="5" a="1"/>
  <c r="C557" i="5" s="1"/>
  <c r="C895" i="5" a="1"/>
  <c r="C895" i="5" s="1"/>
  <c r="C915" i="5" a="1"/>
  <c r="C915" i="5" s="1"/>
  <c r="C752" i="5" a="1"/>
  <c r="C752" i="5" s="1"/>
  <c r="C190" i="5" a="1"/>
  <c r="C190" i="5" s="1"/>
  <c r="C119" i="5" a="1"/>
  <c r="C119" i="5" s="1"/>
  <c r="C108" i="5" a="1"/>
  <c r="C108" i="5" s="1"/>
  <c r="C236" i="5" a="1"/>
  <c r="C236" i="5" s="1"/>
  <c r="C73" i="5" a="1"/>
  <c r="C73" i="5" s="1"/>
  <c r="C117" i="5" a="1"/>
  <c r="C117" i="5" s="1"/>
  <c r="C326" i="5" a="1"/>
  <c r="C326" i="5" s="1"/>
  <c r="C459" i="5" a="1"/>
  <c r="C459" i="5" s="1"/>
  <c r="C293" i="5" a="1"/>
  <c r="C293" i="5" s="1"/>
  <c r="C153" i="5" a="1"/>
  <c r="C153" i="5" s="1"/>
  <c r="C398" i="5" a="1"/>
  <c r="C398" i="5" s="1"/>
  <c r="C556" i="5" a="1"/>
  <c r="C556" i="5" s="1"/>
  <c r="C270" i="5" a="1"/>
  <c r="C270" i="5" s="1"/>
  <c r="C460" i="5" a="1"/>
  <c r="C460" i="5" s="1"/>
  <c r="C602" i="5" a="1"/>
  <c r="C602" i="5" s="1"/>
  <c r="C730" i="5" a="1"/>
  <c r="C730" i="5" s="1"/>
  <c r="C501" i="5" a="1"/>
  <c r="C501" i="5" s="1"/>
  <c r="C857" i="5" a="1"/>
  <c r="C857" i="5" s="1"/>
  <c r="C493" i="5" a="1"/>
  <c r="C493" i="5" s="1"/>
  <c r="C713" i="5" a="1"/>
  <c r="C713" i="5" s="1"/>
  <c r="C862" i="5" a="1"/>
  <c r="C862" i="5" s="1"/>
  <c r="C527" i="5" a="1"/>
  <c r="C527" i="5" s="1"/>
  <c r="C732" i="5" a="1"/>
  <c r="C732" i="5" s="1"/>
  <c r="C876" i="5" a="1"/>
  <c r="C876" i="5" s="1"/>
  <c r="C593" i="5" a="1"/>
  <c r="C593" i="5" s="1"/>
  <c r="C873" i="5" a="1"/>
  <c r="C873" i="5" s="1"/>
  <c r="C903" i="5" a="1"/>
  <c r="C903" i="5" s="1"/>
  <c r="C672" i="5" a="1"/>
  <c r="C672" i="5" s="1"/>
  <c r="C699" i="5" a="1"/>
  <c r="C699" i="5" s="1"/>
  <c r="C839" i="5" a="1"/>
  <c r="C839" i="5" s="1"/>
  <c r="C162" i="5" a="1"/>
  <c r="C162" i="5" s="1"/>
  <c r="C5" i="5" a="1"/>
  <c r="C5" i="5" s="1"/>
  <c r="C951" i="5" a="1"/>
  <c r="C951" i="5" s="1"/>
  <c r="C549" i="5" a="1"/>
  <c r="C549" i="5" s="1"/>
  <c r="C819" i="5" a="1"/>
  <c r="C819" i="5" s="1"/>
  <c r="C275" i="5" a="1"/>
  <c r="C275" i="5" s="1"/>
  <c r="C799" i="5" a="1"/>
  <c r="C799" i="5" s="1"/>
  <c r="C995" i="5" a="1"/>
  <c r="C995" i="5" s="1"/>
  <c r="C987" i="5" a="1"/>
  <c r="C987" i="5" s="1"/>
  <c r="C926" i="5" a="1"/>
  <c r="C926" i="5" s="1"/>
  <c r="C913" i="5" a="1"/>
  <c r="C913" i="5" s="1"/>
  <c r="C805" i="5" a="1"/>
  <c r="C805" i="5" s="1"/>
  <c r="C680" i="5" a="1"/>
  <c r="C680" i="5" s="1"/>
  <c r="C964" i="5" a="1"/>
  <c r="C964" i="5" s="1"/>
  <c r="C900" i="5" a="1"/>
  <c r="C900" i="5" s="1"/>
  <c r="C836" i="5" a="1"/>
  <c r="C836" i="5" s="1"/>
  <c r="C764" i="5" a="1"/>
  <c r="C764" i="5" s="1"/>
  <c r="C679" i="5" a="1"/>
  <c r="C679" i="5" s="1"/>
  <c r="C575" i="5" a="1"/>
  <c r="C575" i="5" s="1"/>
  <c r="C384" i="5" a="1"/>
  <c r="C384" i="5" s="1"/>
  <c r="C886" i="5" a="1"/>
  <c r="C886" i="5" s="1"/>
  <c r="C822" i="5" a="1"/>
  <c r="C822" i="5" s="1"/>
  <c r="C745" i="5" a="1"/>
  <c r="C745" i="5" s="1"/>
  <c r="C660" i="5" a="1"/>
  <c r="C660" i="5" s="1"/>
  <c r="C547" i="5" a="1"/>
  <c r="C547" i="5" s="1"/>
  <c r="C297" i="5" a="1"/>
  <c r="C297" i="5" s="1"/>
  <c r="C921" i="5" a="1"/>
  <c r="C921" i="5" s="1"/>
  <c r="C739" i="5" a="1"/>
  <c r="C739" i="5" s="1"/>
  <c r="C553" i="5" a="1"/>
  <c r="C553" i="5" s="1"/>
  <c r="C318" i="5" a="1"/>
  <c r="C318" i="5" s="1"/>
  <c r="C754" i="5" a="1"/>
  <c r="C754" i="5" s="1"/>
  <c r="C690" i="5" a="1"/>
  <c r="C690" i="5" s="1"/>
  <c r="C626" i="5" a="1"/>
  <c r="C626" i="5" s="1"/>
  <c r="C562" i="5" a="1"/>
  <c r="C562" i="5" s="1"/>
  <c r="C492" i="5" a="1"/>
  <c r="C492" i="5" s="1"/>
  <c r="C406" i="5" a="1"/>
  <c r="C406" i="5" s="1"/>
  <c r="C313" i="5" a="1"/>
  <c r="C313" i="5" s="1"/>
  <c r="C177" i="5" a="1"/>
  <c r="C177" i="5" s="1"/>
  <c r="C580" i="5" a="1"/>
  <c r="C580" i="5" s="1"/>
  <c r="C516" i="5" a="1"/>
  <c r="C516" i="5" s="1"/>
  <c r="C430" i="5" a="1"/>
  <c r="C430" i="5" s="1"/>
  <c r="C345" i="5" a="1"/>
  <c r="C345" i="5" s="1"/>
  <c r="C231" i="5" a="1"/>
  <c r="C231" i="5" s="1"/>
  <c r="C424" i="5" a="1"/>
  <c r="C424" i="5" s="1"/>
  <c r="C335" i="5" a="1"/>
  <c r="C335" i="5" s="1"/>
  <c r="C222" i="5" a="1"/>
  <c r="C222" i="5" s="1"/>
  <c r="C483" i="5" a="1"/>
  <c r="C483" i="5" s="1"/>
  <c r="C419" i="5" a="1"/>
  <c r="C419" i="5" s="1"/>
  <c r="C355" i="5" a="1"/>
  <c r="C355" i="5" s="1"/>
  <c r="C273" i="5" a="1"/>
  <c r="C273" i="5" s="1"/>
  <c r="C179" i="5" a="1"/>
  <c r="C179" i="5" s="1"/>
  <c r="C109" i="5" a="1"/>
  <c r="C109" i="5" s="1"/>
  <c r="C157" i="5" a="1"/>
  <c r="C157" i="5" s="1"/>
  <c r="C324" i="5" a="1"/>
  <c r="C324" i="5" s="1"/>
  <c r="C260" i="5" a="1"/>
  <c r="C260" i="5" s="1"/>
  <c r="C196" i="5" a="1"/>
  <c r="C196" i="5" s="1"/>
  <c r="C132" i="5" a="1"/>
  <c r="C132" i="5" s="1"/>
  <c r="C68" i="5" a="1"/>
  <c r="C68" i="5" s="1"/>
  <c r="C143" i="5" a="1"/>
  <c r="C143" i="5" s="1"/>
  <c r="C79" i="5" a="1"/>
  <c r="C79" i="5" s="1"/>
  <c r="C15" i="5" a="1"/>
  <c r="C15" i="5" s="1"/>
  <c r="C150" i="5" a="1"/>
  <c r="C150" i="5" s="1"/>
  <c r="C86" i="5" a="1"/>
  <c r="C86" i="5" s="1"/>
  <c r="C22" i="5" a="1"/>
  <c r="C22" i="5" s="1"/>
  <c r="C98" i="5" a="1"/>
  <c r="C98" i="5" s="1"/>
  <c r="C3" i="5" a="1"/>
  <c r="C3" i="5" s="1"/>
  <c r="C962" i="5" a="1"/>
  <c r="C962" i="5" s="1"/>
  <c r="C613" i="5" a="1"/>
  <c r="C613" i="5" s="1"/>
  <c r="C835" i="5" a="1"/>
  <c r="C835" i="5" s="1"/>
  <c r="C378" i="5" a="1"/>
  <c r="C378" i="5" s="1"/>
  <c r="C815" i="5" a="1"/>
  <c r="C815" i="5" s="1"/>
  <c r="C247" i="5" a="1"/>
  <c r="C247" i="5" s="1"/>
  <c r="C217" i="5" a="1"/>
  <c r="C217" i="5" s="1"/>
  <c r="C938" i="5" a="1"/>
  <c r="C938" i="5" s="1"/>
  <c r="C917" i="5" a="1"/>
  <c r="C917" i="5" s="1"/>
  <c r="C809" i="5" a="1"/>
  <c r="C809" i="5" s="1"/>
  <c r="C691" i="5" a="1"/>
  <c r="C691" i="5" s="1"/>
  <c r="C968" i="5" a="1"/>
  <c r="C968" i="5" s="1"/>
  <c r="C904" i="5" a="1"/>
  <c r="C904" i="5" s="1"/>
  <c r="C840" i="5" a="1"/>
  <c r="C840" i="5" s="1"/>
  <c r="C769" i="5" a="1"/>
  <c r="C769" i="5" s="1"/>
  <c r="C684" i="5" a="1"/>
  <c r="C684" i="5" s="1"/>
  <c r="C583" i="5" a="1"/>
  <c r="C583" i="5" s="1"/>
  <c r="C405" i="5" a="1"/>
  <c r="C405" i="5" s="1"/>
  <c r="C890" i="5" a="1"/>
  <c r="C890" i="5" s="1"/>
  <c r="C826" i="5" a="1"/>
  <c r="C826" i="5" s="1"/>
  <c r="C751" i="5" a="1"/>
  <c r="C751" i="5" s="1"/>
  <c r="C665" i="5" a="1"/>
  <c r="C665" i="5" s="1"/>
  <c r="C555" i="5" a="1"/>
  <c r="C555" i="5" s="1"/>
  <c r="C325" i="5" a="1"/>
  <c r="C325" i="5" s="1"/>
  <c r="C933" i="5" a="1"/>
  <c r="C933" i="5" s="1"/>
  <c r="C760" i="5" a="1"/>
  <c r="C760" i="5" s="1"/>
  <c r="C561" i="5" a="1"/>
  <c r="C561" i="5" s="1"/>
  <c r="C346" i="5" a="1"/>
  <c r="C346" i="5" s="1"/>
  <c r="C758" i="5" a="1"/>
  <c r="C758" i="5" s="1"/>
  <c r="C694" i="5" a="1"/>
  <c r="C694" i="5" s="1"/>
  <c r="C630" i="5" a="1"/>
  <c r="C630" i="5" s="1"/>
  <c r="C566" i="5" a="1"/>
  <c r="C566" i="5" s="1"/>
  <c r="C497" i="5" a="1"/>
  <c r="C497" i="5" s="1"/>
  <c r="C412" i="5" a="1"/>
  <c r="C412" i="5" s="1"/>
  <c r="C319" i="5" a="1"/>
  <c r="C319" i="5" s="1"/>
  <c r="C193" i="5" a="1"/>
  <c r="C193" i="5" s="1"/>
  <c r="C584" i="5" a="1"/>
  <c r="C584" i="5" s="1"/>
  <c r="C520" i="5" a="1"/>
  <c r="C520" i="5" s="1"/>
  <c r="C436" i="5" a="1"/>
  <c r="C436" i="5" s="1"/>
  <c r="C350" i="5" a="1"/>
  <c r="C350" i="5" s="1"/>
  <c r="C238" i="5" a="1"/>
  <c r="C238" i="5" s="1"/>
  <c r="C429" i="5" a="1"/>
  <c r="C429" i="5" s="1"/>
  <c r="C343" i="5" a="1"/>
  <c r="C343" i="5" s="1"/>
  <c r="C229" i="5" a="1"/>
  <c r="C229" i="5" s="1"/>
  <c r="C487" i="5" a="1"/>
  <c r="C487" i="5" s="1"/>
  <c r="C423" i="5" a="1"/>
  <c r="C423" i="5" s="1"/>
  <c r="C359" i="5" a="1"/>
  <c r="C359" i="5" s="1"/>
  <c r="C278" i="5" a="1"/>
  <c r="C278" i="5" s="1"/>
  <c r="C187" i="5" a="1"/>
  <c r="C187" i="5" s="1"/>
  <c r="C125" i="5" a="1"/>
  <c r="C125" i="5" s="1"/>
  <c r="C165" i="5" a="1"/>
  <c r="C165" i="5" s="1"/>
  <c r="C328" i="5" a="1"/>
  <c r="C328" i="5" s="1"/>
  <c r="C264" i="5" a="1"/>
  <c r="C264" i="5" s="1"/>
  <c r="C200" i="5" a="1"/>
  <c r="C200" i="5" s="1"/>
  <c r="C136" i="5" a="1"/>
  <c r="C136" i="5" s="1"/>
  <c r="C72" i="5" a="1"/>
  <c r="C72" i="5" s="1"/>
  <c r="C8" i="5" a="1"/>
  <c r="C8" i="5" s="1"/>
  <c r="C83" i="5" a="1"/>
  <c r="C83" i="5" s="1"/>
  <c r="C19" i="5" a="1"/>
  <c r="C19" i="5" s="1"/>
  <c r="C154" i="5" a="1"/>
  <c r="C154" i="5" s="1"/>
  <c r="C90" i="5" a="1"/>
  <c r="C90" i="5" s="1"/>
  <c r="C26" i="5" a="1"/>
  <c r="C26" i="5" s="1"/>
  <c r="C194" i="5" a="1"/>
  <c r="C194" i="5" s="1"/>
  <c r="C123" i="5" a="1"/>
  <c r="C123" i="5" s="1"/>
  <c r="C112" i="5" a="1"/>
  <c r="C112" i="5" s="1"/>
  <c r="C240" i="5" a="1"/>
  <c r="C240" i="5" s="1"/>
  <c r="C89" i="5" a="1"/>
  <c r="C89" i="5" s="1"/>
  <c r="C133" i="5" a="1"/>
  <c r="C133" i="5" s="1"/>
  <c r="C331" i="5" a="1"/>
  <c r="C331" i="5" s="1"/>
  <c r="C463" i="5" a="1"/>
  <c r="C463" i="5" s="1"/>
  <c r="C301" i="5" a="1"/>
  <c r="C301" i="5" s="1"/>
  <c r="C169" i="5" a="1"/>
  <c r="C169" i="5" s="1"/>
  <c r="C404" i="5" a="1"/>
  <c r="C404" i="5" s="1"/>
  <c r="C560" i="5" a="1"/>
  <c r="C560" i="5" s="1"/>
  <c r="C277" i="5" a="1"/>
  <c r="C277" i="5" s="1"/>
  <c r="C465" i="5" a="1"/>
  <c r="C465" i="5" s="1"/>
  <c r="C606" i="5" a="1"/>
  <c r="C606" i="5" s="1"/>
  <c r="C734" i="5" a="1"/>
  <c r="C734" i="5" s="1"/>
  <c r="C512" i="5" a="1"/>
  <c r="C512" i="5" s="1"/>
  <c r="C869" i="5" a="1"/>
  <c r="C869" i="5" s="1"/>
  <c r="C504" i="5" a="1"/>
  <c r="C504" i="5" s="1"/>
  <c r="C719" i="5" a="1"/>
  <c r="C719" i="5" s="1"/>
  <c r="C866" i="5" a="1"/>
  <c r="C866" i="5" s="1"/>
  <c r="C535" i="5" a="1"/>
  <c r="C535" i="5" s="1"/>
  <c r="C737" i="5" a="1"/>
  <c r="C737" i="5" s="1"/>
  <c r="C880" i="5" a="1"/>
  <c r="C880" i="5" s="1"/>
  <c r="C643" i="5" a="1"/>
  <c r="C643" i="5" s="1"/>
  <c r="C881" i="5" a="1"/>
  <c r="C881" i="5" s="1"/>
  <c r="C994" i="5" a="1"/>
  <c r="C994" i="5" s="1"/>
  <c r="C693" i="5" a="1"/>
  <c r="C693" i="5" s="1"/>
  <c r="C720" i="5" a="1"/>
  <c r="C720" i="5" s="1"/>
  <c r="C855" i="5" a="1"/>
  <c r="C855" i="5" s="1"/>
  <c r="C110" i="5" a="1"/>
  <c r="C110" i="5" s="1"/>
  <c r="C75" i="5" a="1"/>
  <c r="C75" i="5" s="1"/>
  <c r="C64" i="5" a="1"/>
  <c r="C64" i="5" s="1"/>
  <c r="C192" i="5" a="1"/>
  <c r="C192" i="5" s="1"/>
  <c r="C320" i="5" a="1"/>
  <c r="C320" i="5" s="1"/>
  <c r="C93" i="5" a="1"/>
  <c r="C93" i="5" s="1"/>
  <c r="C267" i="5" a="1"/>
  <c r="C267" i="5" s="1"/>
  <c r="C415" i="5" a="1"/>
  <c r="C415" i="5" s="1"/>
  <c r="C211" i="5" a="1"/>
  <c r="C211" i="5" s="1"/>
  <c r="C418" i="5" a="1"/>
  <c r="C418" i="5" s="1"/>
  <c r="C338" i="5" a="1"/>
  <c r="C338" i="5" s="1"/>
  <c r="C510" i="5" a="1"/>
  <c r="C510" i="5" s="1"/>
  <c r="C161" i="5" a="1"/>
  <c r="C161" i="5" s="1"/>
  <c r="C401" i="5" a="1"/>
  <c r="C401" i="5" s="1"/>
  <c r="C558" i="5" a="1"/>
  <c r="C558" i="5" s="1"/>
  <c r="C686" i="5" a="1"/>
  <c r="C686" i="5" s="1"/>
  <c r="C290" i="5" a="1"/>
  <c r="C290" i="5" s="1"/>
  <c r="C717" i="5" a="1"/>
  <c r="C717" i="5" s="1"/>
  <c r="C269" i="5" a="1"/>
  <c r="C269" i="5" s="1"/>
  <c r="C655" i="5" a="1"/>
  <c r="C655" i="5" s="1"/>
  <c r="C818" i="5" a="1"/>
  <c r="C818" i="5" s="1"/>
  <c r="C362" i="5" a="1"/>
  <c r="C362" i="5" s="1"/>
  <c r="C673" i="5" a="1"/>
  <c r="C673" i="5" s="1"/>
  <c r="C832" i="5" a="1"/>
  <c r="C832" i="5" s="1"/>
  <c r="C960" i="5" a="1"/>
  <c r="C960" i="5" s="1"/>
  <c r="C797" i="5" a="1"/>
  <c r="C797" i="5" s="1"/>
  <c r="C918" i="5" a="1"/>
  <c r="C918" i="5" s="1"/>
  <c r="C955" i="5" a="1"/>
  <c r="C955" i="5" s="1"/>
  <c r="C998" i="5" a="1"/>
  <c r="C998" i="5" s="1"/>
  <c r="C517" i="5" a="1"/>
  <c r="C517" i="5" s="1"/>
  <c r="C4" i="5" a="1"/>
  <c r="C4" i="5" s="1"/>
  <c r="C30" i="5" a="1"/>
  <c r="C30" i="5" s="1"/>
  <c r="C28" i="5" a="1"/>
  <c r="C28" i="5" s="1"/>
  <c r="C284" i="5" a="1"/>
  <c r="C284" i="5" s="1"/>
  <c r="C205" i="5" a="1"/>
  <c r="C205" i="5" s="1"/>
  <c r="C379" i="5" a="1"/>
  <c r="C379" i="5" s="1"/>
  <c r="C370" i="5" a="1"/>
  <c r="C370" i="5" s="1"/>
  <c r="C462" i="5" a="1"/>
  <c r="C462" i="5" s="1"/>
  <c r="C604" i="5" a="1"/>
  <c r="C604" i="5" s="1"/>
  <c r="C650" i="5" a="1"/>
  <c r="C650" i="5" s="1"/>
  <c r="C7" i="5" a="1"/>
  <c r="C7" i="5" s="1"/>
  <c r="C135" i="5" a="1"/>
  <c r="C135" i="5" s="1"/>
  <c r="C124" i="5" a="1"/>
  <c r="C124" i="5" s="1"/>
  <c r="C252" i="5" a="1"/>
  <c r="C252" i="5" s="1"/>
  <c r="C137" i="5" a="1"/>
  <c r="C137" i="5" s="1"/>
  <c r="C163" i="5" a="1"/>
  <c r="C163" i="5" s="1"/>
  <c r="C347" i="5" a="1"/>
  <c r="C347" i="5" s="1"/>
  <c r="C475" i="5" a="1"/>
  <c r="C475" i="5" s="1"/>
  <c r="C322" i="5" a="1"/>
  <c r="C322" i="5" s="1"/>
  <c r="C213" i="5" a="1"/>
  <c r="C213" i="5" s="1"/>
  <c r="C420" i="5" a="1"/>
  <c r="C420" i="5" s="1"/>
  <c r="C572" i="5" a="1"/>
  <c r="C572" i="5" s="1"/>
  <c r="C298" i="5" a="1"/>
  <c r="C298" i="5" s="1"/>
  <c r="C481" i="5" a="1"/>
  <c r="C481" i="5" s="1"/>
  <c r="C618" i="5" a="1"/>
  <c r="C618" i="5" s="1"/>
  <c r="C746" i="5" a="1"/>
  <c r="C746" i="5" s="1"/>
  <c r="C537" i="5" a="1"/>
  <c r="C537" i="5" s="1"/>
  <c r="C897" i="5" a="1"/>
  <c r="C897" i="5" s="1"/>
  <c r="C531" i="5" a="1"/>
  <c r="C531" i="5" s="1"/>
  <c r="C735" i="5" a="1"/>
  <c r="C735" i="5" s="1"/>
  <c r="C878" i="5" a="1"/>
  <c r="C878" i="5" s="1"/>
  <c r="C559" i="5" a="1"/>
  <c r="C559" i="5" s="1"/>
  <c r="C753" i="5" a="1"/>
  <c r="C753" i="5" s="1"/>
  <c r="C892" i="5" a="1"/>
  <c r="C892" i="5" s="1"/>
  <c r="C664" i="5" a="1"/>
  <c r="C664" i="5" s="1"/>
  <c r="C901" i="5" a="1"/>
  <c r="C901" i="5" s="1"/>
  <c r="C939" i="5" a="1"/>
  <c r="C939" i="5" s="1"/>
  <c r="C757" i="5" a="1"/>
  <c r="C757" i="5" s="1"/>
  <c r="C784" i="5" a="1"/>
  <c r="C784" i="5" s="1"/>
  <c r="C919" i="5" a="1"/>
  <c r="C919" i="5" s="1"/>
  <c r="C126" i="5" a="1"/>
  <c r="C126" i="5" s="1"/>
  <c r="C87" i="5" a="1"/>
  <c r="C87" i="5" s="1"/>
  <c r="C76" i="5" a="1"/>
  <c r="C76" i="5" s="1"/>
  <c r="C204" i="5" a="1"/>
  <c r="C204" i="5" s="1"/>
  <c r="C332" i="5" a="1"/>
  <c r="C332" i="5" s="1"/>
  <c r="C141" i="5" a="1"/>
  <c r="C141" i="5" s="1"/>
  <c r="C283" i="5" a="1"/>
  <c r="C283" i="5" s="1"/>
  <c r="C427" i="5" a="1"/>
  <c r="C427" i="5" s="1"/>
  <c r="C237" i="5" a="1"/>
  <c r="C237" i="5" s="1"/>
  <c r="C434" i="5" a="1"/>
  <c r="C434" i="5" s="1"/>
  <c r="C356" i="5" a="1"/>
  <c r="C356" i="5" s="1"/>
  <c r="C524" i="5" a="1"/>
  <c r="C524" i="5" s="1"/>
  <c r="C207" i="5" a="1"/>
  <c r="C207" i="5" s="1"/>
  <c r="C417" i="5" a="1"/>
  <c r="C417" i="5" s="1"/>
  <c r="C570" i="5" a="1"/>
  <c r="C570" i="5" s="1"/>
  <c r="C698" i="5" a="1"/>
  <c r="C698" i="5" s="1"/>
  <c r="C368" i="5" a="1"/>
  <c r="C368" i="5" s="1"/>
  <c r="C776" i="5" a="1"/>
  <c r="C776" i="5" s="1"/>
  <c r="C352" i="5" a="1"/>
  <c r="C352" i="5" s="1"/>
  <c r="C671" i="5" a="1"/>
  <c r="C671" i="5" s="1"/>
  <c r="C830" i="5" a="1"/>
  <c r="C830" i="5" s="1"/>
  <c r="C426" i="5" a="1"/>
  <c r="C426" i="5" s="1"/>
  <c r="C689" i="5" a="1"/>
  <c r="C689" i="5" s="1"/>
  <c r="C844" i="5" a="1"/>
  <c r="C844" i="5" s="1"/>
  <c r="C972" i="5" a="1"/>
  <c r="C972" i="5" s="1"/>
  <c r="C817" i="5" a="1"/>
  <c r="C817" i="5" s="1"/>
  <c r="C946" i="5" a="1"/>
  <c r="C946" i="5" s="1"/>
  <c r="C357" i="5" a="1"/>
  <c r="C357" i="5" s="1"/>
  <c r="C464" i="5" a="1"/>
  <c r="C464" i="5" s="1"/>
  <c r="C640" i="5" a="1"/>
  <c r="C640" i="5" s="1"/>
  <c r="C178" i="5" a="1"/>
  <c r="C178" i="5" s="1"/>
  <c r="C50" i="5" a="1"/>
  <c r="C50" i="5" s="1"/>
  <c r="C986" i="5" a="1"/>
  <c r="C986" i="5" s="1"/>
  <c r="C704" i="5" a="1"/>
  <c r="C704" i="5" s="1"/>
  <c r="C883" i="5" a="1"/>
  <c r="C883" i="5" s="1"/>
  <c r="C541" i="5" a="1"/>
  <c r="C541" i="5" s="1"/>
  <c r="C863" i="5" a="1"/>
  <c r="C863" i="5" s="1"/>
  <c r="C496" i="5" a="1"/>
  <c r="C496" i="5" s="1"/>
  <c r="C485" i="5" a="1"/>
  <c r="C485" i="5" s="1"/>
  <c r="C303" i="5" a="1"/>
  <c r="C303" i="5" s="1"/>
  <c r="C937" i="5" a="1"/>
  <c r="C937" i="5" s="1"/>
  <c r="C833" i="5" a="1"/>
  <c r="C833" i="5" s="1"/>
  <c r="C712" i="5" a="1"/>
  <c r="C712" i="5" s="1"/>
  <c r="C980" i="5" a="1"/>
  <c r="C980" i="5" s="1"/>
  <c r="C916" i="5" a="1"/>
  <c r="C916" i="5" s="1"/>
  <c r="C852" i="5" a="1"/>
  <c r="C852" i="5" s="1"/>
  <c r="C785" i="5" a="1"/>
  <c r="C785" i="5" s="1"/>
  <c r="C700" i="5" a="1"/>
  <c r="C700" i="5" s="1"/>
  <c r="C607" i="5" a="1"/>
  <c r="C607" i="5" s="1"/>
  <c r="C466" i="5" a="1"/>
  <c r="C466" i="5" s="1"/>
  <c r="C902" i="5" a="1"/>
  <c r="C902" i="5" s="1"/>
  <c r="C838" i="5" a="1"/>
  <c r="C838" i="5" s="1"/>
  <c r="C767" i="5" a="1"/>
  <c r="C767" i="5" s="1"/>
  <c r="C681" i="5" a="1"/>
  <c r="C681" i="5" s="1"/>
  <c r="C579" i="5" a="1"/>
  <c r="C579" i="5" s="1"/>
  <c r="C394" i="5" a="1"/>
  <c r="C394" i="5" s="1"/>
  <c r="C961" i="5" a="1"/>
  <c r="C961" i="5" s="1"/>
  <c r="C801" i="5" a="1"/>
  <c r="C801" i="5" s="1"/>
  <c r="C706" i="5" a="1"/>
  <c r="C706" i="5" s="1"/>
  <c r="C642" i="5" a="1"/>
  <c r="C642" i="5" s="1"/>
  <c r="C513" i="5" a="1"/>
  <c r="C513" i="5" s="1"/>
  <c r="C341" i="5" a="1"/>
  <c r="C341" i="5" s="1"/>
  <c r="C596" i="5" a="1"/>
  <c r="C596" i="5" s="1"/>
  <c r="C452" i="5" a="1"/>
  <c r="C452" i="5" s="1"/>
  <c r="C212" i="5" a="1"/>
  <c r="C212" i="5" s="1"/>
  <c r="C158" i="5" a="1"/>
  <c r="C158" i="5" s="1"/>
  <c r="C103" i="5" a="1"/>
  <c r="C103" i="5" s="1"/>
  <c r="C92" i="5" a="1"/>
  <c r="C92" i="5" s="1"/>
  <c r="C220" i="5" a="1"/>
  <c r="C220" i="5" s="1"/>
  <c r="C9" i="5" a="1"/>
  <c r="C9" i="5" s="1"/>
  <c r="C53" i="5" a="1"/>
  <c r="C53" i="5" s="1"/>
  <c r="C305" i="5" a="1"/>
  <c r="C305" i="5" s="1"/>
  <c r="C443" i="5" a="1"/>
  <c r="C443" i="5" s="1"/>
  <c r="C265" i="5" a="1"/>
  <c r="C265" i="5" s="1"/>
  <c r="C456" i="5" a="1"/>
  <c r="C456" i="5" s="1"/>
  <c r="C377" i="5" a="1"/>
  <c r="C377" i="5" s="1"/>
  <c r="C540" i="5" a="1"/>
  <c r="C540" i="5" s="1"/>
  <c r="C242" i="5" a="1"/>
  <c r="C242" i="5" s="1"/>
  <c r="C438" i="5" a="1"/>
  <c r="C438" i="5" s="1"/>
  <c r="C586" i="5" a="1"/>
  <c r="C586" i="5" s="1"/>
  <c r="C714" i="5" a="1"/>
  <c r="C714" i="5" s="1"/>
  <c r="C453" i="5" a="1"/>
  <c r="C453" i="5" s="1"/>
  <c r="C821" i="5" a="1"/>
  <c r="C821" i="5" s="1"/>
  <c r="C437" i="5" a="1"/>
  <c r="C437" i="5" s="1"/>
  <c r="C692" i="5" a="1"/>
  <c r="C692" i="5" s="1"/>
  <c r="C846" i="5" a="1"/>
  <c r="C846" i="5" s="1"/>
  <c r="C488" i="5" a="1"/>
  <c r="C488" i="5" s="1"/>
  <c r="C711" i="5" a="1"/>
  <c r="C711" i="5" s="1"/>
  <c r="C860" i="5" a="1"/>
  <c r="C860" i="5" s="1"/>
  <c r="C988" i="5" a="1"/>
  <c r="C988" i="5" s="1"/>
  <c r="C845" i="5" a="1"/>
  <c r="C845" i="5" s="1"/>
  <c r="C474" i="5" a="1"/>
  <c r="C474" i="5" s="1"/>
  <c r="C565" i="5" a="1"/>
  <c r="C565" i="5" s="1"/>
  <c r="C605" i="5" a="1"/>
  <c r="C605" i="5" s="1"/>
  <c r="C747" i="5" a="1"/>
  <c r="C747" i="5" s="1"/>
  <c r="C62" i="5" a="1"/>
  <c r="C62" i="5" s="1"/>
  <c r="C55" i="5" a="1"/>
  <c r="C55" i="5" s="1"/>
  <c r="C44" i="5" a="1"/>
  <c r="C44" i="5" s="1"/>
  <c r="C172" i="5" a="1"/>
  <c r="C172" i="5" s="1"/>
  <c r="C300" i="5" a="1"/>
  <c r="C300" i="5" s="1"/>
  <c r="C13" i="5" a="1"/>
  <c r="C13" i="5" s="1"/>
  <c r="C241" i="5" a="1"/>
  <c r="C241" i="5" s="1"/>
  <c r="C395" i="5" a="1"/>
  <c r="C395" i="5" s="1"/>
  <c r="C81" i="5" a="1"/>
  <c r="C81" i="5" s="1"/>
  <c r="C392" i="5" a="1"/>
  <c r="C392" i="5" s="1"/>
  <c r="C302" i="5" a="1"/>
  <c r="C302" i="5" s="1"/>
  <c r="C484" i="5" a="1"/>
  <c r="C484" i="5" s="1"/>
  <c r="C620" i="5" a="1"/>
  <c r="C620" i="5" s="1"/>
  <c r="C374" i="5" a="1"/>
  <c r="C374" i="5" s="1"/>
  <c r="C538" i="5" a="1"/>
  <c r="C538" i="5" s="1"/>
  <c r="C666" i="5" a="1"/>
  <c r="C666" i="5" s="1"/>
  <c r="C794" i="5" a="1"/>
  <c r="C794" i="5" s="1"/>
  <c r="C637" i="5" a="1"/>
  <c r="C637" i="5" s="1"/>
  <c r="C942" i="5" a="1"/>
  <c r="C942" i="5" s="1"/>
  <c r="C627" i="5" a="1"/>
  <c r="C627" i="5" s="1"/>
  <c r="C798" i="5" a="1"/>
  <c r="C798" i="5" s="1"/>
  <c r="C226" i="5" a="1"/>
  <c r="C226" i="5" s="1"/>
  <c r="C647" i="5" a="1"/>
  <c r="C647" i="5" s="1"/>
  <c r="C812" i="5" a="1"/>
  <c r="C812" i="5" s="1"/>
  <c r="C940" i="5" a="1"/>
  <c r="C940" i="5" s="1"/>
  <c r="C755" i="5" a="1"/>
  <c r="C755" i="5" s="1"/>
  <c r="C977" i="5" a="1"/>
  <c r="C977" i="5" s="1"/>
  <c r="C667" i="5" a="1"/>
  <c r="C667" i="5" s="1"/>
  <c r="C958" i="5" a="1"/>
  <c r="C958" i="5" s="1"/>
  <c r="C967" i="5" a="1"/>
  <c r="C967" i="5" s="1"/>
  <c r="C859" i="5" a="1"/>
  <c r="C859" i="5" s="1"/>
  <c r="C82" i="5" a="1"/>
  <c r="C82" i="5" s="1"/>
  <c r="C811" i="5" a="1"/>
  <c r="C811" i="5" s="1"/>
  <c r="C807" i="5" a="1"/>
  <c r="C807" i="5" s="1"/>
  <c r="C947" i="5" a="1"/>
  <c r="C947" i="5" s="1"/>
  <c r="C656" i="5" a="1"/>
  <c r="C656" i="5" s="1"/>
  <c r="C927" i="5" a="1"/>
  <c r="C927" i="5" s="1"/>
  <c r="C629" i="5" a="1"/>
  <c r="C629" i="5" s="1"/>
  <c r="C621" i="5" a="1"/>
  <c r="C621" i="5" s="1"/>
  <c r="C683" i="5" a="1"/>
  <c r="C683" i="5" s="1"/>
  <c r="C965" i="5" a="1"/>
  <c r="C965" i="5" s="1"/>
  <c r="C861" i="5" a="1"/>
  <c r="C861" i="5" s="1"/>
  <c r="C744" i="5" a="1"/>
  <c r="C744" i="5" s="1"/>
  <c r="C996" i="5" a="1"/>
  <c r="C996" i="5" s="1"/>
  <c r="C932" i="5" a="1"/>
  <c r="C932" i="5" s="1"/>
  <c r="C868" i="5" a="1"/>
  <c r="C868" i="5" s="1"/>
  <c r="C804" i="5" a="1"/>
  <c r="C804" i="5" s="1"/>
  <c r="C721" i="5" a="1"/>
  <c r="C721" i="5" s="1"/>
  <c r="C636" i="5" a="1"/>
  <c r="C636" i="5" s="1"/>
  <c r="C509" i="5" a="1"/>
  <c r="C509" i="5" s="1"/>
  <c r="C954" i="5" a="1"/>
  <c r="C954" i="5" s="1"/>
  <c r="C854" i="5" a="1"/>
  <c r="C854" i="5" s="1"/>
  <c r="C788" i="5" a="1"/>
  <c r="C788" i="5" s="1"/>
  <c r="C703" i="5" a="1"/>
  <c r="C703" i="5" s="1"/>
  <c r="C611" i="5" a="1"/>
  <c r="C611" i="5" s="1"/>
  <c r="C472" i="5" a="1"/>
  <c r="C472" i="5" s="1"/>
  <c r="C910" i="5" a="1"/>
  <c r="C910" i="5" s="1"/>
  <c r="C841" i="5" a="1"/>
  <c r="C841" i="5" s="1"/>
  <c r="C625" i="5" a="1"/>
  <c r="C625" i="5" s="1"/>
  <c r="C480" i="5" a="1"/>
  <c r="C480" i="5" s="1"/>
  <c r="C786" i="5" a="1"/>
  <c r="C786" i="5" s="1"/>
  <c r="C722" i="5" a="1"/>
  <c r="C722" i="5" s="1"/>
  <c r="C658" i="5" a="1"/>
  <c r="C658" i="5" s="1"/>
  <c r="C594" i="5" a="1"/>
  <c r="C594" i="5" s="1"/>
  <c r="C530" i="5" a="1"/>
  <c r="C530" i="5" s="1"/>
  <c r="C449" i="5" a="1"/>
  <c r="C449" i="5" s="1"/>
  <c r="C364" i="5" a="1"/>
  <c r="C364" i="5" s="1"/>
  <c r="C255" i="5" a="1"/>
  <c r="C255" i="5" s="1"/>
  <c r="C612" i="5" a="1"/>
  <c r="C612" i="5" s="1"/>
  <c r="C548" i="5" a="1"/>
  <c r="C548" i="5" s="1"/>
  <c r="C473" i="5" a="1"/>
  <c r="C473" i="5" s="1"/>
  <c r="C388" i="5" a="1"/>
  <c r="C388" i="5" s="1"/>
  <c r="C287" i="5" a="1"/>
  <c r="C287" i="5" s="1"/>
  <c r="C33" i="5" a="1"/>
  <c r="C33" i="5" s="1"/>
  <c r="C381" i="5" a="1"/>
  <c r="C381" i="5" s="1"/>
  <c r="C279" i="5" a="1"/>
  <c r="C279" i="5" s="1"/>
  <c r="C515" i="5" a="1"/>
  <c r="C515" i="5" s="1"/>
  <c r="C451" i="5" a="1"/>
  <c r="C451" i="5" s="1"/>
  <c r="C387" i="5" a="1"/>
  <c r="C387" i="5" s="1"/>
  <c r="C315" i="5" a="1"/>
  <c r="C315" i="5" s="1"/>
  <c r="C230" i="5" a="1"/>
  <c r="C230" i="5" s="1"/>
  <c r="C85" i="5" a="1"/>
  <c r="C85" i="5" s="1"/>
  <c r="C215" i="5" a="1"/>
  <c r="C215" i="5" s="1"/>
  <c r="C41" i="5" a="1"/>
  <c r="C41" i="5" s="1"/>
  <c r="C292" i="5" a="1"/>
  <c r="C292" i="5" s="1"/>
  <c r="C228" i="5" a="1"/>
  <c r="C228" i="5" s="1"/>
  <c r="C164" i="5" a="1"/>
  <c r="C164" i="5" s="1"/>
  <c r="C100" i="5" a="1"/>
  <c r="C100" i="5" s="1"/>
  <c r="C36" i="5" a="1"/>
  <c r="C36" i="5" s="1"/>
  <c r="C111" i="5" a="1"/>
  <c r="C111" i="5" s="1"/>
  <c r="C47" i="5" a="1"/>
  <c r="C47" i="5" s="1"/>
  <c r="C182" i="5" a="1"/>
  <c r="C182" i="5" s="1"/>
  <c r="C118" i="5" a="1"/>
  <c r="C118" i="5" s="1"/>
  <c r="C54" i="5" a="1"/>
  <c r="C54" i="5" s="1"/>
  <c r="C146" i="5" a="1"/>
  <c r="C146" i="5" s="1"/>
  <c r="C34" i="5" a="1"/>
  <c r="C34" i="5" s="1"/>
  <c r="C827" i="5" a="1"/>
  <c r="C827" i="5" s="1"/>
  <c r="C823" i="5" a="1"/>
  <c r="C823" i="5" s="1"/>
  <c r="C959" i="5" a="1"/>
  <c r="C959" i="5" s="1"/>
  <c r="C677" i="5" a="1"/>
  <c r="C677" i="5" s="1"/>
  <c r="C943" i="5" a="1"/>
  <c r="C943" i="5" s="1"/>
  <c r="C651" i="5" a="1"/>
  <c r="C651" i="5" s="1"/>
  <c r="C645" i="5" a="1"/>
  <c r="C645" i="5" s="1"/>
  <c r="C789" i="5" a="1"/>
  <c r="C789" i="5" s="1"/>
  <c r="C969" i="5" a="1"/>
  <c r="C969" i="5" s="1"/>
  <c r="C865" i="5" a="1"/>
  <c r="C865" i="5" s="1"/>
  <c r="C749" i="5" a="1"/>
  <c r="C749" i="5" s="1"/>
  <c r="C1000" i="5" a="1"/>
  <c r="C1000" i="5" s="1"/>
  <c r="C936" i="5" a="1"/>
  <c r="C936" i="5" s="1"/>
  <c r="C872" i="5" a="1"/>
  <c r="C872" i="5" s="1"/>
  <c r="C808" i="5" a="1"/>
  <c r="C808" i="5" s="1"/>
  <c r="C727" i="5" a="1"/>
  <c r="C727" i="5" s="1"/>
  <c r="C641" i="5" a="1"/>
  <c r="C641" i="5" s="1"/>
  <c r="C519" i="5" a="1"/>
  <c r="C519" i="5" s="1"/>
  <c r="C175" i="5" a="1"/>
  <c r="C175" i="5" s="1"/>
  <c r="C858" i="5" a="1"/>
  <c r="C858" i="5" s="1"/>
  <c r="C793" i="5" a="1"/>
  <c r="C793" i="5" s="1"/>
  <c r="C708" i="5" a="1"/>
  <c r="C708" i="5" s="1"/>
  <c r="C619" i="5" a="1"/>
  <c r="C619" i="5" s="1"/>
  <c r="C482" i="5" a="1"/>
  <c r="C482" i="5" s="1"/>
  <c r="C930" i="5" a="1"/>
  <c r="C930" i="5" s="1"/>
  <c r="C849" i="5" a="1"/>
  <c r="C849" i="5" s="1"/>
  <c r="C632" i="5" a="1"/>
  <c r="C632" i="5" s="1"/>
  <c r="C490" i="5" a="1"/>
  <c r="C490" i="5" s="1"/>
  <c r="C790" i="5" a="1"/>
  <c r="C790" i="5" s="1"/>
  <c r="C726" i="5" a="1"/>
  <c r="C726" i="5" s="1"/>
  <c r="C662" i="5" a="1"/>
  <c r="C662" i="5" s="1"/>
  <c r="C598" i="5" a="1"/>
  <c r="C598" i="5" s="1"/>
  <c r="C534" i="5" a="1"/>
  <c r="C534" i="5" s="1"/>
  <c r="C454" i="5" a="1"/>
  <c r="C454" i="5" s="1"/>
  <c r="C369" i="5" a="1"/>
  <c r="C369" i="5" s="1"/>
  <c r="C263" i="5" a="1"/>
  <c r="C263" i="5" s="1"/>
  <c r="C616" i="5" a="1"/>
  <c r="C616" i="5" s="1"/>
  <c r="C552" i="5" a="1"/>
  <c r="C552" i="5" s="1"/>
  <c r="C478" i="5" a="1"/>
  <c r="C478" i="5" s="1"/>
  <c r="C393" i="5" a="1"/>
  <c r="C393" i="5" s="1"/>
  <c r="C295" i="5" a="1"/>
  <c r="C295" i="5" s="1"/>
  <c r="C97" i="5" a="1"/>
  <c r="C97" i="5" s="1"/>
  <c r="C386" i="5" a="1"/>
  <c r="C386" i="5" s="1"/>
  <c r="C286" i="5" a="1"/>
  <c r="C286" i="5" s="1"/>
  <c r="C17" i="5" a="1"/>
  <c r="C17" i="5" s="1"/>
  <c r="C455" i="5" a="1"/>
  <c r="C455" i="5" s="1"/>
  <c r="C391" i="5" a="1"/>
  <c r="C391" i="5" s="1"/>
  <c r="C321" i="5" a="1"/>
  <c r="C321" i="5" s="1"/>
  <c r="C235" i="5" a="1"/>
  <c r="C235" i="5" s="1"/>
  <c r="C101" i="5" a="1"/>
  <c r="C101" i="5" s="1"/>
  <c r="C221" i="5" a="1"/>
  <c r="C221" i="5" s="1"/>
  <c r="C57" i="5" a="1"/>
  <c r="C57" i="5" s="1"/>
  <c r="C296" i="5" a="1"/>
  <c r="C296" i="5" s="1"/>
  <c r="C232" i="5" a="1"/>
  <c r="C232" i="5" s="1"/>
  <c r="C168" i="5" a="1"/>
  <c r="C168" i="5" s="1"/>
  <c r="C104" i="5" a="1"/>
  <c r="C104" i="5" s="1"/>
  <c r="C40" i="5" a="1"/>
  <c r="C40" i="5" s="1"/>
  <c r="C115" i="5" a="1"/>
  <c r="C115" i="5" s="1"/>
  <c r="C51" i="5" a="1"/>
  <c r="C51" i="5" s="1"/>
  <c r="C186" i="5" a="1"/>
  <c r="C186" i="5" s="1"/>
  <c r="C122" i="5" a="1"/>
  <c r="C122" i="5" s="1"/>
  <c r="C58" i="5" a="1"/>
  <c r="C58" i="5" s="1"/>
  <c r="C78" i="5" a="1"/>
  <c r="C78" i="5" s="1"/>
  <c r="C59" i="5" a="1"/>
  <c r="C59" i="5" s="1"/>
  <c r="C48" i="5" a="1"/>
  <c r="C48" i="5" s="1"/>
  <c r="C176" i="5" a="1"/>
  <c r="C176" i="5" s="1"/>
  <c r="C304" i="5" a="1"/>
  <c r="C304" i="5" s="1"/>
  <c r="C29" i="5" a="1"/>
  <c r="C29" i="5" s="1"/>
  <c r="C246" i="5" a="1"/>
  <c r="C246" i="5" s="1"/>
  <c r="C399" i="5" a="1"/>
  <c r="C399" i="5" s="1"/>
  <c r="C145" i="5" a="1"/>
  <c r="C145" i="5" s="1"/>
  <c r="C397" i="5" a="1"/>
  <c r="C397" i="5" s="1"/>
  <c r="C309" i="5" a="1"/>
  <c r="C309" i="5" s="1"/>
  <c r="C489" i="5" a="1"/>
  <c r="C489" i="5" s="1"/>
  <c r="C624" i="5" a="1"/>
  <c r="C624" i="5" s="1"/>
  <c r="C380" i="5" a="1"/>
  <c r="C380" i="5" s="1"/>
  <c r="C542" i="5" a="1"/>
  <c r="C542" i="5" s="1"/>
  <c r="C670" i="5" a="1"/>
  <c r="C670" i="5" s="1"/>
  <c r="C49" i="5" a="1"/>
  <c r="C49" i="5" s="1"/>
  <c r="C648" i="5" a="1"/>
  <c r="C648" i="5" s="1"/>
  <c r="C950" i="5" a="1"/>
  <c r="C950" i="5" s="1"/>
  <c r="C633" i="5" a="1"/>
  <c r="C633" i="5" s="1"/>
  <c r="C802" i="5" a="1"/>
  <c r="C802" i="5" s="1"/>
  <c r="C254" i="5" a="1"/>
  <c r="C254" i="5" s="1"/>
  <c r="C652" i="5" a="1"/>
  <c r="C652" i="5" s="1"/>
  <c r="C816" i="5" a="1"/>
  <c r="C816" i="5" s="1"/>
  <c r="C944" i="5" a="1"/>
  <c r="C944" i="5" s="1"/>
  <c r="C765" i="5" a="1"/>
  <c r="C765" i="5" s="1"/>
  <c r="C981" i="5" a="1"/>
  <c r="C981" i="5" s="1"/>
  <c r="C688" i="5" a="1"/>
  <c r="C688" i="5" s="1"/>
  <c r="C966" i="5" a="1"/>
  <c r="C966" i="5" s="1"/>
  <c r="C975" i="5" a="1"/>
  <c r="C975" i="5" s="1"/>
  <c r="C891" i="5" a="1"/>
  <c r="C891" i="5" s="1"/>
  <c r="C11" i="5" a="1"/>
  <c r="C11" i="5" s="1"/>
  <c r="C139" i="5" a="1"/>
  <c r="C139" i="5" s="1"/>
  <c r="C128" i="5" a="1"/>
  <c r="C128" i="5" s="1"/>
  <c r="C256" i="5" a="1"/>
  <c r="C256" i="5" s="1"/>
  <c r="C149" i="5" a="1"/>
  <c r="C149" i="5" s="1"/>
  <c r="C171" i="5" a="1"/>
  <c r="C171" i="5" s="1"/>
  <c r="C351" i="5" a="1"/>
  <c r="C351" i="5" s="1"/>
  <c r="C479" i="5" a="1"/>
  <c r="C479" i="5" s="1"/>
  <c r="C329" i="5" a="1"/>
  <c r="C329" i="5" s="1"/>
  <c r="C223" i="5" a="1"/>
  <c r="C223" i="5" s="1"/>
  <c r="C425" i="5" a="1"/>
  <c r="C425" i="5" s="1"/>
  <c r="C576" i="5" a="1"/>
  <c r="C576" i="5" s="1"/>
  <c r="C306" i="5" a="1"/>
  <c r="C306" i="5" s="1"/>
  <c r="C486" i="5" a="1"/>
  <c r="C486" i="5" s="1"/>
  <c r="C622" i="5" a="1"/>
  <c r="C622" i="5" s="1"/>
  <c r="C750" i="5" a="1"/>
  <c r="C750" i="5" s="1"/>
  <c r="C545" i="5" a="1"/>
  <c r="C545" i="5" s="1"/>
  <c r="C909" i="5" a="1"/>
  <c r="C909" i="5" s="1"/>
  <c r="C539" i="5" a="1"/>
  <c r="C539" i="5" s="1"/>
  <c r="C740" i="5" a="1"/>
  <c r="C740" i="5" s="1"/>
  <c r="C882" i="5" a="1"/>
  <c r="C882" i="5" s="1"/>
  <c r="C567" i="5" a="1"/>
  <c r="C567" i="5" s="1"/>
  <c r="C759" i="5" a="1"/>
  <c r="C759" i="5" s="1"/>
  <c r="C896" i="5" a="1"/>
  <c r="C896" i="5" s="1"/>
  <c r="C675" i="5" a="1"/>
  <c r="C675" i="5" s="1"/>
  <c r="C905" i="5" a="1"/>
  <c r="C905" i="5" s="1"/>
  <c r="C971" i="5" a="1"/>
  <c r="C971" i="5" s="1"/>
  <c r="C779" i="5" a="1"/>
  <c r="C779" i="5" s="1"/>
  <c r="C803" i="5" a="1"/>
  <c r="C803" i="5" s="1"/>
  <c r="C935" i="5" a="1"/>
  <c r="C935" i="5" s="1"/>
  <c r="C410" i="5" a="1"/>
  <c r="C410" i="5" s="1"/>
  <c r="C770" i="5" a="1"/>
  <c r="C770" i="5" s="1"/>
  <c r="C578" i="5" a="1"/>
  <c r="C578" i="5" s="1"/>
  <c r="C428" i="5" a="1"/>
  <c r="C428" i="5" s="1"/>
  <c r="C227" i="5" a="1"/>
  <c r="C227" i="5" s="1"/>
  <c r="C532" i="5" a="1"/>
  <c r="C532" i="5" s="1"/>
  <c r="C366" i="5" a="1"/>
  <c r="C366" i="5" s="1"/>
  <c r="C259" i="5" a="1"/>
  <c r="C259" i="5" s="1"/>
  <c r="C445" i="5" a="1"/>
  <c r="C445" i="5" s="1"/>
  <c r="C360" i="5" a="1"/>
  <c r="C360" i="5" s="1"/>
  <c r="C250" i="5" a="1"/>
  <c r="C250" i="5" s="1"/>
  <c r="C499" i="5" a="1"/>
  <c r="C499" i="5" s="1"/>
  <c r="C435" i="5" a="1"/>
  <c r="C435" i="5" s="1"/>
  <c r="C371" i="5" a="1"/>
  <c r="C371" i="5" s="1"/>
  <c r="C294" i="5" a="1"/>
  <c r="C294" i="5" s="1"/>
  <c r="C209" i="5" a="1"/>
  <c r="C209" i="5" s="1"/>
  <c r="C21" i="5" a="1"/>
  <c r="C21" i="5" s="1"/>
  <c r="C189" i="5" a="1"/>
  <c r="C189" i="5" s="1"/>
  <c r="C340" i="5" a="1"/>
  <c r="C340" i="5" s="1"/>
  <c r="C276" i="5" a="1"/>
  <c r="C276" i="5" s="1"/>
  <c r="C148" i="5" a="1"/>
  <c r="C148" i="5" s="1"/>
  <c r="C84" i="5" a="1"/>
  <c r="C84" i="5" s="1"/>
  <c r="C20" i="5" a="1"/>
  <c r="C20" i="5" s="1"/>
  <c r="C95" i="5" a="1"/>
  <c r="C95" i="5" s="1"/>
  <c r="C31" i="5" a="1"/>
  <c r="C31" i="5" s="1"/>
  <c r="C166" i="5" a="1"/>
  <c r="C166" i="5" s="1"/>
  <c r="C102" i="5" a="1"/>
  <c r="C102" i="5" s="1"/>
  <c r="C38" i="5" a="1"/>
  <c r="C38" i="5" s="1"/>
  <c r="C114" i="5" a="1"/>
  <c r="C114" i="5" s="1"/>
  <c r="C18" i="5" a="1"/>
  <c r="C18" i="5" s="1"/>
  <c r="C709" i="5" a="1"/>
  <c r="C709" i="5" s="1"/>
  <c r="C725" i="5" a="1"/>
  <c r="C725" i="5" s="1"/>
  <c r="C899" i="5" a="1"/>
  <c r="C899" i="5" s="1"/>
  <c r="C573" i="5" a="1"/>
  <c r="C573" i="5" s="1"/>
  <c r="C879" i="5" a="1"/>
  <c r="C879" i="5" s="1"/>
  <c r="C533" i="5" a="1"/>
  <c r="C533" i="5" s="1"/>
  <c r="C525" i="5" a="1"/>
  <c r="C525" i="5" s="1"/>
  <c r="C400" i="5" a="1"/>
  <c r="C400" i="5" s="1"/>
  <c r="C945" i="5" a="1"/>
  <c r="C945" i="5" s="1"/>
  <c r="C837" i="5" a="1"/>
  <c r="C837" i="5" s="1"/>
  <c r="C723" i="5" a="1"/>
  <c r="C723" i="5" s="1"/>
  <c r="C984" i="5" a="1"/>
  <c r="C984" i="5" s="1"/>
  <c r="C920" i="5" a="1"/>
  <c r="C920" i="5" s="1"/>
  <c r="C856" i="5" a="1"/>
  <c r="C856" i="5" s="1"/>
  <c r="C791" i="5" a="1"/>
  <c r="C791" i="5" s="1"/>
  <c r="C705" i="5" a="1"/>
  <c r="C705" i="5" s="1"/>
  <c r="C615" i="5" a="1"/>
  <c r="C615" i="5" s="1"/>
  <c r="C477" i="5" a="1"/>
  <c r="C477" i="5" s="1"/>
  <c r="C914" i="5" a="1"/>
  <c r="C914" i="5" s="1"/>
  <c r="C842" i="5" a="1"/>
  <c r="C842" i="5" s="1"/>
  <c r="C772" i="5" a="1"/>
  <c r="C772" i="5" s="1"/>
  <c r="C687" i="5" a="1"/>
  <c r="C687" i="5" s="1"/>
  <c r="C587" i="5" a="1"/>
  <c r="C587" i="5" s="1"/>
  <c r="C416" i="5" a="1"/>
  <c r="C416" i="5" s="1"/>
  <c r="C973" i="5" a="1"/>
  <c r="C973" i="5" s="1"/>
  <c r="C813" i="5" a="1"/>
  <c r="C813" i="5" s="1"/>
  <c r="C601" i="5" a="1"/>
  <c r="C601" i="5" s="1"/>
  <c r="C432" i="5" a="1"/>
  <c r="C432" i="5" s="1"/>
  <c r="C774" i="5" a="1"/>
  <c r="C774" i="5" s="1"/>
  <c r="C710" i="5" a="1"/>
  <c r="C710" i="5" s="1"/>
  <c r="C646" i="5" a="1"/>
  <c r="C646" i="5" s="1"/>
  <c r="C582" i="5" a="1"/>
  <c r="C582" i="5" s="1"/>
  <c r="C518" i="5" a="1"/>
  <c r="C518" i="5" s="1"/>
  <c r="C433" i="5" a="1"/>
  <c r="C433" i="5" s="1"/>
  <c r="C348" i="5" a="1"/>
  <c r="C348" i="5" s="1"/>
  <c r="C234" i="5" a="1"/>
  <c r="C234" i="5" s="1"/>
  <c r="C600" i="5" a="1"/>
  <c r="C600" i="5" s="1"/>
  <c r="C536" i="5" a="1"/>
  <c r="C536" i="5" s="1"/>
  <c r="C457" i="5" a="1"/>
  <c r="C457" i="5" s="1"/>
  <c r="C372" i="5" a="1"/>
  <c r="C372" i="5" s="1"/>
  <c r="C266" i="5" a="1"/>
  <c r="C266" i="5" s="1"/>
  <c r="C450" i="5" a="1"/>
  <c r="C450" i="5" s="1"/>
  <c r="C365" i="5" a="1"/>
  <c r="C365" i="5" s="1"/>
  <c r="C258" i="5" a="1"/>
  <c r="C258" i="5" s="1"/>
  <c r="C503" i="5" a="1"/>
  <c r="C503" i="5" s="1"/>
  <c r="C439" i="5" a="1"/>
  <c r="C439" i="5" s="1"/>
  <c r="C375" i="5" a="1"/>
  <c r="C375" i="5" s="1"/>
  <c r="C299" i="5" a="1"/>
  <c r="C299" i="5" s="1"/>
  <c r="C214" i="5" a="1"/>
  <c r="C214" i="5" s="1"/>
  <c r="C37" i="5" a="1"/>
  <c r="C37" i="5" s="1"/>
  <c r="C197" i="5" a="1"/>
  <c r="C197" i="5" s="1"/>
  <c r="C344" i="5" a="1"/>
  <c r="C344" i="5" s="1"/>
  <c r="C280" i="5" a="1"/>
  <c r="C280" i="5" s="1"/>
  <c r="C216" i="5" a="1"/>
  <c r="C216" i="5" s="1"/>
  <c r="C152" i="5" a="1"/>
  <c r="C152" i="5" s="1"/>
  <c r="C88" i="5" a="1"/>
  <c r="C88" i="5" s="1"/>
  <c r="C24" i="5" a="1"/>
  <c r="C24" i="5" s="1"/>
  <c r="C99" i="5" a="1"/>
  <c r="C99" i="5" s="1"/>
  <c r="C35" i="5" a="1"/>
  <c r="C35" i="5" s="1"/>
  <c r="C170" i="5" a="1"/>
  <c r="C170" i="5" s="1"/>
  <c r="C106" i="5" a="1"/>
  <c r="C106" i="5" s="1"/>
  <c r="C42" i="5" a="1"/>
  <c r="C42" i="5" s="1"/>
  <c r="C142" i="5" a="1"/>
  <c r="C142" i="5" s="1"/>
  <c r="C91" i="5" a="1"/>
  <c r="C91" i="5" s="1"/>
  <c r="C80" i="5" a="1"/>
  <c r="C80" i="5" s="1"/>
  <c r="C208" i="5" a="1"/>
  <c r="C208" i="5" s="1"/>
  <c r="C336" i="5" a="1"/>
  <c r="C336" i="5" s="1"/>
  <c r="C151" i="5" a="1"/>
  <c r="C151" i="5" s="1"/>
  <c r="C289" i="5" a="1"/>
  <c r="C289" i="5" s="1"/>
  <c r="C431" i="5" a="1"/>
  <c r="C431" i="5" s="1"/>
  <c r="C243" i="5" a="1"/>
  <c r="C243" i="5" s="1"/>
  <c r="C440" i="5" a="1"/>
  <c r="C440" i="5" s="1"/>
  <c r="C361" i="5" a="1"/>
  <c r="C361" i="5" s="1"/>
  <c r="C528" i="5" a="1"/>
  <c r="C528" i="5" s="1"/>
  <c r="C218" i="5" a="1"/>
  <c r="C218" i="5" s="1"/>
  <c r="C422" i="5" a="1"/>
  <c r="C422" i="5" s="1"/>
  <c r="C574" i="5" a="1"/>
  <c r="C574" i="5" s="1"/>
  <c r="C702" i="5" a="1"/>
  <c r="C702" i="5" s="1"/>
  <c r="C389" i="5" a="1"/>
  <c r="C389" i="5" s="1"/>
  <c r="C792" i="5" a="1"/>
  <c r="C792" i="5" s="1"/>
  <c r="C373" i="5" a="1"/>
  <c r="C373" i="5" s="1"/>
  <c r="C676" i="5" a="1"/>
  <c r="C676" i="5" s="1"/>
  <c r="C834" i="5" a="1"/>
  <c r="C834" i="5" s="1"/>
  <c r="C448" i="5" a="1"/>
  <c r="C448" i="5" s="1"/>
  <c r="C695" i="5" a="1"/>
  <c r="C695" i="5" s="1"/>
  <c r="C848" i="5" a="1"/>
  <c r="C848" i="5" s="1"/>
  <c r="C976" i="5" a="1"/>
  <c r="C976" i="5" s="1"/>
  <c r="C825" i="5" a="1"/>
  <c r="C825" i="5" s="1"/>
  <c r="C159" i="5" a="1"/>
  <c r="C159" i="5" s="1"/>
  <c r="C442" i="5" a="1"/>
  <c r="C442" i="5" s="1"/>
  <c r="C506" i="5" a="1"/>
  <c r="C506" i="5" s="1"/>
  <c r="C661" i="5" a="1"/>
  <c r="C661" i="5" s="1"/>
  <c r="C46" i="5" a="1"/>
  <c r="C46" i="5" s="1"/>
  <c r="C43" i="5" a="1"/>
  <c r="C43" i="5" s="1"/>
  <c r="C32" i="5" a="1"/>
  <c r="C32" i="5" s="1"/>
  <c r="C160" i="5" a="1"/>
  <c r="C160" i="5" s="1"/>
  <c r="C288" i="5" a="1"/>
  <c r="C288" i="5" s="1"/>
  <c r="C210" i="5" a="1"/>
  <c r="C210" i="5" s="1"/>
  <c r="C225" i="5" a="1"/>
  <c r="C225" i="5" s="1"/>
  <c r="C383" i="5" a="1"/>
  <c r="C383" i="5" s="1"/>
  <c r="C511" i="5" a="1"/>
  <c r="C511" i="5" s="1"/>
  <c r="C376" i="5" a="1"/>
  <c r="C376" i="5" s="1"/>
  <c r="C281" i="5" a="1"/>
  <c r="C281" i="5" s="1"/>
  <c r="C468" i="5" a="1"/>
  <c r="C468" i="5" s="1"/>
  <c r="C608" i="5" a="1"/>
  <c r="C608" i="5" s="1"/>
  <c r="C358" i="5" a="1"/>
  <c r="C358" i="5" s="1"/>
  <c r="C526" i="5" a="1"/>
  <c r="C526" i="5" s="1"/>
  <c r="C654" i="5" a="1"/>
  <c r="C654" i="5" s="1"/>
  <c r="C782" i="5" a="1"/>
  <c r="C782" i="5" s="1"/>
  <c r="C617" i="5" a="1"/>
  <c r="C617" i="5" s="1"/>
  <c r="C993" i="5" a="1"/>
  <c r="C993" i="5" s="1"/>
  <c r="C603" i="5" a="1"/>
  <c r="C603" i="5" s="1"/>
  <c r="C783" i="5" a="1"/>
  <c r="C783" i="5" s="1"/>
  <c r="C934" i="5" a="1"/>
  <c r="C934" i="5" s="1"/>
  <c r="C631" i="5" a="1"/>
  <c r="C631" i="5" s="1"/>
  <c r="C800" i="5" a="1"/>
  <c r="C800" i="5" s="1"/>
  <c r="C928" i="5" a="1"/>
  <c r="C928" i="5" s="1"/>
  <c r="C733" i="5" a="1"/>
  <c r="C733" i="5" s="1"/>
  <c r="C957" i="5" a="1"/>
  <c r="C957" i="5" s="1"/>
  <c r="C589" i="5" a="1"/>
  <c r="C589" i="5" s="1"/>
  <c r="C911" i="5" a="1"/>
  <c r="C911" i="5" s="1"/>
  <c r="C931" i="5" a="1"/>
  <c r="C931" i="5" s="1"/>
  <c r="C773" i="5" a="1"/>
  <c r="C773" i="5" s="1"/>
</calcChain>
</file>

<file path=xl/sharedStrings.xml><?xml version="1.0" encoding="utf-8"?>
<sst xmlns="http://schemas.openxmlformats.org/spreadsheetml/2006/main" count="60" uniqueCount="59">
  <si>
    <t>Effect estimates</t>
    <phoneticPr fontId="2" type="noConversion"/>
  </si>
  <si>
    <t>Calibrated effect estimates</t>
    <phoneticPr fontId="2" type="noConversion"/>
  </si>
  <si>
    <t>Sorted calibrated effect estimates</t>
    <phoneticPr fontId="2" type="noConversion"/>
  </si>
  <si>
    <t>Number</t>
    <phoneticPr fontId="2" type="noConversion"/>
  </si>
  <si>
    <t>Rank_Effect</t>
    <phoneticPr fontId="2" type="noConversion"/>
  </si>
  <si>
    <t>Rank_cali_effect</t>
    <phoneticPr fontId="2" type="noConversion"/>
  </si>
  <si>
    <t>Standard errors</t>
    <phoneticPr fontId="2" type="noConversion"/>
  </si>
  <si>
    <t>1.96*Standard errors</t>
    <phoneticPr fontId="2" type="noConversion"/>
  </si>
  <si>
    <t>Sorted effect estimates</t>
    <phoneticPr fontId="2" type="noConversion"/>
  </si>
  <si>
    <t>Sorted 1.96*Standard errors</t>
    <phoneticPr fontId="2" type="noConversion"/>
  </si>
  <si>
    <t>Order_effect</t>
    <phoneticPr fontId="2" type="noConversion"/>
  </si>
  <si>
    <t>Order_cali_effect</t>
    <phoneticPr fontId="2" type="noConversion"/>
  </si>
  <si>
    <t>Names</t>
    <phoneticPr fontId="2" type="noConversion"/>
  </si>
  <si>
    <t>Sorted names</t>
    <phoneticPr fontId="2" type="noConversion"/>
  </si>
  <si>
    <t>Estimated UB of 90% CI</t>
    <phoneticPr fontId="2" type="noConversion"/>
  </si>
  <si>
    <t>Estimated LB of 90% CI</t>
    <phoneticPr fontId="2" type="noConversion"/>
  </si>
  <si>
    <t>Estimated UB of 95% CI</t>
    <phoneticPr fontId="2" type="noConversion"/>
  </si>
  <si>
    <t>Estimated LB of 95% CI</t>
    <phoneticPr fontId="2" type="noConversion"/>
  </si>
  <si>
    <t>Estimated mean effect (μ)</t>
    <phoneticPr fontId="2" type="noConversion"/>
  </si>
  <si>
    <r>
      <t xml:space="preserve">Estimated standard error of </t>
    </r>
    <r>
      <rPr>
        <b/>
        <sz val="12"/>
        <color theme="1"/>
        <rFont val="新細明體"/>
        <family val="1"/>
        <charset val="136"/>
      </rPr>
      <t>μ</t>
    </r>
    <phoneticPr fontId="2" type="noConversion"/>
  </si>
  <si>
    <t>Estimated SE of mean * 1.96</t>
    <phoneticPr fontId="2" type="noConversion"/>
  </si>
  <si>
    <t>Mean-95%PI_LB</t>
    <phoneticPr fontId="2" type="noConversion"/>
  </si>
  <si>
    <t>95%PI_UB-Mean</t>
    <phoneticPr fontId="2" type="noConversion"/>
  </si>
  <si>
    <t>Bandwidth</t>
    <phoneticPr fontId="2" type="noConversion"/>
  </si>
  <si>
    <t>Zeros</t>
    <phoneticPr fontId="2" type="noConversion"/>
  </si>
  <si>
    <t>Index</t>
    <phoneticPr fontId="2" type="noConversion"/>
  </si>
  <si>
    <t>X</t>
    <phoneticPr fontId="2" type="noConversion"/>
  </si>
  <si>
    <t>Y</t>
    <phoneticPr fontId="2" type="noConversion"/>
  </si>
  <si>
    <t>Names</t>
    <phoneticPr fontId="2" type="noConversion"/>
  </si>
  <si>
    <t>Effect estimates</t>
    <phoneticPr fontId="2" type="noConversion"/>
  </si>
  <si>
    <t>Standard errors</t>
    <phoneticPr fontId="2" type="noConversion"/>
  </si>
  <si>
    <t>Number of studies (n)</t>
    <phoneticPr fontId="2" type="noConversion"/>
  </si>
  <si>
    <t>Quantile function</t>
    <phoneticPr fontId="2" type="noConversion"/>
  </si>
  <si>
    <t>Estimated UB of 90% PI</t>
    <phoneticPr fontId="2" type="noConversion"/>
  </si>
  <si>
    <t>Estimated LB of 90% PI</t>
    <phoneticPr fontId="2" type="noConversion"/>
  </si>
  <si>
    <t>Estimated UB of 95% PI</t>
    <phoneticPr fontId="2" type="noConversion"/>
  </si>
  <si>
    <t>Estimated LB of 95% PI</t>
    <phoneticPr fontId="2" type="noConversion"/>
  </si>
  <si>
    <t>Quantile</t>
    <phoneticPr fontId="2" type="noConversion"/>
  </si>
  <si>
    <t>Value</t>
    <phoneticPr fontId="2" type="noConversion"/>
  </si>
  <si>
    <r>
      <t xml:space="preserve">Estimated </t>
    </r>
    <r>
      <rPr>
        <b/>
        <sz val="12"/>
        <color theme="1"/>
        <rFont val="新細明體"/>
        <family val="1"/>
        <charset val="136"/>
      </rPr>
      <t>τ-squared</t>
    </r>
    <phoneticPr fontId="2" type="noConversion"/>
  </si>
  <si>
    <t>95%CPI_UB-Mean</t>
    <phoneticPr fontId="2" type="noConversion"/>
  </si>
  <si>
    <t>Degrees of freedom</t>
    <phoneticPr fontId="2" type="noConversion"/>
  </si>
  <si>
    <t>Y-t</t>
    <phoneticPr fontId="2" type="noConversion"/>
  </si>
  <si>
    <r>
      <t>I</t>
    </r>
    <r>
      <rPr>
        <b/>
        <sz val="12"/>
        <color theme="1"/>
        <rFont val="新細明體"/>
        <family val="1"/>
        <charset val="136"/>
      </rPr>
      <t>-squared</t>
    </r>
    <phoneticPr fontId="2" type="noConversion"/>
  </si>
  <si>
    <t>Test for heterogeneity (p-value)</t>
    <phoneticPr fontId="2" type="noConversion"/>
  </si>
  <si>
    <t>Chen (2013)</t>
  </si>
  <si>
    <t>Gore (1997)1</t>
  </si>
  <si>
    <t>Gore (1997)2</t>
  </si>
  <si>
    <t>Karlsen (2015)</t>
  </si>
  <si>
    <t>Keiser (2015)</t>
  </si>
  <si>
    <t>Lorenzo (2010)</t>
  </si>
  <si>
    <t>Mikkelsen (2019)</t>
  </si>
  <si>
    <t>Rivas (2017)</t>
  </si>
  <si>
    <t>Ronnestad (2020)</t>
  </si>
  <si>
    <t>Takeno (2001)</t>
  </si>
  <si>
    <t>Van de Velde (2016)</t>
  </si>
  <si>
    <t>Waldron (2019)-POST4</t>
  </si>
  <si>
    <t>Willmott (2018)1</t>
  </si>
  <si>
    <t>Willmott (2018)2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</si>
</sst>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6" borderId="0" xfId="0" applyFill="1">
      <alignment vertical="center"/>
    </xf>
    <xf numFmtId="0" fontId="1" fillId="4" borderId="7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Protection="1">
      <alignment vertical="center"/>
      <protection locked="0"/>
    </xf>
    <xf numFmtId="0" fontId="0" fillId="3" borderId="1" xfId="0" applyFont="1" applyFill="1" applyBorder="1" applyProtection="1">
      <alignment vertical="center"/>
      <protection locked="0"/>
    </xf>
    <xf numFmtId="0" fontId="0" fillId="3" borderId="1" xfId="0" applyFill="1" applyBorder="1" applyProtection="1">
      <alignment vertical="center"/>
      <protection locked="0"/>
    </xf>
    <xf numFmtId="10" fontId="0" fillId="2" borderId="1" xfId="0" applyNumberFormat="1" applyFill="1" applyBorder="1">
      <alignment vertical="center"/>
    </xf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79833621479909"/>
          <c:y val="0.13807014629500428"/>
          <c:w val="0.66251272771790615"/>
          <c:h val="0.74594992081686062"/>
        </c:manualLayout>
      </c:layout>
      <c:scatterChart>
        <c:scatterStyle val="lineMarker"/>
        <c:varyColors val="0"/>
        <c:ser>
          <c:idx val="0"/>
          <c:order val="0"/>
          <c:tx>
            <c:v>Sorted_effect_estimates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errBars>
            <c:errDir val="x"/>
            <c:errBarType val="both"/>
            <c:errValType val="cust"/>
            <c:noEndCap val="0"/>
            <c:plus>
              <c:numRef>
                <c:f>[0]!Sorted_1.96_Standard_errors</c:f>
                <c:numCache>
                  <c:formatCode>General</c:formatCode>
                  <c:ptCount val="14"/>
                  <c:pt idx="0">
                    <c:v>0.83501646488997661</c:v>
                  </c:pt>
                  <c:pt idx="1">
                    <c:v>1.0942177888604772</c:v>
                  </c:pt>
                  <c:pt idx="2">
                    <c:v>0.91600112343081797</c:v>
                  </c:pt>
                  <c:pt idx="3">
                    <c:v>0.8869288182959002</c:v>
                  </c:pt>
                  <c:pt idx="4">
                    <c:v>0.8659501635527489</c:v>
                  </c:pt>
                  <c:pt idx="5">
                    <c:v>0.88113266115030098</c:v>
                  </c:pt>
                  <c:pt idx="6">
                    <c:v>0.80197181158569375</c:v>
                  </c:pt>
                  <c:pt idx="7">
                    <c:v>1.2677552354796489</c:v>
                  </c:pt>
                  <c:pt idx="8">
                    <c:v>1.0486372168842735</c:v>
                  </c:pt>
                  <c:pt idx="9">
                    <c:v>0.86463598280745302</c:v>
                  </c:pt>
                  <c:pt idx="10">
                    <c:v>1.0144287791131281</c:v>
                  </c:pt>
                  <c:pt idx="11">
                    <c:v>1.3437624827042447</c:v>
                  </c:pt>
                  <c:pt idx="12">
                    <c:v>1.2699683929656722</c:v>
                  </c:pt>
                  <c:pt idx="13">
                    <c:v>0.98212747878566853</c:v>
                  </c:pt>
                </c:numCache>
              </c:numRef>
            </c:plus>
            <c:minus>
              <c:numRef>
                <c:f>[0]!Sorted_1.96_Standard_errors</c:f>
                <c:numCache>
                  <c:formatCode>General</c:formatCode>
                  <c:ptCount val="14"/>
                  <c:pt idx="0">
                    <c:v>0.83501646488997661</c:v>
                  </c:pt>
                  <c:pt idx="1">
                    <c:v>1.0942177888604772</c:v>
                  </c:pt>
                  <c:pt idx="2">
                    <c:v>0.91600112343081797</c:v>
                  </c:pt>
                  <c:pt idx="3">
                    <c:v>0.8869288182959002</c:v>
                  </c:pt>
                  <c:pt idx="4">
                    <c:v>0.8659501635527489</c:v>
                  </c:pt>
                  <c:pt idx="5">
                    <c:v>0.88113266115030098</c:v>
                  </c:pt>
                  <c:pt idx="6">
                    <c:v>0.80197181158569375</c:v>
                  </c:pt>
                  <c:pt idx="7">
                    <c:v>1.2677552354796489</c:v>
                  </c:pt>
                  <c:pt idx="8">
                    <c:v>1.0486372168842735</c:v>
                  </c:pt>
                  <c:pt idx="9">
                    <c:v>0.86463598280745302</c:v>
                  </c:pt>
                  <c:pt idx="10">
                    <c:v>1.0144287791131281</c:v>
                  </c:pt>
                  <c:pt idx="11">
                    <c:v>1.3437624827042447</c:v>
                  </c:pt>
                  <c:pt idx="12">
                    <c:v>1.2699683929656722</c:v>
                  </c:pt>
                  <c:pt idx="13">
                    <c:v>0.98212747878566853</c:v>
                  </c:pt>
                </c:numCache>
              </c:numRef>
            </c:minus>
          </c:errBars>
          <c:xVal>
            <c:numRef>
              <c:f>[0]!Sorted_effect_estimates</c:f>
              <c:numCache>
                <c:formatCode>General</c:formatCode>
                <c:ptCount val="14"/>
                <c:pt idx="0">
                  <c:v>0.77145008244357705</c:v>
                </c:pt>
                <c:pt idx="1">
                  <c:v>0.72265809291808902</c:v>
                </c:pt>
                <c:pt idx="2">
                  <c:v>0.56901781934038098</c:v>
                </c:pt>
                <c:pt idx="3">
                  <c:v>0.391405363705982</c:v>
                </c:pt>
                <c:pt idx="4">
                  <c:v>0.38250668994986903</c:v>
                </c:pt>
                <c:pt idx="5">
                  <c:v>0.259834422020641</c:v>
                </c:pt>
                <c:pt idx="6">
                  <c:v>0.173793103448276</c:v>
                </c:pt>
                <c:pt idx="7">
                  <c:v>0.143606313193547</c:v>
                </c:pt>
                <c:pt idx="8">
                  <c:v>0.10336519908833</c:v>
                </c:pt>
                <c:pt idx="9">
                  <c:v>7.4063432748452507E-2</c:v>
                </c:pt>
                <c:pt idx="10">
                  <c:v>-1.9457068580035399E-2</c:v>
                </c:pt>
                <c:pt idx="11">
                  <c:v>-0.45031498197696002</c:v>
                </c:pt>
                <c:pt idx="12">
                  <c:v>-0.49024697446266102</c:v>
                </c:pt>
                <c:pt idx="13">
                  <c:v>-0.90092566281966802</c:v>
                </c:pt>
              </c:numCache>
            </c:numRef>
          </c:xVal>
          <c:yVal>
            <c:numRef>
              <c:f>[0]!Order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E-3F49-A3BD-20F475A7803A}"/>
            </c:ext>
          </c:extLst>
        </c:ser>
        <c:ser>
          <c:idx val="1"/>
          <c:order val="1"/>
          <c:tx>
            <c:v>Mean</c:v>
          </c:tx>
          <c:marker>
            <c:symbol val="diamond"/>
            <c:size val="8"/>
            <c:spPr>
              <a:solidFill>
                <a:schemeClr val="accent6">
                  <a:lumMod val="75000"/>
                </a:schemeClr>
              </a:solidFill>
              <a:ln w="3175">
                <a:solidFill>
                  <a:sysClr val="windowText" lastClr="000000"/>
                </a:solidFill>
                <a:headEnd type="triangle" w="lg" len="lg"/>
                <a:tailEnd type="triangle" w="lg" len="lg"/>
              </a:ln>
            </c:spPr>
          </c:marker>
          <c:errBars>
            <c:errDir val="x"/>
            <c:errBarType val="both"/>
            <c:errValType val="cust"/>
            <c:noEndCap val="1"/>
            <c:plus>
              <c:numRef>
                <c:f>Working!$O$2</c:f>
                <c:numCache>
                  <c:formatCode>General</c:formatCode>
                  <c:ptCount val="1"/>
                  <c:pt idx="0">
                    <c:v>0.25854070238920263</c:v>
                  </c:pt>
                </c:numCache>
              </c:numRef>
            </c:plus>
            <c:minus>
              <c:numRef>
                <c:f>Working!$O$2</c:f>
                <c:numCache>
                  <c:formatCode>General</c:formatCode>
                  <c:ptCount val="1"/>
                  <c:pt idx="0">
                    <c:v>0.25854070238920263</c:v>
                  </c:pt>
                </c:numCache>
              </c:numRef>
            </c:minus>
            <c:spPr>
              <a:ln w="31750">
                <a:solidFill>
                  <a:schemeClr val="tx1"/>
                </a:solidFill>
                <a:headEnd type="none" w="med" len="med"/>
                <a:tailEnd type="none" w="med" len="med"/>
              </a:ln>
            </c:spPr>
          </c:errBars>
          <c:xVal>
            <c:numRef>
              <c:f>Interface!$E$5</c:f>
              <c:numCache>
                <c:formatCode>General</c:formatCode>
                <c:ptCount val="1"/>
                <c:pt idx="0">
                  <c:v>0.18561283458921898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-1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9DE-3F49-A3BD-20F475A7803A}"/>
            </c:ext>
          </c:extLst>
        </c:ser>
        <c:ser>
          <c:idx val="3"/>
          <c:order val="3"/>
          <c:tx>
            <c:v>PI</c:v>
          </c:tx>
          <c:spPr>
            <a:ln w="28575">
              <a:noFill/>
            </a:ln>
          </c:spPr>
          <c:marker>
            <c:symbol val="none"/>
          </c:marker>
          <c:errBars>
            <c:errDir val="x"/>
            <c:errBarType val="both"/>
            <c:errValType val="cust"/>
            <c:noEndCap val="1"/>
            <c:plus>
              <c:numRef>
                <c:f>Working!$Q$2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Working!$P$2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63500">
                <a:solidFill>
                  <a:schemeClr val="accent6">
                    <a:lumMod val="75000"/>
                  </a:schemeClr>
                </a:solidFill>
              </a:ln>
            </c:spPr>
          </c:errBars>
          <c:xVal>
            <c:numRef>
              <c:f>Interface!$E$5</c:f>
              <c:numCache>
                <c:formatCode>General</c:formatCode>
                <c:ptCount val="1"/>
                <c:pt idx="0">
                  <c:v>0.18561283458921898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9DE-3F49-A3BD-20F475A7803A}"/>
            </c:ext>
          </c:extLst>
        </c:ser>
        <c:ser>
          <c:idx val="5"/>
          <c:order val="5"/>
          <c:tx>
            <c:v>CPI</c:v>
          </c:tx>
          <c:spPr>
            <a:ln w="28575">
              <a:noFill/>
            </a:ln>
          </c:spPr>
          <c:marker>
            <c:symbol val="none"/>
          </c:marker>
          <c:errBars>
            <c:errDir val="x"/>
            <c:errBarType val="both"/>
            <c:errValType val="cust"/>
            <c:noEndCap val="1"/>
            <c:plus>
              <c:numRef>
                <c:f>Working!$S$2</c:f>
                <c:numCache>
                  <c:formatCode>General</c:formatCode>
                  <c:ptCount val="1"/>
                  <c:pt idx="0">
                    <c:v>0.28740397926365885</c:v>
                  </c:pt>
                </c:numCache>
              </c:numRef>
            </c:plus>
            <c:minus>
              <c:numRef>
                <c:f>Working!$S$2</c:f>
                <c:numCache>
                  <c:formatCode>General</c:formatCode>
                  <c:ptCount val="1"/>
                  <c:pt idx="0">
                    <c:v>0.28740397926365885</c:v>
                  </c:pt>
                </c:numCache>
              </c:numRef>
            </c:minus>
            <c:spPr>
              <a:ln w="63500"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errBars>
          <c:xVal>
            <c:numRef>
              <c:f>Interface!$E$5</c:f>
              <c:numCache>
                <c:formatCode>General</c:formatCode>
                <c:ptCount val="1"/>
                <c:pt idx="0">
                  <c:v>0.18561283458921898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9DE-3F49-A3BD-20F475A78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81216"/>
        <c:axId val="97911936"/>
      </c:scatterChart>
      <c:scatterChart>
        <c:scatterStyle val="lineMarker"/>
        <c:varyColors val="0"/>
        <c:ser>
          <c:idx val="2"/>
          <c:order val="2"/>
          <c:tx>
            <c:v>Names</c:v>
          </c:tx>
          <c:spPr>
            <a:ln w="28575"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>
                    <a:latin typeface="Arial Unicode MS" pitchFamily="34" charset="-120"/>
                    <a:ea typeface="Arial Unicode MS" pitchFamily="34" charset="-120"/>
                    <a:cs typeface="Arial Unicode MS" pitchFamily="34" charset="-12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[0]!Sorted_names</c:f>
              <c:strCache>
                <c:ptCount val="14"/>
                <c:pt idx="0">
                  <c:v>Waldron (2019)-POST4</c:v>
                </c:pt>
                <c:pt idx="1">
                  <c:v>Van de Velde (2016)</c:v>
                </c:pt>
                <c:pt idx="2">
                  <c:v>Lorenzo (2010)</c:v>
                </c:pt>
                <c:pt idx="3">
                  <c:v>Willmott (2018)2</c:v>
                </c:pt>
                <c:pt idx="4">
                  <c:v>Ronnestad (2020)</c:v>
                </c:pt>
                <c:pt idx="5">
                  <c:v>Willmott (2018)1</c:v>
                </c:pt>
                <c:pt idx="6">
                  <c:v>Rivas (2017)</c:v>
                </c:pt>
                <c:pt idx="7">
                  <c:v>Gore (1997)1</c:v>
                </c:pt>
                <c:pt idx="8">
                  <c:v>Chen (2013)</c:v>
                </c:pt>
                <c:pt idx="9">
                  <c:v>Mikkelsen (2019)</c:v>
                </c:pt>
                <c:pt idx="10">
                  <c:v>Keiser (2015)</c:v>
                </c:pt>
                <c:pt idx="11">
                  <c:v>Gore (1997)2</c:v>
                </c:pt>
                <c:pt idx="12">
                  <c:v>Takeno (2001)</c:v>
                </c:pt>
                <c:pt idx="13">
                  <c:v>Karlsen (2015)</c:v>
                </c:pt>
              </c:strCache>
            </c:strRef>
          </c:xVal>
          <c:yVal>
            <c:numRef>
              <c:f>[0]!Number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DE-3F49-A3BD-20F475A7803A}"/>
            </c:ext>
          </c:extLst>
        </c:ser>
        <c:ser>
          <c:idx val="4"/>
          <c:order val="4"/>
          <c:tx>
            <c:v>Mean&amp;PI</c:v>
          </c:tx>
          <c:spPr>
            <a:ln w="28575"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 Unicode MS" pitchFamily="34" charset="-120"/>
                    <a:ea typeface="Arial Unicode MS" pitchFamily="34" charset="-120"/>
                    <a:cs typeface="Arial Unicode MS" pitchFamily="34" charset="-12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Lit>
              <c:ptCount val="3"/>
              <c:pt idx="0">
                <c:v>Mean with 95% CI</c:v>
              </c:pt>
              <c:pt idx="1">
                <c:v>Non-parametric 95% PI</c:v>
              </c:pt>
              <c:pt idx="2">
                <c:v>Conventional 95% PI</c:v>
              </c:pt>
            </c:strLit>
          </c:xVal>
          <c:yVal>
            <c:numLit>
              <c:formatCode>General</c:formatCode>
              <c:ptCount val="3"/>
              <c:pt idx="0">
                <c:v>-1</c:v>
              </c:pt>
              <c:pt idx="1">
                <c:v>-2</c:v>
              </c:pt>
              <c:pt idx="2">
                <c:v>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9DE-3F49-A3BD-20F475A78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27552"/>
        <c:axId val="97913472"/>
      </c:scatterChart>
      <c:valAx>
        <c:axId val="9908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 sz="1200" b="0">
                    <a:latin typeface="Arial Unicode MS" pitchFamily="34" charset="-120"/>
                    <a:ea typeface="Arial Unicode MS" pitchFamily="34" charset="-120"/>
                    <a:cs typeface="Arial Unicode MS" pitchFamily="34" charset="-120"/>
                  </a:rPr>
                  <a:t>Effect</a:t>
                </a:r>
                <a:endParaRPr lang="zh-TW" altLang="en-US" sz="1200" b="0">
                  <a:latin typeface="Arial Unicode MS" pitchFamily="34" charset="-120"/>
                  <a:ea typeface="Arial Unicode MS" pitchFamily="34" charset="-120"/>
                  <a:cs typeface="Arial Unicode MS" pitchFamily="34" charset="-12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911936"/>
        <c:crossesAt val="-4"/>
        <c:crossBetween val="midCat"/>
      </c:valAx>
      <c:valAx>
        <c:axId val="97911936"/>
        <c:scaling>
          <c:orientation val="minMax"/>
          <c:min val="-4"/>
        </c:scaling>
        <c:delete val="1"/>
        <c:axPos val="l"/>
        <c:majorGridlines/>
        <c:numFmt formatCode="General" sourceLinked="1"/>
        <c:majorTickMark val="out"/>
        <c:minorTickMark val="none"/>
        <c:tickLblPos val="none"/>
        <c:crossAx val="99081216"/>
        <c:crossesAt val="0"/>
        <c:crossBetween val="midCat"/>
      </c:valAx>
      <c:valAx>
        <c:axId val="979134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97927552"/>
        <c:crosses val="max"/>
        <c:crossBetween val="midCat"/>
      </c:valAx>
      <c:valAx>
        <c:axId val="97927552"/>
        <c:scaling>
          <c:orientation val="minMax"/>
          <c:max val="100000"/>
          <c:min val="-110"/>
        </c:scaling>
        <c:delete val="0"/>
        <c:axPos val="t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97913472"/>
        <c:crosses val="max"/>
        <c:crossBetween val="midCat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altLang="zh-TW" sz="1600"/>
              <a:t>Predictive distributions</a:t>
            </a:r>
            <a:endParaRPr lang="zh-TW" altLang="en-US" sz="16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Non-parametric method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WorkingDistribution!$B$2:$B$1001</c:f>
              <c:numCache>
                <c:formatCode>General</c:formatCode>
                <c:ptCount val="1000"/>
                <c:pt idx="0">
                  <c:v>0.18561283458921898</c:v>
                </c:pt>
                <c:pt idx="1">
                  <c:v>0.18561283458921898</c:v>
                </c:pt>
                <c:pt idx="2">
                  <c:v>0.18561283458921898</c:v>
                </c:pt>
                <c:pt idx="3">
                  <c:v>0.18561283458921898</c:v>
                </c:pt>
                <c:pt idx="4">
                  <c:v>0.18561283458921898</c:v>
                </c:pt>
                <c:pt idx="5">
                  <c:v>0.18561283458921898</c:v>
                </c:pt>
                <c:pt idx="6">
                  <c:v>0.18561283458921898</c:v>
                </c:pt>
                <c:pt idx="7">
                  <c:v>0.18561283458921898</c:v>
                </c:pt>
                <c:pt idx="8">
                  <c:v>0.18561283458921898</c:v>
                </c:pt>
                <c:pt idx="9">
                  <c:v>0.18561283458921898</c:v>
                </c:pt>
                <c:pt idx="10">
                  <c:v>0.18561283458921898</c:v>
                </c:pt>
                <c:pt idx="11">
                  <c:v>0.18561283458921898</c:v>
                </c:pt>
                <c:pt idx="12">
                  <c:v>0.18561283458921898</c:v>
                </c:pt>
                <c:pt idx="13">
                  <c:v>0.18561283458921898</c:v>
                </c:pt>
                <c:pt idx="14">
                  <c:v>0.18561283458921898</c:v>
                </c:pt>
                <c:pt idx="15">
                  <c:v>0.18561283458921898</c:v>
                </c:pt>
                <c:pt idx="16">
                  <c:v>0.18561283458921898</c:v>
                </c:pt>
                <c:pt idx="17">
                  <c:v>0.18561283458921898</c:v>
                </c:pt>
                <c:pt idx="18">
                  <c:v>0.18561283458921898</c:v>
                </c:pt>
                <c:pt idx="19">
                  <c:v>0.18561283458921898</c:v>
                </c:pt>
                <c:pt idx="20">
                  <c:v>0.18561283458921898</c:v>
                </c:pt>
                <c:pt idx="21">
                  <c:v>0.18561283458921898</c:v>
                </c:pt>
                <c:pt idx="22">
                  <c:v>0.18561283458921898</c:v>
                </c:pt>
                <c:pt idx="23">
                  <c:v>0.18561283458921898</c:v>
                </c:pt>
                <c:pt idx="24">
                  <c:v>0.18561283458921898</c:v>
                </c:pt>
                <c:pt idx="25">
                  <c:v>0.18561283458921898</c:v>
                </c:pt>
                <c:pt idx="26">
                  <c:v>0.18561283458921898</c:v>
                </c:pt>
                <c:pt idx="27">
                  <c:v>0.18561283458921898</c:v>
                </c:pt>
                <c:pt idx="28">
                  <c:v>0.18561283458921898</c:v>
                </c:pt>
                <c:pt idx="29">
                  <c:v>0.18561283458921898</c:v>
                </c:pt>
                <c:pt idx="30">
                  <c:v>0.18561283458921898</c:v>
                </c:pt>
                <c:pt idx="31">
                  <c:v>0.18561283458921898</c:v>
                </c:pt>
                <c:pt idx="32">
                  <c:v>0.18561283458921898</c:v>
                </c:pt>
                <c:pt idx="33">
                  <c:v>0.18561283458921898</c:v>
                </c:pt>
                <c:pt idx="34">
                  <c:v>0.18561283458921898</c:v>
                </c:pt>
                <c:pt idx="35">
                  <c:v>0.18561283458921898</c:v>
                </c:pt>
                <c:pt idx="36">
                  <c:v>0.18561283458921898</c:v>
                </c:pt>
                <c:pt idx="37">
                  <c:v>0.18561283458921898</c:v>
                </c:pt>
                <c:pt idx="38">
                  <c:v>0.18561283458921898</c:v>
                </c:pt>
                <c:pt idx="39">
                  <c:v>0.18561283458921898</c:v>
                </c:pt>
                <c:pt idx="40">
                  <c:v>0.18561283458921898</c:v>
                </c:pt>
                <c:pt idx="41">
                  <c:v>0.18561283458921898</c:v>
                </c:pt>
                <c:pt idx="42">
                  <c:v>0.18561283458921898</c:v>
                </c:pt>
                <c:pt idx="43">
                  <c:v>0.18561283458921898</c:v>
                </c:pt>
                <c:pt idx="44">
                  <c:v>0.18561283458921898</c:v>
                </c:pt>
                <c:pt idx="45">
                  <c:v>0.18561283458921898</c:v>
                </c:pt>
                <c:pt idx="46">
                  <c:v>0.18561283458921898</c:v>
                </c:pt>
                <c:pt idx="47">
                  <c:v>0.18561283458921898</c:v>
                </c:pt>
                <c:pt idx="48">
                  <c:v>0.18561283458921898</c:v>
                </c:pt>
                <c:pt idx="49">
                  <c:v>0.18561283458921898</c:v>
                </c:pt>
                <c:pt idx="50">
                  <c:v>0.18561283458921898</c:v>
                </c:pt>
                <c:pt idx="51">
                  <c:v>0.18561283458921898</c:v>
                </c:pt>
                <c:pt idx="52">
                  <c:v>0.18561283458921898</c:v>
                </c:pt>
                <c:pt idx="53">
                  <c:v>0.18561283458921898</c:v>
                </c:pt>
                <c:pt idx="54">
                  <c:v>0.18561283458921898</c:v>
                </c:pt>
                <c:pt idx="55">
                  <c:v>0.18561283458921898</c:v>
                </c:pt>
                <c:pt idx="56">
                  <c:v>0.18561283458921898</c:v>
                </c:pt>
                <c:pt idx="57">
                  <c:v>0.18561283458921898</c:v>
                </c:pt>
                <c:pt idx="58">
                  <c:v>0.18561283458921898</c:v>
                </c:pt>
                <c:pt idx="59">
                  <c:v>0.18561283458921898</c:v>
                </c:pt>
                <c:pt idx="60">
                  <c:v>0.18561283458921898</c:v>
                </c:pt>
                <c:pt idx="61">
                  <c:v>0.18561283458921898</c:v>
                </c:pt>
                <c:pt idx="62">
                  <c:v>0.18561283458921898</c:v>
                </c:pt>
                <c:pt idx="63">
                  <c:v>0.18561283458921898</c:v>
                </c:pt>
                <c:pt idx="64">
                  <c:v>0.18561283458921898</c:v>
                </c:pt>
                <c:pt idx="65">
                  <c:v>0.18561283458921898</c:v>
                </c:pt>
                <c:pt idx="66">
                  <c:v>0.18561283458921898</c:v>
                </c:pt>
                <c:pt idx="67">
                  <c:v>0.18561283458921898</c:v>
                </c:pt>
                <c:pt idx="68">
                  <c:v>0.18561283458921898</c:v>
                </c:pt>
                <c:pt idx="69">
                  <c:v>0.18561283458921898</c:v>
                </c:pt>
                <c:pt idx="70">
                  <c:v>0.18561283458921898</c:v>
                </c:pt>
                <c:pt idx="71">
                  <c:v>0.18561283458921898</c:v>
                </c:pt>
                <c:pt idx="72">
                  <c:v>0.18561283458921898</c:v>
                </c:pt>
                <c:pt idx="73">
                  <c:v>0.18561283458921898</c:v>
                </c:pt>
                <c:pt idx="74">
                  <c:v>0.18561283458921898</c:v>
                </c:pt>
                <c:pt idx="75">
                  <c:v>0.18561283458921898</c:v>
                </c:pt>
                <c:pt idx="76">
                  <c:v>0.18561283458921898</c:v>
                </c:pt>
                <c:pt idx="77">
                  <c:v>0.18561283458921898</c:v>
                </c:pt>
                <c:pt idx="78">
                  <c:v>0.18561283458921898</c:v>
                </c:pt>
                <c:pt idx="79">
                  <c:v>0.18561283458921898</c:v>
                </c:pt>
                <c:pt idx="80">
                  <c:v>0.18561283458921898</c:v>
                </c:pt>
                <c:pt idx="81">
                  <c:v>0.18561283458921898</c:v>
                </c:pt>
                <c:pt idx="82">
                  <c:v>0.18561283458921898</c:v>
                </c:pt>
                <c:pt idx="83">
                  <c:v>0.18561283458921898</c:v>
                </c:pt>
                <c:pt idx="84">
                  <c:v>0.18561283458921898</c:v>
                </c:pt>
                <c:pt idx="85">
                  <c:v>0.18561283458921898</c:v>
                </c:pt>
                <c:pt idx="86">
                  <c:v>0.18561283458921898</c:v>
                </c:pt>
                <c:pt idx="87">
                  <c:v>0.18561283458921898</c:v>
                </c:pt>
                <c:pt idx="88">
                  <c:v>0.18561283458921898</c:v>
                </c:pt>
                <c:pt idx="89">
                  <c:v>0.18561283458921898</c:v>
                </c:pt>
                <c:pt idx="90">
                  <c:v>0.18561283458921898</c:v>
                </c:pt>
                <c:pt idx="91">
                  <c:v>0.18561283458921898</c:v>
                </c:pt>
                <c:pt idx="92">
                  <c:v>0.18561283458921898</c:v>
                </c:pt>
                <c:pt idx="93">
                  <c:v>0.18561283458921898</c:v>
                </c:pt>
                <c:pt idx="94">
                  <c:v>0.18561283458921898</c:v>
                </c:pt>
                <c:pt idx="95">
                  <c:v>0.18561283458921898</c:v>
                </c:pt>
                <c:pt idx="96">
                  <c:v>0.18561283458921898</c:v>
                </c:pt>
                <c:pt idx="97">
                  <c:v>0.18561283458921898</c:v>
                </c:pt>
                <c:pt idx="98">
                  <c:v>0.18561283458921898</c:v>
                </c:pt>
                <c:pt idx="99">
                  <c:v>0.18561283458921898</c:v>
                </c:pt>
                <c:pt idx="100">
                  <c:v>0.18561283458921898</c:v>
                </c:pt>
                <c:pt idx="101">
                  <c:v>0.18561283458921898</c:v>
                </c:pt>
                <c:pt idx="102">
                  <c:v>0.18561283458921898</c:v>
                </c:pt>
                <c:pt idx="103">
                  <c:v>0.18561283458921898</c:v>
                </c:pt>
                <c:pt idx="104">
                  <c:v>0.18561283458921898</c:v>
                </c:pt>
                <c:pt idx="105">
                  <c:v>0.18561283458921898</c:v>
                </c:pt>
                <c:pt idx="106">
                  <c:v>0.18561283458921898</c:v>
                </c:pt>
                <c:pt idx="107">
                  <c:v>0.18561283458921898</c:v>
                </c:pt>
                <c:pt idx="108">
                  <c:v>0.18561283458921898</c:v>
                </c:pt>
                <c:pt idx="109">
                  <c:v>0.18561283458921898</c:v>
                </c:pt>
                <c:pt idx="110">
                  <c:v>0.18561283458921898</c:v>
                </c:pt>
                <c:pt idx="111">
                  <c:v>0.18561283458921898</c:v>
                </c:pt>
                <c:pt idx="112">
                  <c:v>0.18561283458921898</c:v>
                </c:pt>
                <c:pt idx="113">
                  <c:v>0.18561283458921898</c:v>
                </c:pt>
                <c:pt idx="114">
                  <c:v>0.18561283458921898</c:v>
                </c:pt>
                <c:pt idx="115">
                  <c:v>0.18561283458921898</c:v>
                </c:pt>
                <c:pt idx="116">
                  <c:v>0.18561283458921898</c:v>
                </c:pt>
                <c:pt idx="117">
                  <c:v>0.18561283458921898</c:v>
                </c:pt>
                <c:pt idx="118">
                  <c:v>0.18561283458921898</c:v>
                </c:pt>
                <c:pt idx="119">
                  <c:v>0.18561283458921898</c:v>
                </c:pt>
                <c:pt idx="120">
                  <c:v>0.18561283458921898</c:v>
                </c:pt>
                <c:pt idx="121">
                  <c:v>0.18561283458921898</c:v>
                </c:pt>
                <c:pt idx="122">
                  <c:v>0.18561283458921898</c:v>
                </c:pt>
                <c:pt idx="123">
                  <c:v>0.18561283458921898</c:v>
                </c:pt>
                <c:pt idx="124">
                  <c:v>0.18561283458921898</c:v>
                </c:pt>
                <c:pt idx="125">
                  <c:v>0.18561283458921898</c:v>
                </c:pt>
                <c:pt idx="126">
                  <c:v>0.18561283458921898</c:v>
                </c:pt>
                <c:pt idx="127">
                  <c:v>0.18561283458921898</c:v>
                </c:pt>
                <c:pt idx="128">
                  <c:v>0.18561283458921898</c:v>
                </c:pt>
                <c:pt idx="129">
                  <c:v>0.18561283458921898</c:v>
                </c:pt>
                <c:pt idx="130">
                  <c:v>0.18561283458921898</c:v>
                </c:pt>
                <c:pt idx="131">
                  <c:v>0.18561283458921898</c:v>
                </c:pt>
                <c:pt idx="132">
                  <c:v>0.18561283458921898</c:v>
                </c:pt>
                <c:pt idx="133">
                  <c:v>0.18561283458921898</c:v>
                </c:pt>
                <c:pt idx="134">
                  <c:v>0.18561283458921898</c:v>
                </c:pt>
                <c:pt idx="135">
                  <c:v>0.18561283458921898</c:v>
                </c:pt>
                <c:pt idx="136">
                  <c:v>0.18561283458921898</c:v>
                </c:pt>
                <c:pt idx="137">
                  <c:v>0.18561283458921898</c:v>
                </c:pt>
                <c:pt idx="138">
                  <c:v>0.18561283458921898</c:v>
                </c:pt>
                <c:pt idx="139">
                  <c:v>0.18561283458921898</c:v>
                </c:pt>
                <c:pt idx="140">
                  <c:v>0.18561283458921898</c:v>
                </c:pt>
                <c:pt idx="141">
                  <c:v>0.18561283458921898</c:v>
                </c:pt>
                <c:pt idx="142">
                  <c:v>0.18561283458921898</c:v>
                </c:pt>
                <c:pt idx="143">
                  <c:v>0.18561283458921898</c:v>
                </c:pt>
                <c:pt idx="144">
                  <c:v>0.18561283458921898</c:v>
                </c:pt>
                <c:pt idx="145">
                  <c:v>0.18561283458921898</c:v>
                </c:pt>
                <c:pt idx="146">
                  <c:v>0.18561283458921898</c:v>
                </c:pt>
                <c:pt idx="147">
                  <c:v>0.18561283458921898</c:v>
                </c:pt>
                <c:pt idx="148">
                  <c:v>0.18561283458921898</c:v>
                </c:pt>
                <c:pt idx="149">
                  <c:v>0.18561283458921898</c:v>
                </c:pt>
                <c:pt idx="150">
                  <c:v>0.18561283458921898</c:v>
                </c:pt>
                <c:pt idx="151">
                  <c:v>0.18561283458921898</c:v>
                </c:pt>
                <c:pt idx="152">
                  <c:v>0.18561283458921898</c:v>
                </c:pt>
                <c:pt idx="153">
                  <c:v>0.18561283458921898</c:v>
                </c:pt>
                <c:pt idx="154">
                  <c:v>0.18561283458921898</c:v>
                </c:pt>
                <c:pt idx="155">
                  <c:v>0.18561283458921898</c:v>
                </c:pt>
                <c:pt idx="156">
                  <c:v>0.18561283458921898</c:v>
                </c:pt>
                <c:pt idx="157">
                  <c:v>0.18561283458921898</c:v>
                </c:pt>
                <c:pt idx="158">
                  <c:v>0.18561283458921898</c:v>
                </c:pt>
                <c:pt idx="159">
                  <c:v>0.18561283458921898</c:v>
                </c:pt>
                <c:pt idx="160">
                  <c:v>0.18561283458921898</c:v>
                </c:pt>
                <c:pt idx="161">
                  <c:v>0.18561283458921898</c:v>
                </c:pt>
                <c:pt idx="162">
                  <c:v>0.18561283458921898</c:v>
                </c:pt>
                <c:pt idx="163">
                  <c:v>0.18561283458921898</c:v>
                </c:pt>
                <c:pt idx="164">
                  <c:v>0.18561283458921898</c:v>
                </c:pt>
                <c:pt idx="165">
                  <c:v>0.18561283458921898</c:v>
                </c:pt>
                <c:pt idx="166">
                  <c:v>0.18561283458921898</c:v>
                </c:pt>
                <c:pt idx="167">
                  <c:v>0.18561283458921898</c:v>
                </c:pt>
                <c:pt idx="168">
                  <c:v>0.18561283458921898</c:v>
                </c:pt>
                <c:pt idx="169">
                  <c:v>0.18561283458921898</c:v>
                </c:pt>
                <c:pt idx="170">
                  <c:v>0.18561283458921898</c:v>
                </c:pt>
                <c:pt idx="171">
                  <c:v>0.18561283458921898</c:v>
                </c:pt>
                <c:pt idx="172">
                  <c:v>0.18561283458921898</c:v>
                </c:pt>
                <c:pt idx="173">
                  <c:v>0.18561283458921898</c:v>
                </c:pt>
                <c:pt idx="174">
                  <c:v>0.18561283458921898</c:v>
                </c:pt>
                <c:pt idx="175">
                  <c:v>0.18561283458921898</c:v>
                </c:pt>
                <c:pt idx="176">
                  <c:v>0.18561283458921898</c:v>
                </c:pt>
                <c:pt idx="177">
                  <c:v>0.18561283458921898</c:v>
                </c:pt>
                <c:pt idx="178">
                  <c:v>0.18561283458921898</c:v>
                </c:pt>
                <c:pt idx="179">
                  <c:v>0.18561283458921898</c:v>
                </c:pt>
                <c:pt idx="180">
                  <c:v>0.18561283458921898</c:v>
                </c:pt>
                <c:pt idx="181">
                  <c:v>0.18561283458921898</c:v>
                </c:pt>
                <c:pt idx="182">
                  <c:v>0.18561283458921898</c:v>
                </c:pt>
                <c:pt idx="183">
                  <c:v>0.18561283458921898</c:v>
                </c:pt>
                <c:pt idx="184">
                  <c:v>0.18561283458921898</c:v>
                </c:pt>
                <c:pt idx="185">
                  <c:v>0.18561283458921898</c:v>
                </c:pt>
                <c:pt idx="186">
                  <c:v>0.18561283458921898</c:v>
                </c:pt>
                <c:pt idx="187">
                  <c:v>0.18561283458921898</c:v>
                </c:pt>
                <c:pt idx="188">
                  <c:v>0.18561283458921898</c:v>
                </c:pt>
                <c:pt idx="189">
                  <c:v>0.18561283458921898</c:v>
                </c:pt>
                <c:pt idx="190">
                  <c:v>0.18561283458921898</c:v>
                </c:pt>
                <c:pt idx="191">
                  <c:v>0.18561283458921898</c:v>
                </c:pt>
                <c:pt idx="192">
                  <c:v>0.18561283458921898</c:v>
                </c:pt>
                <c:pt idx="193">
                  <c:v>0.18561283458921898</c:v>
                </c:pt>
                <c:pt idx="194">
                  <c:v>0.18561283458921898</c:v>
                </c:pt>
                <c:pt idx="195">
                  <c:v>0.18561283458921898</c:v>
                </c:pt>
                <c:pt idx="196">
                  <c:v>0.18561283458921898</c:v>
                </c:pt>
                <c:pt idx="197">
                  <c:v>0.18561283458921898</c:v>
                </c:pt>
                <c:pt idx="198">
                  <c:v>0.18561283458921898</c:v>
                </c:pt>
                <c:pt idx="199">
                  <c:v>0.18561283458921898</c:v>
                </c:pt>
                <c:pt idx="200">
                  <c:v>0.18561283458921898</c:v>
                </c:pt>
                <c:pt idx="201">
                  <c:v>0.18561283458921898</c:v>
                </c:pt>
                <c:pt idx="202">
                  <c:v>0.18561283458921898</c:v>
                </c:pt>
                <c:pt idx="203">
                  <c:v>0.18561283458921898</c:v>
                </c:pt>
                <c:pt idx="204">
                  <c:v>0.18561283458921898</c:v>
                </c:pt>
                <c:pt idx="205">
                  <c:v>0.18561283458921898</c:v>
                </c:pt>
                <c:pt idx="206">
                  <c:v>0.18561283458921898</c:v>
                </c:pt>
                <c:pt idx="207">
                  <c:v>0.18561283458921898</c:v>
                </c:pt>
                <c:pt idx="208">
                  <c:v>0.18561283458921898</c:v>
                </c:pt>
                <c:pt idx="209">
                  <c:v>0.18561283458921898</c:v>
                </c:pt>
                <c:pt idx="210">
                  <c:v>0.18561283458921898</c:v>
                </c:pt>
                <c:pt idx="211">
                  <c:v>0.18561283458921898</c:v>
                </c:pt>
                <c:pt idx="212">
                  <c:v>0.18561283458921898</c:v>
                </c:pt>
                <c:pt idx="213">
                  <c:v>0.18561283458921898</c:v>
                </c:pt>
                <c:pt idx="214">
                  <c:v>0.18561283458921898</c:v>
                </c:pt>
                <c:pt idx="215">
                  <c:v>0.18561283458921898</c:v>
                </c:pt>
                <c:pt idx="216">
                  <c:v>0.18561283458921898</c:v>
                </c:pt>
                <c:pt idx="217">
                  <c:v>0.18561283458921898</c:v>
                </c:pt>
                <c:pt idx="218">
                  <c:v>0.18561283458921898</c:v>
                </c:pt>
                <c:pt idx="219">
                  <c:v>0.18561283458921898</c:v>
                </c:pt>
                <c:pt idx="220">
                  <c:v>0.18561283458921898</c:v>
                </c:pt>
                <c:pt idx="221">
                  <c:v>0.18561283458921898</c:v>
                </c:pt>
                <c:pt idx="222">
                  <c:v>0.18561283458921898</c:v>
                </c:pt>
                <c:pt idx="223">
                  <c:v>0.18561283458921898</c:v>
                </c:pt>
                <c:pt idx="224">
                  <c:v>0.18561283458921898</c:v>
                </c:pt>
                <c:pt idx="225">
                  <c:v>0.18561283458921898</c:v>
                </c:pt>
                <c:pt idx="226">
                  <c:v>0.18561283458921898</c:v>
                </c:pt>
                <c:pt idx="227">
                  <c:v>0.18561283458921898</c:v>
                </c:pt>
                <c:pt idx="228">
                  <c:v>0.18561283458921898</c:v>
                </c:pt>
                <c:pt idx="229">
                  <c:v>0.18561283458921898</c:v>
                </c:pt>
                <c:pt idx="230">
                  <c:v>0.18561283458921898</c:v>
                </c:pt>
                <c:pt idx="231">
                  <c:v>0.18561283458921898</c:v>
                </c:pt>
                <c:pt idx="232">
                  <c:v>0.18561283458921898</c:v>
                </c:pt>
                <c:pt idx="233">
                  <c:v>0.18561283458921898</c:v>
                </c:pt>
                <c:pt idx="234">
                  <c:v>0.18561283458921898</c:v>
                </c:pt>
                <c:pt idx="235">
                  <c:v>0.18561283458921898</c:v>
                </c:pt>
                <c:pt idx="236">
                  <c:v>0.18561283458921898</c:v>
                </c:pt>
                <c:pt idx="237">
                  <c:v>0.18561283458921898</c:v>
                </c:pt>
                <c:pt idx="238">
                  <c:v>0.18561283458921898</c:v>
                </c:pt>
                <c:pt idx="239">
                  <c:v>0.18561283458921898</c:v>
                </c:pt>
                <c:pt idx="240">
                  <c:v>0.18561283458921898</c:v>
                </c:pt>
                <c:pt idx="241">
                  <c:v>0.18561283458921898</c:v>
                </c:pt>
                <c:pt idx="242">
                  <c:v>0.18561283458921898</c:v>
                </c:pt>
                <c:pt idx="243">
                  <c:v>0.18561283458921898</c:v>
                </c:pt>
                <c:pt idx="244">
                  <c:v>0.18561283458921898</c:v>
                </c:pt>
                <c:pt idx="245">
                  <c:v>0.18561283458921898</c:v>
                </c:pt>
                <c:pt idx="246">
                  <c:v>0.18561283458921898</c:v>
                </c:pt>
                <c:pt idx="247">
                  <c:v>0.18561283458921898</c:v>
                </c:pt>
                <c:pt idx="248">
                  <c:v>0.18561283458921898</c:v>
                </c:pt>
                <c:pt idx="249">
                  <c:v>0.18561283458921898</c:v>
                </c:pt>
                <c:pt idx="250">
                  <c:v>0.18561283458921898</c:v>
                </c:pt>
                <c:pt idx="251">
                  <c:v>0.18561283458921898</c:v>
                </c:pt>
                <c:pt idx="252">
                  <c:v>0.18561283458921898</c:v>
                </c:pt>
                <c:pt idx="253">
                  <c:v>0.18561283458921898</c:v>
                </c:pt>
                <c:pt idx="254">
                  <c:v>0.18561283458921898</c:v>
                </c:pt>
                <c:pt idx="255">
                  <c:v>0.18561283458921898</c:v>
                </c:pt>
                <c:pt idx="256">
                  <c:v>0.18561283458921898</c:v>
                </c:pt>
                <c:pt idx="257">
                  <c:v>0.18561283458921898</c:v>
                </c:pt>
                <c:pt idx="258">
                  <c:v>0.18561283458921898</c:v>
                </c:pt>
                <c:pt idx="259">
                  <c:v>0.18561283458921898</c:v>
                </c:pt>
                <c:pt idx="260">
                  <c:v>0.18561283458921898</c:v>
                </c:pt>
                <c:pt idx="261">
                  <c:v>0.18561283458921898</c:v>
                </c:pt>
                <c:pt idx="262">
                  <c:v>0.18561283458921898</c:v>
                </c:pt>
                <c:pt idx="263">
                  <c:v>0.18561283458921898</c:v>
                </c:pt>
                <c:pt idx="264">
                  <c:v>0.18561283458921898</c:v>
                </c:pt>
                <c:pt idx="265">
                  <c:v>0.18561283458921898</c:v>
                </c:pt>
                <c:pt idx="266">
                  <c:v>0.18561283458921898</c:v>
                </c:pt>
                <c:pt idx="267">
                  <c:v>0.18561283458921898</c:v>
                </c:pt>
                <c:pt idx="268">
                  <c:v>0.18561283458921898</c:v>
                </c:pt>
                <c:pt idx="269">
                  <c:v>0.18561283458921898</c:v>
                </c:pt>
                <c:pt idx="270">
                  <c:v>0.18561283458921898</c:v>
                </c:pt>
                <c:pt idx="271">
                  <c:v>0.18561283458921898</c:v>
                </c:pt>
                <c:pt idx="272">
                  <c:v>0.18561283458921898</c:v>
                </c:pt>
                <c:pt idx="273">
                  <c:v>0.18561283458921898</c:v>
                </c:pt>
                <c:pt idx="274">
                  <c:v>0.18561283458921898</c:v>
                </c:pt>
                <c:pt idx="275">
                  <c:v>0.18561283458921898</c:v>
                </c:pt>
                <c:pt idx="276">
                  <c:v>0.18561283458921898</c:v>
                </c:pt>
                <c:pt idx="277">
                  <c:v>0.18561283458921898</c:v>
                </c:pt>
                <c:pt idx="278">
                  <c:v>0.18561283458921898</c:v>
                </c:pt>
                <c:pt idx="279">
                  <c:v>0.18561283458921898</c:v>
                </c:pt>
                <c:pt idx="280">
                  <c:v>0.18561283458921898</c:v>
                </c:pt>
                <c:pt idx="281">
                  <c:v>0.18561283458921898</c:v>
                </c:pt>
                <c:pt idx="282">
                  <c:v>0.18561283458921898</c:v>
                </c:pt>
                <c:pt idx="283">
                  <c:v>0.18561283458921898</c:v>
                </c:pt>
                <c:pt idx="284">
                  <c:v>0.18561283458921898</c:v>
                </c:pt>
                <c:pt idx="285">
                  <c:v>0.18561283458921898</c:v>
                </c:pt>
                <c:pt idx="286">
                  <c:v>0.18561283458921898</c:v>
                </c:pt>
                <c:pt idx="287">
                  <c:v>0.18561283458921898</c:v>
                </c:pt>
                <c:pt idx="288">
                  <c:v>0.18561283458921898</c:v>
                </c:pt>
                <c:pt idx="289">
                  <c:v>0.18561283458921898</c:v>
                </c:pt>
                <c:pt idx="290">
                  <c:v>0.18561283458921898</c:v>
                </c:pt>
                <c:pt idx="291">
                  <c:v>0.18561283458921898</c:v>
                </c:pt>
                <c:pt idx="292">
                  <c:v>0.18561283458921898</c:v>
                </c:pt>
                <c:pt idx="293">
                  <c:v>0.18561283458921898</c:v>
                </c:pt>
                <c:pt idx="294">
                  <c:v>0.18561283458921898</c:v>
                </c:pt>
                <c:pt idx="295">
                  <c:v>0.18561283458921898</c:v>
                </c:pt>
                <c:pt idx="296">
                  <c:v>0.18561283458921898</c:v>
                </c:pt>
                <c:pt idx="297">
                  <c:v>0.18561283458921898</c:v>
                </c:pt>
                <c:pt idx="298">
                  <c:v>0.18561283458921898</c:v>
                </c:pt>
                <c:pt idx="299">
                  <c:v>0.18561283458921898</c:v>
                </c:pt>
                <c:pt idx="300">
                  <c:v>0.18561283458921898</c:v>
                </c:pt>
                <c:pt idx="301">
                  <c:v>0.18561283458921898</c:v>
                </c:pt>
                <c:pt idx="302">
                  <c:v>0.18561283458921898</c:v>
                </c:pt>
                <c:pt idx="303">
                  <c:v>0.18561283458921898</c:v>
                </c:pt>
                <c:pt idx="304">
                  <c:v>0.18561283458921898</c:v>
                </c:pt>
                <c:pt idx="305">
                  <c:v>0.18561283458921898</c:v>
                </c:pt>
                <c:pt idx="306">
                  <c:v>0.18561283458921898</c:v>
                </c:pt>
                <c:pt idx="307">
                  <c:v>0.18561283458921898</c:v>
                </c:pt>
                <c:pt idx="308">
                  <c:v>0.18561283458921898</c:v>
                </c:pt>
                <c:pt idx="309">
                  <c:v>0.18561283458921898</c:v>
                </c:pt>
                <c:pt idx="310">
                  <c:v>0.18561283458921898</c:v>
                </c:pt>
                <c:pt idx="311">
                  <c:v>0.18561283458921898</c:v>
                </c:pt>
                <c:pt idx="312">
                  <c:v>0.18561283458921898</c:v>
                </c:pt>
                <c:pt idx="313">
                  <c:v>0.18561283458921898</c:v>
                </c:pt>
                <c:pt idx="314">
                  <c:v>0.18561283458921898</c:v>
                </c:pt>
                <c:pt idx="315">
                  <c:v>0.18561283458921898</c:v>
                </c:pt>
                <c:pt idx="316">
                  <c:v>0.18561283458921898</c:v>
                </c:pt>
                <c:pt idx="317">
                  <c:v>0.18561283458921898</c:v>
                </c:pt>
                <c:pt idx="318">
                  <c:v>0.18561283458921898</c:v>
                </c:pt>
                <c:pt idx="319">
                  <c:v>0.18561283458921898</c:v>
                </c:pt>
                <c:pt idx="320">
                  <c:v>0.18561283458921898</c:v>
                </c:pt>
                <c:pt idx="321">
                  <c:v>0.18561283458921898</c:v>
                </c:pt>
                <c:pt idx="322">
                  <c:v>0.18561283458921898</c:v>
                </c:pt>
                <c:pt idx="323">
                  <c:v>0.18561283458921898</c:v>
                </c:pt>
                <c:pt idx="324">
                  <c:v>0.18561283458921898</c:v>
                </c:pt>
                <c:pt idx="325">
                  <c:v>0.18561283458921898</c:v>
                </c:pt>
                <c:pt idx="326">
                  <c:v>0.18561283458921898</c:v>
                </c:pt>
                <c:pt idx="327">
                  <c:v>0.18561283458921898</c:v>
                </c:pt>
                <c:pt idx="328">
                  <c:v>0.18561283458921898</c:v>
                </c:pt>
                <c:pt idx="329">
                  <c:v>0.18561283458921898</c:v>
                </c:pt>
                <c:pt idx="330">
                  <c:v>0.18561283458921898</c:v>
                </c:pt>
                <c:pt idx="331">
                  <c:v>0.18561283458921898</c:v>
                </c:pt>
                <c:pt idx="332">
                  <c:v>0.18561283458921898</c:v>
                </c:pt>
                <c:pt idx="333">
                  <c:v>0.18561283458921898</c:v>
                </c:pt>
                <c:pt idx="334">
                  <c:v>0.18561283458921898</c:v>
                </c:pt>
                <c:pt idx="335">
                  <c:v>0.18561283458921898</c:v>
                </c:pt>
                <c:pt idx="336">
                  <c:v>0.18561283458921898</c:v>
                </c:pt>
                <c:pt idx="337">
                  <c:v>0.18561283458921898</c:v>
                </c:pt>
                <c:pt idx="338">
                  <c:v>0.18561283458921898</c:v>
                </c:pt>
                <c:pt idx="339">
                  <c:v>0.18561283458921898</c:v>
                </c:pt>
                <c:pt idx="340">
                  <c:v>0.18561283458921898</c:v>
                </c:pt>
                <c:pt idx="341">
                  <c:v>0.18561283458921898</c:v>
                </c:pt>
                <c:pt idx="342">
                  <c:v>0.18561283458921898</c:v>
                </c:pt>
                <c:pt idx="343">
                  <c:v>0.18561283458921898</c:v>
                </c:pt>
                <c:pt idx="344">
                  <c:v>0.18561283458921898</c:v>
                </c:pt>
                <c:pt idx="345">
                  <c:v>0.18561283458921898</c:v>
                </c:pt>
                <c:pt idx="346">
                  <c:v>0.18561283458921898</c:v>
                </c:pt>
                <c:pt idx="347">
                  <c:v>0.18561283458921898</c:v>
                </c:pt>
                <c:pt idx="348">
                  <c:v>0.18561283458921898</c:v>
                </c:pt>
                <c:pt idx="349">
                  <c:v>0.18561283458921898</c:v>
                </c:pt>
                <c:pt idx="350">
                  <c:v>0.18561283458921898</c:v>
                </c:pt>
                <c:pt idx="351">
                  <c:v>0.18561283458921898</c:v>
                </c:pt>
                <c:pt idx="352">
                  <c:v>0.18561283458921898</c:v>
                </c:pt>
                <c:pt idx="353">
                  <c:v>0.18561283458921898</c:v>
                </c:pt>
                <c:pt idx="354">
                  <c:v>0.18561283458921898</c:v>
                </c:pt>
                <c:pt idx="355">
                  <c:v>0.18561283458921898</c:v>
                </c:pt>
                <c:pt idx="356">
                  <c:v>0.18561283458921898</c:v>
                </c:pt>
                <c:pt idx="357">
                  <c:v>0.18561283458921898</c:v>
                </c:pt>
                <c:pt idx="358">
                  <c:v>0.18561283458921898</c:v>
                </c:pt>
                <c:pt idx="359">
                  <c:v>0.18561283458921898</c:v>
                </c:pt>
                <c:pt idx="360">
                  <c:v>0.18561283458921898</c:v>
                </c:pt>
                <c:pt idx="361">
                  <c:v>0.18561283458921898</c:v>
                </c:pt>
                <c:pt idx="362">
                  <c:v>0.18561283458921898</c:v>
                </c:pt>
                <c:pt idx="363">
                  <c:v>0.18561283458921898</c:v>
                </c:pt>
                <c:pt idx="364">
                  <c:v>0.18561283458921898</c:v>
                </c:pt>
                <c:pt idx="365">
                  <c:v>0.18561283458921898</c:v>
                </c:pt>
                <c:pt idx="366">
                  <c:v>0.18561283458921898</c:v>
                </c:pt>
                <c:pt idx="367">
                  <c:v>0.18561283458921898</c:v>
                </c:pt>
                <c:pt idx="368">
                  <c:v>0.18561283458921898</c:v>
                </c:pt>
                <c:pt idx="369">
                  <c:v>0.18561283458921898</c:v>
                </c:pt>
                <c:pt idx="370">
                  <c:v>0.18561283458921898</c:v>
                </c:pt>
                <c:pt idx="371">
                  <c:v>0.18561283458921898</c:v>
                </c:pt>
                <c:pt idx="372">
                  <c:v>0.18561283458921898</c:v>
                </c:pt>
                <c:pt idx="373">
                  <c:v>0.18561283458921898</c:v>
                </c:pt>
                <c:pt idx="374">
                  <c:v>0.18561283458921898</c:v>
                </c:pt>
                <c:pt idx="375">
                  <c:v>0.18561283458921898</c:v>
                </c:pt>
                <c:pt idx="376">
                  <c:v>0.18561283458921898</c:v>
                </c:pt>
                <c:pt idx="377">
                  <c:v>0.18561283458921898</c:v>
                </c:pt>
                <c:pt idx="378">
                  <c:v>0.18561283458921898</c:v>
                </c:pt>
                <c:pt idx="379">
                  <c:v>0.18561283458921898</c:v>
                </c:pt>
                <c:pt idx="380">
                  <c:v>0.18561283458921898</c:v>
                </c:pt>
                <c:pt idx="381">
                  <c:v>0.18561283458921898</c:v>
                </c:pt>
                <c:pt idx="382">
                  <c:v>0.18561283458921898</c:v>
                </c:pt>
                <c:pt idx="383">
                  <c:v>0.18561283458921898</c:v>
                </c:pt>
                <c:pt idx="384">
                  <c:v>0.18561283458921898</c:v>
                </c:pt>
                <c:pt idx="385">
                  <c:v>0.18561283458921898</c:v>
                </c:pt>
                <c:pt idx="386">
                  <c:v>0.18561283458921898</c:v>
                </c:pt>
                <c:pt idx="387">
                  <c:v>0.18561283458921898</c:v>
                </c:pt>
                <c:pt idx="388">
                  <c:v>0.18561283458921898</c:v>
                </c:pt>
                <c:pt idx="389">
                  <c:v>0.18561283458921898</c:v>
                </c:pt>
                <c:pt idx="390">
                  <c:v>0.18561283458921898</c:v>
                </c:pt>
                <c:pt idx="391">
                  <c:v>0.18561283458921898</c:v>
                </c:pt>
                <c:pt idx="392">
                  <c:v>0.18561283458921898</c:v>
                </c:pt>
                <c:pt idx="393">
                  <c:v>0.18561283458921898</c:v>
                </c:pt>
                <c:pt idx="394">
                  <c:v>0.18561283458921898</c:v>
                </c:pt>
                <c:pt idx="395">
                  <c:v>0.18561283458921898</c:v>
                </c:pt>
                <c:pt idx="396">
                  <c:v>0.18561283458921898</c:v>
                </c:pt>
                <c:pt idx="397">
                  <c:v>0.18561283458921898</c:v>
                </c:pt>
                <c:pt idx="398">
                  <c:v>0.18561283458921898</c:v>
                </c:pt>
                <c:pt idx="399">
                  <c:v>0.18561283458921898</c:v>
                </c:pt>
                <c:pt idx="400">
                  <c:v>0.18561283458921898</c:v>
                </c:pt>
                <c:pt idx="401">
                  <c:v>0.18561283458921898</c:v>
                </c:pt>
                <c:pt idx="402">
                  <c:v>0.18561283458921898</c:v>
                </c:pt>
                <c:pt idx="403">
                  <c:v>0.18561283458921898</c:v>
                </c:pt>
                <c:pt idx="404">
                  <c:v>0.18561283458921898</c:v>
                </c:pt>
                <c:pt idx="405">
                  <c:v>0.18561283458921898</c:v>
                </c:pt>
                <c:pt idx="406">
                  <c:v>0.18561283458921898</c:v>
                </c:pt>
                <c:pt idx="407">
                  <c:v>0.18561283458921898</c:v>
                </c:pt>
                <c:pt idx="408">
                  <c:v>0.18561283458921898</c:v>
                </c:pt>
                <c:pt idx="409">
                  <c:v>0.18561283458921898</c:v>
                </c:pt>
                <c:pt idx="410">
                  <c:v>0.18561283458921898</c:v>
                </c:pt>
                <c:pt idx="411">
                  <c:v>0.18561283458921898</c:v>
                </c:pt>
                <c:pt idx="412">
                  <c:v>0.18561283458921898</c:v>
                </c:pt>
                <c:pt idx="413">
                  <c:v>0.18561283458921898</c:v>
                </c:pt>
                <c:pt idx="414">
                  <c:v>0.18561283458921898</c:v>
                </c:pt>
                <c:pt idx="415">
                  <c:v>0.18561283458921898</c:v>
                </c:pt>
                <c:pt idx="416">
                  <c:v>0.18561283458921898</c:v>
                </c:pt>
                <c:pt idx="417">
                  <c:v>0.18561283458921898</c:v>
                </c:pt>
                <c:pt idx="418">
                  <c:v>0.18561283458921898</c:v>
                </c:pt>
                <c:pt idx="419">
                  <c:v>0.18561283458921898</c:v>
                </c:pt>
                <c:pt idx="420">
                  <c:v>0.18561283458921898</c:v>
                </c:pt>
                <c:pt idx="421">
                  <c:v>0.18561283458921898</c:v>
                </c:pt>
                <c:pt idx="422">
                  <c:v>0.18561283458921898</c:v>
                </c:pt>
                <c:pt idx="423">
                  <c:v>0.18561283458921898</c:v>
                </c:pt>
                <c:pt idx="424">
                  <c:v>0.18561283458921898</c:v>
                </c:pt>
                <c:pt idx="425">
                  <c:v>0.18561283458921898</c:v>
                </c:pt>
                <c:pt idx="426">
                  <c:v>0.18561283458921898</c:v>
                </c:pt>
                <c:pt idx="427">
                  <c:v>0.18561283458921898</c:v>
                </c:pt>
                <c:pt idx="428">
                  <c:v>0.18561283458921898</c:v>
                </c:pt>
                <c:pt idx="429">
                  <c:v>0.18561283458921898</c:v>
                </c:pt>
                <c:pt idx="430">
                  <c:v>0.18561283458921898</c:v>
                </c:pt>
                <c:pt idx="431">
                  <c:v>0.18561283458921898</c:v>
                </c:pt>
                <c:pt idx="432">
                  <c:v>0.18561283458921898</c:v>
                </c:pt>
                <c:pt idx="433">
                  <c:v>0.18561283458921898</c:v>
                </c:pt>
                <c:pt idx="434">
                  <c:v>0.18561283458921898</c:v>
                </c:pt>
                <c:pt idx="435">
                  <c:v>0.18561283458921898</c:v>
                </c:pt>
                <c:pt idx="436">
                  <c:v>0.18561283458921898</c:v>
                </c:pt>
                <c:pt idx="437">
                  <c:v>0.18561283458921898</c:v>
                </c:pt>
                <c:pt idx="438">
                  <c:v>0.18561283458921898</c:v>
                </c:pt>
                <c:pt idx="439">
                  <c:v>0.18561283458921898</c:v>
                </c:pt>
                <c:pt idx="440">
                  <c:v>0.18561283458921898</c:v>
                </c:pt>
                <c:pt idx="441">
                  <c:v>0.18561283458921898</c:v>
                </c:pt>
                <c:pt idx="442">
                  <c:v>0.18561283458921898</c:v>
                </c:pt>
                <c:pt idx="443">
                  <c:v>0.18561283458921898</c:v>
                </c:pt>
                <c:pt idx="444">
                  <c:v>0.18561283458921898</c:v>
                </c:pt>
                <c:pt idx="445">
                  <c:v>0.18561283458921898</c:v>
                </c:pt>
                <c:pt idx="446">
                  <c:v>0.18561283458921898</c:v>
                </c:pt>
                <c:pt idx="447">
                  <c:v>0.18561283458921898</c:v>
                </c:pt>
                <c:pt idx="448">
                  <c:v>0.18561283458921898</c:v>
                </c:pt>
                <c:pt idx="449">
                  <c:v>0.18561283458921898</c:v>
                </c:pt>
                <c:pt idx="450">
                  <c:v>0.18561283458921898</c:v>
                </c:pt>
                <c:pt idx="451">
                  <c:v>0.18561283458921898</c:v>
                </c:pt>
                <c:pt idx="452">
                  <c:v>0.18561283458921898</c:v>
                </c:pt>
                <c:pt idx="453">
                  <c:v>0.18561283458921898</c:v>
                </c:pt>
                <c:pt idx="454">
                  <c:v>0.18561283458921898</c:v>
                </c:pt>
                <c:pt idx="455">
                  <c:v>0.18561283458921898</c:v>
                </c:pt>
                <c:pt idx="456">
                  <c:v>0.18561283458921898</c:v>
                </c:pt>
                <c:pt idx="457">
                  <c:v>0.18561283458921898</c:v>
                </c:pt>
                <c:pt idx="458">
                  <c:v>0.18561283458921898</c:v>
                </c:pt>
                <c:pt idx="459">
                  <c:v>0.18561283458921898</c:v>
                </c:pt>
                <c:pt idx="460">
                  <c:v>0.18561283458921898</c:v>
                </c:pt>
                <c:pt idx="461">
                  <c:v>0.18561283458921898</c:v>
                </c:pt>
                <c:pt idx="462">
                  <c:v>0.18561283458921898</c:v>
                </c:pt>
                <c:pt idx="463">
                  <c:v>0.18561283458921898</c:v>
                </c:pt>
                <c:pt idx="464">
                  <c:v>0.18561283458921898</c:v>
                </c:pt>
                <c:pt idx="465">
                  <c:v>0.18561283458921898</c:v>
                </c:pt>
                <c:pt idx="466">
                  <c:v>0.18561283458921898</c:v>
                </c:pt>
                <c:pt idx="467">
                  <c:v>0.18561283458921898</c:v>
                </c:pt>
                <c:pt idx="468">
                  <c:v>0.18561283458921898</c:v>
                </c:pt>
                <c:pt idx="469">
                  <c:v>0.18561283458921898</c:v>
                </c:pt>
                <c:pt idx="470">
                  <c:v>0.18561283458921898</c:v>
                </c:pt>
                <c:pt idx="471">
                  <c:v>0.18561283458921898</c:v>
                </c:pt>
                <c:pt idx="472">
                  <c:v>0.18561283458921898</c:v>
                </c:pt>
                <c:pt idx="473">
                  <c:v>0.18561283458921898</c:v>
                </c:pt>
                <c:pt idx="474">
                  <c:v>0.18561283458921898</c:v>
                </c:pt>
                <c:pt idx="475">
                  <c:v>0.18561283458921898</c:v>
                </c:pt>
                <c:pt idx="476">
                  <c:v>0.18561283458921898</c:v>
                </c:pt>
                <c:pt idx="477">
                  <c:v>0.18561283458921898</c:v>
                </c:pt>
                <c:pt idx="478">
                  <c:v>0.18561283458921898</c:v>
                </c:pt>
                <c:pt idx="479">
                  <c:v>0.18561283458921898</c:v>
                </c:pt>
                <c:pt idx="480">
                  <c:v>0.18561283458921898</c:v>
                </c:pt>
                <c:pt idx="481">
                  <c:v>0.18561283458921898</c:v>
                </c:pt>
                <c:pt idx="482">
                  <c:v>0.18561283458921898</c:v>
                </c:pt>
                <c:pt idx="483">
                  <c:v>0.18561283458921898</c:v>
                </c:pt>
                <c:pt idx="484">
                  <c:v>0.18561283458921898</c:v>
                </c:pt>
                <c:pt idx="485">
                  <c:v>0.18561283458921898</c:v>
                </c:pt>
                <c:pt idx="486">
                  <c:v>0.18561283458921898</c:v>
                </c:pt>
                <c:pt idx="487">
                  <c:v>0.18561283458921898</c:v>
                </c:pt>
                <c:pt idx="488">
                  <c:v>0.18561283458921898</c:v>
                </c:pt>
                <c:pt idx="489">
                  <c:v>0.18561283458921898</c:v>
                </c:pt>
                <c:pt idx="490">
                  <c:v>0.18561283458921898</c:v>
                </c:pt>
                <c:pt idx="491">
                  <c:v>0.18561283458921898</c:v>
                </c:pt>
                <c:pt idx="492">
                  <c:v>0.18561283458921898</c:v>
                </c:pt>
                <c:pt idx="493">
                  <c:v>0.18561283458921898</c:v>
                </c:pt>
                <c:pt idx="494">
                  <c:v>0.18561283458921898</c:v>
                </c:pt>
                <c:pt idx="495">
                  <c:v>0.18561283458921898</c:v>
                </c:pt>
                <c:pt idx="496">
                  <c:v>0.18561283458921898</c:v>
                </c:pt>
                <c:pt idx="497">
                  <c:v>0.18561283458921898</c:v>
                </c:pt>
                <c:pt idx="498">
                  <c:v>0.18561283458921898</c:v>
                </c:pt>
                <c:pt idx="499">
                  <c:v>0.18561283458921898</c:v>
                </c:pt>
                <c:pt idx="500">
                  <c:v>0.18561283458921898</c:v>
                </c:pt>
                <c:pt idx="501">
                  <c:v>0.18561283458921898</c:v>
                </c:pt>
                <c:pt idx="502">
                  <c:v>0.18561283458921898</c:v>
                </c:pt>
                <c:pt idx="503">
                  <c:v>0.18561283458921898</c:v>
                </c:pt>
                <c:pt idx="504">
                  <c:v>0.18561283458921898</c:v>
                </c:pt>
                <c:pt idx="505">
                  <c:v>0.18561283458921898</c:v>
                </c:pt>
                <c:pt idx="506">
                  <c:v>0.18561283458921898</c:v>
                </c:pt>
                <c:pt idx="507">
                  <c:v>0.18561283458921898</c:v>
                </c:pt>
                <c:pt idx="508">
                  <c:v>0.18561283458921898</c:v>
                </c:pt>
                <c:pt idx="509">
                  <c:v>0.18561283458921898</c:v>
                </c:pt>
                <c:pt idx="510">
                  <c:v>0.18561283458921898</c:v>
                </c:pt>
                <c:pt idx="511">
                  <c:v>0.18561283458921898</c:v>
                </c:pt>
                <c:pt idx="512">
                  <c:v>0.18561283458921898</c:v>
                </c:pt>
                <c:pt idx="513">
                  <c:v>0.18561283458921898</c:v>
                </c:pt>
                <c:pt idx="514">
                  <c:v>0.18561283458921898</c:v>
                </c:pt>
                <c:pt idx="515">
                  <c:v>0.18561283458921898</c:v>
                </c:pt>
                <c:pt idx="516">
                  <c:v>0.18561283458921898</c:v>
                </c:pt>
                <c:pt idx="517">
                  <c:v>0.18561283458921898</c:v>
                </c:pt>
                <c:pt idx="518">
                  <c:v>0.18561283458921898</c:v>
                </c:pt>
                <c:pt idx="519">
                  <c:v>0.18561283458921898</c:v>
                </c:pt>
                <c:pt idx="520">
                  <c:v>0.18561283458921898</c:v>
                </c:pt>
                <c:pt idx="521">
                  <c:v>0.18561283458921898</c:v>
                </c:pt>
                <c:pt idx="522">
                  <c:v>0.18561283458921898</c:v>
                </c:pt>
                <c:pt idx="523">
                  <c:v>0.18561283458921898</c:v>
                </c:pt>
                <c:pt idx="524">
                  <c:v>0.18561283458921898</c:v>
                </c:pt>
                <c:pt idx="525">
                  <c:v>0.18561283458921898</c:v>
                </c:pt>
                <c:pt idx="526">
                  <c:v>0.18561283458921898</c:v>
                </c:pt>
                <c:pt idx="527">
                  <c:v>0.18561283458921898</c:v>
                </c:pt>
                <c:pt idx="528">
                  <c:v>0.18561283458921898</c:v>
                </c:pt>
                <c:pt idx="529">
                  <c:v>0.18561283458921898</c:v>
                </c:pt>
                <c:pt idx="530">
                  <c:v>0.18561283458921898</c:v>
                </c:pt>
                <c:pt idx="531">
                  <c:v>0.18561283458921898</c:v>
                </c:pt>
                <c:pt idx="532">
                  <c:v>0.18561283458921898</c:v>
                </c:pt>
                <c:pt idx="533">
                  <c:v>0.18561283458921898</c:v>
                </c:pt>
                <c:pt idx="534">
                  <c:v>0.18561283458921898</c:v>
                </c:pt>
                <c:pt idx="535">
                  <c:v>0.18561283458921898</c:v>
                </c:pt>
                <c:pt idx="536">
                  <c:v>0.18561283458921898</c:v>
                </c:pt>
                <c:pt idx="537">
                  <c:v>0.18561283458921898</c:v>
                </c:pt>
                <c:pt idx="538">
                  <c:v>0.18561283458921898</c:v>
                </c:pt>
                <c:pt idx="539">
                  <c:v>0.18561283458921898</c:v>
                </c:pt>
                <c:pt idx="540">
                  <c:v>0.18561283458921898</c:v>
                </c:pt>
                <c:pt idx="541">
                  <c:v>0.18561283458921898</c:v>
                </c:pt>
                <c:pt idx="542">
                  <c:v>0.18561283458921898</c:v>
                </c:pt>
                <c:pt idx="543">
                  <c:v>0.18561283458921898</c:v>
                </c:pt>
                <c:pt idx="544">
                  <c:v>0.18561283458921898</c:v>
                </c:pt>
                <c:pt idx="545">
                  <c:v>0.18561283458921898</c:v>
                </c:pt>
                <c:pt idx="546">
                  <c:v>0.18561283458921898</c:v>
                </c:pt>
                <c:pt idx="547">
                  <c:v>0.18561283458921898</c:v>
                </c:pt>
                <c:pt idx="548">
                  <c:v>0.18561283458921898</c:v>
                </c:pt>
                <c:pt idx="549">
                  <c:v>0.18561283458921898</c:v>
                </c:pt>
                <c:pt idx="550">
                  <c:v>0.18561283458921898</c:v>
                </c:pt>
                <c:pt idx="551">
                  <c:v>0.18561283458921898</c:v>
                </c:pt>
                <c:pt idx="552">
                  <c:v>0.18561283458921898</c:v>
                </c:pt>
                <c:pt idx="553">
                  <c:v>0.18561283458921898</c:v>
                </c:pt>
                <c:pt idx="554">
                  <c:v>0.18561283458921898</c:v>
                </c:pt>
                <c:pt idx="555">
                  <c:v>0.18561283458921898</c:v>
                </c:pt>
                <c:pt idx="556">
                  <c:v>0.18561283458921898</c:v>
                </c:pt>
                <c:pt idx="557">
                  <c:v>0.18561283458921898</c:v>
                </c:pt>
                <c:pt idx="558">
                  <c:v>0.18561283458921898</c:v>
                </c:pt>
                <c:pt idx="559">
                  <c:v>0.18561283458921898</c:v>
                </c:pt>
                <c:pt idx="560">
                  <c:v>0.18561283458921898</c:v>
                </c:pt>
                <c:pt idx="561">
                  <c:v>0.18561283458921898</c:v>
                </c:pt>
                <c:pt idx="562">
                  <c:v>0.18561283458921898</c:v>
                </c:pt>
                <c:pt idx="563">
                  <c:v>0.18561283458921898</c:v>
                </c:pt>
                <c:pt idx="564">
                  <c:v>0.18561283458921898</c:v>
                </c:pt>
                <c:pt idx="565">
                  <c:v>0.18561283458921898</c:v>
                </c:pt>
                <c:pt idx="566">
                  <c:v>0.18561283458921898</c:v>
                </c:pt>
                <c:pt idx="567">
                  <c:v>0.18561283458921898</c:v>
                </c:pt>
                <c:pt idx="568">
                  <c:v>0.18561283458921898</c:v>
                </c:pt>
                <c:pt idx="569">
                  <c:v>0.18561283458921898</c:v>
                </c:pt>
                <c:pt idx="570">
                  <c:v>0.18561283458921898</c:v>
                </c:pt>
                <c:pt idx="571">
                  <c:v>0.18561283458921898</c:v>
                </c:pt>
                <c:pt idx="572">
                  <c:v>0.18561283458921898</c:v>
                </c:pt>
                <c:pt idx="573">
                  <c:v>0.18561283458921898</c:v>
                </c:pt>
                <c:pt idx="574">
                  <c:v>0.18561283458921898</c:v>
                </c:pt>
                <c:pt idx="575">
                  <c:v>0.18561283458921898</c:v>
                </c:pt>
                <c:pt idx="576">
                  <c:v>0.18561283458921898</c:v>
                </c:pt>
                <c:pt idx="577">
                  <c:v>0.18561283458921898</c:v>
                </c:pt>
                <c:pt idx="578">
                  <c:v>0.18561283458921898</c:v>
                </c:pt>
                <c:pt idx="579">
                  <c:v>0.18561283458921898</c:v>
                </c:pt>
                <c:pt idx="580">
                  <c:v>0.18561283458921898</c:v>
                </c:pt>
                <c:pt idx="581">
                  <c:v>0.18561283458921898</c:v>
                </c:pt>
                <c:pt idx="582">
                  <c:v>0.18561283458921898</c:v>
                </c:pt>
                <c:pt idx="583">
                  <c:v>0.18561283458921898</c:v>
                </c:pt>
                <c:pt idx="584">
                  <c:v>0.18561283458921898</c:v>
                </c:pt>
                <c:pt idx="585">
                  <c:v>0.18561283458921898</c:v>
                </c:pt>
                <c:pt idx="586">
                  <c:v>0.18561283458921898</c:v>
                </c:pt>
                <c:pt idx="587">
                  <c:v>0.18561283458921898</c:v>
                </c:pt>
                <c:pt idx="588">
                  <c:v>0.18561283458921898</c:v>
                </c:pt>
                <c:pt idx="589">
                  <c:v>0.18561283458921898</c:v>
                </c:pt>
                <c:pt idx="590">
                  <c:v>0.18561283458921898</c:v>
                </c:pt>
                <c:pt idx="591">
                  <c:v>0.18561283458921898</c:v>
                </c:pt>
                <c:pt idx="592">
                  <c:v>0.18561283458921898</c:v>
                </c:pt>
                <c:pt idx="593">
                  <c:v>0.18561283458921898</c:v>
                </c:pt>
                <c:pt idx="594">
                  <c:v>0.18561283458921898</c:v>
                </c:pt>
                <c:pt idx="595">
                  <c:v>0.18561283458921898</c:v>
                </c:pt>
                <c:pt idx="596">
                  <c:v>0.18561283458921898</c:v>
                </c:pt>
                <c:pt idx="597">
                  <c:v>0.18561283458921898</c:v>
                </c:pt>
                <c:pt idx="598">
                  <c:v>0.18561283458921898</c:v>
                </c:pt>
                <c:pt idx="599">
                  <c:v>0.18561283458921898</c:v>
                </c:pt>
                <c:pt idx="600">
                  <c:v>0.18561283458921898</c:v>
                </c:pt>
                <c:pt idx="601">
                  <c:v>0.18561283458921898</c:v>
                </c:pt>
                <c:pt idx="602">
                  <c:v>0.18561283458921898</c:v>
                </c:pt>
                <c:pt idx="603">
                  <c:v>0.18561283458921898</c:v>
                </c:pt>
                <c:pt idx="604">
                  <c:v>0.18561283458921898</c:v>
                </c:pt>
                <c:pt idx="605">
                  <c:v>0.18561283458921898</c:v>
                </c:pt>
                <c:pt idx="606">
                  <c:v>0.18561283458921898</c:v>
                </c:pt>
                <c:pt idx="607">
                  <c:v>0.18561283458921898</c:v>
                </c:pt>
                <c:pt idx="608">
                  <c:v>0.18561283458921898</c:v>
                </c:pt>
                <c:pt idx="609">
                  <c:v>0.18561283458921898</c:v>
                </c:pt>
                <c:pt idx="610">
                  <c:v>0.18561283458921898</c:v>
                </c:pt>
                <c:pt idx="611">
                  <c:v>0.18561283458921898</c:v>
                </c:pt>
                <c:pt idx="612">
                  <c:v>0.18561283458921898</c:v>
                </c:pt>
                <c:pt idx="613">
                  <c:v>0.18561283458921898</c:v>
                </c:pt>
                <c:pt idx="614">
                  <c:v>0.18561283458921898</c:v>
                </c:pt>
                <c:pt idx="615">
                  <c:v>0.18561283458921898</c:v>
                </c:pt>
                <c:pt idx="616">
                  <c:v>0.18561283458921898</c:v>
                </c:pt>
                <c:pt idx="617">
                  <c:v>0.18561283458921898</c:v>
                </c:pt>
                <c:pt idx="618">
                  <c:v>0.18561283458921898</c:v>
                </c:pt>
                <c:pt idx="619">
                  <c:v>0.18561283458921898</c:v>
                </c:pt>
                <c:pt idx="620">
                  <c:v>0.18561283458921898</c:v>
                </c:pt>
                <c:pt idx="621">
                  <c:v>0.18561283458921898</c:v>
                </c:pt>
                <c:pt idx="622">
                  <c:v>0.18561283458921898</c:v>
                </c:pt>
                <c:pt idx="623">
                  <c:v>0.18561283458921898</c:v>
                </c:pt>
                <c:pt idx="624">
                  <c:v>0.18561283458921898</c:v>
                </c:pt>
                <c:pt idx="625">
                  <c:v>0.18561283458921898</c:v>
                </c:pt>
                <c:pt idx="626">
                  <c:v>0.18561283458921898</c:v>
                </c:pt>
                <c:pt idx="627">
                  <c:v>0.18561283458921898</c:v>
                </c:pt>
                <c:pt idx="628">
                  <c:v>0.18561283458921898</c:v>
                </c:pt>
                <c:pt idx="629">
                  <c:v>0.18561283458921898</c:v>
                </c:pt>
                <c:pt idx="630">
                  <c:v>0.18561283458921898</c:v>
                </c:pt>
                <c:pt idx="631">
                  <c:v>0.18561283458921898</c:v>
                </c:pt>
                <c:pt idx="632">
                  <c:v>0.18561283458921898</c:v>
                </c:pt>
                <c:pt idx="633">
                  <c:v>0.18561283458921898</c:v>
                </c:pt>
                <c:pt idx="634">
                  <c:v>0.18561283458921898</c:v>
                </c:pt>
                <c:pt idx="635">
                  <c:v>0.18561283458921898</c:v>
                </c:pt>
                <c:pt idx="636">
                  <c:v>0.18561283458921898</c:v>
                </c:pt>
                <c:pt idx="637">
                  <c:v>0.18561283458921898</c:v>
                </c:pt>
                <c:pt idx="638">
                  <c:v>0.18561283458921898</c:v>
                </c:pt>
                <c:pt idx="639">
                  <c:v>0.18561283458921898</c:v>
                </c:pt>
                <c:pt idx="640">
                  <c:v>0.18561283458921898</c:v>
                </c:pt>
                <c:pt idx="641">
                  <c:v>0.18561283458921898</c:v>
                </c:pt>
                <c:pt idx="642">
                  <c:v>0.18561283458921898</c:v>
                </c:pt>
                <c:pt idx="643">
                  <c:v>0.18561283458921898</c:v>
                </c:pt>
                <c:pt idx="644">
                  <c:v>0.18561283458921898</c:v>
                </c:pt>
                <c:pt idx="645">
                  <c:v>0.18561283458921898</c:v>
                </c:pt>
                <c:pt idx="646">
                  <c:v>0.18561283458921898</c:v>
                </c:pt>
                <c:pt idx="647">
                  <c:v>0.18561283458921898</c:v>
                </c:pt>
                <c:pt idx="648">
                  <c:v>0.18561283458921898</c:v>
                </c:pt>
                <c:pt idx="649">
                  <c:v>0.18561283458921898</c:v>
                </c:pt>
                <c:pt idx="650">
                  <c:v>0.18561283458921898</c:v>
                </c:pt>
                <c:pt idx="651">
                  <c:v>0.18561283458921898</c:v>
                </c:pt>
                <c:pt idx="652">
                  <c:v>0.18561283458921898</c:v>
                </c:pt>
                <c:pt idx="653">
                  <c:v>0.18561283458921898</c:v>
                </c:pt>
                <c:pt idx="654">
                  <c:v>0.18561283458921898</c:v>
                </c:pt>
                <c:pt idx="655">
                  <c:v>0.18561283458921898</c:v>
                </c:pt>
                <c:pt idx="656">
                  <c:v>0.18561283458921898</c:v>
                </c:pt>
                <c:pt idx="657">
                  <c:v>0.18561283458921898</c:v>
                </c:pt>
                <c:pt idx="658">
                  <c:v>0.18561283458921898</c:v>
                </c:pt>
                <c:pt idx="659">
                  <c:v>0.18561283458921898</c:v>
                </c:pt>
                <c:pt idx="660">
                  <c:v>0.18561283458921898</c:v>
                </c:pt>
                <c:pt idx="661">
                  <c:v>0.18561283458921898</c:v>
                </c:pt>
                <c:pt idx="662">
                  <c:v>0.18561283458921898</c:v>
                </c:pt>
                <c:pt idx="663">
                  <c:v>0.18561283458921898</c:v>
                </c:pt>
                <c:pt idx="664">
                  <c:v>0.18561283458921898</c:v>
                </c:pt>
                <c:pt idx="665">
                  <c:v>0.18561283458921898</c:v>
                </c:pt>
                <c:pt idx="666">
                  <c:v>0.18561283458921898</c:v>
                </c:pt>
                <c:pt idx="667">
                  <c:v>0.18561283458921898</c:v>
                </c:pt>
                <c:pt idx="668">
                  <c:v>0.18561283458921898</c:v>
                </c:pt>
                <c:pt idx="669">
                  <c:v>0.18561283458921898</c:v>
                </c:pt>
                <c:pt idx="670">
                  <c:v>0.18561283458921898</c:v>
                </c:pt>
                <c:pt idx="671">
                  <c:v>0.18561283458921898</c:v>
                </c:pt>
                <c:pt idx="672">
                  <c:v>0.18561283458921898</c:v>
                </c:pt>
                <c:pt idx="673">
                  <c:v>0.18561283458921898</c:v>
                </c:pt>
                <c:pt idx="674">
                  <c:v>0.18561283458921898</c:v>
                </c:pt>
                <c:pt idx="675">
                  <c:v>0.18561283458921898</c:v>
                </c:pt>
                <c:pt idx="676">
                  <c:v>0.18561283458921898</c:v>
                </c:pt>
                <c:pt idx="677">
                  <c:v>0.18561283458921898</c:v>
                </c:pt>
                <c:pt idx="678">
                  <c:v>0.18561283458921898</c:v>
                </c:pt>
                <c:pt idx="679">
                  <c:v>0.18561283458921898</c:v>
                </c:pt>
                <c:pt idx="680">
                  <c:v>0.18561283458921898</c:v>
                </c:pt>
                <c:pt idx="681">
                  <c:v>0.18561283458921898</c:v>
                </c:pt>
                <c:pt idx="682">
                  <c:v>0.18561283458921898</c:v>
                </c:pt>
                <c:pt idx="683">
                  <c:v>0.18561283458921898</c:v>
                </c:pt>
                <c:pt idx="684">
                  <c:v>0.18561283458921898</c:v>
                </c:pt>
                <c:pt idx="685">
                  <c:v>0.18561283458921898</c:v>
                </c:pt>
                <c:pt idx="686">
                  <c:v>0.18561283458921898</c:v>
                </c:pt>
                <c:pt idx="687">
                  <c:v>0.18561283458921898</c:v>
                </c:pt>
                <c:pt idx="688">
                  <c:v>0.18561283458921898</c:v>
                </c:pt>
                <c:pt idx="689">
                  <c:v>0.18561283458921898</c:v>
                </c:pt>
                <c:pt idx="690">
                  <c:v>0.18561283458921898</c:v>
                </c:pt>
                <c:pt idx="691">
                  <c:v>0.18561283458921898</c:v>
                </c:pt>
                <c:pt idx="692">
                  <c:v>0.18561283458921898</c:v>
                </c:pt>
                <c:pt idx="693">
                  <c:v>0.18561283458921898</c:v>
                </c:pt>
                <c:pt idx="694">
                  <c:v>0.18561283458921898</c:v>
                </c:pt>
                <c:pt idx="695">
                  <c:v>0.18561283458921898</c:v>
                </c:pt>
                <c:pt idx="696">
                  <c:v>0.18561283458921898</c:v>
                </c:pt>
                <c:pt idx="697">
                  <c:v>0.18561283458921898</c:v>
                </c:pt>
                <c:pt idx="698">
                  <c:v>0.18561283458921898</c:v>
                </c:pt>
                <c:pt idx="699">
                  <c:v>0.18561283458921898</c:v>
                </c:pt>
                <c:pt idx="700">
                  <c:v>0.18561283458921898</c:v>
                </c:pt>
                <c:pt idx="701">
                  <c:v>0.18561283458921898</c:v>
                </c:pt>
                <c:pt idx="702">
                  <c:v>0.18561283458921898</c:v>
                </c:pt>
                <c:pt idx="703">
                  <c:v>0.18561283458921898</c:v>
                </c:pt>
                <c:pt idx="704">
                  <c:v>0.18561283458921898</c:v>
                </c:pt>
                <c:pt idx="705">
                  <c:v>0.18561283458921898</c:v>
                </c:pt>
                <c:pt idx="706">
                  <c:v>0.18561283458921898</c:v>
                </c:pt>
                <c:pt idx="707">
                  <c:v>0.18561283458921898</c:v>
                </c:pt>
                <c:pt idx="708">
                  <c:v>0.18561283458921898</c:v>
                </c:pt>
                <c:pt idx="709">
                  <c:v>0.18561283458921898</c:v>
                </c:pt>
                <c:pt idx="710">
                  <c:v>0.18561283458921898</c:v>
                </c:pt>
                <c:pt idx="711">
                  <c:v>0.18561283458921898</c:v>
                </c:pt>
                <c:pt idx="712">
                  <c:v>0.18561283458921898</c:v>
                </c:pt>
                <c:pt idx="713">
                  <c:v>0.18561283458921898</c:v>
                </c:pt>
                <c:pt idx="714">
                  <c:v>0.18561283458921898</c:v>
                </c:pt>
                <c:pt idx="715">
                  <c:v>0.18561283458921898</c:v>
                </c:pt>
                <c:pt idx="716">
                  <c:v>0.18561283458921898</c:v>
                </c:pt>
                <c:pt idx="717">
                  <c:v>0.18561283458921898</c:v>
                </c:pt>
                <c:pt idx="718">
                  <c:v>0.18561283458921898</c:v>
                </c:pt>
                <c:pt idx="719">
                  <c:v>0.18561283458921898</c:v>
                </c:pt>
                <c:pt idx="720">
                  <c:v>0.18561283458921898</c:v>
                </c:pt>
                <c:pt idx="721">
                  <c:v>0.18561283458921898</c:v>
                </c:pt>
                <c:pt idx="722">
                  <c:v>0.18561283458921898</c:v>
                </c:pt>
                <c:pt idx="723">
                  <c:v>0.18561283458921898</c:v>
                </c:pt>
                <c:pt idx="724">
                  <c:v>0.18561283458921898</c:v>
                </c:pt>
                <c:pt idx="725">
                  <c:v>0.18561283458921898</c:v>
                </c:pt>
                <c:pt idx="726">
                  <c:v>0.18561283458921898</c:v>
                </c:pt>
                <c:pt idx="727">
                  <c:v>0.18561283458921898</c:v>
                </c:pt>
                <c:pt idx="728">
                  <c:v>0.18561283458921898</c:v>
                </c:pt>
                <c:pt idx="729">
                  <c:v>0.18561283458921898</c:v>
                </c:pt>
                <c:pt idx="730">
                  <c:v>0.18561283458921898</c:v>
                </c:pt>
                <c:pt idx="731">
                  <c:v>0.18561283458921898</c:v>
                </c:pt>
                <c:pt idx="732">
                  <c:v>0.18561283458921898</c:v>
                </c:pt>
                <c:pt idx="733">
                  <c:v>0.18561283458921898</c:v>
                </c:pt>
                <c:pt idx="734">
                  <c:v>0.18561283458921898</c:v>
                </c:pt>
                <c:pt idx="735">
                  <c:v>0.18561283458921898</c:v>
                </c:pt>
                <c:pt idx="736">
                  <c:v>0.18561283458921898</c:v>
                </c:pt>
                <c:pt idx="737">
                  <c:v>0.18561283458921898</c:v>
                </c:pt>
                <c:pt idx="738">
                  <c:v>0.18561283458921898</c:v>
                </c:pt>
                <c:pt idx="739">
                  <c:v>0.18561283458921898</c:v>
                </c:pt>
                <c:pt idx="740">
                  <c:v>0.18561283458921898</c:v>
                </c:pt>
                <c:pt idx="741">
                  <c:v>0.18561283458921898</c:v>
                </c:pt>
                <c:pt idx="742">
                  <c:v>0.18561283458921898</c:v>
                </c:pt>
                <c:pt idx="743">
                  <c:v>0.18561283458921898</c:v>
                </c:pt>
                <c:pt idx="744">
                  <c:v>0.18561283458921898</c:v>
                </c:pt>
                <c:pt idx="745">
                  <c:v>0.18561283458921898</c:v>
                </c:pt>
                <c:pt idx="746">
                  <c:v>0.18561283458921898</c:v>
                </c:pt>
                <c:pt idx="747">
                  <c:v>0.18561283458921898</c:v>
                </c:pt>
                <c:pt idx="748">
                  <c:v>0.18561283458921898</c:v>
                </c:pt>
                <c:pt idx="749">
                  <c:v>0.18561283458921898</c:v>
                </c:pt>
                <c:pt idx="750">
                  <c:v>0.18561283458921898</c:v>
                </c:pt>
                <c:pt idx="751">
                  <c:v>0.18561283458921898</c:v>
                </c:pt>
                <c:pt idx="752">
                  <c:v>0.18561283458921898</c:v>
                </c:pt>
                <c:pt idx="753">
                  <c:v>0.18561283458921898</c:v>
                </c:pt>
                <c:pt idx="754">
                  <c:v>0.18561283458921898</c:v>
                </c:pt>
                <c:pt idx="755">
                  <c:v>0.18561283458921898</c:v>
                </c:pt>
                <c:pt idx="756">
                  <c:v>0.18561283458921898</c:v>
                </c:pt>
                <c:pt idx="757">
                  <c:v>0.18561283458921898</c:v>
                </c:pt>
                <c:pt idx="758">
                  <c:v>0.18561283458921898</c:v>
                </c:pt>
                <c:pt idx="759">
                  <c:v>0.18561283458921898</c:v>
                </c:pt>
                <c:pt idx="760">
                  <c:v>0.18561283458921898</c:v>
                </c:pt>
                <c:pt idx="761">
                  <c:v>0.18561283458921898</c:v>
                </c:pt>
                <c:pt idx="762">
                  <c:v>0.18561283458921898</c:v>
                </c:pt>
                <c:pt idx="763">
                  <c:v>0.18561283458921898</c:v>
                </c:pt>
                <c:pt idx="764">
                  <c:v>0.18561283458921898</c:v>
                </c:pt>
                <c:pt idx="765">
                  <c:v>0.18561283458921898</c:v>
                </c:pt>
                <c:pt idx="766">
                  <c:v>0.18561283458921898</c:v>
                </c:pt>
                <c:pt idx="767">
                  <c:v>0.18561283458921898</c:v>
                </c:pt>
                <c:pt idx="768">
                  <c:v>0.18561283458921898</c:v>
                </c:pt>
                <c:pt idx="769">
                  <c:v>0.18561283458921898</c:v>
                </c:pt>
                <c:pt idx="770">
                  <c:v>0.18561283458921898</c:v>
                </c:pt>
                <c:pt idx="771">
                  <c:v>0.18561283458921898</c:v>
                </c:pt>
                <c:pt idx="772">
                  <c:v>0.18561283458921898</c:v>
                </c:pt>
                <c:pt idx="773">
                  <c:v>0.18561283458921898</c:v>
                </c:pt>
                <c:pt idx="774">
                  <c:v>0.18561283458921898</c:v>
                </c:pt>
                <c:pt idx="775">
                  <c:v>0.18561283458921898</c:v>
                </c:pt>
                <c:pt idx="776">
                  <c:v>0.18561283458921898</c:v>
                </c:pt>
                <c:pt idx="777">
                  <c:v>0.18561283458921898</c:v>
                </c:pt>
                <c:pt idx="778">
                  <c:v>0.18561283458921898</c:v>
                </c:pt>
                <c:pt idx="779">
                  <c:v>0.18561283458921898</c:v>
                </c:pt>
                <c:pt idx="780">
                  <c:v>0.18561283458921898</c:v>
                </c:pt>
                <c:pt idx="781">
                  <c:v>0.18561283458921898</c:v>
                </c:pt>
                <c:pt idx="782">
                  <c:v>0.18561283458921898</c:v>
                </c:pt>
                <c:pt idx="783">
                  <c:v>0.18561283458921898</c:v>
                </c:pt>
                <c:pt idx="784">
                  <c:v>0.18561283458921898</c:v>
                </c:pt>
                <c:pt idx="785">
                  <c:v>0.18561283458921898</c:v>
                </c:pt>
                <c:pt idx="786">
                  <c:v>0.18561283458921898</c:v>
                </c:pt>
                <c:pt idx="787">
                  <c:v>0.18561283458921898</c:v>
                </c:pt>
                <c:pt idx="788">
                  <c:v>0.18561283458921898</c:v>
                </c:pt>
                <c:pt idx="789">
                  <c:v>0.18561283458921898</c:v>
                </c:pt>
                <c:pt idx="790">
                  <c:v>0.18561283458921898</c:v>
                </c:pt>
                <c:pt idx="791">
                  <c:v>0.18561283458921898</c:v>
                </c:pt>
                <c:pt idx="792">
                  <c:v>0.18561283458921898</c:v>
                </c:pt>
                <c:pt idx="793">
                  <c:v>0.18561283458921898</c:v>
                </c:pt>
                <c:pt idx="794">
                  <c:v>0.18561283458921898</c:v>
                </c:pt>
                <c:pt idx="795">
                  <c:v>0.18561283458921898</c:v>
                </c:pt>
                <c:pt idx="796">
                  <c:v>0.18561283458921898</c:v>
                </c:pt>
                <c:pt idx="797">
                  <c:v>0.18561283458921898</c:v>
                </c:pt>
                <c:pt idx="798">
                  <c:v>0.18561283458921898</c:v>
                </c:pt>
                <c:pt idx="799">
                  <c:v>0.18561283458921898</c:v>
                </c:pt>
                <c:pt idx="800">
                  <c:v>0.18561283458921898</c:v>
                </c:pt>
                <c:pt idx="801">
                  <c:v>0.18561283458921898</c:v>
                </c:pt>
                <c:pt idx="802">
                  <c:v>0.18561283458921898</c:v>
                </c:pt>
                <c:pt idx="803">
                  <c:v>0.18561283458921898</c:v>
                </c:pt>
                <c:pt idx="804">
                  <c:v>0.18561283458921898</c:v>
                </c:pt>
                <c:pt idx="805">
                  <c:v>0.18561283458921898</c:v>
                </c:pt>
                <c:pt idx="806">
                  <c:v>0.18561283458921898</c:v>
                </c:pt>
                <c:pt idx="807">
                  <c:v>0.18561283458921898</c:v>
                </c:pt>
                <c:pt idx="808">
                  <c:v>0.18561283458921898</c:v>
                </c:pt>
                <c:pt idx="809">
                  <c:v>0.18561283458921898</c:v>
                </c:pt>
                <c:pt idx="810">
                  <c:v>0.18561283458921898</c:v>
                </c:pt>
                <c:pt idx="811">
                  <c:v>0.18561283458921898</c:v>
                </c:pt>
                <c:pt idx="812">
                  <c:v>0.18561283458921898</c:v>
                </c:pt>
                <c:pt idx="813">
                  <c:v>0.18561283458921898</c:v>
                </c:pt>
                <c:pt idx="814">
                  <c:v>0.18561283458921898</c:v>
                </c:pt>
                <c:pt idx="815">
                  <c:v>0.18561283458921898</c:v>
                </c:pt>
                <c:pt idx="816">
                  <c:v>0.18561283458921898</c:v>
                </c:pt>
                <c:pt idx="817">
                  <c:v>0.18561283458921898</c:v>
                </c:pt>
                <c:pt idx="818">
                  <c:v>0.18561283458921898</c:v>
                </c:pt>
                <c:pt idx="819">
                  <c:v>0.18561283458921898</c:v>
                </c:pt>
                <c:pt idx="820">
                  <c:v>0.18561283458921898</c:v>
                </c:pt>
                <c:pt idx="821">
                  <c:v>0.18561283458921898</c:v>
                </c:pt>
                <c:pt idx="822">
                  <c:v>0.18561283458921898</c:v>
                </c:pt>
                <c:pt idx="823">
                  <c:v>0.18561283458921898</c:v>
                </c:pt>
                <c:pt idx="824">
                  <c:v>0.18561283458921898</c:v>
                </c:pt>
                <c:pt idx="825">
                  <c:v>0.18561283458921898</c:v>
                </c:pt>
                <c:pt idx="826">
                  <c:v>0.18561283458921898</c:v>
                </c:pt>
                <c:pt idx="827">
                  <c:v>0.18561283458921898</c:v>
                </c:pt>
                <c:pt idx="828">
                  <c:v>0.18561283458921898</c:v>
                </c:pt>
                <c:pt idx="829">
                  <c:v>0.18561283458921898</c:v>
                </c:pt>
                <c:pt idx="830">
                  <c:v>0.18561283458921898</c:v>
                </c:pt>
                <c:pt idx="831">
                  <c:v>0.18561283458921898</c:v>
                </c:pt>
                <c:pt idx="832">
                  <c:v>0.18561283458921898</c:v>
                </c:pt>
                <c:pt idx="833">
                  <c:v>0.18561283458921898</c:v>
                </c:pt>
                <c:pt idx="834">
                  <c:v>0.18561283458921898</c:v>
                </c:pt>
                <c:pt idx="835">
                  <c:v>0.18561283458921898</c:v>
                </c:pt>
                <c:pt idx="836">
                  <c:v>0.18561283458921898</c:v>
                </c:pt>
                <c:pt idx="837">
                  <c:v>0.18561283458921898</c:v>
                </c:pt>
                <c:pt idx="838">
                  <c:v>0.18561283458921898</c:v>
                </c:pt>
                <c:pt idx="839">
                  <c:v>0.18561283458921898</c:v>
                </c:pt>
                <c:pt idx="840">
                  <c:v>0.18561283458921898</c:v>
                </c:pt>
                <c:pt idx="841">
                  <c:v>0.18561283458921898</c:v>
                </c:pt>
                <c:pt idx="842">
                  <c:v>0.18561283458921898</c:v>
                </c:pt>
                <c:pt idx="843">
                  <c:v>0.18561283458921898</c:v>
                </c:pt>
                <c:pt idx="844">
                  <c:v>0.18561283458921898</c:v>
                </c:pt>
                <c:pt idx="845">
                  <c:v>0.18561283458921898</c:v>
                </c:pt>
                <c:pt idx="846">
                  <c:v>0.18561283458921898</c:v>
                </c:pt>
                <c:pt idx="847">
                  <c:v>0.18561283458921898</c:v>
                </c:pt>
                <c:pt idx="848">
                  <c:v>0.18561283458921898</c:v>
                </c:pt>
                <c:pt idx="849">
                  <c:v>0.18561283458921898</c:v>
                </c:pt>
                <c:pt idx="850">
                  <c:v>0.18561283458921898</c:v>
                </c:pt>
                <c:pt idx="851">
                  <c:v>0.18561283458921898</c:v>
                </c:pt>
                <c:pt idx="852">
                  <c:v>0.18561283458921898</c:v>
                </c:pt>
                <c:pt idx="853">
                  <c:v>0.18561283458921898</c:v>
                </c:pt>
                <c:pt idx="854">
                  <c:v>0.18561283458921898</c:v>
                </c:pt>
                <c:pt idx="855">
                  <c:v>0.18561283458921898</c:v>
                </c:pt>
                <c:pt idx="856">
                  <c:v>0.18561283458921898</c:v>
                </c:pt>
                <c:pt idx="857">
                  <c:v>0.18561283458921898</c:v>
                </c:pt>
                <c:pt idx="858">
                  <c:v>0.18561283458921898</c:v>
                </c:pt>
                <c:pt idx="859">
                  <c:v>0.18561283458921898</c:v>
                </c:pt>
                <c:pt idx="860">
                  <c:v>0.18561283458921898</c:v>
                </c:pt>
                <c:pt idx="861">
                  <c:v>0.18561283458921898</c:v>
                </c:pt>
                <c:pt idx="862">
                  <c:v>0.18561283458921898</c:v>
                </c:pt>
                <c:pt idx="863">
                  <c:v>0.18561283458921898</c:v>
                </c:pt>
                <c:pt idx="864">
                  <c:v>0.18561283458921898</c:v>
                </c:pt>
                <c:pt idx="865">
                  <c:v>0.18561283458921898</c:v>
                </c:pt>
                <c:pt idx="866">
                  <c:v>0.18561283458921898</c:v>
                </c:pt>
                <c:pt idx="867">
                  <c:v>0.18561283458921898</c:v>
                </c:pt>
                <c:pt idx="868">
                  <c:v>0.18561283458921898</c:v>
                </c:pt>
                <c:pt idx="869">
                  <c:v>0.18561283458921898</c:v>
                </c:pt>
                <c:pt idx="870">
                  <c:v>0.18561283458921898</c:v>
                </c:pt>
                <c:pt idx="871">
                  <c:v>0.18561283458921898</c:v>
                </c:pt>
                <c:pt idx="872">
                  <c:v>0.18561283458921898</c:v>
                </c:pt>
                <c:pt idx="873">
                  <c:v>0.18561283458921898</c:v>
                </c:pt>
                <c:pt idx="874">
                  <c:v>0.18561283458921898</c:v>
                </c:pt>
                <c:pt idx="875">
                  <c:v>0.18561283458921898</c:v>
                </c:pt>
                <c:pt idx="876">
                  <c:v>0.18561283458921898</c:v>
                </c:pt>
                <c:pt idx="877">
                  <c:v>0.18561283458921898</c:v>
                </c:pt>
                <c:pt idx="878">
                  <c:v>0.18561283458921898</c:v>
                </c:pt>
                <c:pt idx="879">
                  <c:v>0.18561283458921898</c:v>
                </c:pt>
                <c:pt idx="880">
                  <c:v>0.18561283458921898</c:v>
                </c:pt>
                <c:pt idx="881">
                  <c:v>0.18561283458921898</c:v>
                </c:pt>
                <c:pt idx="882">
                  <c:v>0.18561283458921898</c:v>
                </c:pt>
                <c:pt idx="883">
                  <c:v>0.18561283458921898</c:v>
                </c:pt>
                <c:pt idx="884">
                  <c:v>0.18561283458921898</c:v>
                </c:pt>
                <c:pt idx="885">
                  <c:v>0.18561283458921898</c:v>
                </c:pt>
                <c:pt idx="886">
                  <c:v>0.18561283458921898</c:v>
                </c:pt>
                <c:pt idx="887">
                  <c:v>0.18561283458921898</c:v>
                </c:pt>
                <c:pt idx="888">
                  <c:v>0.18561283458921898</c:v>
                </c:pt>
                <c:pt idx="889">
                  <c:v>0.18561283458921898</c:v>
                </c:pt>
                <c:pt idx="890">
                  <c:v>0.18561283458921898</c:v>
                </c:pt>
                <c:pt idx="891">
                  <c:v>0.18561283458921898</c:v>
                </c:pt>
                <c:pt idx="892">
                  <c:v>0.18561283458921898</c:v>
                </c:pt>
                <c:pt idx="893">
                  <c:v>0.18561283458921898</c:v>
                </c:pt>
                <c:pt idx="894">
                  <c:v>0.18561283458921898</c:v>
                </c:pt>
                <c:pt idx="895">
                  <c:v>0.18561283458921898</c:v>
                </c:pt>
                <c:pt idx="896">
                  <c:v>0.18561283458921898</c:v>
                </c:pt>
                <c:pt idx="897">
                  <c:v>0.18561283458921898</c:v>
                </c:pt>
                <c:pt idx="898">
                  <c:v>0.18561283458921898</c:v>
                </c:pt>
                <c:pt idx="899">
                  <c:v>0.18561283458921898</c:v>
                </c:pt>
                <c:pt idx="900">
                  <c:v>0.18561283458921898</c:v>
                </c:pt>
                <c:pt idx="901">
                  <c:v>0.18561283458921898</c:v>
                </c:pt>
                <c:pt idx="902">
                  <c:v>0.18561283458921898</c:v>
                </c:pt>
                <c:pt idx="903">
                  <c:v>0.18561283458921898</c:v>
                </c:pt>
                <c:pt idx="904">
                  <c:v>0.18561283458921898</c:v>
                </c:pt>
                <c:pt idx="905">
                  <c:v>0.18561283458921898</c:v>
                </c:pt>
                <c:pt idx="906">
                  <c:v>0.18561283458921898</c:v>
                </c:pt>
                <c:pt idx="907">
                  <c:v>0.18561283458921898</c:v>
                </c:pt>
                <c:pt idx="908">
                  <c:v>0.18561283458921898</c:v>
                </c:pt>
                <c:pt idx="909">
                  <c:v>0.18561283458921898</c:v>
                </c:pt>
                <c:pt idx="910">
                  <c:v>0.18561283458921898</c:v>
                </c:pt>
                <c:pt idx="911">
                  <c:v>0.18561283458921898</c:v>
                </c:pt>
                <c:pt idx="912">
                  <c:v>0.18561283458921898</c:v>
                </c:pt>
                <c:pt idx="913">
                  <c:v>0.18561283458921898</c:v>
                </c:pt>
                <c:pt idx="914">
                  <c:v>0.18561283458921898</c:v>
                </c:pt>
                <c:pt idx="915">
                  <c:v>0.18561283458921898</c:v>
                </c:pt>
                <c:pt idx="916">
                  <c:v>0.18561283458921898</c:v>
                </c:pt>
                <c:pt idx="917">
                  <c:v>0.18561283458921898</c:v>
                </c:pt>
                <c:pt idx="918">
                  <c:v>0.18561283458921898</c:v>
                </c:pt>
                <c:pt idx="919">
                  <c:v>0.18561283458921898</c:v>
                </c:pt>
                <c:pt idx="920">
                  <c:v>0.18561283458921898</c:v>
                </c:pt>
                <c:pt idx="921">
                  <c:v>0.18561283458921898</c:v>
                </c:pt>
                <c:pt idx="922">
                  <c:v>0.18561283458921898</c:v>
                </c:pt>
                <c:pt idx="923">
                  <c:v>0.18561283458921898</c:v>
                </c:pt>
                <c:pt idx="924">
                  <c:v>0.18561283458921898</c:v>
                </c:pt>
                <c:pt idx="925">
                  <c:v>0.18561283458921898</c:v>
                </c:pt>
                <c:pt idx="926">
                  <c:v>0.18561283458921898</c:v>
                </c:pt>
                <c:pt idx="927">
                  <c:v>0.18561283458921898</c:v>
                </c:pt>
                <c:pt idx="928">
                  <c:v>0.18561283458921898</c:v>
                </c:pt>
                <c:pt idx="929">
                  <c:v>0.18561283458921898</c:v>
                </c:pt>
                <c:pt idx="930">
                  <c:v>0.18561283458921898</c:v>
                </c:pt>
                <c:pt idx="931">
                  <c:v>0.18561283458921898</c:v>
                </c:pt>
                <c:pt idx="932">
                  <c:v>0.18561283458921898</c:v>
                </c:pt>
                <c:pt idx="933">
                  <c:v>0.18561283458921898</c:v>
                </c:pt>
                <c:pt idx="934">
                  <c:v>0.18561283458921898</c:v>
                </c:pt>
                <c:pt idx="935">
                  <c:v>0.18561283458921898</c:v>
                </c:pt>
                <c:pt idx="936">
                  <c:v>0.18561283458921898</c:v>
                </c:pt>
                <c:pt idx="937">
                  <c:v>0.18561283458921898</c:v>
                </c:pt>
                <c:pt idx="938">
                  <c:v>0.18561283458921898</c:v>
                </c:pt>
                <c:pt idx="939">
                  <c:v>0.18561283458921898</c:v>
                </c:pt>
                <c:pt idx="940">
                  <c:v>0.18561283458921898</c:v>
                </c:pt>
                <c:pt idx="941">
                  <c:v>0.18561283458921898</c:v>
                </c:pt>
                <c:pt idx="942">
                  <c:v>0.18561283458921898</c:v>
                </c:pt>
                <c:pt idx="943">
                  <c:v>0.18561283458921898</c:v>
                </c:pt>
                <c:pt idx="944">
                  <c:v>0.18561283458921898</c:v>
                </c:pt>
                <c:pt idx="945">
                  <c:v>0.18561283458921898</c:v>
                </c:pt>
                <c:pt idx="946">
                  <c:v>0.18561283458921898</c:v>
                </c:pt>
                <c:pt idx="947">
                  <c:v>0.18561283458921898</c:v>
                </c:pt>
                <c:pt idx="948">
                  <c:v>0.18561283458921898</c:v>
                </c:pt>
                <c:pt idx="949">
                  <c:v>0.18561283458921898</c:v>
                </c:pt>
                <c:pt idx="950">
                  <c:v>0.18561283458921898</c:v>
                </c:pt>
                <c:pt idx="951">
                  <c:v>0.18561283458921898</c:v>
                </c:pt>
                <c:pt idx="952">
                  <c:v>0.18561283458921898</c:v>
                </c:pt>
                <c:pt idx="953">
                  <c:v>0.18561283458921898</c:v>
                </c:pt>
                <c:pt idx="954">
                  <c:v>0.18561283458921898</c:v>
                </c:pt>
                <c:pt idx="955">
                  <c:v>0.18561283458921898</c:v>
                </c:pt>
                <c:pt idx="956">
                  <c:v>0.18561283458921898</c:v>
                </c:pt>
                <c:pt idx="957">
                  <c:v>0.18561283458921898</c:v>
                </c:pt>
                <c:pt idx="958">
                  <c:v>0.18561283458921898</c:v>
                </c:pt>
                <c:pt idx="959">
                  <c:v>0.18561283458921898</c:v>
                </c:pt>
                <c:pt idx="960">
                  <c:v>0.18561283458921898</c:v>
                </c:pt>
                <c:pt idx="961">
                  <c:v>0.18561283458921898</c:v>
                </c:pt>
                <c:pt idx="962">
                  <c:v>0.18561283458921898</c:v>
                </c:pt>
                <c:pt idx="963">
                  <c:v>0.18561283458921898</c:v>
                </c:pt>
                <c:pt idx="964">
                  <c:v>0.18561283458921898</c:v>
                </c:pt>
                <c:pt idx="965">
                  <c:v>0.18561283458921898</c:v>
                </c:pt>
                <c:pt idx="966">
                  <c:v>0.18561283458921898</c:v>
                </c:pt>
                <c:pt idx="967">
                  <c:v>0.18561283458921898</c:v>
                </c:pt>
                <c:pt idx="968">
                  <c:v>0.18561283458921898</c:v>
                </c:pt>
                <c:pt idx="969">
                  <c:v>0.18561283458921898</c:v>
                </c:pt>
                <c:pt idx="970">
                  <c:v>0.18561283458921898</c:v>
                </c:pt>
                <c:pt idx="971">
                  <c:v>0.18561283458921898</c:v>
                </c:pt>
                <c:pt idx="972">
                  <c:v>0.18561283458921898</c:v>
                </c:pt>
                <c:pt idx="973">
                  <c:v>0.18561283458921898</c:v>
                </c:pt>
                <c:pt idx="974">
                  <c:v>0.18561283458921898</c:v>
                </c:pt>
                <c:pt idx="975">
                  <c:v>0.18561283458921898</c:v>
                </c:pt>
                <c:pt idx="976">
                  <c:v>0.18561283458921898</c:v>
                </c:pt>
                <c:pt idx="977">
                  <c:v>0.18561283458921898</c:v>
                </c:pt>
                <c:pt idx="978">
                  <c:v>0.18561283458921898</c:v>
                </c:pt>
                <c:pt idx="979">
                  <c:v>0.18561283458921898</c:v>
                </c:pt>
                <c:pt idx="980">
                  <c:v>0.18561283458921898</c:v>
                </c:pt>
                <c:pt idx="981">
                  <c:v>0.18561283458921898</c:v>
                </c:pt>
                <c:pt idx="982">
                  <c:v>0.18561283458921898</c:v>
                </c:pt>
                <c:pt idx="983">
                  <c:v>0.18561283458921898</c:v>
                </c:pt>
                <c:pt idx="984">
                  <c:v>0.18561283458921898</c:v>
                </c:pt>
                <c:pt idx="985">
                  <c:v>0.18561283458921898</c:v>
                </c:pt>
                <c:pt idx="986">
                  <c:v>0.18561283458921898</c:v>
                </c:pt>
                <c:pt idx="987">
                  <c:v>0.18561283458921898</c:v>
                </c:pt>
                <c:pt idx="988">
                  <c:v>0.18561283458921898</c:v>
                </c:pt>
                <c:pt idx="989">
                  <c:v>0.18561283458921898</c:v>
                </c:pt>
                <c:pt idx="990">
                  <c:v>0.18561283458921898</c:v>
                </c:pt>
                <c:pt idx="991">
                  <c:v>0.18561283458921898</c:v>
                </c:pt>
                <c:pt idx="992">
                  <c:v>0.18561283458921898</c:v>
                </c:pt>
                <c:pt idx="993">
                  <c:v>0.18561283458921898</c:v>
                </c:pt>
                <c:pt idx="994">
                  <c:v>0.18561283458921898</c:v>
                </c:pt>
                <c:pt idx="995">
                  <c:v>0.18561283458921898</c:v>
                </c:pt>
                <c:pt idx="996">
                  <c:v>0.18561283458921898</c:v>
                </c:pt>
                <c:pt idx="997">
                  <c:v>0.18561283458921898</c:v>
                </c:pt>
                <c:pt idx="998">
                  <c:v>0.18561283458921898</c:v>
                </c:pt>
                <c:pt idx="999">
                  <c:v>0.18561283458921898</c:v>
                </c:pt>
              </c:numCache>
            </c:numRef>
          </c:xVal>
          <c:yVal>
            <c:numRef>
              <c:f>WorkingDistribution!$C$2:$C$1001</c:f>
              <c:numCache>
                <c:formatCode>General</c:formatCode>
                <c:ptCount val="1000"/>
                <c:pt idx="0">
                  <c:v>2.0996962126391194</c:v>
                </c:pt>
                <c:pt idx="1">
                  <c:v>2.0996962126391194</c:v>
                </c:pt>
                <c:pt idx="2">
                  <c:v>2.0996962126391194</c:v>
                </c:pt>
                <c:pt idx="3">
                  <c:v>2.0996962126391194</c:v>
                </c:pt>
                <c:pt idx="4">
                  <c:v>2.0996962126391194</c:v>
                </c:pt>
                <c:pt idx="5">
                  <c:v>2.0996962126391194</c:v>
                </c:pt>
                <c:pt idx="6">
                  <c:v>2.0996962126391194</c:v>
                </c:pt>
                <c:pt idx="7">
                  <c:v>2.0996962126391194</c:v>
                </c:pt>
                <c:pt idx="8">
                  <c:v>2.0996962126391194</c:v>
                </c:pt>
                <c:pt idx="9">
                  <c:v>2.0996962126391194</c:v>
                </c:pt>
                <c:pt idx="10">
                  <c:v>2.0996962126391194</c:v>
                </c:pt>
                <c:pt idx="11">
                  <c:v>2.0996962126391194</c:v>
                </c:pt>
                <c:pt idx="12">
                  <c:v>2.0996962126391194</c:v>
                </c:pt>
                <c:pt idx="13">
                  <c:v>2.0996962126391194</c:v>
                </c:pt>
                <c:pt idx="14">
                  <c:v>2.0996962126391194</c:v>
                </c:pt>
                <c:pt idx="15">
                  <c:v>2.0996962126391194</c:v>
                </c:pt>
                <c:pt idx="16">
                  <c:v>2.0996962126391194</c:v>
                </c:pt>
                <c:pt idx="17">
                  <c:v>2.0996962126391194</c:v>
                </c:pt>
                <c:pt idx="18">
                  <c:v>2.0996962126391194</c:v>
                </c:pt>
                <c:pt idx="19">
                  <c:v>2.0996962126391194</c:v>
                </c:pt>
                <c:pt idx="20">
                  <c:v>2.0996962126391194</c:v>
                </c:pt>
                <c:pt idx="21">
                  <c:v>2.0996962126391194</c:v>
                </c:pt>
                <c:pt idx="22">
                  <c:v>2.0996962126391194</c:v>
                </c:pt>
                <c:pt idx="23">
                  <c:v>2.0996962126391194</c:v>
                </c:pt>
                <c:pt idx="24">
                  <c:v>2.0996962126391194</c:v>
                </c:pt>
                <c:pt idx="25">
                  <c:v>2.0996962126391194</c:v>
                </c:pt>
                <c:pt idx="26">
                  <c:v>2.0996962126391194</c:v>
                </c:pt>
                <c:pt idx="27">
                  <c:v>2.0996962126391194</c:v>
                </c:pt>
                <c:pt idx="28">
                  <c:v>2.0996962126391194</c:v>
                </c:pt>
                <c:pt idx="29">
                  <c:v>2.0996962126391194</c:v>
                </c:pt>
                <c:pt idx="30">
                  <c:v>2.0996962126391194</c:v>
                </c:pt>
                <c:pt idx="31">
                  <c:v>2.0996962126391194</c:v>
                </c:pt>
                <c:pt idx="32">
                  <c:v>2.0996962126391194</c:v>
                </c:pt>
                <c:pt idx="33">
                  <c:v>2.0996962126391194</c:v>
                </c:pt>
                <c:pt idx="34">
                  <c:v>2.0996962126391194</c:v>
                </c:pt>
                <c:pt idx="35">
                  <c:v>2.0996962126391194</c:v>
                </c:pt>
                <c:pt idx="36">
                  <c:v>2.0996962126391194</c:v>
                </c:pt>
                <c:pt idx="37">
                  <c:v>2.0996962126391194</c:v>
                </c:pt>
                <c:pt idx="38">
                  <c:v>2.0996962126391194</c:v>
                </c:pt>
                <c:pt idx="39">
                  <c:v>2.0996962126391194</c:v>
                </c:pt>
                <c:pt idx="40">
                  <c:v>2.0996962126391194</c:v>
                </c:pt>
                <c:pt idx="41">
                  <c:v>2.0996962126391194</c:v>
                </c:pt>
                <c:pt idx="42">
                  <c:v>2.0996962126391194</c:v>
                </c:pt>
                <c:pt idx="43">
                  <c:v>2.0996962126391194</c:v>
                </c:pt>
                <c:pt idx="44">
                  <c:v>2.0996962126391194</c:v>
                </c:pt>
                <c:pt idx="45">
                  <c:v>2.0996962126391194</c:v>
                </c:pt>
                <c:pt idx="46">
                  <c:v>2.0996962126391194</c:v>
                </c:pt>
                <c:pt idx="47">
                  <c:v>2.0996962126391194</c:v>
                </c:pt>
                <c:pt idx="48">
                  <c:v>2.0996962126391194</c:v>
                </c:pt>
                <c:pt idx="49">
                  <c:v>2.0996962126391194</c:v>
                </c:pt>
                <c:pt idx="50">
                  <c:v>2.0996962126391194</c:v>
                </c:pt>
                <c:pt idx="51">
                  <c:v>2.0996962126391194</c:v>
                </c:pt>
                <c:pt idx="52">
                  <c:v>2.0996962126391194</c:v>
                </c:pt>
                <c:pt idx="53">
                  <c:v>2.0996962126391194</c:v>
                </c:pt>
                <c:pt idx="54">
                  <c:v>2.0996962126391194</c:v>
                </c:pt>
                <c:pt idx="55">
                  <c:v>2.0996962126391194</c:v>
                </c:pt>
                <c:pt idx="56">
                  <c:v>2.0996962126391194</c:v>
                </c:pt>
                <c:pt idx="57">
                  <c:v>2.0996962126391194</c:v>
                </c:pt>
                <c:pt idx="58">
                  <c:v>2.0996962126391194</c:v>
                </c:pt>
                <c:pt idx="59">
                  <c:v>2.0996962126391194</c:v>
                </c:pt>
                <c:pt idx="60">
                  <c:v>2.0996962126391194</c:v>
                </c:pt>
                <c:pt idx="61">
                  <c:v>2.0996962126391194</c:v>
                </c:pt>
                <c:pt idx="62">
                  <c:v>2.0996962126391194</c:v>
                </c:pt>
                <c:pt idx="63">
                  <c:v>2.0996962126391194</c:v>
                </c:pt>
                <c:pt idx="64">
                  <c:v>2.0996962126391194</c:v>
                </c:pt>
                <c:pt idx="65">
                  <c:v>2.0996962126391194</c:v>
                </c:pt>
                <c:pt idx="66">
                  <c:v>2.0996962126391194</c:v>
                </c:pt>
                <c:pt idx="67">
                  <c:v>2.0996962126391194</c:v>
                </c:pt>
                <c:pt idx="68">
                  <c:v>2.0996962126391194</c:v>
                </c:pt>
                <c:pt idx="69">
                  <c:v>2.0996962126391194</c:v>
                </c:pt>
                <c:pt idx="70">
                  <c:v>2.0996962126391194</c:v>
                </c:pt>
                <c:pt idx="71">
                  <c:v>2.0996962126391194</c:v>
                </c:pt>
                <c:pt idx="72">
                  <c:v>2.0996962126391194</c:v>
                </c:pt>
                <c:pt idx="73">
                  <c:v>2.0996962126391194</c:v>
                </c:pt>
                <c:pt idx="74">
                  <c:v>2.0996962126391194</c:v>
                </c:pt>
                <c:pt idx="75">
                  <c:v>2.0996962126391194</c:v>
                </c:pt>
                <c:pt idx="76">
                  <c:v>2.0996962126391194</c:v>
                </c:pt>
                <c:pt idx="77">
                  <c:v>2.0996962126391194</c:v>
                </c:pt>
                <c:pt idx="78">
                  <c:v>2.0996962126391194</c:v>
                </c:pt>
                <c:pt idx="79">
                  <c:v>2.0996962126391194</c:v>
                </c:pt>
                <c:pt idx="80">
                  <c:v>2.0996962126391194</c:v>
                </c:pt>
                <c:pt idx="81">
                  <c:v>2.0996962126391194</c:v>
                </c:pt>
                <c:pt idx="82">
                  <c:v>2.0996962126391194</c:v>
                </c:pt>
                <c:pt idx="83">
                  <c:v>2.0996962126391194</c:v>
                </c:pt>
                <c:pt idx="84">
                  <c:v>2.0996962126391194</c:v>
                </c:pt>
                <c:pt idx="85">
                  <c:v>2.0996962126391194</c:v>
                </c:pt>
                <c:pt idx="86">
                  <c:v>2.0996962126391194</c:v>
                </c:pt>
                <c:pt idx="87">
                  <c:v>2.0996962126391194</c:v>
                </c:pt>
                <c:pt idx="88">
                  <c:v>2.0996962126391194</c:v>
                </c:pt>
                <c:pt idx="89">
                  <c:v>2.0996962126391194</c:v>
                </c:pt>
                <c:pt idx="90">
                  <c:v>2.0996962126391194</c:v>
                </c:pt>
                <c:pt idx="91">
                  <c:v>2.0996962126391194</c:v>
                </c:pt>
                <c:pt idx="92">
                  <c:v>2.0996962126391194</c:v>
                </c:pt>
                <c:pt idx="93">
                  <c:v>2.0996962126391194</c:v>
                </c:pt>
                <c:pt idx="94">
                  <c:v>2.0996962126391194</c:v>
                </c:pt>
                <c:pt idx="95">
                  <c:v>2.0996962126391194</c:v>
                </c:pt>
                <c:pt idx="96">
                  <c:v>2.0996962126391194</c:v>
                </c:pt>
                <c:pt idx="97">
                  <c:v>2.0996962126391194</c:v>
                </c:pt>
                <c:pt idx="98">
                  <c:v>2.0996962126391194</c:v>
                </c:pt>
                <c:pt idx="99">
                  <c:v>2.0996962126391194</c:v>
                </c:pt>
                <c:pt idx="100">
                  <c:v>2.0996962126391194</c:v>
                </c:pt>
                <c:pt idx="101">
                  <c:v>2.0996962126391194</c:v>
                </c:pt>
                <c:pt idx="102">
                  <c:v>2.0996962126391194</c:v>
                </c:pt>
                <c:pt idx="103">
                  <c:v>2.0996962126391194</c:v>
                </c:pt>
                <c:pt idx="104">
                  <c:v>2.0996962126391194</c:v>
                </c:pt>
                <c:pt idx="105">
                  <c:v>2.0996962126391194</c:v>
                </c:pt>
                <c:pt idx="106">
                  <c:v>2.0996962126391194</c:v>
                </c:pt>
                <c:pt idx="107">
                  <c:v>2.0996962126391194</c:v>
                </c:pt>
                <c:pt idx="108">
                  <c:v>2.0996962126391194</c:v>
                </c:pt>
                <c:pt idx="109">
                  <c:v>2.0996962126391194</c:v>
                </c:pt>
                <c:pt idx="110">
                  <c:v>2.0996962126391194</c:v>
                </c:pt>
                <c:pt idx="111">
                  <c:v>2.0996962126391194</c:v>
                </c:pt>
                <c:pt idx="112">
                  <c:v>2.0996962126391194</c:v>
                </c:pt>
                <c:pt idx="113">
                  <c:v>2.0996962126391194</c:v>
                </c:pt>
                <c:pt idx="114">
                  <c:v>2.0996962126391194</c:v>
                </c:pt>
                <c:pt idx="115">
                  <c:v>2.0996962126391194</c:v>
                </c:pt>
                <c:pt idx="116">
                  <c:v>2.0996962126391194</c:v>
                </c:pt>
                <c:pt idx="117">
                  <c:v>2.0996962126391194</c:v>
                </c:pt>
                <c:pt idx="118">
                  <c:v>2.0996962126391194</c:v>
                </c:pt>
                <c:pt idx="119">
                  <c:v>2.0996962126391194</c:v>
                </c:pt>
                <c:pt idx="120">
                  <c:v>2.0996962126391194</c:v>
                </c:pt>
                <c:pt idx="121">
                  <c:v>2.0996962126391194</c:v>
                </c:pt>
                <c:pt idx="122">
                  <c:v>2.0996962126391194</c:v>
                </c:pt>
                <c:pt idx="123">
                  <c:v>2.0996962126391194</c:v>
                </c:pt>
                <c:pt idx="124">
                  <c:v>2.0996962126391194</c:v>
                </c:pt>
                <c:pt idx="125">
                  <c:v>2.0996962126391194</c:v>
                </c:pt>
                <c:pt idx="126">
                  <c:v>2.0996962126391194</c:v>
                </c:pt>
                <c:pt idx="127">
                  <c:v>2.0996962126391194</c:v>
                </c:pt>
                <c:pt idx="128">
                  <c:v>2.0996962126391194</c:v>
                </c:pt>
                <c:pt idx="129">
                  <c:v>2.0996962126391194</c:v>
                </c:pt>
                <c:pt idx="130">
                  <c:v>2.0996962126391194</c:v>
                </c:pt>
                <c:pt idx="131">
                  <c:v>2.0996962126391194</c:v>
                </c:pt>
                <c:pt idx="132">
                  <c:v>2.0996962126391194</c:v>
                </c:pt>
                <c:pt idx="133">
                  <c:v>2.0996962126391194</c:v>
                </c:pt>
                <c:pt idx="134">
                  <c:v>2.0996962126391194</c:v>
                </c:pt>
                <c:pt idx="135">
                  <c:v>2.0996962126391194</c:v>
                </c:pt>
                <c:pt idx="136">
                  <c:v>2.0996962126391194</c:v>
                </c:pt>
                <c:pt idx="137">
                  <c:v>2.0996962126391194</c:v>
                </c:pt>
                <c:pt idx="138">
                  <c:v>2.0996962126391194</c:v>
                </c:pt>
                <c:pt idx="139">
                  <c:v>2.0996962126391194</c:v>
                </c:pt>
                <c:pt idx="140">
                  <c:v>2.0996962126391194</c:v>
                </c:pt>
                <c:pt idx="141">
                  <c:v>2.0996962126391194</c:v>
                </c:pt>
                <c:pt idx="142">
                  <c:v>2.0996962126391194</c:v>
                </c:pt>
                <c:pt idx="143">
                  <c:v>2.0996962126391194</c:v>
                </c:pt>
                <c:pt idx="144">
                  <c:v>2.0996962126391194</c:v>
                </c:pt>
                <c:pt idx="145">
                  <c:v>2.0996962126391194</c:v>
                </c:pt>
                <c:pt idx="146">
                  <c:v>2.0996962126391194</c:v>
                </c:pt>
                <c:pt idx="147">
                  <c:v>2.0996962126391194</c:v>
                </c:pt>
                <c:pt idx="148">
                  <c:v>2.0996962126391194</c:v>
                </c:pt>
                <c:pt idx="149">
                  <c:v>2.0996962126391194</c:v>
                </c:pt>
                <c:pt idx="150">
                  <c:v>2.0996962126391194</c:v>
                </c:pt>
                <c:pt idx="151">
                  <c:v>2.0996962126391194</c:v>
                </c:pt>
                <c:pt idx="152">
                  <c:v>2.0996962126391194</c:v>
                </c:pt>
                <c:pt idx="153">
                  <c:v>2.0996962126391194</c:v>
                </c:pt>
                <c:pt idx="154">
                  <c:v>2.0996962126391194</c:v>
                </c:pt>
                <c:pt idx="155">
                  <c:v>2.0996962126391194</c:v>
                </c:pt>
                <c:pt idx="156">
                  <c:v>2.0996962126391194</c:v>
                </c:pt>
                <c:pt idx="157">
                  <c:v>2.0996962126391194</c:v>
                </c:pt>
                <c:pt idx="158">
                  <c:v>2.0996962126391194</c:v>
                </c:pt>
                <c:pt idx="159">
                  <c:v>2.0996962126391194</c:v>
                </c:pt>
                <c:pt idx="160">
                  <c:v>2.0996962126391194</c:v>
                </c:pt>
                <c:pt idx="161">
                  <c:v>2.0996962126391194</c:v>
                </c:pt>
                <c:pt idx="162">
                  <c:v>2.0996962126391194</c:v>
                </c:pt>
                <c:pt idx="163">
                  <c:v>2.0996962126391194</c:v>
                </c:pt>
                <c:pt idx="164">
                  <c:v>2.0996962126391194</c:v>
                </c:pt>
                <c:pt idx="165">
                  <c:v>2.0996962126391194</c:v>
                </c:pt>
                <c:pt idx="166">
                  <c:v>2.0996962126391194</c:v>
                </c:pt>
                <c:pt idx="167">
                  <c:v>2.0996962126391194</c:v>
                </c:pt>
                <c:pt idx="168">
                  <c:v>2.0996962126391194</c:v>
                </c:pt>
                <c:pt idx="169">
                  <c:v>2.0996962126391194</c:v>
                </c:pt>
                <c:pt idx="170">
                  <c:v>2.0996962126391194</c:v>
                </c:pt>
                <c:pt idx="171">
                  <c:v>2.0996962126391194</c:v>
                </c:pt>
                <c:pt idx="172">
                  <c:v>2.0996962126391194</c:v>
                </c:pt>
                <c:pt idx="173">
                  <c:v>2.0996962126391194</c:v>
                </c:pt>
                <c:pt idx="174">
                  <c:v>2.0996962126391194</c:v>
                </c:pt>
                <c:pt idx="175">
                  <c:v>2.0996962126391194</c:v>
                </c:pt>
                <c:pt idx="176">
                  <c:v>2.0996962126391194</c:v>
                </c:pt>
                <c:pt idx="177">
                  <c:v>2.0996962126391194</c:v>
                </c:pt>
                <c:pt idx="178">
                  <c:v>2.0996962126391194</c:v>
                </c:pt>
                <c:pt idx="179">
                  <c:v>2.0996962126391194</c:v>
                </c:pt>
                <c:pt idx="180">
                  <c:v>2.0996962126391194</c:v>
                </c:pt>
                <c:pt idx="181">
                  <c:v>2.0996962126391194</c:v>
                </c:pt>
                <c:pt idx="182">
                  <c:v>2.0996962126391194</c:v>
                </c:pt>
                <c:pt idx="183">
                  <c:v>2.0996962126391194</c:v>
                </c:pt>
                <c:pt idx="184">
                  <c:v>2.0996962126391194</c:v>
                </c:pt>
                <c:pt idx="185">
                  <c:v>2.0996962126391194</c:v>
                </c:pt>
                <c:pt idx="186">
                  <c:v>2.0996962126391194</c:v>
                </c:pt>
                <c:pt idx="187">
                  <c:v>2.0996962126391194</c:v>
                </c:pt>
                <c:pt idx="188">
                  <c:v>2.0996962126391194</c:v>
                </c:pt>
                <c:pt idx="189">
                  <c:v>2.0996962126391194</c:v>
                </c:pt>
                <c:pt idx="190">
                  <c:v>2.0996962126391194</c:v>
                </c:pt>
                <c:pt idx="191">
                  <c:v>2.0996962126391194</c:v>
                </c:pt>
                <c:pt idx="192">
                  <c:v>2.0996962126391194</c:v>
                </c:pt>
                <c:pt idx="193">
                  <c:v>2.0996962126391194</c:v>
                </c:pt>
                <c:pt idx="194">
                  <c:v>2.0996962126391194</c:v>
                </c:pt>
                <c:pt idx="195">
                  <c:v>2.0996962126391194</c:v>
                </c:pt>
                <c:pt idx="196">
                  <c:v>2.0996962126391194</c:v>
                </c:pt>
                <c:pt idx="197">
                  <c:v>2.0996962126391194</c:v>
                </c:pt>
                <c:pt idx="198">
                  <c:v>2.0996962126391194</c:v>
                </c:pt>
                <c:pt idx="199">
                  <c:v>2.0996962126391194</c:v>
                </c:pt>
                <c:pt idx="200">
                  <c:v>2.0996962126391194</c:v>
                </c:pt>
                <c:pt idx="201">
                  <c:v>2.0996962126391194</c:v>
                </c:pt>
                <c:pt idx="202">
                  <c:v>2.0996962126391194</c:v>
                </c:pt>
                <c:pt idx="203">
                  <c:v>2.0996962126391194</c:v>
                </c:pt>
                <c:pt idx="204">
                  <c:v>2.0996962126391194</c:v>
                </c:pt>
                <c:pt idx="205">
                  <c:v>2.0996962126391194</c:v>
                </c:pt>
                <c:pt idx="206">
                  <c:v>2.0996962126391194</c:v>
                </c:pt>
                <c:pt idx="207">
                  <c:v>2.0996962126391194</c:v>
                </c:pt>
                <c:pt idx="208">
                  <c:v>2.0996962126391194</c:v>
                </c:pt>
                <c:pt idx="209">
                  <c:v>2.0996962126391194</c:v>
                </c:pt>
                <c:pt idx="210">
                  <c:v>2.0996962126391194</c:v>
                </c:pt>
                <c:pt idx="211">
                  <c:v>2.0996962126391194</c:v>
                </c:pt>
                <c:pt idx="212">
                  <c:v>2.0996962126391194</c:v>
                </c:pt>
                <c:pt idx="213">
                  <c:v>2.0996962126391194</c:v>
                </c:pt>
                <c:pt idx="214">
                  <c:v>2.0996962126391194</c:v>
                </c:pt>
                <c:pt idx="215">
                  <c:v>2.0996962126391194</c:v>
                </c:pt>
                <c:pt idx="216">
                  <c:v>2.0996962126391194</c:v>
                </c:pt>
                <c:pt idx="217">
                  <c:v>2.0996962126391194</c:v>
                </c:pt>
                <c:pt idx="218">
                  <c:v>2.0996962126391194</c:v>
                </c:pt>
                <c:pt idx="219">
                  <c:v>2.0996962126391194</c:v>
                </c:pt>
                <c:pt idx="220">
                  <c:v>2.0996962126391194</c:v>
                </c:pt>
                <c:pt idx="221">
                  <c:v>2.0996962126391194</c:v>
                </c:pt>
                <c:pt idx="222">
                  <c:v>2.0996962126391194</c:v>
                </c:pt>
                <c:pt idx="223">
                  <c:v>2.0996962126391194</c:v>
                </c:pt>
                <c:pt idx="224">
                  <c:v>2.0996962126391194</c:v>
                </c:pt>
                <c:pt idx="225">
                  <c:v>2.0996962126391194</c:v>
                </c:pt>
                <c:pt idx="226">
                  <c:v>2.0996962126391194</c:v>
                </c:pt>
                <c:pt idx="227">
                  <c:v>2.0996962126391194</c:v>
                </c:pt>
                <c:pt idx="228">
                  <c:v>2.0996962126391194</c:v>
                </c:pt>
                <c:pt idx="229">
                  <c:v>2.0996962126391194</c:v>
                </c:pt>
                <c:pt idx="230">
                  <c:v>2.0996962126391194</c:v>
                </c:pt>
                <c:pt idx="231">
                  <c:v>2.0996962126391194</c:v>
                </c:pt>
                <c:pt idx="232">
                  <c:v>2.0996962126391194</c:v>
                </c:pt>
                <c:pt idx="233">
                  <c:v>2.0996962126391194</c:v>
                </c:pt>
                <c:pt idx="234">
                  <c:v>2.0996962126391194</c:v>
                </c:pt>
                <c:pt idx="235">
                  <c:v>2.0996962126391194</c:v>
                </c:pt>
                <c:pt idx="236">
                  <c:v>2.0996962126391194</c:v>
                </c:pt>
                <c:pt idx="237">
                  <c:v>2.0996962126391194</c:v>
                </c:pt>
                <c:pt idx="238">
                  <c:v>2.0996962126391194</c:v>
                </c:pt>
                <c:pt idx="239">
                  <c:v>2.0996962126391194</c:v>
                </c:pt>
                <c:pt idx="240">
                  <c:v>2.0996962126391194</c:v>
                </c:pt>
                <c:pt idx="241">
                  <c:v>2.0996962126391194</c:v>
                </c:pt>
                <c:pt idx="242">
                  <c:v>2.0996962126391194</c:v>
                </c:pt>
                <c:pt idx="243">
                  <c:v>2.0996962126391194</c:v>
                </c:pt>
                <c:pt idx="244">
                  <c:v>2.0996962126391194</c:v>
                </c:pt>
                <c:pt idx="245">
                  <c:v>2.0996962126391194</c:v>
                </c:pt>
                <c:pt idx="246">
                  <c:v>2.0996962126391194</c:v>
                </c:pt>
                <c:pt idx="247">
                  <c:v>2.0996962126391194</c:v>
                </c:pt>
                <c:pt idx="248">
                  <c:v>2.0996962126391194</c:v>
                </c:pt>
                <c:pt idx="249">
                  <c:v>2.0996962126391194</c:v>
                </c:pt>
                <c:pt idx="250">
                  <c:v>2.0996962126391194</c:v>
                </c:pt>
                <c:pt idx="251">
                  <c:v>2.0996962126391194</c:v>
                </c:pt>
                <c:pt idx="252">
                  <c:v>2.0996962126391194</c:v>
                </c:pt>
                <c:pt idx="253">
                  <c:v>2.0996962126391194</c:v>
                </c:pt>
                <c:pt idx="254">
                  <c:v>2.0996962126391194</c:v>
                </c:pt>
                <c:pt idx="255">
                  <c:v>2.0996962126391194</c:v>
                </c:pt>
                <c:pt idx="256">
                  <c:v>2.0996962126391194</c:v>
                </c:pt>
                <c:pt idx="257">
                  <c:v>2.0996962126391194</c:v>
                </c:pt>
                <c:pt idx="258">
                  <c:v>2.0996962126391194</c:v>
                </c:pt>
                <c:pt idx="259">
                  <c:v>2.0996962126391194</c:v>
                </c:pt>
                <c:pt idx="260">
                  <c:v>2.0996962126391194</c:v>
                </c:pt>
                <c:pt idx="261">
                  <c:v>2.0996962126391194</c:v>
                </c:pt>
                <c:pt idx="262">
                  <c:v>2.0996962126391194</c:v>
                </c:pt>
                <c:pt idx="263">
                  <c:v>2.0996962126391194</c:v>
                </c:pt>
                <c:pt idx="264">
                  <c:v>2.0996962126391194</c:v>
                </c:pt>
                <c:pt idx="265">
                  <c:v>2.0996962126391194</c:v>
                </c:pt>
                <c:pt idx="266">
                  <c:v>2.0996962126391194</c:v>
                </c:pt>
                <c:pt idx="267">
                  <c:v>2.0996962126391194</c:v>
                </c:pt>
                <c:pt idx="268">
                  <c:v>2.0996962126391194</c:v>
                </c:pt>
                <c:pt idx="269">
                  <c:v>2.0996962126391194</c:v>
                </c:pt>
                <c:pt idx="270">
                  <c:v>2.0996962126391194</c:v>
                </c:pt>
                <c:pt idx="271">
                  <c:v>2.0996962126391194</c:v>
                </c:pt>
                <c:pt idx="272">
                  <c:v>2.0996962126391194</c:v>
                </c:pt>
                <c:pt idx="273">
                  <c:v>2.0996962126391194</c:v>
                </c:pt>
                <c:pt idx="274">
                  <c:v>2.0996962126391194</c:v>
                </c:pt>
                <c:pt idx="275">
                  <c:v>2.0996962126391194</c:v>
                </c:pt>
                <c:pt idx="276">
                  <c:v>2.0996962126391194</c:v>
                </c:pt>
                <c:pt idx="277">
                  <c:v>2.0996962126391194</c:v>
                </c:pt>
                <c:pt idx="278">
                  <c:v>2.0996962126391194</c:v>
                </c:pt>
                <c:pt idx="279">
                  <c:v>2.0996962126391194</c:v>
                </c:pt>
                <c:pt idx="280">
                  <c:v>2.0996962126391194</c:v>
                </c:pt>
                <c:pt idx="281">
                  <c:v>2.0996962126391194</c:v>
                </c:pt>
                <c:pt idx="282">
                  <c:v>2.0996962126391194</c:v>
                </c:pt>
                <c:pt idx="283">
                  <c:v>2.0996962126391194</c:v>
                </c:pt>
                <c:pt idx="284">
                  <c:v>2.0996962126391194</c:v>
                </c:pt>
                <c:pt idx="285">
                  <c:v>2.0996962126391194</c:v>
                </c:pt>
                <c:pt idx="286">
                  <c:v>2.0996962126391194</c:v>
                </c:pt>
                <c:pt idx="287">
                  <c:v>2.0996962126391194</c:v>
                </c:pt>
                <c:pt idx="288">
                  <c:v>2.0996962126391194</c:v>
                </c:pt>
                <c:pt idx="289">
                  <c:v>2.0996962126391194</c:v>
                </c:pt>
                <c:pt idx="290">
                  <c:v>2.0996962126391194</c:v>
                </c:pt>
                <c:pt idx="291">
                  <c:v>2.0996962126391194</c:v>
                </c:pt>
                <c:pt idx="292">
                  <c:v>2.0996962126391194</c:v>
                </c:pt>
                <c:pt idx="293">
                  <c:v>2.0996962126391194</c:v>
                </c:pt>
                <c:pt idx="294">
                  <c:v>2.0996962126391194</c:v>
                </c:pt>
                <c:pt idx="295">
                  <c:v>2.0996962126391194</c:v>
                </c:pt>
                <c:pt idx="296">
                  <c:v>2.0996962126391194</c:v>
                </c:pt>
                <c:pt idx="297">
                  <c:v>2.0996962126391194</c:v>
                </c:pt>
                <c:pt idx="298">
                  <c:v>2.0996962126391194</c:v>
                </c:pt>
                <c:pt idx="299">
                  <c:v>2.0996962126391194</c:v>
                </c:pt>
                <c:pt idx="300">
                  <c:v>2.0996962126391194</c:v>
                </c:pt>
                <c:pt idx="301">
                  <c:v>2.0996962126391194</c:v>
                </c:pt>
                <c:pt idx="302">
                  <c:v>2.0996962126391194</c:v>
                </c:pt>
                <c:pt idx="303">
                  <c:v>2.0996962126391194</c:v>
                </c:pt>
                <c:pt idx="304">
                  <c:v>2.0996962126391194</c:v>
                </c:pt>
                <c:pt idx="305">
                  <c:v>2.0996962126391194</c:v>
                </c:pt>
                <c:pt idx="306">
                  <c:v>2.0996962126391194</c:v>
                </c:pt>
                <c:pt idx="307">
                  <c:v>2.0996962126391194</c:v>
                </c:pt>
                <c:pt idx="308">
                  <c:v>2.0996962126391194</c:v>
                </c:pt>
                <c:pt idx="309">
                  <c:v>2.0996962126391194</c:v>
                </c:pt>
                <c:pt idx="310">
                  <c:v>2.0996962126391194</c:v>
                </c:pt>
                <c:pt idx="311">
                  <c:v>2.0996962126391194</c:v>
                </c:pt>
                <c:pt idx="312">
                  <c:v>2.0996962126391194</c:v>
                </c:pt>
                <c:pt idx="313">
                  <c:v>2.0996962126391194</c:v>
                </c:pt>
                <c:pt idx="314">
                  <c:v>2.0996962126391194</c:v>
                </c:pt>
                <c:pt idx="315">
                  <c:v>2.0996962126391194</c:v>
                </c:pt>
                <c:pt idx="316">
                  <c:v>2.0996962126391194</c:v>
                </c:pt>
                <c:pt idx="317">
                  <c:v>2.0996962126391194</c:v>
                </c:pt>
                <c:pt idx="318">
                  <c:v>2.0996962126391194</c:v>
                </c:pt>
                <c:pt idx="319">
                  <c:v>2.0996962126391194</c:v>
                </c:pt>
                <c:pt idx="320">
                  <c:v>2.0996962126391194</c:v>
                </c:pt>
                <c:pt idx="321">
                  <c:v>2.0996962126391194</c:v>
                </c:pt>
                <c:pt idx="322">
                  <c:v>2.0996962126391194</c:v>
                </c:pt>
                <c:pt idx="323">
                  <c:v>2.0996962126391194</c:v>
                </c:pt>
                <c:pt idx="324">
                  <c:v>2.0996962126391194</c:v>
                </c:pt>
                <c:pt idx="325">
                  <c:v>2.0996962126391194</c:v>
                </c:pt>
                <c:pt idx="326">
                  <c:v>2.0996962126391194</c:v>
                </c:pt>
                <c:pt idx="327">
                  <c:v>2.0996962126391194</c:v>
                </c:pt>
                <c:pt idx="328">
                  <c:v>2.0996962126391194</c:v>
                </c:pt>
                <c:pt idx="329">
                  <c:v>2.0996962126391194</c:v>
                </c:pt>
                <c:pt idx="330">
                  <c:v>2.0996962126391194</c:v>
                </c:pt>
                <c:pt idx="331">
                  <c:v>2.0996962126391194</c:v>
                </c:pt>
                <c:pt idx="332">
                  <c:v>2.0996962126391194</c:v>
                </c:pt>
                <c:pt idx="333">
                  <c:v>2.0996962126391194</c:v>
                </c:pt>
                <c:pt idx="334">
                  <c:v>2.0996962126391194</c:v>
                </c:pt>
                <c:pt idx="335">
                  <c:v>2.0996962126391194</c:v>
                </c:pt>
                <c:pt idx="336">
                  <c:v>2.0996962126391194</c:v>
                </c:pt>
                <c:pt idx="337">
                  <c:v>2.0996962126391194</c:v>
                </c:pt>
                <c:pt idx="338">
                  <c:v>2.0996962126391194</c:v>
                </c:pt>
                <c:pt idx="339">
                  <c:v>2.0996962126391194</c:v>
                </c:pt>
                <c:pt idx="340">
                  <c:v>2.0996962126391194</c:v>
                </c:pt>
                <c:pt idx="341">
                  <c:v>2.0996962126391194</c:v>
                </c:pt>
                <c:pt idx="342">
                  <c:v>2.0996962126391194</c:v>
                </c:pt>
                <c:pt idx="343">
                  <c:v>2.0996962126391194</c:v>
                </c:pt>
                <c:pt idx="344">
                  <c:v>2.0996962126391194</c:v>
                </c:pt>
                <c:pt idx="345">
                  <c:v>2.0996962126391194</c:v>
                </c:pt>
                <c:pt idx="346">
                  <c:v>2.0996962126391194</c:v>
                </c:pt>
                <c:pt idx="347">
                  <c:v>2.0996962126391194</c:v>
                </c:pt>
                <c:pt idx="348">
                  <c:v>2.0996962126391194</c:v>
                </c:pt>
                <c:pt idx="349">
                  <c:v>2.0996962126391194</c:v>
                </c:pt>
                <c:pt idx="350">
                  <c:v>2.0996962126391194</c:v>
                </c:pt>
                <c:pt idx="351">
                  <c:v>2.0996962126391194</c:v>
                </c:pt>
                <c:pt idx="352">
                  <c:v>2.0996962126391194</c:v>
                </c:pt>
                <c:pt idx="353">
                  <c:v>2.0996962126391194</c:v>
                </c:pt>
                <c:pt idx="354">
                  <c:v>2.0996962126391194</c:v>
                </c:pt>
                <c:pt idx="355">
                  <c:v>2.0996962126391194</c:v>
                </c:pt>
                <c:pt idx="356">
                  <c:v>2.0996962126391194</c:v>
                </c:pt>
                <c:pt idx="357">
                  <c:v>2.0996962126391194</c:v>
                </c:pt>
                <c:pt idx="358">
                  <c:v>2.0996962126391194</c:v>
                </c:pt>
                <c:pt idx="359">
                  <c:v>2.0996962126391194</c:v>
                </c:pt>
                <c:pt idx="360">
                  <c:v>2.0996962126391194</c:v>
                </c:pt>
                <c:pt idx="361">
                  <c:v>2.0996962126391194</c:v>
                </c:pt>
                <c:pt idx="362">
                  <c:v>2.0996962126391194</c:v>
                </c:pt>
                <c:pt idx="363">
                  <c:v>2.0996962126391194</c:v>
                </c:pt>
                <c:pt idx="364">
                  <c:v>2.0996962126391194</c:v>
                </c:pt>
                <c:pt idx="365">
                  <c:v>2.0996962126391194</c:v>
                </c:pt>
                <c:pt idx="366">
                  <c:v>2.0996962126391194</c:v>
                </c:pt>
                <c:pt idx="367">
                  <c:v>2.0996962126391194</c:v>
                </c:pt>
                <c:pt idx="368">
                  <c:v>2.0996962126391194</c:v>
                </c:pt>
                <c:pt idx="369">
                  <c:v>2.0996962126391194</c:v>
                </c:pt>
                <c:pt idx="370">
                  <c:v>2.0996962126391194</c:v>
                </c:pt>
                <c:pt idx="371">
                  <c:v>2.0996962126391194</c:v>
                </c:pt>
                <c:pt idx="372">
                  <c:v>2.0996962126391194</c:v>
                </c:pt>
                <c:pt idx="373">
                  <c:v>2.0996962126391194</c:v>
                </c:pt>
                <c:pt idx="374">
                  <c:v>2.0996962126391194</c:v>
                </c:pt>
                <c:pt idx="375">
                  <c:v>2.0996962126391194</c:v>
                </c:pt>
                <c:pt idx="376">
                  <c:v>2.0996962126391194</c:v>
                </c:pt>
                <c:pt idx="377">
                  <c:v>2.0996962126391194</c:v>
                </c:pt>
                <c:pt idx="378">
                  <c:v>2.0996962126391194</c:v>
                </c:pt>
                <c:pt idx="379">
                  <c:v>2.0996962126391194</c:v>
                </c:pt>
                <c:pt idx="380">
                  <c:v>2.0996962126391194</c:v>
                </c:pt>
                <c:pt idx="381">
                  <c:v>2.0996962126391194</c:v>
                </c:pt>
                <c:pt idx="382">
                  <c:v>2.0996962126391194</c:v>
                </c:pt>
                <c:pt idx="383">
                  <c:v>2.0996962126391194</c:v>
                </c:pt>
                <c:pt idx="384">
                  <c:v>2.0996962126391194</c:v>
                </c:pt>
                <c:pt idx="385">
                  <c:v>2.0996962126391194</c:v>
                </c:pt>
                <c:pt idx="386">
                  <c:v>2.0996962126391194</c:v>
                </c:pt>
                <c:pt idx="387">
                  <c:v>2.0996962126391194</c:v>
                </c:pt>
                <c:pt idx="388">
                  <c:v>2.0996962126391194</c:v>
                </c:pt>
                <c:pt idx="389">
                  <c:v>2.0996962126391194</c:v>
                </c:pt>
                <c:pt idx="390">
                  <c:v>2.0996962126391194</c:v>
                </c:pt>
                <c:pt idx="391">
                  <c:v>2.0996962126391194</c:v>
                </c:pt>
                <c:pt idx="392">
                  <c:v>2.0996962126391194</c:v>
                </c:pt>
                <c:pt idx="393">
                  <c:v>2.0996962126391194</c:v>
                </c:pt>
                <c:pt idx="394">
                  <c:v>2.0996962126391194</c:v>
                </c:pt>
                <c:pt idx="395">
                  <c:v>2.0996962126391194</c:v>
                </c:pt>
                <c:pt idx="396">
                  <c:v>2.0996962126391194</c:v>
                </c:pt>
                <c:pt idx="397">
                  <c:v>2.0996962126391194</c:v>
                </c:pt>
                <c:pt idx="398">
                  <c:v>2.0996962126391194</c:v>
                </c:pt>
                <c:pt idx="399">
                  <c:v>2.0996962126391194</c:v>
                </c:pt>
                <c:pt idx="400">
                  <c:v>2.0996962126391194</c:v>
                </c:pt>
                <c:pt idx="401">
                  <c:v>2.0996962126391194</c:v>
                </c:pt>
                <c:pt idx="402">
                  <c:v>2.0996962126391194</c:v>
                </c:pt>
                <c:pt idx="403">
                  <c:v>2.0996962126391194</c:v>
                </c:pt>
                <c:pt idx="404">
                  <c:v>2.0996962126391194</c:v>
                </c:pt>
                <c:pt idx="405">
                  <c:v>2.0996962126391194</c:v>
                </c:pt>
                <c:pt idx="406">
                  <c:v>2.0996962126391194</c:v>
                </c:pt>
                <c:pt idx="407">
                  <c:v>2.0996962126391194</c:v>
                </c:pt>
                <c:pt idx="408">
                  <c:v>2.0996962126391194</c:v>
                </c:pt>
                <c:pt idx="409">
                  <c:v>2.0996962126391194</c:v>
                </c:pt>
                <c:pt idx="410">
                  <c:v>2.0996962126391194</c:v>
                </c:pt>
                <c:pt idx="411">
                  <c:v>2.0996962126391194</c:v>
                </c:pt>
                <c:pt idx="412">
                  <c:v>2.0996962126391194</c:v>
                </c:pt>
                <c:pt idx="413">
                  <c:v>2.0996962126391194</c:v>
                </c:pt>
                <c:pt idx="414">
                  <c:v>2.0996962126391194</c:v>
                </c:pt>
                <c:pt idx="415">
                  <c:v>2.0996962126391194</c:v>
                </c:pt>
                <c:pt idx="416">
                  <c:v>2.0996962126391194</c:v>
                </c:pt>
                <c:pt idx="417">
                  <c:v>2.0996962126391194</c:v>
                </c:pt>
                <c:pt idx="418">
                  <c:v>2.0996962126391194</c:v>
                </c:pt>
                <c:pt idx="419">
                  <c:v>2.0996962126391194</c:v>
                </c:pt>
                <c:pt idx="420">
                  <c:v>2.0996962126391194</c:v>
                </c:pt>
                <c:pt idx="421">
                  <c:v>2.0996962126391194</c:v>
                </c:pt>
                <c:pt idx="422">
                  <c:v>2.0996962126391194</c:v>
                </c:pt>
                <c:pt idx="423">
                  <c:v>2.0996962126391194</c:v>
                </c:pt>
                <c:pt idx="424">
                  <c:v>2.0996962126391194</c:v>
                </c:pt>
                <c:pt idx="425">
                  <c:v>2.0996962126391194</c:v>
                </c:pt>
                <c:pt idx="426">
                  <c:v>2.0996962126391194</c:v>
                </c:pt>
                <c:pt idx="427">
                  <c:v>2.0996962126391194</c:v>
                </c:pt>
                <c:pt idx="428">
                  <c:v>2.0996962126391194</c:v>
                </c:pt>
                <c:pt idx="429">
                  <c:v>2.0996962126391194</c:v>
                </c:pt>
                <c:pt idx="430">
                  <c:v>2.0996962126391194</c:v>
                </c:pt>
                <c:pt idx="431">
                  <c:v>2.0996962126391194</c:v>
                </c:pt>
                <c:pt idx="432">
                  <c:v>2.0996962126391194</c:v>
                </c:pt>
                <c:pt idx="433">
                  <c:v>2.0996962126391194</c:v>
                </c:pt>
                <c:pt idx="434">
                  <c:v>2.0996962126391194</c:v>
                </c:pt>
                <c:pt idx="435">
                  <c:v>2.0996962126391194</c:v>
                </c:pt>
                <c:pt idx="436">
                  <c:v>2.0996962126391194</c:v>
                </c:pt>
                <c:pt idx="437">
                  <c:v>2.0996962126391194</c:v>
                </c:pt>
                <c:pt idx="438">
                  <c:v>2.0996962126391194</c:v>
                </c:pt>
                <c:pt idx="439">
                  <c:v>2.0996962126391194</c:v>
                </c:pt>
                <c:pt idx="440">
                  <c:v>2.0996962126391194</c:v>
                </c:pt>
                <c:pt idx="441">
                  <c:v>2.0996962126391194</c:v>
                </c:pt>
                <c:pt idx="442">
                  <c:v>2.0996962126391194</c:v>
                </c:pt>
                <c:pt idx="443">
                  <c:v>2.0996962126391194</c:v>
                </c:pt>
                <c:pt idx="444">
                  <c:v>2.0996962126391194</c:v>
                </c:pt>
                <c:pt idx="445">
                  <c:v>2.0996962126391194</c:v>
                </c:pt>
                <c:pt idx="446">
                  <c:v>2.0996962126391194</c:v>
                </c:pt>
                <c:pt idx="447">
                  <c:v>2.0996962126391194</c:v>
                </c:pt>
                <c:pt idx="448">
                  <c:v>2.0996962126391194</c:v>
                </c:pt>
                <c:pt idx="449">
                  <c:v>2.0996962126391194</c:v>
                </c:pt>
                <c:pt idx="450">
                  <c:v>2.0996962126391194</c:v>
                </c:pt>
                <c:pt idx="451">
                  <c:v>2.0996962126391194</c:v>
                </c:pt>
                <c:pt idx="452">
                  <c:v>2.0996962126391194</c:v>
                </c:pt>
                <c:pt idx="453">
                  <c:v>2.0996962126391194</c:v>
                </c:pt>
                <c:pt idx="454">
                  <c:v>2.0996962126391194</c:v>
                </c:pt>
                <c:pt idx="455">
                  <c:v>2.0996962126391194</c:v>
                </c:pt>
                <c:pt idx="456">
                  <c:v>2.0996962126391194</c:v>
                </c:pt>
                <c:pt idx="457">
                  <c:v>2.0996962126391194</c:v>
                </c:pt>
                <c:pt idx="458">
                  <c:v>2.0996962126391194</c:v>
                </c:pt>
                <c:pt idx="459">
                  <c:v>2.0996962126391194</c:v>
                </c:pt>
                <c:pt idx="460">
                  <c:v>2.0996962126391194</c:v>
                </c:pt>
                <c:pt idx="461">
                  <c:v>2.0996962126391194</c:v>
                </c:pt>
                <c:pt idx="462">
                  <c:v>2.0996962126391194</c:v>
                </c:pt>
                <c:pt idx="463">
                  <c:v>2.0996962126391194</c:v>
                </c:pt>
                <c:pt idx="464">
                  <c:v>2.0996962126391194</c:v>
                </c:pt>
                <c:pt idx="465">
                  <c:v>2.0996962126391194</c:v>
                </c:pt>
                <c:pt idx="466">
                  <c:v>2.0996962126391194</c:v>
                </c:pt>
                <c:pt idx="467">
                  <c:v>2.0996962126391194</c:v>
                </c:pt>
                <c:pt idx="468">
                  <c:v>2.0996962126391194</c:v>
                </c:pt>
                <c:pt idx="469">
                  <c:v>2.0996962126391194</c:v>
                </c:pt>
                <c:pt idx="470">
                  <c:v>2.0996962126391194</c:v>
                </c:pt>
                <c:pt idx="471">
                  <c:v>2.0996962126391194</c:v>
                </c:pt>
                <c:pt idx="472">
                  <c:v>2.0996962126391194</c:v>
                </c:pt>
                <c:pt idx="473">
                  <c:v>2.0996962126391194</c:v>
                </c:pt>
                <c:pt idx="474">
                  <c:v>2.0996962126391194</c:v>
                </c:pt>
                <c:pt idx="475">
                  <c:v>2.0996962126391194</c:v>
                </c:pt>
                <c:pt idx="476">
                  <c:v>2.0996962126391194</c:v>
                </c:pt>
                <c:pt idx="477">
                  <c:v>2.0996962126391194</c:v>
                </c:pt>
                <c:pt idx="478">
                  <c:v>2.0996962126391194</c:v>
                </c:pt>
                <c:pt idx="479">
                  <c:v>2.0996962126391194</c:v>
                </c:pt>
                <c:pt idx="480">
                  <c:v>2.0996962126391194</c:v>
                </c:pt>
                <c:pt idx="481">
                  <c:v>2.0996962126391194</c:v>
                </c:pt>
                <c:pt idx="482">
                  <c:v>2.0996962126391194</c:v>
                </c:pt>
                <c:pt idx="483">
                  <c:v>2.0996962126391194</c:v>
                </c:pt>
                <c:pt idx="484">
                  <c:v>2.0996962126391194</c:v>
                </c:pt>
                <c:pt idx="485">
                  <c:v>2.0996962126391194</c:v>
                </c:pt>
                <c:pt idx="486">
                  <c:v>2.0996962126391194</c:v>
                </c:pt>
                <c:pt idx="487">
                  <c:v>2.0996962126391194</c:v>
                </c:pt>
                <c:pt idx="488">
                  <c:v>2.0996962126391194</c:v>
                </c:pt>
                <c:pt idx="489">
                  <c:v>2.0996962126391194</c:v>
                </c:pt>
                <c:pt idx="490">
                  <c:v>2.0996962126391194</c:v>
                </c:pt>
                <c:pt idx="491">
                  <c:v>2.0996962126391194</c:v>
                </c:pt>
                <c:pt idx="492">
                  <c:v>2.0996962126391194</c:v>
                </c:pt>
                <c:pt idx="493">
                  <c:v>2.0996962126391194</c:v>
                </c:pt>
                <c:pt idx="494">
                  <c:v>2.0996962126391194</c:v>
                </c:pt>
                <c:pt idx="495">
                  <c:v>2.0996962126391194</c:v>
                </c:pt>
                <c:pt idx="496">
                  <c:v>2.0996962126391194</c:v>
                </c:pt>
                <c:pt idx="497">
                  <c:v>2.0996962126391194</c:v>
                </c:pt>
                <c:pt idx="498">
                  <c:v>2.0996962126391194</c:v>
                </c:pt>
                <c:pt idx="499">
                  <c:v>2.0996962126391194</c:v>
                </c:pt>
                <c:pt idx="500">
                  <c:v>2.0996962126391194</c:v>
                </c:pt>
                <c:pt idx="501">
                  <c:v>2.0996962126391194</c:v>
                </c:pt>
                <c:pt idx="502">
                  <c:v>2.0996962126391194</c:v>
                </c:pt>
                <c:pt idx="503">
                  <c:v>2.0996962126391194</c:v>
                </c:pt>
                <c:pt idx="504">
                  <c:v>2.0996962126391194</c:v>
                </c:pt>
                <c:pt idx="505">
                  <c:v>2.0996962126391194</c:v>
                </c:pt>
                <c:pt idx="506">
                  <c:v>2.0996962126391194</c:v>
                </c:pt>
                <c:pt idx="507">
                  <c:v>2.0996962126391194</c:v>
                </c:pt>
                <c:pt idx="508">
                  <c:v>2.0996962126391194</c:v>
                </c:pt>
                <c:pt idx="509">
                  <c:v>2.0996962126391194</c:v>
                </c:pt>
                <c:pt idx="510">
                  <c:v>2.0996962126391194</c:v>
                </c:pt>
                <c:pt idx="511">
                  <c:v>2.0996962126391194</c:v>
                </c:pt>
                <c:pt idx="512">
                  <c:v>2.0996962126391194</c:v>
                </c:pt>
                <c:pt idx="513">
                  <c:v>2.0996962126391194</c:v>
                </c:pt>
                <c:pt idx="514">
                  <c:v>2.0996962126391194</c:v>
                </c:pt>
                <c:pt idx="515">
                  <c:v>2.0996962126391194</c:v>
                </c:pt>
                <c:pt idx="516">
                  <c:v>2.0996962126391194</c:v>
                </c:pt>
                <c:pt idx="517">
                  <c:v>2.0996962126391194</c:v>
                </c:pt>
                <c:pt idx="518">
                  <c:v>2.0996962126391194</c:v>
                </c:pt>
                <c:pt idx="519">
                  <c:v>2.0996962126391194</c:v>
                </c:pt>
                <c:pt idx="520">
                  <c:v>2.0996962126391194</c:v>
                </c:pt>
                <c:pt idx="521">
                  <c:v>2.0996962126391194</c:v>
                </c:pt>
                <c:pt idx="522">
                  <c:v>2.0996962126391194</c:v>
                </c:pt>
                <c:pt idx="523">
                  <c:v>2.0996962126391194</c:v>
                </c:pt>
                <c:pt idx="524">
                  <c:v>2.0996962126391194</c:v>
                </c:pt>
                <c:pt idx="525">
                  <c:v>2.0996962126391194</c:v>
                </c:pt>
                <c:pt idx="526">
                  <c:v>2.0996962126391194</c:v>
                </c:pt>
                <c:pt idx="527">
                  <c:v>2.0996962126391194</c:v>
                </c:pt>
                <c:pt idx="528">
                  <c:v>2.0996962126391194</c:v>
                </c:pt>
                <c:pt idx="529">
                  <c:v>2.0996962126391194</c:v>
                </c:pt>
                <c:pt idx="530">
                  <c:v>2.0996962126391194</c:v>
                </c:pt>
                <c:pt idx="531">
                  <c:v>2.0996962126391194</c:v>
                </c:pt>
                <c:pt idx="532">
                  <c:v>2.0996962126391194</c:v>
                </c:pt>
                <c:pt idx="533">
                  <c:v>2.0996962126391194</c:v>
                </c:pt>
                <c:pt idx="534">
                  <c:v>2.0996962126391194</c:v>
                </c:pt>
                <c:pt idx="535">
                  <c:v>2.0996962126391194</c:v>
                </c:pt>
                <c:pt idx="536">
                  <c:v>2.0996962126391194</c:v>
                </c:pt>
                <c:pt idx="537">
                  <c:v>2.0996962126391194</c:v>
                </c:pt>
                <c:pt idx="538">
                  <c:v>2.0996962126391194</c:v>
                </c:pt>
                <c:pt idx="539">
                  <c:v>2.0996962126391194</c:v>
                </c:pt>
                <c:pt idx="540">
                  <c:v>2.0996962126391194</c:v>
                </c:pt>
                <c:pt idx="541">
                  <c:v>2.0996962126391194</c:v>
                </c:pt>
                <c:pt idx="542">
                  <c:v>2.0996962126391194</c:v>
                </c:pt>
                <c:pt idx="543">
                  <c:v>2.0996962126391194</c:v>
                </c:pt>
                <c:pt idx="544">
                  <c:v>2.0996962126391194</c:v>
                </c:pt>
                <c:pt idx="545">
                  <c:v>2.0996962126391194</c:v>
                </c:pt>
                <c:pt idx="546">
                  <c:v>2.0996962126391194</c:v>
                </c:pt>
                <c:pt idx="547">
                  <c:v>2.0996962126391194</c:v>
                </c:pt>
                <c:pt idx="548">
                  <c:v>2.0996962126391194</c:v>
                </c:pt>
                <c:pt idx="549">
                  <c:v>2.0996962126391194</c:v>
                </c:pt>
                <c:pt idx="550">
                  <c:v>2.0996962126391194</c:v>
                </c:pt>
                <c:pt idx="551">
                  <c:v>2.0996962126391194</c:v>
                </c:pt>
                <c:pt idx="552">
                  <c:v>2.0996962126391194</c:v>
                </c:pt>
                <c:pt idx="553">
                  <c:v>2.0996962126391194</c:v>
                </c:pt>
                <c:pt idx="554">
                  <c:v>2.0996962126391194</c:v>
                </c:pt>
                <c:pt idx="555">
                  <c:v>2.0996962126391194</c:v>
                </c:pt>
                <c:pt idx="556">
                  <c:v>2.0996962126391194</c:v>
                </c:pt>
                <c:pt idx="557">
                  <c:v>2.0996962126391194</c:v>
                </c:pt>
                <c:pt idx="558">
                  <c:v>2.0996962126391194</c:v>
                </c:pt>
                <c:pt idx="559">
                  <c:v>2.0996962126391194</c:v>
                </c:pt>
                <c:pt idx="560">
                  <c:v>2.0996962126391194</c:v>
                </c:pt>
                <c:pt idx="561">
                  <c:v>2.0996962126391194</c:v>
                </c:pt>
                <c:pt idx="562">
                  <c:v>2.0996962126391194</c:v>
                </c:pt>
                <c:pt idx="563">
                  <c:v>2.0996962126391194</c:v>
                </c:pt>
                <c:pt idx="564">
                  <c:v>2.0996962126391194</c:v>
                </c:pt>
                <c:pt idx="565">
                  <c:v>2.0996962126391194</c:v>
                </c:pt>
                <c:pt idx="566">
                  <c:v>2.0996962126391194</c:v>
                </c:pt>
                <c:pt idx="567">
                  <c:v>2.0996962126391194</c:v>
                </c:pt>
                <c:pt idx="568">
                  <c:v>2.0996962126391194</c:v>
                </c:pt>
                <c:pt idx="569">
                  <c:v>2.0996962126391194</c:v>
                </c:pt>
                <c:pt idx="570">
                  <c:v>2.0996962126391194</c:v>
                </c:pt>
                <c:pt idx="571">
                  <c:v>2.0996962126391194</c:v>
                </c:pt>
                <c:pt idx="572">
                  <c:v>2.0996962126391194</c:v>
                </c:pt>
                <c:pt idx="573">
                  <c:v>2.0996962126391194</c:v>
                </c:pt>
                <c:pt idx="574">
                  <c:v>2.0996962126391194</c:v>
                </c:pt>
                <c:pt idx="575">
                  <c:v>2.0996962126391194</c:v>
                </c:pt>
                <c:pt idx="576">
                  <c:v>2.0996962126391194</c:v>
                </c:pt>
                <c:pt idx="577">
                  <c:v>2.0996962126391194</c:v>
                </c:pt>
                <c:pt idx="578">
                  <c:v>2.0996962126391194</c:v>
                </c:pt>
                <c:pt idx="579">
                  <c:v>2.0996962126391194</c:v>
                </c:pt>
                <c:pt idx="580">
                  <c:v>2.0996962126391194</c:v>
                </c:pt>
                <c:pt idx="581">
                  <c:v>2.0996962126391194</c:v>
                </c:pt>
                <c:pt idx="582">
                  <c:v>2.0996962126391194</c:v>
                </c:pt>
                <c:pt idx="583">
                  <c:v>2.0996962126391194</c:v>
                </c:pt>
                <c:pt idx="584">
                  <c:v>2.0996962126391194</c:v>
                </c:pt>
                <c:pt idx="585">
                  <c:v>2.0996962126391194</c:v>
                </c:pt>
                <c:pt idx="586">
                  <c:v>2.0996962126391194</c:v>
                </c:pt>
                <c:pt idx="587">
                  <c:v>2.0996962126391194</c:v>
                </c:pt>
                <c:pt idx="588">
                  <c:v>2.0996962126391194</c:v>
                </c:pt>
                <c:pt idx="589">
                  <c:v>2.0996962126391194</c:v>
                </c:pt>
                <c:pt idx="590">
                  <c:v>2.0996962126391194</c:v>
                </c:pt>
                <c:pt idx="591">
                  <c:v>2.0996962126391194</c:v>
                </c:pt>
                <c:pt idx="592">
                  <c:v>2.0996962126391194</c:v>
                </c:pt>
                <c:pt idx="593">
                  <c:v>2.0996962126391194</c:v>
                </c:pt>
                <c:pt idx="594">
                  <c:v>2.0996962126391194</c:v>
                </c:pt>
                <c:pt idx="595">
                  <c:v>2.0996962126391194</c:v>
                </c:pt>
                <c:pt idx="596">
                  <c:v>2.0996962126391194</c:v>
                </c:pt>
                <c:pt idx="597">
                  <c:v>2.0996962126391194</c:v>
                </c:pt>
                <c:pt idx="598">
                  <c:v>2.0996962126391194</c:v>
                </c:pt>
                <c:pt idx="599">
                  <c:v>2.0996962126391194</c:v>
                </c:pt>
                <c:pt idx="600">
                  <c:v>2.0996962126391194</c:v>
                </c:pt>
                <c:pt idx="601">
                  <c:v>2.0996962126391194</c:v>
                </c:pt>
                <c:pt idx="602">
                  <c:v>2.0996962126391194</c:v>
                </c:pt>
                <c:pt idx="603">
                  <c:v>2.0996962126391194</c:v>
                </c:pt>
                <c:pt idx="604">
                  <c:v>2.0996962126391194</c:v>
                </c:pt>
                <c:pt idx="605">
                  <c:v>2.0996962126391194</c:v>
                </c:pt>
                <c:pt idx="606">
                  <c:v>2.0996962126391194</c:v>
                </c:pt>
                <c:pt idx="607">
                  <c:v>2.0996962126391194</c:v>
                </c:pt>
                <c:pt idx="608">
                  <c:v>2.0996962126391194</c:v>
                </c:pt>
                <c:pt idx="609">
                  <c:v>2.0996962126391194</c:v>
                </c:pt>
                <c:pt idx="610">
                  <c:v>2.0996962126391194</c:v>
                </c:pt>
                <c:pt idx="611">
                  <c:v>2.0996962126391194</c:v>
                </c:pt>
                <c:pt idx="612">
                  <c:v>2.0996962126391194</c:v>
                </c:pt>
                <c:pt idx="613">
                  <c:v>2.0996962126391194</c:v>
                </c:pt>
                <c:pt idx="614">
                  <c:v>2.0996962126391194</c:v>
                </c:pt>
                <c:pt idx="615">
                  <c:v>2.0996962126391194</c:v>
                </c:pt>
                <c:pt idx="616">
                  <c:v>2.0996962126391194</c:v>
                </c:pt>
                <c:pt idx="617">
                  <c:v>2.0996962126391194</c:v>
                </c:pt>
                <c:pt idx="618">
                  <c:v>2.0996962126391194</c:v>
                </c:pt>
                <c:pt idx="619">
                  <c:v>2.0996962126391194</c:v>
                </c:pt>
                <c:pt idx="620">
                  <c:v>2.0996962126391194</c:v>
                </c:pt>
                <c:pt idx="621">
                  <c:v>2.0996962126391194</c:v>
                </c:pt>
                <c:pt idx="622">
                  <c:v>2.0996962126391194</c:v>
                </c:pt>
                <c:pt idx="623">
                  <c:v>2.0996962126391194</c:v>
                </c:pt>
                <c:pt idx="624">
                  <c:v>2.0996962126391194</c:v>
                </c:pt>
                <c:pt idx="625">
                  <c:v>2.0996962126391194</c:v>
                </c:pt>
                <c:pt idx="626">
                  <c:v>2.0996962126391194</c:v>
                </c:pt>
                <c:pt idx="627">
                  <c:v>2.0996962126391194</c:v>
                </c:pt>
                <c:pt idx="628">
                  <c:v>2.0996962126391194</c:v>
                </c:pt>
                <c:pt idx="629">
                  <c:v>2.0996962126391194</c:v>
                </c:pt>
                <c:pt idx="630">
                  <c:v>2.0996962126391194</c:v>
                </c:pt>
                <c:pt idx="631">
                  <c:v>2.0996962126391194</c:v>
                </c:pt>
                <c:pt idx="632">
                  <c:v>2.0996962126391194</c:v>
                </c:pt>
                <c:pt idx="633">
                  <c:v>2.0996962126391194</c:v>
                </c:pt>
                <c:pt idx="634">
                  <c:v>2.0996962126391194</c:v>
                </c:pt>
                <c:pt idx="635">
                  <c:v>2.0996962126391194</c:v>
                </c:pt>
                <c:pt idx="636">
                  <c:v>2.0996962126391194</c:v>
                </c:pt>
                <c:pt idx="637">
                  <c:v>2.0996962126391194</c:v>
                </c:pt>
                <c:pt idx="638">
                  <c:v>2.0996962126391194</c:v>
                </c:pt>
                <c:pt idx="639">
                  <c:v>2.0996962126391194</c:v>
                </c:pt>
                <c:pt idx="640">
                  <c:v>2.0996962126391194</c:v>
                </c:pt>
                <c:pt idx="641">
                  <c:v>2.0996962126391194</c:v>
                </c:pt>
                <c:pt idx="642">
                  <c:v>2.0996962126391194</c:v>
                </c:pt>
                <c:pt idx="643">
                  <c:v>2.0996962126391194</c:v>
                </c:pt>
                <c:pt idx="644">
                  <c:v>2.0996962126391194</c:v>
                </c:pt>
                <c:pt idx="645">
                  <c:v>2.0996962126391194</c:v>
                </c:pt>
                <c:pt idx="646">
                  <c:v>2.0996962126391194</c:v>
                </c:pt>
                <c:pt idx="647">
                  <c:v>2.0996962126391194</c:v>
                </c:pt>
                <c:pt idx="648">
                  <c:v>2.0996962126391194</c:v>
                </c:pt>
                <c:pt idx="649">
                  <c:v>2.0996962126391194</c:v>
                </c:pt>
                <c:pt idx="650">
                  <c:v>2.0996962126391194</c:v>
                </c:pt>
                <c:pt idx="651">
                  <c:v>2.0996962126391194</c:v>
                </c:pt>
                <c:pt idx="652">
                  <c:v>2.0996962126391194</c:v>
                </c:pt>
                <c:pt idx="653">
                  <c:v>2.0996962126391194</c:v>
                </c:pt>
                <c:pt idx="654">
                  <c:v>2.0996962126391194</c:v>
                </c:pt>
                <c:pt idx="655">
                  <c:v>2.0996962126391194</c:v>
                </c:pt>
                <c:pt idx="656">
                  <c:v>2.0996962126391194</c:v>
                </c:pt>
                <c:pt idx="657">
                  <c:v>2.0996962126391194</c:v>
                </c:pt>
                <c:pt idx="658">
                  <c:v>2.0996962126391194</c:v>
                </c:pt>
                <c:pt idx="659">
                  <c:v>2.0996962126391194</c:v>
                </c:pt>
                <c:pt idx="660">
                  <c:v>2.0996962126391194</c:v>
                </c:pt>
                <c:pt idx="661">
                  <c:v>2.0996962126391194</c:v>
                </c:pt>
                <c:pt idx="662">
                  <c:v>2.0996962126391194</c:v>
                </c:pt>
                <c:pt idx="663">
                  <c:v>2.0996962126391194</c:v>
                </c:pt>
                <c:pt idx="664">
                  <c:v>2.0996962126391194</c:v>
                </c:pt>
                <c:pt idx="665">
                  <c:v>2.0996962126391194</c:v>
                </c:pt>
                <c:pt idx="666">
                  <c:v>2.0996962126391194</c:v>
                </c:pt>
                <c:pt idx="667">
                  <c:v>2.0996962126391194</c:v>
                </c:pt>
                <c:pt idx="668">
                  <c:v>2.0996962126391194</c:v>
                </c:pt>
                <c:pt idx="669">
                  <c:v>2.0996962126391194</c:v>
                </c:pt>
                <c:pt idx="670">
                  <c:v>2.0996962126391194</c:v>
                </c:pt>
                <c:pt idx="671">
                  <c:v>2.0996962126391194</c:v>
                </c:pt>
                <c:pt idx="672">
                  <c:v>2.0996962126391194</c:v>
                </c:pt>
                <c:pt idx="673">
                  <c:v>2.0996962126391194</c:v>
                </c:pt>
                <c:pt idx="674">
                  <c:v>2.0996962126391194</c:v>
                </c:pt>
                <c:pt idx="675">
                  <c:v>2.0996962126391194</c:v>
                </c:pt>
                <c:pt idx="676">
                  <c:v>2.0996962126391194</c:v>
                </c:pt>
                <c:pt idx="677">
                  <c:v>2.0996962126391194</c:v>
                </c:pt>
                <c:pt idx="678">
                  <c:v>2.0996962126391194</c:v>
                </c:pt>
                <c:pt idx="679">
                  <c:v>2.0996962126391194</c:v>
                </c:pt>
                <c:pt idx="680">
                  <c:v>2.0996962126391194</c:v>
                </c:pt>
                <c:pt idx="681">
                  <c:v>2.0996962126391194</c:v>
                </c:pt>
                <c:pt idx="682">
                  <c:v>2.0996962126391194</c:v>
                </c:pt>
                <c:pt idx="683">
                  <c:v>2.0996962126391194</c:v>
                </c:pt>
                <c:pt idx="684">
                  <c:v>2.0996962126391194</c:v>
                </c:pt>
                <c:pt idx="685">
                  <c:v>2.0996962126391194</c:v>
                </c:pt>
                <c:pt idx="686">
                  <c:v>2.0996962126391194</c:v>
                </c:pt>
                <c:pt idx="687">
                  <c:v>2.0996962126391194</c:v>
                </c:pt>
                <c:pt idx="688">
                  <c:v>2.0996962126391194</c:v>
                </c:pt>
                <c:pt idx="689">
                  <c:v>2.0996962126391194</c:v>
                </c:pt>
                <c:pt idx="690">
                  <c:v>2.0996962126391194</c:v>
                </c:pt>
                <c:pt idx="691">
                  <c:v>2.0996962126391194</c:v>
                </c:pt>
                <c:pt idx="692">
                  <c:v>2.0996962126391194</c:v>
                </c:pt>
                <c:pt idx="693">
                  <c:v>2.0996962126391194</c:v>
                </c:pt>
                <c:pt idx="694">
                  <c:v>2.0996962126391194</c:v>
                </c:pt>
                <c:pt idx="695">
                  <c:v>2.0996962126391194</c:v>
                </c:pt>
                <c:pt idx="696">
                  <c:v>2.0996962126391194</c:v>
                </c:pt>
                <c:pt idx="697">
                  <c:v>2.0996962126391194</c:v>
                </c:pt>
                <c:pt idx="698">
                  <c:v>2.0996962126391194</c:v>
                </c:pt>
                <c:pt idx="699">
                  <c:v>2.0996962126391194</c:v>
                </c:pt>
                <c:pt idx="700">
                  <c:v>2.0996962126391194</c:v>
                </c:pt>
                <c:pt idx="701">
                  <c:v>2.0996962126391194</c:v>
                </c:pt>
                <c:pt idx="702">
                  <c:v>2.0996962126391194</c:v>
                </c:pt>
                <c:pt idx="703">
                  <c:v>2.0996962126391194</c:v>
                </c:pt>
                <c:pt idx="704">
                  <c:v>2.0996962126391194</c:v>
                </c:pt>
                <c:pt idx="705">
                  <c:v>2.0996962126391194</c:v>
                </c:pt>
                <c:pt idx="706">
                  <c:v>2.0996962126391194</c:v>
                </c:pt>
                <c:pt idx="707">
                  <c:v>2.0996962126391194</c:v>
                </c:pt>
                <c:pt idx="708">
                  <c:v>2.0996962126391194</c:v>
                </c:pt>
                <c:pt idx="709">
                  <c:v>2.0996962126391194</c:v>
                </c:pt>
                <c:pt idx="710">
                  <c:v>2.0996962126391194</c:v>
                </c:pt>
                <c:pt idx="711">
                  <c:v>2.0996962126391194</c:v>
                </c:pt>
                <c:pt idx="712">
                  <c:v>2.0996962126391194</c:v>
                </c:pt>
                <c:pt idx="713">
                  <c:v>2.0996962126391194</c:v>
                </c:pt>
                <c:pt idx="714">
                  <c:v>2.0996962126391194</c:v>
                </c:pt>
                <c:pt idx="715">
                  <c:v>2.0996962126391194</c:v>
                </c:pt>
                <c:pt idx="716">
                  <c:v>2.0996962126391194</c:v>
                </c:pt>
                <c:pt idx="717">
                  <c:v>2.0996962126391194</c:v>
                </c:pt>
                <c:pt idx="718">
                  <c:v>2.0996962126391194</c:v>
                </c:pt>
                <c:pt idx="719">
                  <c:v>2.0996962126391194</c:v>
                </c:pt>
                <c:pt idx="720">
                  <c:v>2.0996962126391194</c:v>
                </c:pt>
                <c:pt idx="721">
                  <c:v>2.0996962126391194</c:v>
                </c:pt>
                <c:pt idx="722">
                  <c:v>2.0996962126391194</c:v>
                </c:pt>
                <c:pt idx="723">
                  <c:v>2.0996962126391194</c:v>
                </c:pt>
                <c:pt idx="724">
                  <c:v>2.0996962126391194</c:v>
                </c:pt>
                <c:pt idx="725">
                  <c:v>2.0996962126391194</c:v>
                </c:pt>
                <c:pt idx="726">
                  <c:v>2.0996962126391194</c:v>
                </c:pt>
                <c:pt idx="727">
                  <c:v>2.0996962126391194</c:v>
                </c:pt>
                <c:pt idx="728">
                  <c:v>2.0996962126391194</c:v>
                </c:pt>
                <c:pt idx="729">
                  <c:v>2.0996962126391194</c:v>
                </c:pt>
                <c:pt idx="730">
                  <c:v>2.0996962126391194</c:v>
                </c:pt>
                <c:pt idx="731">
                  <c:v>2.0996962126391194</c:v>
                </c:pt>
                <c:pt idx="732">
                  <c:v>2.0996962126391194</c:v>
                </c:pt>
                <c:pt idx="733">
                  <c:v>2.0996962126391194</c:v>
                </c:pt>
                <c:pt idx="734">
                  <c:v>2.0996962126391194</c:v>
                </c:pt>
                <c:pt idx="735">
                  <c:v>2.0996962126391194</c:v>
                </c:pt>
                <c:pt idx="736">
                  <c:v>2.0996962126391194</c:v>
                </c:pt>
                <c:pt idx="737">
                  <c:v>2.0996962126391194</c:v>
                </c:pt>
                <c:pt idx="738">
                  <c:v>2.0996962126391194</c:v>
                </c:pt>
                <c:pt idx="739">
                  <c:v>2.0996962126391194</c:v>
                </c:pt>
                <c:pt idx="740">
                  <c:v>2.0996962126391194</c:v>
                </c:pt>
                <c:pt idx="741">
                  <c:v>2.0996962126391194</c:v>
                </c:pt>
                <c:pt idx="742">
                  <c:v>2.0996962126391194</c:v>
                </c:pt>
                <c:pt idx="743">
                  <c:v>2.0996962126391194</c:v>
                </c:pt>
                <c:pt idx="744">
                  <c:v>2.0996962126391194</c:v>
                </c:pt>
                <c:pt idx="745">
                  <c:v>2.0996962126391194</c:v>
                </c:pt>
                <c:pt idx="746">
                  <c:v>2.0996962126391194</c:v>
                </c:pt>
                <c:pt idx="747">
                  <c:v>2.0996962126391194</c:v>
                </c:pt>
                <c:pt idx="748">
                  <c:v>2.0996962126391194</c:v>
                </c:pt>
                <c:pt idx="749">
                  <c:v>2.0996962126391194</c:v>
                </c:pt>
                <c:pt idx="750">
                  <c:v>2.0996962126391194</c:v>
                </c:pt>
                <c:pt idx="751">
                  <c:v>2.0996962126391194</c:v>
                </c:pt>
                <c:pt idx="752">
                  <c:v>2.0996962126391194</c:v>
                </c:pt>
                <c:pt idx="753">
                  <c:v>2.0996962126391194</c:v>
                </c:pt>
                <c:pt idx="754">
                  <c:v>2.0996962126391194</c:v>
                </c:pt>
                <c:pt idx="755">
                  <c:v>2.0996962126391194</c:v>
                </c:pt>
                <c:pt idx="756">
                  <c:v>2.0996962126391194</c:v>
                </c:pt>
                <c:pt idx="757">
                  <c:v>2.0996962126391194</c:v>
                </c:pt>
                <c:pt idx="758">
                  <c:v>2.0996962126391194</c:v>
                </c:pt>
                <c:pt idx="759">
                  <c:v>2.0996962126391194</c:v>
                </c:pt>
                <c:pt idx="760">
                  <c:v>2.0996962126391194</c:v>
                </c:pt>
                <c:pt idx="761">
                  <c:v>2.0996962126391194</c:v>
                </c:pt>
                <c:pt idx="762">
                  <c:v>2.0996962126391194</c:v>
                </c:pt>
                <c:pt idx="763">
                  <c:v>2.0996962126391194</c:v>
                </c:pt>
                <c:pt idx="764">
                  <c:v>2.0996962126391194</c:v>
                </c:pt>
                <c:pt idx="765">
                  <c:v>2.0996962126391194</c:v>
                </c:pt>
                <c:pt idx="766">
                  <c:v>2.0996962126391194</c:v>
                </c:pt>
                <c:pt idx="767">
                  <c:v>2.0996962126391194</c:v>
                </c:pt>
                <c:pt idx="768">
                  <c:v>2.0996962126391194</c:v>
                </c:pt>
                <c:pt idx="769">
                  <c:v>2.0996962126391194</c:v>
                </c:pt>
                <c:pt idx="770">
                  <c:v>2.0996962126391194</c:v>
                </c:pt>
                <c:pt idx="771">
                  <c:v>2.0996962126391194</c:v>
                </c:pt>
                <c:pt idx="772">
                  <c:v>2.0996962126391194</c:v>
                </c:pt>
                <c:pt idx="773">
                  <c:v>2.0996962126391194</c:v>
                </c:pt>
                <c:pt idx="774">
                  <c:v>2.0996962126391194</c:v>
                </c:pt>
                <c:pt idx="775">
                  <c:v>2.0996962126391194</c:v>
                </c:pt>
                <c:pt idx="776">
                  <c:v>2.0996962126391194</c:v>
                </c:pt>
                <c:pt idx="777">
                  <c:v>2.0996962126391194</c:v>
                </c:pt>
                <c:pt idx="778">
                  <c:v>2.0996962126391194</c:v>
                </c:pt>
                <c:pt idx="779">
                  <c:v>2.0996962126391194</c:v>
                </c:pt>
                <c:pt idx="780">
                  <c:v>2.0996962126391194</c:v>
                </c:pt>
                <c:pt idx="781">
                  <c:v>2.0996962126391194</c:v>
                </c:pt>
                <c:pt idx="782">
                  <c:v>2.0996962126391194</c:v>
                </c:pt>
                <c:pt idx="783">
                  <c:v>2.0996962126391194</c:v>
                </c:pt>
                <c:pt idx="784">
                  <c:v>2.0996962126391194</c:v>
                </c:pt>
                <c:pt idx="785">
                  <c:v>2.0996962126391194</c:v>
                </c:pt>
                <c:pt idx="786">
                  <c:v>2.0996962126391194</c:v>
                </c:pt>
                <c:pt idx="787">
                  <c:v>2.0996962126391194</c:v>
                </c:pt>
                <c:pt idx="788">
                  <c:v>2.0996962126391194</c:v>
                </c:pt>
                <c:pt idx="789">
                  <c:v>2.0996962126391194</c:v>
                </c:pt>
                <c:pt idx="790">
                  <c:v>2.0996962126391194</c:v>
                </c:pt>
                <c:pt idx="791">
                  <c:v>2.0996962126391194</c:v>
                </c:pt>
                <c:pt idx="792">
                  <c:v>2.0996962126391194</c:v>
                </c:pt>
                <c:pt idx="793">
                  <c:v>2.0996962126391194</c:v>
                </c:pt>
                <c:pt idx="794">
                  <c:v>2.0996962126391194</c:v>
                </c:pt>
                <c:pt idx="795">
                  <c:v>2.0996962126391194</c:v>
                </c:pt>
                <c:pt idx="796">
                  <c:v>2.0996962126391194</c:v>
                </c:pt>
                <c:pt idx="797">
                  <c:v>2.0996962126391194</c:v>
                </c:pt>
                <c:pt idx="798">
                  <c:v>2.0996962126391194</c:v>
                </c:pt>
                <c:pt idx="799">
                  <c:v>2.0996962126391194</c:v>
                </c:pt>
                <c:pt idx="800">
                  <c:v>2.0996962126391194</c:v>
                </c:pt>
                <c:pt idx="801">
                  <c:v>2.0996962126391194</c:v>
                </c:pt>
                <c:pt idx="802">
                  <c:v>2.0996962126391194</c:v>
                </c:pt>
                <c:pt idx="803">
                  <c:v>2.0996962126391194</c:v>
                </c:pt>
                <c:pt idx="804">
                  <c:v>2.0996962126391194</c:v>
                </c:pt>
                <c:pt idx="805">
                  <c:v>2.0996962126391194</c:v>
                </c:pt>
                <c:pt idx="806">
                  <c:v>2.0996962126391194</c:v>
                </c:pt>
                <c:pt idx="807">
                  <c:v>2.0996962126391194</c:v>
                </c:pt>
                <c:pt idx="808">
                  <c:v>2.0996962126391194</c:v>
                </c:pt>
                <c:pt idx="809">
                  <c:v>2.0996962126391194</c:v>
                </c:pt>
                <c:pt idx="810">
                  <c:v>2.0996962126391194</c:v>
                </c:pt>
                <c:pt idx="811">
                  <c:v>2.0996962126391194</c:v>
                </c:pt>
                <c:pt idx="812">
                  <c:v>2.0996962126391194</c:v>
                </c:pt>
                <c:pt idx="813">
                  <c:v>2.0996962126391194</c:v>
                </c:pt>
                <c:pt idx="814">
                  <c:v>2.0996962126391194</c:v>
                </c:pt>
                <c:pt idx="815">
                  <c:v>2.0996962126391194</c:v>
                </c:pt>
                <c:pt idx="816">
                  <c:v>2.0996962126391194</c:v>
                </c:pt>
                <c:pt idx="817">
                  <c:v>2.0996962126391194</c:v>
                </c:pt>
                <c:pt idx="818">
                  <c:v>2.0996962126391194</c:v>
                </c:pt>
                <c:pt idx="819">
                  <c:v>2.0996962126391194</c:v>
                </c:pt>
                <c:pt idx="820">
                  <c:v>2.0996962126391194</c:v>
                </c:pt>
                <c:pt idx="821">
                  <c:v>2.0996962126391194</c:v>
                </c:pt>
                <c:pt idx="822">
                  <c:v>2.0996962126391194</c:v>
                </c:pt>
                <c:pt idx="823">
                  <c:v>2.0996962126391194</c:v>
                </c:pt>
                <c:pt idx="824">
                  <c:v>2.0996962126391194</c:v>
                </c:pt>
                <c:pt idx="825">
                  <c:v>2.0996962126391194</c:v>
                </c:pt>
                <c:pt idx="826">
                  <c:v>2.0996962126391194</c:v>
                </c:pt>
                <c:pt idx="827">
                  <c:v>2.0996962126391194</c:v>
                </c:pt>
                <c:pt idx="828">
                  <c:v>2.0996962126391194</c:v>
                </c:pt>
                <c:pt idx="829">
                  <c:v>2.0996962126391194</c:v>
                </c:pt>
                <c:pt idx="830">
                  <c:v>2.0996962126391194</c:v>
                </c:pt>
                <c:pt idx="831">
                  <c:v>2.0996962126391194</c:v>
                </c:pt>
                <c:pt idx="832">
                  <c:v>2.0996962126391194</c:v>
                </c:pt>
                <c:pt idx="833">
                  <c:v>2.0996962126391194</c:v>
                </c:pt>
                <c:pt idx="834">
                  <c:v>2.0996962126391194</c:v>
                </c:pt>
                <c:pt idx="835">
                  <c:v>2.0996962126391194</c:v>
                </c:pt>
                <c:pt idx="836">
                  <c:v>2.0996962126391194</c:v>
                </c:pt>
                <c:pt idx="837">
                  <c:v>2.0996962126391194</c:v>
                </c:pt>
                <c:pt idx="838">
                  <c:v>2.0996962126391194</c:v>
                </c:pt>
                <c:pt idx="839">
                  <c:v>2.0996962126391194</c:v>
                </c:pt>
                <c:pt idx="840">
                  <c:v>2.0996962126391194</c:v>
                </c:pt>
                <c:pt idx="841">
                  <c:v>2.0996962126391194</c:v>
                </c:pt>
                <c:pt idx="842">
                  <c:v>2.0996962126391194</c:v>
                </c:pt>
                <c:pt idx="843">
                  <c:v>2.0996962126391194</c:v>
                </c:pt>
                <c:pt idx="844">
                  <c:v>2.0996962126391194</c:v>
                </c:pt>
                <c:pt idx="845">
                  <c:v>2.0996962126391194</c:v>
                </c:pt>
                <c:pt idx="846">
                  <c:v>2.0996962126391194</c:v>
                </c:pt>
                <c:pt idx="847">
                  <c:v>2.0996962126391194</c:v>
                </c:pt>
                <c:pt idx="848">
                  <c:v>2.0996962126391194</c:v>
                </c:pt>
                <c:pt idx="849">
                  <c:v>2.0996962126391194</c:v>
                </c:pt>
                <c:pt idx="850">
                  <c:v>2.0996962126391194</c:v>
                </c:pt>
                <c:pt idx="851">
                  <c:v>2.0996962126391194</c:v>
                </c:pt>
                <c:pt idx="852">
                  <c:v>2.0996962126391194</c:v>
                </c:pt>
                <c:pt idx="853">
                  <c:v>2.0996962126391194</c:v>
                </c:pt>
                <c:pt idx="854">
                  <c:v>2.0996962126391194</c:v>
                </c:pt>
                <c:pt idx="855">
                  <c:v>2.0996962126391194</c:v>
                </c:pt>
                <c:pt idx="856">
                  <c:v>2.0996962126391194</c:v>
                </c:pt>
                <c:pt idx="857">
                  <c:v>2.0996962126391194</c:v>
                </c:pt>
                <c:pt idx="858">
                  <c:v>2.0996962126391194</c:v>
                </c:pt>
                <c:pt idx="859">
                  <c:v>2.0996962126391194</c:v>
                </c:pt>
                <c:pt idx="860">
                  <c:v>2.0996962126391194</c:v>
                </c:pt>
                <c:pt idx="861">
                  <c:v>2.0996962126391194</c:v>
                </c:pt>
                <c:pt idx="862">
                  <c:v>2.0996962126391194</c:v>
                </c:pt>
                <c:pt idx="863">
                  <c:v>2.0996962126391194</c:v>
                </c:pt>
                <c:pt idx="864">
                  <c:v>2.0996962126391194</c:v>
                </c:pt>
                <c:pt idx="865">
                  <c:v>2.0996962126391194</c:v>
                </c:pt>
                <c:pt idx="866">
                  <c:v>2.0996962126391194</c:v>
                </c:pt>
                <c:pt idx="867">
                  <c:v>2.0996962126391194</c:v>
                </c:pt>
                <c:pt idx="868">
                  <c:v>2.0996962126391194</c:v>
                </c:pt>
                <c:pt idx="869">
                  <c:v>2.0996962126391194</c:v>
                </c:pt>
                <c:pt idx="870">
                  <c:v>2.0996962126391194</c:v>
                </c:pt>
                <c:pt idx="871">
                  <c:v>2.0996962126391194</c:v>
                </c:pt>
                <c:pt idx="872">
                  <c:v>2.0996962126391194</c:v>
                </c:pt>
                <c:pt idx="873">
                  <c:v>2.0996962126391194</c:v>
                </c:pt>
                <c:pt idx="874">
                  <c:v>2.0996962126391194</c:v>
                </c:pt>
                <c:pt idx="875">
                  <c:v>2.0996962126391194</c:v>
                </c:pt>
                <c:pt idx="876">
                  <c:v>2.0996962126391194</c:v>
                </c:pt>
                <c:pt idx="877">
                  <c:v>2.0996962126391194</c:v>
                </c:pt>
                <c:pt idx="878">
                  <c:v>2.0996962126391194</c:v>
                </c:pt>
                <c:pt idx="879">
                  <c:v>2.0996962126391194</c:v>
                </c:pt>
                <c:pt idx="880">
                  <c:v>2.0996962126391194</c:v>
                </c:pt>
                <c:pt idx="881">
                  <c:v>2.0996962126391194</c:v>
                </c:pt>
                <c:pt idx="882">
                  <c:v>2.0996962126391194</c:v>
                </c:pt>
                <c:pt idx="883">
                  <c:v>2.0996962126391194</c:v>
                </c:pt>
                <c:pt idx="884">
                  <c:v>2.0996962126391194</c:v>
                </c:pt>
                <c:pt idx="885">
                  <c:v>2.0996962126391194</c:v>
                </c:pt>
                <c:pt idx="886">
                  <c:v>2.0996962126391194</c:v>
                </c:pt>
                <c:pt idx="887">
                  <c:v>2.0996962126391194</c:v>
                </c:pt>
                <c:pt idx="888">
                  <c:v>2.0996962126391194</c:v>
                </c:pt>
                <c:pt idx="889">
                  <c:v>2.0996962126391194</c:v>
                </c:pt>
                <c:pt idx="890">
                  <c:v>2.0996962126391194</c:v>
                </c:pt>
                <c:pt idx="891">
                  <c:v>2.0996962126391194</c:v>
                </c:pt>
                <c:pt idx="892">
                  <c:v>2.0996962126391194</c:v>
                </c:pt>
                <c:pt idx="893">
                  <c:v>2.0996962126391194</c:v>
                </c:pt>
                <c:pt idx="894">
                  <c:v>2.0996962126391194</c:v>
                </c:pt>
                <c:pt idx="895">
                  <c:v>2.0996962126391194</c:v>
                </c:pt>
                <c:pt idx="896">
                  <c:v>2.0996962126391194</c:v>
                </c:pt>
                <c:pt idx="897">
                  <c:v>2.0996962126391194</c:v>
                </c:pt>
                <c:pt idx="898">
                  <c:v>2.0996962126391194</c:v>
                </c:pt>
                <c:pt idx="899">
                  <c:v>2.0996962126391194</c:v>
                </c:pt>
                <c:pt idx="900">
                  <c:v>2.0996962126391194</c:v>
                </c:pt>
                <c:pt idx="901">
                  <c:v>2.0996962126391194</c:v>
                </c:pt>
                <c:pt idx="902">
                  <c:v>2.0996962126391194</c:v>
                </c:pt>
                <c:pt idx="903">
                  <c:v>2.0996962126391194</c:v>
                </c:pt>
                <c:pt idx="904">
                  <c:v>2.0996962126391194</c:v>
                </c:pt>
                <c:pt idx="905">
                  <c:v>2.0996962126391194</c:v>
                </c:pt>
                <c:pt idx="906">
                  <c:v>2.0996962126391194</c:v>
                </c:pt>
                <c:pt idx="907">
                  <c:v>2.0996962126391194</c:v>
                </c:pt>
                <c:pt idx="908">
                  <c:v>2.0996962126391194</c:v>
                </c:pt>
                <c:pt idx="909">
                  <c:v>2.0996962126391194</c:v>
                </c:pt>
                <c:pt idx="910">
                  <c:v>2.0996962126391194</c:v>
                </c:pt>
                <c:pt idx="911">
                  <c:v>2.0996962126391194</c:v>
                </c:pt>
                <c:pt idx="912">
                  <c:v>2.0996962126391194</c:v>
                </c:pt>
                <c:pt idx="913">
                  <c:v>2.0996962126391194</c:v>
                </c:pt>
                <c:pt idx="914">
                  <c:v>2.0996962126391194</c:v>
                </c:pt>
                <c:pt idx="915">
                  <c:v>2.0996962126391194</c:v>
                </c:pt>
                <c:pt idx="916">
                  <c:v>2.0996962126391194</c:v>
                </c:pt>
                <c:pt idx="917">
                  <c:v>2.0996962126391194</c:v>
                </c:pt>
                <c:pt idx="918">
                  <c:v>2.0996962126391194</c:v>
                </c:pt>
                <c:pt idx="919">
                  <c:v>2.0996962126391194</c:v>
                </c:pt>
                <c:pt idx="920">
                  <c:v>2.0996962126391194</c:v>
                </c:pt>
                <c:pt idx="921">
                  <c:v>2.0996962126391194</c:v>
                </c:pt>
                <c:pt idx="922">
                  <c:v>2.0996962126391194</c:v>
                </c:pt>
                <c:pt idx="923">
                  <c:v>2.0996962126391194</c:v>
                </c:pt>
                <c:pt idx="924">
                  <c:v>2.0996962126391194</c:v>
                </c:pt>
                <c:pt idx="925">
                  <c:v>2.0996962126391194</c:v>
                </c:pt>
                <c:pt idx="926">
                  <c:v>2.0996962126391194</c:v>
                </c:pt>
                <c:pt idx="927">
                  <c:v>2.0996962126391194</c:v>
                </c:pt>
                <c:pt idx="928">
                  <c:v>2.0996962126391194</c:v>
                </c:pt>
                <c:pt idx="929">
                  <c:v>2.0996962126391194</c:v>
                </c:pt>
                <c:pt idx="930">
                  <c:v>2.0996962126391194</c:v>
                </c:pt>
                <c:pt idx="931">
                  <c:v>2.0996962126391194</c:v>
                </c:pt>
                <c:pt idx="932">
                  <c:v>2.0996962126391194</c:v>
                </c:pt>
                <c:pt idx="933">
                  <c:v>2.0996962126391194</c:v>
                </c:pt>
                <c:pt idx="934">
                  <c:v>2.0996962126391194</c:v>
                </c:pt>
                <c:pt idx="935">
                  <c:v>2.0996962126391194</c:v>
                </c:pt>
                <c:pt idx="936">
                  <c:v>2.0996962126391194</c:v>
                </c:pt>
                <c:pt idx="937">
                  <c:v>2.0996962126391194</c:v>
                </c:pt>
                <c:pt idx="938">
                  <c:v>2.0996962126391194</c:v>
                </c:pt>
                <c:pt idx="939">
                  <c:v>2.0996962126391194</c:v>
                </c:pt>
                <c:pt idx="940">
                  <c:v>2.0996962126391194</c:v>
                </c:pt>
                <c:pt idx="941">
                  <c:v>2.0996962126391194</c:v>
                </c:pt>
                <c:pt idx="942">
                  <c:v>2.0996962126391194</c:v>
                </c:pt>
                <c:pt idx="943">
                  <c:v>2.0996962126391194</c:v>
                </c:pt>
                <c:pt idx="944">
                  <c:v>2.0996962126391194</c:v>
                </c:pt>
                <c:pt idx="945">
                  <c:v>2.0996962126391194</c:v>
                </c:pt>
                <c:pt idx="946">
                  <c:v>2.0996962126391194</c:v>
                </c:pt>
                <c:pt idx="947">
                  <c:v>2.0996962126391194</c:v>
                </c:pt>
                <c:pt idx="948">
                  <c:v>2.0996962126391194</c:v>
                </c:pt>
                <c:pt idx="949">
                  <c:v>2.0996962126391194</c:v>
                </c:pt>
                <c:pt idx="950">
                  <c:v>2.0996962126391194</c:v>
                </c:pt>
                <c:pt idx="951">
                  <c:v>2.0996962126391194</c:v>
                </c:pt>
                <c:pt idx="952">
                  <c:v>2.0996962126391194</c:v>
                </c:pt>
                <c:pt idx="953">
                  <c:v>2.0996962126391194</c:v>
                </c:pt>
                <c:pt idx="954">
                  <c:v>2.0996962126391194</c:v>
                </c:pt>
                <c:pt idx="955">
                  <c:v>2.0996962126391194</c:v>
                </c:pt>
                <c:pt idx="956">
                  <c:v>2.0996962126391194</c:v>
                </c:pt>
                <c:pt idx="957">
                  <c:v>2.0996962126391194</c:v>
                </c:pt>
                <c:pt idx="958">
                  <c:v>2.0996962126391194</c:v>
                </c:pt>
                <c:pt idx="959">
                  <c:v>2.0996962126391194</c:v>
                </c:pt>
                <c:pt idx="960">
                  <c:v>2.0996962126391194</c:v>
                </c:pt>
                <c:pt idx="961">
                  <c:v>2.0996962126391194</c:v>
                </c:pt>
                <c:pt idx="962">
                  <c:v>2.0996962126391194</c:v>
                </c:pt>
                <c:pt idx="963">
                  <c:v>2.0996962126391194</c:v>
                </c:pt>
                <c:pt idx="964">
                  <c:v>2.0996962126391194</c:v>
                </c:pt>
                <c:pt idx="965">
                  <c:v>2.0996962126391194</c:v>
                </c:pt>
                <c:pt idx="966">
                  <c:v>2.0996962126391194</c:v>
                </c:pt>
                <c:pt idx="967">
                  <c:v>2.0996962126391194</c:v>
                </c:pt>
                <c:pt idx="968">
                  <c:v>2.0996962126391194</c:v>
                </c:pt>
                <c:pt idx="969">
                  <c:v>2.0996962126391194</c:v>
                </c:pt>
                <c:pt idx="970">
                  <c:v>2.0996962126391194</c:v>
                </c:pt>
                <c:pt idx="971">
                  <c:v>2.0996962126391194</c:v>
                </c:pt>
                <c:pt idx="972">
                  <c:v>2.0996962126391194</c:v>
                </c:pt>
                <c:pt idx="973">
                  <c:v>2.0996962126391194</c:v>
                </c:pt>
                <c:pt idx="974">
                  <c:v>2.0996962126391194</c:v>
                </c:pt>
                <c:pt idx="975">
                  <c:v>2.0996962126391194</c:v>
                </c:pt>
                <c:pt idx="976">
                  <c:v>2.0996962126391194</c:v>
                </c:pt>
                <c:pt idx="977">
                  <c:v>2.0996962126391194</c:v>
                </c:pt>
                <c:pt idx="978">
                  <c:v>2.0996962126391194</c:v>
                </c:pt>
                <c:pt idx="979">
                  <c:v>2.0996962126391194</c:v>
                </c:pt>
                <c:pt idx="980">
                  <c:v>2.0996962126391194</c:v>
                </c:pt>
                <c:pt idx="981">
                  <c:v>2.0996962126391194</c:v>
                </c:pt>
                <c:pt idx="982">
                  <c:v>2.0996962126391194</c:v>
                </c:pt>
                <c:pt idx="983">
                  <c:v>2.0996962126391194</c:v>
                </c:pt>
                <c:pt idx="984">
                  <c:v>2.0996962126391194</c:v>
                </c:pt>
                <c:pt idx="985">
                  <c:v>2.0996962126391194</c:v>
                </c:pt>
                <c:pt idx="986">
                  <c:v>2.0996962126391194</c:v>
                </c:pt>
                <c:pt idx="987">
                  <c:v>2.0996962126391194</c:v>
                </c:pt>
                <c:pt idx="988">
                  <c:v>2.0996962126391194</c:v>
                </c:pt>
                <c:pt idx="989">
                  <c:v>2.0996962126391194</c:v>
                </c:pt>
                <c:pt idx="990">
                  <c:v>2.0996962126391194</c:v>
                </c:pt>
                <c:pt idx="991">
                  <c:v>2.0996962126391194</c:v>
                </c:pt>
                <c:pt idx="992">
                  <c:v>2.0996962126391194</c:v>
                </c:pt>
                <c:pt idx="993">
                  <c:v>2.0996962126391194</c:v>
                </c:pt>
                <c:pt idx="994">
                  <c:v>2.0996962126391194</c:v>
                </c:pt>
                <c:pt idx="995">
                  <c:v>2.0996962126391194</c:v>
                </c:pt>
                <c:pt idx="996">
                  <c:v>2.0996962126391194</c:v>
                </c:pt>
                <c:pt idx="997">
                  <c:v>2.0996962126391194</c:v>
                </c:pt>
                <c:pt idx="998">
                  <c:v>2.0996962126391194</c:v>
                </c:pt>
                <c:pt idx="999">
                  <c:v>2.0996962126391194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D6-C442-9CC1-383886CDB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1504"/>
        <c:axId val="99223424"/>
      </c:scatterChart>
      <c:scatterChart>
        <c:scatterStyle val="lineMarker"/>
        <c:varyColors val="0"/>
        <c:ser>
          <c:idx val="2"/>
          <c:order val="1"/>
          <c:tx>
            <c:v>Conventional method</c:v>
          </c:tx>
          <c:spPr>
            <a:ln w="28575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xVal>
            <c:numRef>
              <c:f>WorkingDistribution!$B$2:$B$1001</c:f>
              <c:numCache>
                <c:formatCode>General</c:formatCode>
                <c:ptCount val="1000"/>
                <c:pt idx="0">
                  <c:v>0.18561283458921898</c:v>
                </c:pt>
                <c:pt idx="1">
                  <c:v>0.18561283458921898</c:v>
                </c:pt>
                <c:pt idx="2">
                  <c:v>0.18561283458921898</c:v>
                </c:pt>
                <c:pt idx="3">
                  <c:v>0.18561283458921898</c:v>
                </c:pt>
                <c:pt idx="4">
                  <c:v>0.18561283458921898</c:v>
                </c:pt>
                <c:pt idx="5">
                  <c:v>0.18561283458921898</c:v>
                </c:pt>
                <c:pt idx="6">
                  <c:v>0.18561283458921898</c:v>
                </c:pt>
                <c:pt idx="7">
                  <c:v>0.18561283458921898</c:v>
                </c:pt>
                <c:pt idx="8">
                  <c:v>0.18561283458921898</c:v>
                </c:pt>
                <c:pt idx="9">
                  <c:v>0.18561283458921898</c:v>
                </c:pt>
                <c:pt idx="10">
                  <c:v>0.18561283458921898</c:v>
                </c:pt>
                <c:pt idx="11">
                  <c:v>0.18561283458921898</c:v>
                </c:pt>
                <c:pt idx="12">
                  <c:v>0.18561283458921898</c:v>
                </c:pt>
                <c:pt idx="13">
                  <c:v>0.18561283458921898</c:v>
                </c:pt>
                <c:pt idx="14">
                  <c:v>0.18561283458921898</c:v>
                </c:pt>
                <c:pt idx="15">
                  <c:v>0.18561283458921898</c:v>
                </c:pt>
                <c:pt idx="16">
                  <c:v>0.18561283458921898</c:v>
                </c:pt>
                <c:pt idx="17">
                  <c:v>0.18561283458921898</c:v>
                </c:pt>
                <c:pt idx="18">
                  <c:v>0.18561283458921898</c:v>
                </c:pt>
                <c:pt idx="19">
                  <c:v>0.18561283458921898</c:v>
                </c:pt>
                <c:pt idx="20">
                  <c:v>0.18561283458921898</c:v>
                </c:pt>
                <c:pt idx="21">
                  <c:v>0.18561283458921898</c:v>
                </c:pt>
                <c:pt idx="22">
                  <c:v>0.18561283458921898</c:v>
                </c:pt>
                <c:pt idx="23">
                  <c:v>0.18561283458921898</c:v>
                </c:pt>
                <c:pt idx="24">
                  <c:v>0.18561283458921898</c:v>
                </c:pt>
                <c:pt idx="25">
                  <c:v>0.18561283458921898</c:v>
                </c:pt>
                <c:pt idx="26">
                  <c:v>0.18561283458921898</c:v>
                </c:pt>
                <c:pt idx="27">
                  <c:v>0.18561283458921898</c:v>
                </c:pt>
                <c:pt idx="28">
                  <c:v>0.18561283458921898</c:v>
                </c:pt>
                <c:pt idx="29">
                  <c:v>0.18561283458921898</c:v>
                </c:pt>
                <c:pt idx="30">
                  <c:v>0.18561283458921898</c:v>
                </c:pt>
                <c:pt idx="31">
                  <c:v>0.18561283458921898</c:v>
                </c:pt>
                <c:pt idx="32">
                  <c:v>0.18561283458921898</c:v>
                </c:pt>
                <c:pt idx="33">
                  <c:v>0.18561283458921898</c:v>
                </c:pt>
                <c:pt idx="34">
                  <c:v>0.18561283458921898</c:v>
                </c:pt>
                <c:pt idx="35">
                  <c:v>0.18561283458921898</c:v>
                </c:pt>
                <c:pt idx="36">
                  <c:v>0.18561283458921898</c:v>
                </c:pt>
                <c:pt idx="37">
                  <c:v>0.18561283458921898</c:v>
                </c:pt>
                <c:pt idx="38">
                  <c:v>0.18561283458921898</c:v>
                </c:pt>
                <c:pt idx="39">
                  <c:v>0.18561283458921898</c:v>
                </c:pt>
                <c:pt idx="40">
                  <c:v>0.18561283458921898</c:v>
                </c:pt>
                <c:pt idx="41">
                  <c:v>0.18561283458921898</c:v>
                </c:pt>
                <c:pt idx="42">
                  <c:v>0.18561283458921898</c:v>
                </c:pt>
                <c:pt idx="43">
                  <c:v>0.18561283458921898</c:v>
                </c:pt>
                <c:pt idx="44">
                  <c:v>0.18561283458921898</c:v>
                </c:pt>
                <c:pt idx="45">
                  <c:v>0.18561283458921898</c:v>
                </c:pt>
                <c:pt idx="46">
                  <c:v>0.18561283458921898</c:v>
                </c:pt>
                <c:pt idx="47">
                  <c:v>0.18561283458921898</c:v>
                </c:pt>
                <c:pt idx="48">
                  <c:v>0.18561283458921898</c:v>
                </c:pt>
                <c:pt idx="49">
                  <c:v>0.18561283458921898</c:v>
                </c:pt>
                <c:pt idx="50">
                  <c:v>0.18561283458921898</c:v>
                </c:pt>
                <c:pt idx="51">
                  <c:v>0.18561283458921898</c:v>
                </c:pt>
                <c:pt idx="52">
                  <c:v>0.18561283458921898</c:v>
                </c:pt>
                <c:pt idx="53">
                  <c:v>0.18561283458921898</c:v>
                </c:pt>
                <c:pt idx="54">
                  <c:v>0.18561283458921898</c:v>
                </c:pt>
                <c:pt idx="55">
                  <c:v>0.18561283458921898</c:v>
                </c:pt>
                <c:pt idx="56">
                  <c:v>0.18561283458921898</c:v>
                </c:pt>
                <c:pt idx="57">
                  <c:v>0.18561283458921898</c:v>
                </c:pt>
                <c:pt idx="58">
                  <c:v>0.18561283458921898</c:v>
                </c:pt>
                <c:pt idx="59">
                  <c:v>0.18561283458921898</c:v>
                </c:pt>
                <c:pt idx="60">
                  <c:v>0.18561283458921898</c:v>
                </c:pt>
                <c:pt idx="61">
                  <c:v>0.18561283458921898</c:v>
                </c:pt>
                <c:pt idx="62">
                  <c:v>0.18561283458921898</c:v>
                </c:pt>
                <c:pt idx="63">
                  <c:v>0.18561283458921898</c:v>
                </c:pt>
                <c:pt idx="64">
                  <c:v>0.18561283458921898</c:v>
                </c:pt>
                <c:pt idx="65">
                  <c:v>0.18561283458921898</c:v>
                </c:pt>
                <c:pt idx="66">
                  <c:v>0.18561283458921898</c:v>
                </c:pt>
                <c:pt idx="67">
                  <c:v>0.18561283458921898</c:v>
                </c:pt>
                <c:pt idx="68">
                  <c:v>0.18561283458921898</c:v>
                </c:pt>
                <c:pt idx="69">
                  <c:v>0.18561283458921898</c:v>
                </c:pt>
                <c:pt idx="70">
                  <c:v>0.18561283458921898</c:v>
                </c:pt>
                <c:pt idx="71">
                  <c:v>0.18561283458921898</c:v>
                </c:pt>
                <c:pt idx="72">
                  <c:v>0.18561283458921898</c:v>
                </c:pt>
                <c:pt idx="73">
                  <c:v>0.18561283458921898</c:v>
                </c:pt>
                <c:pt idx="74">
                  <c:v>0.18561283458921898</c:v>
                </c:pt>
                <c:pt idx="75">
                  <c:v>0.18561283458921898</c:v>
                </c:pt>
                <c:pt idx="76">
                  <c:v>0.18561283458921898</c:v>
                </c:pt>
                <c:pt idx="77">
                  <c:v>0.18561283458921898</c:v>
                </c:pt>
                <c:pt idx="78">
                  <c:v>0.18561283458921898</c:v>
                </c:pt>
                <c:pt idx="79">
                  <c:v>0.18561283458921898</c:v>
                </c:pt>
                <c:pt idx="80">
                  <c:v>0.18561283458921898</c:v>
                </c:pt>
                <c:pt idx="81">
                  <c:v>0.18561283458921898</c:v>
                </c:pt>
                <c:pt idx="82">
                  <c:v>0.18561283458921898</c:v>
                </c:pt>
                <c:pt idx="83">
                  <c:v>0.18561283458921898</c:v>
                </c:pt>
                <c:pt idx="84">
                  <c:v>0.18561283458921898</c:v>
                </c:pt>
                <c:pt idx="85">
                  <c:v>0.18561283458921898</c:v>
                </c:pt>
                <c:pt idx="86">
                  <c:v>0.18561283458921898</c:v>
                </c:pt>
                <c:pt idx="87">
                  <c:v>0.18561283458921898</c:v>
                </c:pt>
                <c:pt idx="88">
                  <c:v>0.18561283458921898</c:v>
                </c:pt>
                <c:pt idx="89">
                  <c:v>0.18561283458921898</c:v>
                </c:pt>
                <c:pt idx="90">
                  <c:v>0.18561283458921898</c:v>
                </c:pt>
                <c:pt idx="91">
                  <c:v>0.18561283458921898</c:v>
                </c:pt>
                <c:pt idx="92">
                  <c:v>0.18561283458921898</c:v>
                </c:pt>
                <c:pt idx="93">
                  <c:v>0.18561283458921898</c:v>
                </c:pt>
                <c:pt idx="94">
                  <c:v>0.18561283458921898</c:v>
                </c:pt>
                <c:pt idx="95">
                  <c:v>0.18561283458921898</c:v>
                </c:pt>
                <c:pt idx="96">
                  <c:v>0.18561283458921898</c:v>
                </c:pt>
                <c:pt idx="97">
                  <c:v>0.18561283458921898</c:v>
                </c:pt>
                <c:pt idx="98">
                  <c:v>0.18561283458921898</c:v>
                </c:pt>
                <c:pt idx="99">
                  <c:v>0.18561283458921898</c:v>
                </c:pt>
                <c:pt idx="100">
                  <c:v>0.18561283458921898</c:v>
                </c:pt>
                <c:pt idx="101">
                  <c:v>0.18561283458921898</c:v>
                </c:pt>
                <c:pt idx="102">
                  <c:v>0.18561283458921898</c:v>
                </c:pt>
                <c:pt idx="103">
                  <c:v>0.18561283458921898</c:v>
                </c:pt>
                <c:pt idx="104">
                  <c:v>0.18561283458921898</c:v>
                </c:pt>
                <c:pt idx="105">
                  <c:v>0.18561283458921898</c:v>
                </c:pt>
                <c:pt idx="106">
                  <c:v>0.18561283458921898</c:v>
                </c:pt>
                <c:pt idx="107">
                  <c:v>0.18561283458921898</c:v>
                </c:pt>
                <c:pt idx="108">
                  <c:v>0.18561283458921898</c:v>
                </c:pt>
                <c:pt idx="109">
                  <c:v>0.18561283458921898</c:v>
                </c:pt>
                <c:pt idx="110">
                  <c:v>0.18561283458921898</c:v>
                </c:pt>
                <c:pt idx="111">
                  <c:v>0.18561283458921898</c:v>
                </c:pt>
                <c:pt idx="112">
                  <c:v>0.18561283458921898</c:v>
                </c:pt>
                <c:pt idx="113">
                  <c:v>0.18561283458921898</c:v>
                </c:pt>
                <c:pt idx="114">
                  <c:v>0.18561283458921898</c:v>
                </c:pt>
                <c:pt idx="115">
                  <c:v>0.18561283458921898</c:v>
                </c:pt>
                <c:pt idx="116">
                  <c:v>0.18561283458921898</c:v>
                </c:pt>
                <c:pt idx="117">
                  <c:v>0.18561283458921898</c:v>
                </c:pt>
                <c:pt idx="118">
                  <c:v>0.18561283458921898</c:v>
                </c:pt>
                <c:pt idx="119">
                  <c:v>0.18561283458921898</c:v>
                </c:pt>
                <c:pt idx="120">
                  <c:v>0.18561283458921898</c:v>
                </c:pt>
                <c:pt idx="121">
                  <c:v>0.18561283458921898</c:v>
                </c:pt>
                <c:pt idx="122">
                  <c:v>0.18561283458921898</c:v>
                </c:pt>
                <c:pt idx="123">
                  <c:v>0.18561283458921898</c:v>
                </c:pt>
                <c:pt idx="124">
                  <c:v>0.18561283458921898</c:v>
                </c:pt>
                <c:pt idx="125">
                  <c:v>0.18561283458921898</c:v>
                </c:pt>
                <c:pt idx="126">
                  <c:v>0.18561283458921898</c:v>
                </c:pt>
                <c:pt idx="127">
                  <c:v>0.18561283458921898</c:v>
                </c:pt>
                <c:pt idx="128">
                  <c:v>0.18561283458921898</c:v>
                </c:pt>
                <c:pt idx="129">
                  <c:v>0.18561283458921898</c:v>
                </c:pt>
                <c:pt idx="130">
                  <c:v>0.18561283458921898</c:v>
                </c:pt>
                <c:pt idx="131">
                  <c:v>0.18561283458921898</c:v>
                </c:pt>
                <c:pt idx="132">
                  <c:v>0.18561283458921898</c:v>
                </c:pt>
                <c:pt idx="133">
                  <c:v>0.18561283458921898</c:v>
                </c:pt>
                <c:pt idx="134">
                  <c:v>0.18561283458921898</c:v>
                </c:pt>
                <c:pt idx="135">
                  <c:v>0.18561283458921898</c:v>
                </c:pt>
                <c:pt idx="136">
                  <c:v>0.18561283458921898</c:v>
                </c:pt>
                <c:pt idx="137">
                  <c:v>0.18561283458921898</c:v>
                </c:pt>
                <c:pt idx="138">
                  <c:v>0.18561283458921898</c:v>
                </c:pt>
                <c:pt idx="139">
                  <c:v>0.18561283458921898</c:v>
                </c:pt>
                <c:pt idx="140">
                  <c:v>0.18561283458921898</c:v>
                </c:pt>
                <c:pt idx="141">
                  <c:v>0.18561283458921898</c:v>
                </c:pt>
                <c:pt idx="142">
                  <c:v>0.18561283458921898</c:v>
                </c:pt>
                <c:pt idx="143">
                  <c:v>0.18561283458921898</c:v>
                </c:pt>
                <c:pt idx="144">
                  <c:v>0.18561283458921898</c:v>
                </c:pt>
                <c:pt idx="145">
                  <c:v>0.18561283458921898</c:v>
                </c:pt>
                <c:pt idx="146">
                  <c:v>0.18561283458921898</c:v>
                </c:pt>
                <c:pt idx="147">
                  <c:v>0.18561283458921898</c:v>
                </c:pt>
                <c:pt idx="148">
                  <c:v>0.18561283458921898</c:v>
                </c:pt>
                <c:pt idx="149">
                  <c:v>0.18561283458921898</c:v>
                </c:pt>
                <c:pt idx="150">
                  <c:v>0.18561283458921898</c:v>
                </c:pt>
                <c:pt idx="151">
                  <c:v>0.18561283458921898</c:v>
                </c:pt>
                <c:pt idx="152">
                  <c:v>0.18561283458921898</c:v>
                </c:pt>
                <c:pt idx="153">
                  <c:v>0.18561283458921898</c:v>
                </c:pt>
                <c:pt idx="154">
                  <c:v>0.18561283458921898</c:v>
                </c:pt>
                <c:pt idx="155">
                  <c:v>0.18561283458921898</c:v>
                </c:pt>
                <c:pt idx="156">
                  <c:v>0.18561283458921898</c:v>
                </c:pt>
                <c:pt idx="157">
                  <c:v>0.18561283458921898</c:v>
                </c:pt>
                <c:pt idx="158">
                  <c:v>0.18561283458921898</c:v>
                </c:pt>
                <c:pt idx="159">
                  <c:v>0.18561283458921898</c:v>
                </c:pt>
                <c:pt idx="160">
                  <c:v>0.18561283458921898</c:v>
                </c:pt>
                <c:pt idx="161">
                  <c:v>0.18561283458921898</c:v>
                </c:pt>
                <c:pt idx="162">
                  <c:v>0.18561283458921898</c:v>
                </c:pt>
                <c:pt idx="163">
                  <c:v>0.18561283458921898</c:v>
                </c:pt>
                <c:pt idx="164">
                  <c:v>0.18561283458921898</c:v>
                </c:pt>
                <c:pt idx="165">
                  <c:v>0.18561283458921898</c:v>
                </c:pt>
                <c:pt idx="166">
                  <c:v>0.18561283458921898</c:v>
                </c:pt>
                <c:pt idx="167">
                  <c:v>0.18561283458921898</c:v>
                </c:pt>
                <c:pt idx="168">
                  <c:v>0.18561283458921898</c:v>
                </c:pt>
                <c:pt idx="169">
                  <c:v>0.18561283458921898</c:v>
                </c:pt>
                <c:pt idx="170">
                  <c:v>0.18561283458921898</c:v>
                </c:pt>
                <c:pt idx="171">
                  <c:v>0.18561283458921898</c:v>
                </c:pt>
                <c:pt idx="172">
                  <c:v>0.18561283458921898</c:v>
                </c:pt>
                <c:pt idx="173">
                  <c:v>0.18561283458921898</c:v>
                </c:pt>
                <c:pt idx="174">
                  <c:v>0.18561283458921898</c:v>
                </c:pt>
                <c:pt idx="175">
                  <c:v>0.18561283458921898</c:v>
                </c:pt>
                <c:pt idx="176">
                  <c:v>0.18561283458921898</c:v>
                </c:pt>
                <c:pt idx="177">
                  <c:v>0.18561283458921898</c:v>
                </c:pt>
                <c:pt idx="178">
                  <c:v>0.18561283458921898</c:v>
                </c:pt>
                <c:pt idx="179">
                  <c:v>0.18561283458921898</c:v>
                </c:pt>
                <c:pt idx="180">
                  <c:v>0.18561283458921898</c:v>
                </c:pt>
                <c:pt idx="181">
                  <c:v>0.18561283458921898</c:v>
                </c:pt>
                <c:pt idx="182">
                  <c:v>0.18561283458921898</c:v>
                </c:pt>
                <c:pt idx="183">
                  <c:v>0.18561283458921898</c:v>
                </c:pt>
                <c:pt idx="184">
                  <c:v>0.18561283458921898</c:v>
                </c:pt>
                <c:pt idx="185">
                  <c:v>0.18561283458921898</c:v>
                </c:pt>
                <c:pt idx="186">
                  <c:v>0.18561283458921898</c:v>
                </c:pt>
                <c:pt idx="187">
                  <c:v>0.18561283458921898</c:v>
                </c:pt>
                <c:pt idx="188">
                  <c:v>0.18561283458921898</c:v>
                </c:pt>
                <c:pt idx="189">
                  <c:v>0.18561283458921898</c:v>
                </c:pt>
                <c:pt idx="190">
                  <c:v>0.18561283458921898</c:v>
                </c:pt>
                <c:pt idx="191">
                  <c:v>0.18561283458921898</c:v>
                </c:pt>
                <c:pt idx="192">
                  <c:v>0.18561283458921898</c:v>
                </c:pt>
                <c:pt idx="193">
                  <c:v>0.18561283458921898</c:v>
                </c:pt>
                <c:pt idx="194">
                  <c:v>0.18561283458921898</c:v>
                </c:pt>
                <c:pt idx="195">
                  <c:v>0.18561283458921898</c:v>
                </c:pt>
                <c:pt idx="196">
                  <c:v>0.18561283458921898</c:v>
                </c:pt>
                <c:pt idx="197">
                  <c:v>0.18561283458921898</c:v>
                </c:pt>
                <c:pt idx="198">
                  <c:v>0.18561283458921898</c:v>
                </c:pt>
                <c:pt idx="199">
                  <c:v>0.18561283458921898</c:v>
                </c:pt>
                <c:pt idx="200">
                  <c:v>0.18561283458921898</c:v>
                </c:pt>
                <c:pt idx="201">
                  <c:v>0.18561283458921898</c:v>
                </c:pt>
                <c:pt idx="202">
                  <c:v>0.18561283458921898</c:v>
                </c:pt>
                <c:pt idx="203">
                  <c:v>0.18561283458921898</c:v>
                </c:pt>
                <c:pt idx="204">
                  <c:v>0.18561283458921898</c:v>
                </c:pt>
                <c:pt idx="205">
                  <c:v>0.18561283458921898</c:v>
                </c:pt>
                <c:pt idx="206">
                  <c:v>0.18561283458921898</c:v>
                </c:pt>
                <c:pt idx="207">
                  <c:v>0.18561283458921898</c:v>
                </c:pt>
                <c:pt idx="208">
                  <c:v>0.18561283458921898</c:v>
                </c:pt>
                <c:pt idx="209">
                  <c:v>0.18561283458921898</c:v>
                </c:pt>
                <c:pt idx="210">
                  <c:v>0.18561283458921898</c:v>
                </c:pt>
                <c:pt idx="211">
                  <c:v>0.18561283458921898</c:v>
                </c:pt>
                <c:pt idx="212">
                  <c:v>0.18561283458921898</c:v>
                </c:pt>
                <c:pt idx="213">
                  <c:v>0.18561283458921898</c:v>
                </c:pt>
                <c:pt idx="214">
                  <c:v>0.18561283458921898</c:v>
                </c:pt>
                <c:pt idx="215">
                  <c:v>0.18561283458921898</c:v>
                </c:pt>
                <c:pt idx="216">
                  <c:v>0.18561283458921898</c:v>
                </c:pt>
                <c:pt idx="217">
                  <c:v>0.18561283458921898</c:v>
                </c:pt>
                <c:pt idx="218">
                  <c:v>0.18561283458921898</c:v>
                </c:pt>
                <c:pt idx="219">
                  <c:v>0.18561283458921898</c:v>
                </c:pt>
                <c:pt idx="220">
                  <c:v>0.18561283458921898</c:v>
                </c:pt>
                <c:pt idx="221">
                  <c:v>0.18561283458921898</c:v>
                </c:pt>
                <c:pt idx="222">
                  <c:v>0.18561283458921898</c:v>
                </c:pt>
                <c:pt idx="223">
                  <c:v>0.18561283458921898</c:v>
                </c:pt>
                <c:pt idx="224">
                  <c:v>0.18561283458921898</c:v>
                </c:pt>
                <c:pt idx="225">
                  <c:v>0.18561283458921898</c:v>
                </c:pt>
                <c:pt idx="226">
                  <c:v>0.18561283458921898</c:v>
                </c:pt>
                <c:pt idx="227">
                  <c:v>0.18561283458921898</c:v>
                </c:pt>
                <c:pt idx="228">
                  <c:v>0.18561283458921898</c:v>
                </c:pt>
                <c:pt idx="229">
                  <c:v>0.18561283458921898</c:v>
                </c:pt>
                <c:pt idx="230">
                  <c:v>0.18561283458921898</c:v>
                </c:pt>
                <c:pt idx="231">
                  <c:v>0.18561283458921898</c:v>
                </c:pt>
                <c:pt idx="232">
                  <c:v>0.18561283458921898</c:v>
                </c:pt>
                <c:pt idx="233">
                  <c:v>0.18561283458921898</c:v>
                </c:pt>
                <c:pt idx="234">
                  <c:v>0.18561283458921898</c:v>
                </c:pt>
                <c:pt idx="235">
                  <c:v>0.18561283458921898</c:v>
                </c:pt>
                <c:pt idx="236">
                  <c:v>0.18561283458921898</c:v>
                </c:pt>
                <c:pt idx="237">
                  <c:v>0.18561283458921898</c:v>
                </c:pt>
                <c:pt idx="238">
                  <c:v>0.18561283458921898</c:v>
                </c:pt>
                <c:pt idx="239">
                  <c:v>0.18561283458921898</c:v>
                </c:pt>
                <c:pt idx="240">
                  <c:v>0.18561283458921898</c:v>
                </c:pt>
                <c:pt idx="241">
                  <c:v>0.18561283458921898</c:v>
                </c:pt>
                <c:pt idx="242">
                  <c:v>0.18561283458921898</c:v>
                </c:pt>
                <c:pt idx="243">
                  <c:v>0.18561283458921898</c:v>
                </c:pt>
                <c:pt idx="244">
                  <c:v>0.18561283458921898</c:v>
                </c:pt>
                <c:pt idx="245">
                  <c:v>0.18561283458921898</c:v>
                </c:pt>
                <c:pt idx="246">
                  <c:v>0.18561283458921898</c:v>
                </c:pt>
                <c:pt idx="247">
                  <c:v>0.18561283458921898</c:v>
                </c:pt>
                <c:pt idx="248">
                  <c:v>0.18561283458921898</c:v>
                </c:pt>
                <c:pt idx="249">
                  <c:v>0.18561283458921898</c:v>
                </c:pt>
                <c:pt idx="250">
                  <c:v>0.18561283458921898</c:v>
                </c:pt>
                <c:pt idx="251">
                  <c:v>0.18561283458921898</c:v>
                </c:pt>
                <c:pt idx="252">
                  <c:v>0.18561283458921898</c:v>
                </c:pt>
                <c:pt idx="253">
                  <c:v>0.18561283458921898</c:v>
                </c:pt>
                <c:pt idx="254">
                  <c:v>0.18561283458921898</c:v>
                </c:pt>
                <c:pt idx="255">
                  <c:v>0.18561283458921898</c:v>
                </c:pt>
                <c:pt idx="256">
                  <c:v>0.18561283458921898</c:v>
                </c:pt>
                <c:pt idx="257">
                  <c:v>0.18561283458921898</c:v>
                </c:pt>
                <c:pt idx="258">
                  <c:v>0.18561283458921898</c:v>
                </c:pt>
                <c:pt idx="259">
                  <c:v>0.18561283458921898</c:v>
                </c:pt>
                <c:pt idx="260">
                  <c:v>0.18561283458921898</c:v>
                </c:pt>
                <c:pt idx="261">
                  <c:v>0.18561283458921898</c:v>
                </c:pt>
                <c:pt idx="262">
                  <c:v>0.18561283458921898</c:v>
                </c:pt>
                <c:pt idx="263">
                  <c:v>0.18561283458921898</c:v>
                </c:pt>
                <c:pt idx="264">
                  <c:v>0.18561283458921898</c:v>
                </c:pt>
                <c:pt idx="265">
                  <c:v>0.18561283458921898</c:v>
                </c:pt>
                <c:pt idx="266">
                  <c:v>0.18561283458921898</c:v>
                </c:pt>
                <c:pt idx="267">
                  <c:v>0.18561283458921898</c:v>
                </c:pt>
                <c:pt idx="268">
                  <c:v>0.18561283458921898</c:v>
                </c:pt>
                <c:pt idx="269">
                  <c:v>0.18561283458921898</c:v>
                </c:pt>
                <c:pt idx="270">
                  <c:v>0.18561283458921898</c:v>
                </c:pt>
                <c:pt idx="271">
                  <c:v>0.18561283458921898</c:v>
                </c:pt>
                <c:pt idx="272">
                  <c:v>0.18561283458921898</c:v>
                </c:pt>
                <c:pt idx="273">
                  <c:v>0.18561283458921898</c:v>
                </c:pt>
                <c:pt idx="274">
                  <c:v>0.18561283458921898</c:v>
                </c:pt>
                <c:pt idx="275">
                  <c:v>0.18561283458921898</c:v>
                </c:pt>
                <c:pt idx="276">
                  <c:v>0.18561283458921898</c:v>
                </c:pt>
                <c:pt idx="277">
                  <c:v>0.18561283458921898</c:v>
                </c:pt>
                <c:pt idx="278">
                  <c:v>0.18561283458921898</c:v>
                </c:pt>
                <c:pt idx="279">
                  <c:v>0.18561283458921898</c:v>
                </c:pt>
                <c:pt idx="280">
                  <c:v>0.18561283458921898</c:v>
                </c:pt>
                <c:pt idx="281">
                  <c:v>0.18561283458921898</c:v>
                </c:pt>
                <c:pt idx="282">
                  <c:v>0.18561283458921898</c:v>
                </c:pt>
                <c:pt idx="283">
                  <c:v>0.18561283458921898</c:v>
                </c:pt>
                <c:pt idx="284">
                  <c:v>0.18561283458921898</c:v>
                </c:pt>
                <c:pt idx="285">
                  <c:v>0.18561283458921898</c:v>
                </c:pt>
                <c:pt idx="286">
                  <c:v>0.18561283458921898</c:v>
                </c:pt>
                <c:pt idx="287">
                  <c:v>0.18561283458921898</c:v>
                </c:pt>
                <c:pt idx="288">
                  <c:v>0.18561283458921898</c:v>
                </c:pt>
                <c:pt idx="289">
                  <c:v>0.18561283458921898</c:v>
                </c:pt>
                <c:pt idx="290">
                  <c:v>0.18561283458921898</c:v>
                </c:pt>
                <c:pt idx="291">
                  <c:v>0.18561283458921898</c:v>
                </c:pt>
                <c:pt idx="292">
                  <c:v>0.18561283458921898</c:v>
                </c:pt>
                <c:pt idx="293">
                  <c:v>0.18561283458921898</c:v>
                </c:pt>
                <c:pt idx="294">
                  <c:v>0.18561283458921898</c:v>
                </c:pt>
                <c:pt idx="295">
                  <c:v>0.18561283458921898</c:v>
                </c:pt>
                <c:pt idx="296">
                  <c:v>0.18561283458921898</c:v>
                </c:pt>
                <c:pt idx="297">
                  <c:v>0.18561283458921898</c:v>
                </c:pt>
                <c:pt idx="298">
                  <c:v>0.18561283458921898</c:v>
                </c:pt>
                <c:pt idx="299">
                  <c:v>0.18561283458921898</c:v>
                </c:pt>
                <c:pt idx="300">
                  <c:v>0.18561283458921898</c:v>
                </c:pt>
                <c:pt idx="301">
                  <c:v>0.18561283458921898</c:v>
                </c:pt>
                <c:pt idx="302">
                  <c:v>0.18561283458921898</c:v>
                </c:pt>
                <c:pt idx="303">
                  <c:v>0.18561283458921898</c:v>
                </c:pt>
                <c:pt idx="304">
                  <c:v>0.18561283458921898</c:v>
                </c:pt>
                <c:pt idx="305">
                  <c:v>0.18561283458921898</c:v>
                </c:pt>
                <c:pt idx="306">
                  <c:v>0.18561283458921898</c:v>
                </c:pt>
                <c:pt idx="307">
                  <c:v>0.18561283458921898</c:v>
                </c:pt>
                <c:pt idx="308">
                  <c:v>0.18561283458921898</c:v>
                </c:pt>
                <c:pt idx="309">
                  <c:v>0.18561283458921898</c:v>
                </c:pt>
                <c:pt idx="310">
                  <c:v>0.18561283458921898</c:v>
                </c:pt>
                <c:pt idx="311">
                  <c:v>0.18561283458921898</c:v>
                </c:pt>
                <c:pt idx="312">
                  <c:v>0.18561283458921898</c:v>
                </c:pt>
                <c:pt idx="313">
                  <c:v>0.18561283458921898</c:v>
                </c:pt>
                <c:pt idx="314">
                  <c:v>0.18561283458921898</c:v>
                </c:pt>
                <c:pt idx="315">
                  <c:v>0.18561283458921898</c:v>
                </c:pt>
                <c:pt idx="316">
                  <c:v>0.18561283458921898</c:v>
                </c:pt>
                <c:pt idx="317">
                  <c:v>0.18561283458921898</c:v>
                </c:pt>
                <c:pt idx="318">
                  <c:v>0.18561283458921898</c:v>
                </c:pt>
                <c:pt idx="319">
                  <c:v>0.18561283458921898</c:v>
                </c:pt>
                <c:pt idx="320">
                  <c:v>0.18561283458921898</c:v>
                </c:pt>
                <c:pt idx="321">
                  <c:v>0.18561283458921898</c:v>
                </c:pt>
                <c:pt idx="322">
                  <c:v>0.18561283458921898</c:v>
                </c:pt>
                <c:pt idx="323">
                  <c:v>0.18561283458921898</c:v>
                </c:pt>
                <c:pt idx="324">
                  <c:v>0.18561283458921898</c:v>
                </c:pt>
                <c:pt idx="325">
                  <c:v>0.18561283458921898</c:v>
                </c:pt>
                <c:pt idx="326">
                  <c:v>0.18561283458921898</c:v>
                </c:pt>
                <c:pt idx="327">
                  <c:v>0.18561283458921898</c:v>
                </c:pt>
                <c:pt idx="328">
                  <c:v>0.18561283458921898</c:v>
                </c:pt>
                <c:pt idx="329">
                  <c:v>0.18561283458921898</c:v>
                </c:pt>
                <c:pt idx="330">
                  <c:v>0.18561283458921898</c:v>
                </c:pt>
                <c:pt idx="331">
                  <c:v>0.18561283458921898</c:v>
                </c:pt>
                <c:pt idx="332">
                  <c:v>0.18561283458921898</c:v>
                </c:pt>
                <c:pt idx="333">
                  <c:v>0.18561283458921898</c:v>
                </c:pt>
                <c:pt idx="334">
                  <c:v>0.18561283458921898</c:v>
                </c:pt>
                <c:pt idx="335">
                  <c:v>0.18561283458921898</c:v>
                </c:pt>
                <c:pt idx="336">
                  <c:v>0.18561283458921898</c:v>
                </c:pt>
                <c:pt idx="337">
                  <c:v>0.18561283458921898</c:v>
                </c:pt>
                <c:pt idx="338">
                  <c:v>0.18561283458921898</c:v>
                </c:pt>
                <c:pt idx="339">
                  <c:v>0.18561283458921898</c:v>
                </c:pt>
                <c:pt idx="340">
                  <c:v>0.18561283458921898</c:v>
                </c:pt>
                <c:pt idx="341">
                  <c:v>0.18561283458921898</c:v>
                </c:pt>
                <c:pt idx="342">
                  <c:v>0.18561283458921898</c:v>
                </c:pt>
                <c:pt idx="343">
                  <c:v>0.18561283458921898</c:v>
                </c:pt>
                <c:pt idx="344">
                  <c:v>0.18561283458921898</c:v>
                </c:pt>
                <c:pt idx="345">
                  <c:v>0.18561283458921898</c:v>
                </c:pt>
                <c:pt idx="346">
                  <c:v>0.18561283458921898</c:v>
                </c:pt>
                <c:pt idx="347">
                  <c:v>0.18561283458921898</c:v>
                </c:pt>
                <c:pt idx="348">
                  <c:v>0.18561283458921898</c:v>
                </c:pt>
                <c:pt idx="349">
                  <c:v>0.18561283458921898</c:v>
                </c:pt>
                <c:pt idx="350">
                  <c:v>0.18561283458921898</c:v>
                </c:pt>
                <c:pt idx="351">
                  <c:v>0.18561283458921898</c:v>
                </c:pt>
                <c:pt idx="352">
                  <c:v>0.18561283458921898</c:v>
                </c:pt>
                <c:pt idx="353">
                  <c:v>0.18561283458921898</c:v>
                </c:pt>
                <c:pt idx="354">
                  <c:v>0.18561283458921898</c:v>
                </c:pt>
                <c:pt idx="355">
                  <c:v>0.18561283458921898</c:v>
                </c:pt>
                <c:pt idx="356">
                  <c:v>0.18561283458921898</c:v>
                </c:pt>
                <c:pt idx="357">
                  <c:v>0.18561283458921898</c:v>
                </c:pt>
                <c:pt idx="358">
                  <c:v>0.18561283458921898</c:v>
                </c:pt>
                <c:pt idx="359">
                  <c:v>0.18561283458921898</c:v>
                </c:pt>
                <c:pt idx="360">
                  <c:v>0.18561283458921898</c:v>
                </c:pt>
                <c:pt idx="361">
                  <c:v>0.18561283458921898</c:v>
                </c:pt>
                <c:pt idx="362">
                  <c:v>0.18561283458921898</c:v>
                </c:pt>
                <c:pt idx="363">
                  <c:v>0.18561283458921898</c:v>
                </c:pt>
                <c:pt idx="364">
                  <c:v>0.18561283458921898</c:v>
                </c:pt>
                <c:pt idx="365">
                  <c:v>0.18561283458921898</c:v>
                </c:pt>
                <c:pt idx="366">
                  <c:v>0.18561283458921898</c:v>
                </c:pt>
                <c:pt idx="367">
                  <c:v>0.18561283458921898</c:v>
                </c:pt>
                <c:pt idx="368">
                  <c:v>0.18561283458921898</c:v>
                </c:pt>
                <c:pt idx="369">
                  <c:v>0.18561283458921898</c:v>
                </c:pt>
                <c:pt idx="370">
                  <c:v>0.18561283458921898</c:v>
                </c:pt>
                <c:pt idx="371">
                  <c:v>0.18561283458921898</c:v>
                </c:pt>
                <c:pt idx="372">
                  <c:v>0.18561283458921898</c:v>
                </c:pt>
                <c:pt idx="373">
                  <c:v>0.18561283458921898</c:v>
                </c:pt>
                <c:pt idx="374">
                  <c:v>0.18561283458921898</c:v>
                </c:pt>
                <c:pt idx="375">
                  <c:v>0.18561283458921898</c:v>
                </c:pt>
                <c:pt idx="376">
                  <c:v>0.18561283458921898</c:v>
                </c:pt>
                <c:pt idx="377">
                  <c:v>0.18561283458921898</c:v>
                </c:pt>
                <c:pt idx="378">
                  <c:v>0.18561283458921898</c:v>
                </c:pt>
                <c:pt idx="379">
                  <c:v>0.18561283458921898</c:v>
                </c:pt>
                <c:pt idx="380">
                  <c:v>0.18561283458921898</c:v>
                </c:pt>
                <c:pt idx="381">
                  <c:v>0.18561283458921898</c:v>
                </c:pt>
                <c:pt idx="382">
                  <c:v>0.18561283458921898</c:v>
                </c:pt>
                <c:pt idx="383">
                  <c:v>0.18561283458921898</c:v>
                </c:pt>
                <c:pt idx="384">
                  <c:v>0.18561283458921898</c:v>
                </c:pt>
                <c:pt idx="385">
                  <c:v>0.18561283458921898</c:v>
                </c:pt>
                <c:pt idx="386">
                  <c:v>0.18561283458921898</c:v>
                </c:pt>
                <c:pt idx="387">
                  <c:v>0.18561283458921898</c:v>
                </c:pt>
                <c:pt idx="388">
                  <c:v>0.18561283458921898</c:v>
                </c:pt>
                <c:pt idx="389">
                  <c:v>0.18561283458921898</c:v>
                </c:pt>
                <c:pt idx="390">
                  <c:v>0.18561283458921898</c:v>
                </c:pt>
                <c:pt idx="391">
                  <c:v>0.18561283458921898</c:v>
                </c:pt>
                <c:pt idx="392">
                  <c:v>0.18561283458921898</c:v>
                </c:pt>
                <c:pt idx="393">
                  <c:v>0.18561283458921898</c:v>
                </c:pt>
                <c:pt idx="394">
                  <c:v>0.18561283458921898</c:v>
                </c:pt>
                <c:pt idx="395">
                  <c:v>0.18561283458921898</c:v>
                </c:pt>
                <c:pt idx="396">
                  <c:v>0.18561283458921898</c:v>
                </c:pt>
                <c:pt idx="397">
                  <c:v>0.18561283458921898</c:v>
                </c:pt>
                <c:pt idx="398">
                  <c:v>0.18561283458921898</c:v>
                </c:pt>
                <c:pt idx="399">
                  <c:v>0.18561283458921898</c:v>
                </c:pt>
                <c:pt idx="400">
                  <c:v>0.18561283458921898</c:v>
                </c:pt>
                <c:pt idx="401">
                  <c:v>0.18561283458921898</c:v>
                </c:pt>
                <c:pt idx="402">
                  <c:v>0.18561283458921898</c:v>
                </c:pt>
                <c:pt idx="403">
                  <c:v>0.18561283458921898</c:v>
                </c:pt>
                <c:pt idx="404">
                  <c:v>0.18561283458921898</c:v>
                </c:pt>
                <c:pt idx="405">
                  <c:v>0.18561283458921898</c:v>
                </c:pt>
                <c:pt idx="406">
                  <c:v>0.18561283458921898</c:v>
                </c:pt>
                <c:pt idx="407">
                  <c:v>0.18561283458921898</c:v>
                </c:pt>
                <c:pt idx="408">
                  <c:v>0.18561283458921898</c:v>
                </c:pt>
                <c:pt idx="409">
                  <c:v>0.18561283458921898</c:v>
                </c:pt>
                <c:pt idx="410">
                  <c:v>0.18561283458921898</c:v>
                </c:pt>
                <c:pt idx="411">
                  <c:v>0.18561283458921898</c:v>
                </c:pt>
                <c:pt idx="412">
                  <c:v>0.18561283458921898</c:v>
                </c:pt>
                <c:pt idx="413">
                  <c:v>0.18561283458921898</c:v>
                </c:pt>
                <c:pt idx="414">
                  <c:v>0.18561283458921898</c:v>
                </c:pt>
                <c:pt idx="415">
                  <c:v>0.18561283458921898</c:v>
                </c:pt>
                <c:pt idx="416">
                  <c:v>0.18561283458921898</c:v>
                </c:pt>
                <c:pt idx="417">
                  <c:v>0.18561283458921898</c:v>
                </c:pt>
                <c:pt idx="418">
                  <c:v>0.18561283458921898</c:v>
                </c:pt>
                <c:pt idx="419">
                  <c:v>0.18561283458921898</c:v>
                </c:pt>
                <c:pt idx="420">
                  <c:v>0.18561283458921898</c:v>
                </c:pt>
                <c:pt idx="421">
                  <c:v>0.18561283458921898</c:v>
                </c:pt>
                <c:pt idx="422">
                  <c:v>0.18561283458921898</c:v>
                </c:pt>
                <c:pt idx="423">
                  <c:v>0.18561283458921898</c:v>
                </c:pt>
                <c:pt idx="424">
                  <c:v>0.18561283458921898</c:v>
                </c:pt>
                <c:pt idx="425">
                  <c:v>0.18561283458921898</c:v>
                </c:pt>
                <c:pt idx="426">
                  <c:v>0.18561283458921898</c:v>
                </c:pt>
                <c:pt idx="427">
                  <c:v>0.18561283458921898</c:v>
                </c:pt>
                <c:pt idx="428">
                  <c:v>0.18561283458921898</c:v>
                </c:pt>
                <c:pt idx="429">
                  <c:v>0.18561283458921898</c:v>
                </c:pt>
                <c:pt idx="430">
                  <c:v>0.18561283458921898</c:v>
                </c:pt>
                <c:pt idx="431">
                  <c:v>0.18561283458921898</c:v>
                </c:pt>
                <c:pt idx="432">
                  <c:v>0.18561283458921898</c:v>
                </c:pt>
                <c:pt idx="433">
                  <c:v>0.18561283458921898</c:v>
                </c:pt>
                <c:pt idx="434">
                  <c:v>0.18561283458921898</c:v>
                </c:pt>
                <c:pt idx="435">
                  <c:v>0.18561283458921898</c:v>
                </c:pt>
                <c:pt idx="436">
                  <c:v>0.18561283458921898</c:v>
                </c:pt>
                <c:pt idx="437">
                  <c:v>0.18561283458921898</c:v>
                </c:pt>
                <c:pt idx="438">
                  <c:v>0.18561283458921898</c:v>
                </c:pt>
                <c:pt idx="439">
                  <c:v>0.18561283458921898</c:v>
                </c:pt>
                <c:pt idx="440">
                  <c:v>0.18561283458921898</c:v>
                </c:pt>
                <c:pt idx="441">
                  <c:v>0.18561283458921898</c:v>
                </c:pt>
                <c:pt idx="442">
                  <c:v>0.18561283458921898</c:v>
                </c:pt>
                <c:pt idx="443">
                  <c:v>0.18561283458921898</c:v>
                </c:pt>
                <c:pt idx="444">
                  <c:v>0.18561283458921898</c:v>
                </c:pt>
                <c:pt idx="445">
                  <c:v>0.18561283458921898</c:v>
                </c:pt>
                <c:pt idx="446">
                  <c:v>0.18561283458921898</c:v>
                </c:pt>
                <c:pt idx="447">
                  <c:v>0.18561283458921898</c:v>
                </c:pt>
                <c:pt idx="448">
                  <c:v>0.18561283458921898</c:v>
                </c:pt>
                <c:pt idx="449">
                  <c:v>0.18561283458921898</c:v>
                </c:pt>
                <c:pt idx="450">
                  <c:v>0.18561283458921898</c:v>
                </c:pt>
                <c:pt idx="451">
                  <c:v>0.18561283458921898</c:v>
                </c:pt>
                <c:pt idx="452">
                  <c:v>0.18561283458921898</c:v>
                </c:pt>
                <c:pt idx="453">
                  <c:v>0.18561283458921898</c:v>
                </c:pt>
                <c:pt idx="454">
                  <c:v>0.18561283458921898</c:v>
                </c:pt>
                <c:pt idx="455">
                  <c:v>0.18561283458921898</c:v>
                </c:pt>
                <c:pt idx="456">
                  <c:v>0.18561283458921898</c:v>
                </c:pt>
                <c:pt idx="457">
                  <c:v>0.18561283458921898</c:v>
                </c:pt>
                <c:pt idx="458">
                  <c:v>0.18561283458921898</c:v>
                </c:pt>
                <c:pt idx="459">
                  <c:v>0.18561283458921898</c:v>
                </c:pt>
                <c:pt idx="460">
                  <c:v>0.18561283458921898</c:v>
                </c:pt>
                <c:pt idx="461">
                  <c:v>0.18561283458921898</c:v>
                </c:pt>
                <c:pt idx="462">
                  <c:v>0.18561283458921898</c:v>
                </c:pt>
                <c:pt idx="463">
                  <c:v>0.18561283458921898</c:v>
                </c:pt>
                <c:pt idx="464">
                  <c:v>0.18561283458921898</c:v>
                </c:pt>
                <c:pt idx="465">
                  <c:v>0.18561283458921898</c:v>
                </c:pt>
                <c:pt idx="466">
                  <c:v>0.18561283458921898</c:v>
                </c:pt>
                <c:pt idx="467">
                  <c:v>0.18561283458921898</c:v>
                </c:pt>
                <c:pt idx="468">
                  <c:v>0.18561283458921898</c:v>
                </c:pt>
                <c:pt idx="469">
                  <c:v>0.18561283458921898</c:v>
                </c:pt>
                <c:pt idx="470">
                  <c:v>0.18561283458921898</c:v>
                </c:pt>
                <c:pt idx="471">
                  <c:v>0.18561283458921898</c:v>
                </c:pt>
                <c:pt idx="472">
                  <c:v>0.18561283458921898</c:v>
                </c:pt>
                <c:pt idx="473">
                  <c:v>0.18561283458921898</c:v>
                </c:pt>
                <c:pt idx="474">
                  <c:v>0.18561283458921898</c:v>
                </c:pt>
                <c:pt idx="475">
                  <c:v>0.18561283458921898</c:v>
                </c:pt>
                <c:pt idx="476">
                  <c:v>0.18561283458921898</c:v>
                </c:pt>
                <c:pt idx="477">
                  <c:v>0.18561283458921898</c:v>
                </c:pt>
                <c:pt idx="478">
                  <c:v>0.18561283458921898</c:v>
                </c:pt>
                <c:pt idx="479">
                  <c:v>0.18561283458921898</c:v>
                </c:pt>
                <c:pt idx="480">
                  <c:v>0.18561283458921898</c:v>
                </c:pt>
                <c:pt idx="481">
                  <c:v>0.18561283458921898</c:v>
                </c:pt>
                <c:pt idx="482">
                  <c:v>0.18561283458921898</c:v>
                </c:pt>
                <c:pt idx="483">
                  <c:v>0.18561283458921898</c:v>
                </c:pt>
                <c:pt idx="484">
                  <c:v>0.18561283458921898</c:v>
                </c:pt>
                <c:pt idx="485">
                  <c:v>0.18561283458921898</c:v>
                </c:pt>
                <c:pt idx="486">
                  <c:v>0.18561283458921898</c:v>
                </c:pt>
                <c:pt idx="487">
                  <c:v>0.18561283458921898</c:v>
                </c:pt>
                <c:pt idx="488">
                  <c:v>0.18561283458921898</c:v>
                </c:pt>
                <c:pt idx="489">
                  <c:v>0.18561283458921898</c:v>
                </c:pt>
                <c:pt idx="490">
                  <c:v>0.18561283458921898</c:v>
                </c:pt>
                <c:pt idx="491">
                  <c:v>0.18561283458921898</c:v>
                </c:pt>
                <c:pt idx="492">
                  <c:v>0.18561283458921898</c:v>
                </c:pt>
                <c:pt idx="493">
                  <c:v>0.18561283458921898</c:v>
                </c:pt>
                <c:pt idx="494">
                  <c:v>0.18561283458921898</c:v>
                </c:pt>
                <c:pt idx="495">
                  <c:v>0.18561283458921898</c:v>
                </c:pt>
                <c:pt idx="496">
                  <c:v>0.18561283458921898</c:v>
                </c:pt>
                <c:pt idx="497">
                  <c:v>0.18561283458921898</c:v>
                </c:pt>
                <c:pt idx="498">
                  <c:v>0.18561283458921898</c:v>
                </c:pt>
                <c:pt idx="499">
                  <c:v>0.18561283458921898</c:v>
                </c:pt>
                <c:pt idx="500">
                  <c:v>0.18561283458921898</c:v>
                </c:pt>
                <c:pt idx="501">
                  <c:v>0.18561283458921898</c:v>
                </c:pt>
                <c:pt idx="502">
                  <c:v>0.18561283458921898</c:v>
                </c:pt>
                <c:pt idx="503">
                  <c:v>0.18561283458921898</c:v>
                </c:pt>
                <c:pt idx="504">
                  <c:v>0.18561283458921898</c:v>
                </c:pt>
                <c:pt idx="505">
                  <c:v>0.18561283458921898</c:v>
                </c:pt>
                <c:pt idx="506">
                  <c:v>0.18561283458921898</c:v>
                </c:pt>
                <c:pt idx="507">
                  <c:v>0.18561283458921898</c:v>
                </c:pt>
                <c:pt idx="508">
                  <c:v>0.18561283458921898</c:v>
                </c:pt>
                <c:pt idx="509">
                  <c:v>0.18561283458921898</c:v>
                </c:pt>
                <c:pt idx="510">
                  <c:v>0.18561283458921898</c:v>
                </c:pt>
                <c:pt idx="511">
                  <c:v>0.18561283458921898</c:v>
                </c:pt>
                <c:pt idx="512">
                  <c:v>0.18561283458921898</c:v>
                </c:pt>
                <c:pt idx="513">
                  <c:v>0.18561283458921898</c:v>
                </c:pt>
                <c:pt idx="514">
                  <c:v>0.18561283458921898</c:v>
                </c:pt>
                <c:pt idx="515">
                  <c:v>0.18561283458921898</c:v>
                </c:pt>
                <c:pt idx="516">
                  <c:v>0.18561283458921898</c:v>
                </c:pt>
                <c:pt idx="517">
                  <c:v>0.18561283458921898</c:v>
                </c:pt>
                <c:pt idx="518">
                  <c:v>0.18561283458921898</c:v>
                </c:pt>
                <c:pt idx="519">
                  <c:v>0.18561283458921898</c:v>
                </c:pt>
                <c:pt idx="520">
                  <c:v>0.18561283458921898</c:v>
                </c:pt>
                <c:pt idx="521">
                  <c:v>0.18561283458921898</c:v>
                </c:pt>
                <c:pt idx="522">
                  <c:v>0.18561283458921898</c:v>
                </c:pt>
                <c:pt idx="523">
                  <c:v>0.18561283458921898</c:v>
                </c:pt>
                <c:pt idx="524">
                  <c:v>0.18561283458921898</c:v>
                </c:pt>
                <c:pt idx="525">
                  <c:v>0.18561283458921898</c:v>
                </c:pt>
                <c:pt idx="526">
                  <c:v>0.18561283458921898</c:v>
                </c:pt>
                <c:pt idx="527">
                  <c:v>0.18561283458921898</c:v>
                </c:pt>
                <c:pt idx="528">
                  <c:v>0.18561283458921898</c:v>
                </c:pt>
                <c:pt idx="529">
                  <c:v>0.18561283458921898</c:v>
                </c:pt>
                <c:pt idx="530">
                  <c:v>0.18561283458921898</c:v>
                </c:pt>
                <c:pt idx="531">
                  <c:v>0.18561283458921898</c:v>
                </c:pt>
                <c:pt idx="532">
                  <c:v>0.18561283458921898</c:v>
                </c:pt>
                <c:pt idx="533">
                  <c:v>0.18561283458921898</c:v>
                </c:pt>
                <c:pt idx="534">
                  <c:v>0.18561283458921898</c:v>
                </c:pt>
                <c:pt idx="535">
                  <c:v>0.18561283458921898</c:v>
                </c:pt>
                <c:pt idx="536">
                  <c:v>0.18561283458921898</c:v>
                </c:pt>
                <c:pt idx="537">
                  <c:v>0.18561283458921898</c:v>
                </c:pt>
                <c:pt idx="538">
                  <c:v>0.18561283458921898</c:v>
                </c:pt>
                <c:pt idx="539">
                  <c:v>0.18561283458921898</c:v>
                </c:pt>
                <c:pt idx="540">
                  <c:v>0.18561283458921898</c:v>
                </c:pt>
                <c:pt idx="541">
                  <c:v>0.18561283458921898</c:v>
                </c:pt>
                <c:pt idx="542">
                  <c:v>0.18561283458921898</c:v>
                </c:pt>
                <c:pt idx="543">
                  <c:v>0.18561283458921898</c:v>
                </c:pt>
                <c:pt idx="544">
                  <c:v>0.18561283458921898</c:v>
                </c:pt>
                <c:pt idx="545">
                  <c:v>0.18561283458921898</c:v>
                </c:pt>
                <c:pt idx="546">
                  <c:v>0.18561283458921898</c:v>
                </c:pt>
                <c:pt idx="547">
                  <c:v>0.18561283458921898</c:v>
                </c:pt>
                <c:pt idx="548">
                  <c:v>0.18561283458921898</c:v>
                </c:pt>
                <c:pt idx="549">
                  <c:v>0.18561283458921898</c:v>
                </c:pt>
                <c:pt idx="550">
                  <c:v>0.18561283458921898</c:v>
                </c:pt>
                <c:pt idx="551">
                  <c:v>0.18561283458921898</c:v>
                </c:pt>
                <c:pt idx="552">
                  <c:v>0.18561283458921898</c:v>
                </c:pt>
                <c:pt idx="553">
                  <c:v>0.18561283458921898</c:v>
                </c:pt>
                <c:pt idx="554">
                  <c:v>0.18561283458921898</c:v>
                </c:pt>
                <c:pt idx="555">
                  <c:v>0.18561283458921898</c:v>
                </c:pt>
                <c:pt idx="556">
                  <c:v>0.18561283458921898</c:v>
                </c:pt>
                <c:pt idx="557">
                  <c:v>0.18561283458921898</c:v>
                </c:pt>
                <c:pt idx="558">
                  <c:v>0.18561283458921898</c:v>
                </c:pt>
                <c:pt idx="559">
                  <c:v>0.18561283458921898</c:v>
                </c:pt>
                <c:pt idx="560">
                  <c:v>0.18561283458921898</c:v>
                </c:pt>
                <c:pt idx="561">
                  <c:v>0.18561283458921898</c:v>
                </c:pt>
                <c:pt idx="562">
                  <c:v>0.18561283458921898</c:v>
                </c:pt>
                <c:pt idx="563">
                  <c:v>0.18561283458921898</c:v>
                </c:pt>
                <c:pt idx="564">
                  <c:v>0.18561283458921898</c:v>
                </c:pt>
                <c:pt idx="565">
                  <c:v>0.18561283458921898</c:v>
                </c:pt>
                <c:pt idx="566">
                  <c:v>0.18561283458921898</c:v>
                </c:pt>
                <c:pt idx="567">
                  <c:v>0.18561283458921898</c:v>
                </c:pt>
                <c:pt idx="568">
                  <c:v>0.18561283458921898</c:v>
                </c:pt>
                <c:pt idx="569">
                  <c:v>0.18561283458921898</c:v>
                </c:pt>
                <c:pt idx="570">
                  <c:v>0.18561283458921898</c:v>
                </c:pt>
                <c:pt idx="571">
                  <c:v>0.18561283458921898</c:v>
                </c:pt>
                <c:pt idx="572">
                  <c:v>0.18561283458921898</c:v>
                </c:pt>
                <c:pt idx="573">
                  <c:v>0.18561283458921898</c:v>
                </c:pt>
                <c:pt idx="574">
                  <c:v>0.18561283458921898</c:v>
                </c:pt>
                <c:pt idx="575">
                  <c:v>0.18561283458921898</c:v>
                </c:pt>
                <c:pt idx="576">
                  <c:v>0.18561283458921898</c:v>
                </c:pt>
                <c:pt idx="577">
                  <c:v>0.18561283458921898</c:v>
                </c:pt>
                <c:pt idx="578">
                  <c:v>0.18561283458921898</c:v>
                </c:pt>
                <c:pt idx="579">
                  <c:v>0.18561283458921898</c:v>
                </c:pt>
                <c:pt idx="580">
                  <c:v>0.18561283458921898</c:v>
                </c:pt>
                <c:pt idx="581">
                  <c:v>0.18561283458921898</c:v>
                </c:pt>
                <c:pt idx="582">
                  <c:v>0.18561283458921898</c:v>
                </c:pt>
                <c:pt idx="583">
                  <c:v>0.18561283458921898</c:v>
                </c:pt>
                <c:pt idx="584">
                  <c:v>0.18561283458921898</c:v>
                </c:pt>
                <c:pt idx="585">
                  <c:v>0.18561283458921898</c:v>
                </c:pt>
                <c:pt idx="586">
                  <c:v>0.18561283458921898</c:v>
                </c:pt>
                <c:pt idx="587">
                  <c:v>0.18561283458921898</c:v>
                </c:pt>
                <c:pt idx="588">
                  <c:v>0.18561283458921898</c:v>
                </c:pt>
                <c:pt idx="589">
                  <c:v>0.18561283458921898</c:v>
                </c:pt>
                <c:pt idx="590">
                  <c:v>0.18561283458921898</c:v>
                </c:pt>
                <c:pt idx="591">
                  <c:v>0.18561283458921898</c:v>
                </c:pt>
                <c:pt idx="592">
                  <c:v>0.18561283458921898</c:v>
                </c:pt>
                <c:pt idx="593">
                  <c:v>0.18561283458921898</c:v>
                </c:pt>
                <c:pt idx="594">
                  <c:v>0.18561283458921898</c:v>
                </c:pt>
                <c:pt idx="595">
                  <c:v>0.18561283458921898</c:v>
                </c:pt>
                <c:pt idx="596">
                  <c:v>0.18561283458921898</c:v>
                </c:pt>
                <c:pt idx="597">
                  <c:v>0.18561283458921898</c:v>
                </c:pt>
                <c:pt idx="598">
                  <c:v>0.18561283458921898</c:v>
                </c:pt>
                <c:pt idx="599">
                  <c:v>0.18561283458921898</c:v>
                </c:pt>
                <c:pt idx="600">
                  <c:v>0.18561283458921898</c:v>
                </c:pt>
                <c:pt idx="601">
                  <c:v>0.18561283458921898</c:v>
                </c:pt>
                <c:pt idx="602">
                  <c:v>0.18561283458921898</c:v>
                </c:pt>
                <c:pt idx="603">
                  <c:v>0.18561283458921898</c:v>
                </c:pt>
                <c:pt idx="604">
                  <c:v>0.18561283458921898</c:v>
                </c:pt>
                <c:pt idx="605">
                  <c:v>0.18561283458921898</c:v>
                </c:pt>
                <c:pt idx="606">
                  <c:v>0.18561283458921898</c:v>
                </c:pt>
                <c:pt idx="607">
                  <c:v>0.18561283458921898</c:v>
                </c:pt>
                <c:pt idx="608">
                  <c:v>0.18561283458921898</c:v>
                </c:pt>
                <c:pt idx="609">
                  <c:v>0.18561283458921898</c:v>
                </c:pt>
                <c:pt idx="610">
                  <c:v>0.18561283458921898</c:v>
                </c:pt>
                <c:pt idx="611">
                  <c:v>0.18561283458921898</c:v>
                </c:pt>
                <c:pt idx="612">
                  <c:v>0.18561283458921898</c:v>
                </c:pt>
                <c:pt idx="613">
                  <c:v>0.18561283458921898</c:v>
                </c:pt>
                <c:pt idx="614">
                  <c:v>0.18561283458921898</c:v>
                </c:pt>
                <c:pt idx="615">
                  <c:v>0.18561283458921898</c:v>
                </c:pt>
                <c:pt idx="616">
                  <c:v>0.18561283458921898</c:v>
                </c:pt>
                <c:pt idx="617">
                  <c:v>0.18561283458921898</c:v>
                </c:pt>
                <c:pt idx="618">
                  <c:v>0.18561283458921898</c:v>
                </c:pt>
                <c:pt idx="619">
                  <c:v>0.18561283458921898</c:v>
                </c:pt>
                <c:pt idx="620">
                  <c:v>0.18561283458921898</c:v>
                </c:pt>
                <c:pt idx="621">
                  <c:v>0.18561283458921898</c:v>
                </c:pt>
                <c:pt idx="622">
                  <c:v>0.18561283458921898</c:v>
                </c:pt>
                <c:pt idx="623">
                  <c:v>0.18561283458921898</c:v>
                </c:pt>
                <c:pt idx="624">
                  <c:v>0.18561283458921898</c:v>
                </c:pt>
                <c:pt idx="625">
                  <c:v>0.18561283458921898</c:v>
                </c:pt>
                <c:pt idx="626">
                  <c:v>0.18561283458921898</c:v>
                </c:pt>
                <c:pt idx="627">
                  <c:v>0.18561283458921898</c:v>
                </c:pt>
                <c:pt idx="628">
                  <c:v>0.18561283458921898</c:v>
                </c:pt>
                <c:pt idx="629">
                  <c:v>0.18561283458921898</c:v>
                </c:pt>
                <c:pt idx="630">
                  <c:v>0.18561283458921898</c:v>
                </c:pt>
                <c:pt idx="631">
                  <c:v>0.18561283458921898</c:v>
                </c:pt>
                <c:pt idx="632">
                  <c:v>0.18561283458921898</c:v>
                </c:pt>
                <c:pt idx="633">
                  <c:v>0.18561283458921898</c:v>
                </c:pt>
                <c:pt idx="634">
                  <c:v>0.18561283458921898</c:v>
                </c:pt>
                <c:pt idx="635">
                  <c:v>0.18561283458921898</c:v>
                </c:pt>
                <c:pt idx="636">
                  <c:v>0.18561283458921898</c:v>
                </c:pt>
                <c:pt idx="637">
                  <c:v>0.18561283458921898</c:v>
                </c:pt>
                <c:pt idx="638">
                  <c:v>0.18561283458921898</c:v>
                </c:pt>
                <c:pt idx="639">
                  <c:v>0.18561283458921898</c:v>
                </c:pt>
                <c:pt idx="640">
                  <c:v>0.18561283458921898</c:v>
                </c:pt>
                <c:pt idx="641">
                  <c:v>0.18561283458921898</c:v>
                </c:pt>
                <c:pt idx="642">
                  <c:v>0.18561283458921898</c:v>
                </c:pt>
                <c:pt idx="643">
                  <c:v>0.18561283458921898</c:v>
                </c:pt>
                <c:pt idx="644">
                  <c:v>0.18561283458921898</c:v>
                </c:pt>
                <c:pt idx="645">
                  <c:v>0.18561283458921898</c:v>
                </c:pt>
                <c:pt idx="646">
                  <c:v>0.18561283458921898</c:v>
                </c:pt>
                <c:pt idx="647">
                  <c:v>0.18561283458921898</c:v>
                </c:pt>
                <c:pt idx="648">
                  <c:v>0.18561283458921898</c:v>
                </c:pt>
                <c:pt idx="649">
                  <c:v>0.18561283458921898</c:v>
                </c:pt>
                <c:pt idx="650">
                  <c:v>0.18561283458921898</c:v>
                </c:pt>
                <c:pt idx="651">
                  <c:v>0.18561283458921898</c:v>
                </c:pt>
                <c:pt idx="652">
                  <c:v>0.18561283458921898</c:v>
                </c:pt>
                <c:pt idx="653">
                  <c:v>0.18561283458921898</c:v>
                </c:pt>
                <c:pt idx="654">
                  <c:v>0.18561283458921898</c:v>
                </c:pt>
                <c:pt idx="655">
                  <c:v>0.18561283458921898</c:v>
                </c:pt>
                <c:pt idx="656">
                  <c:v>0.18561283458921898</c:v>
                </c:pt>
                <c:pt idx="657">
                  <c:v>0.18561283458921898</c:v>
                </c:pt>
                <c:pt idx="658">
                  <c:v>0.18561283458921898</c:v>
                </c:pt>
                <c:pt idx="659">
                  <c:v>0.18561283458921898</c:v>
                </c:pt>
                <c:pt idx="660">
                  <c:v>0.18561283458921898</c:v>
                </c:pt>
                <c:pt idx="661">
                  <c:v>0.18561283458921898</c:v>
                </c:pt>
                <c:pt idx="662">
                  <c:v>0.18561283458921898</c:v>
                </c:pt>
                <c:pt idx="663">
                  <c:v>0.18561283458921898</c:v>
                </c:pt>
                <c:pt idx="664">
                  <c:v>0.18561283458921898</c:v>
                </c:pt>
                <c:pt idx="665">
                  <c:v>0.18561283458921898</c:v>
                </c:pt>
                <c:pt idx="666">
                  <c:v>0.18561283458921898</c:v>
                </c:pt>
                <c:pt idx="667">
                  <c:v>0.18561283458921898</c:v>
                </c:pt>
                <c:pt idx="668">
                  <c:v>0.18561283458921898</c:v>
                </c:pt>
                <c:pt idx="669">
                  <c:v>0.18561283458921898</c:v>
                </c:pt>
                <c:pt idx="670">
                  <c:v>0.18561283458921898</c:v>
                </c:pt>
                <c:pt idx="671">
                  <c:v>0.18561283458921898</c:v>
                </c:pt>
                <c:pt idx="672">
                  <c:v>0.18561283458921898</c:v>
                </c:pt>
                <c:pt idx="673">
                  <c:v>0.18561283458921898</c:v>
                </c:pt>
                <c:pt idx="674">
                  <c:v>0.18561283458921898</c:v>
                </c:pt>
                <c:pt idx="675">
                  <c:v>0.18561283458921898</c:v>
                </c:pt>
                <c:pt idx="676">
                  <c:v>0.18561283458921898</c:v>
                </c:pt>
                <c:pt idx="677">
                  <c:v>0.18561283458921898</c:v>
                </c:pt>
                <c:pt idx="678">
                  <c:v>0.18561283458921898</c:v>
                </c:pt>
                <c:pt idx="679">
                  <c:v>0.18561283458921898</c:v>
                </c:pt>
                <c:pt idx="680">
                  <c:v>0.18561283458921898</c:v>
                </c:pt>
                <c:pt idx="681">
                  <c:v>0.18561283458921898</c:v>
                </c:pt>
                <c:pt idx="682">
                  <c:v>0.18561283458921898</c:v>
                </c:pt>
                <c:pt idx="683">
                  <c:v>0.18561283458921898</c:v>
                </c:pt>
                <c:pt idx="684">
                  <c:v>0.18561283458921898</c:v>
                </c:pt>
                <c:pt idx="685">
                  <c:v>0.18561283458921898</c:v>
                </c:pt>
                <c:pt idx="686">
                  <c:v>0.18561283458921898</c:v>
                </c:pt>
                <c:pt idx="687">
                  <c:v>0.18561283458921898</c:v>
                </c:pt>
                <c:pt idx="688">
                  <c:v>0.18561283458921898</c:v>
                </c:pt>
                <c:pt idx="689">
                  <c:v>0.18561283458921898</c:v>
                </c:pt>
                <c:pt idx="690">
                  <c:v>0.18561283458921898</c:v>
                </c:pt>
                <c:pt idx="691">
                  <c:v>0.18561283458921898</c:v>
                </c:pt>
                <c:pt idx="692">
                  <c:v>0.18561283458921898</c:v>
                </c:pt>
                <c:pt idx="693">
                  <c:v>0.18561283458921898</c:v>
                </c:pt>
                <c:pt idx="694">
                  <c:v>0.18561283458921898</c:v>
                </c:pt>
                <c:pt idx="695">
                  <c:v>0.18561283458921898</c:v>
                </c:pt>
                <c:pt idx="696">
                  <c:v>0.18561283458921898</c:v>
                </c:pt>
                <c:pt idx="697">
                  <c:v>0.18561283458921898</c:v>
                </c:pt>
                <c:pt idx="698">
                  <c:v>0.18561283458921898</c:v>
                </c:pt>
                <c:pt idx="699">
                  <c:v>0.18561283458921898</c:v>
                </c:pt>
                <c:pt idx="700">
                  <c:v>0.18561283458921898</c:v>
                </c:pt>
                <c:pt idx="701">
                  <c:v>0.18561283458921898</c:v>
                </c:pt>
                <c:pt idx="702">
                  <c:v>0.18561283458921898</c:v>
                </c:pt>
                <c:pt idx="703">
                  <c:v>0.18561283458921898</c:v>
                </c:pt>
                <c:pt idx="704">
                  <c:v>0.18561283458921898</c:v>
                </c:pt>
                <c:pt idx="705">
                  <c:v>0.18561283458921898</c:v>
                </c:pt>
                <c:pt idx="706">
                  <c:v>0.18561283458921898</c:v>
                </c:pt>
                <c:pt idx="707">
                  <c:v>0.18561283458921898</c:v>
                </c:pt>
                <c:pt idx="708">
                  <c:v>0.18561283458921898</c:v>
                </c:pt>
                <c:pt idx="709">
                  <c:v>0.18561283458921898</c:v>
                </c:pt>
                <c:pt idx="710">
                  <c:v>0.18561283458921898</c:v>
                </c:pt>
                <c:pt idx="711">
                  <c:v>0.18561283458921898</c:v>
                </c:pt>
                <c:pt idx="712">
                  <c:v>0.18561283458921898</c:v>
                </c:pt>
                <c:pt idx="713">
                  <c:v>0.18561283458921898</c:v>
                </c:pt>
                <c:pt idx="714">
                  <c:v>0.18561283458921898</c:v>
                </c:pt>
                <c:pt idx="715">
                  <c:v>0.18561283458921898</c:v>
                </c:pt>
                <c:pt idx="716">
                  <c:v>0.18561283458921898</c:v>
                </c:pt>
                <c:pt idx="717">
                  <c:v>0.18561283458921898</c:v>
                </c:pt>
                <c:pt idx="718">
                  <c:v>0.18561283458921898</c:v>
                </c:pt>
                <c:pt idx="719">
                  <c:v>0.18561283458921898</c:v>
                </c:pt>
                <c:pt idx="720">
                  <c:v>0.18561283458921898</c:v>
                </c:pt>
                <c:pt idx="721">
                  <c:v>0.18561283458921898</c:v>
                </c:pt>
                <c:pt idx="722">
                  <c:v>0.18561283458921898</c:v>
                </c:pt>
                <c:pt idx="723">
                  <c:v>0.18561283458921898</c:v>
                </c:pt>
                <c:pt idx="724">
                  <c:v>0.18561283458921898</c:v>
                </c:pt>
                <c:pt idx="725">
                  <c:v>0.18561283458921898</c:v>
                </c:pt>
                <c:pt idx="726">
                  <c:v>0.18561283458921898</c:v>
                </c:pt>
                <c:pt idx="727">
                  <c:v>0.18561283458921898</c:v>
                </c:pt>
                <c:pt idx="728">
                  <c:v>0.18561283458921898</c:v>
                </c:pt>
                <c:pt idx="729">
                  <c:v>0.18561283458921898</c:v>
                </c:pt>
                <c:pt idx="730">
                  <c:v>0.18561283458921898</c:v>
                </c:pt>
                <c:pt idx="731">
                  <c:v>0.18561283458921898</c:v>
                </c:pt>
                <c:pt idx="732">
                  <c:v>0.18561283458921898</c:v>
                </c:pt>
                <c:pt idx="733">
                  <c:v>0.18561283458921898</c:v>
                </c:pt>
                <c:pt idx="734">
                  <c:v>0.18561283458921898</c:v>
                </c:pt>
                <c:pt idx="735">
                  <c:v>0.18561283458921898</c:v>
                </c:pt>
                <c:pt idx="736">
                  <c:v>0.18561283458921898</c:v>
                </c:pt>
                <c:pt idx="737">
                  <c:v>0.18561283458921898</c:v>
                </c:pt>
                <c:pt idx="738">
                  <c:v>0.18561283458921898</c:v>
                </c:pt>
                <c:pt idx="739">
                  <c:v>0.18561283458921898</c:v>
                </c:pt>
                <c:pt idx="740">
                  <c:v>0.18561283458921898</c:v>
                </c:pt>
                <c:pt idx="741">
                  <c:v>0.18561283458921898</c:v>
                </c:pt>
                <c:pt idx="742">
                  <c:v>0.18561283458921898</c:v>
                </c:pt>
                <c:pt idx="743">
                  <c:v>0.18561283458921898</c:v>
                </c:pt>
                <c:pt idx="744">
                  <c:v>0.18561283458921898</c:v>
                </c:pt>
                <c:pt idx="745">
                  <c:v>0.18561283458921898</c:v>
                </c:pt>
                <c:pt idx="746">
                  <c:v>0.18561283458921898</c:v>
                </c:pt>
                <c:pt idx="747">
                  <c:v>0.18561283458921898</c:v>
                </c:pt>
                <c:pt idx="748">
                  <c:v>0.18561283458921898</c:v>
                </c:pt>
                <c:pt idx="749">
                  <c:v>0.18561283458921898</c:v>
                </c:pt>
                <c:pt idx="750">
                  <c:v>0.18561283458921898</c:v>
                </c:pt>
                <c:pt idx="751">
                  <c:v>0.18561283458921898</c:v>
                </c:pt>
                <c:pt idx="752">
                  <c:v>0.18561283458921898</c:v>
                </c:pt>
                <c:pt idx="753">
                  <c:v>0.18561283458921898</c:v>
                </c:pt>
                <c:pt idx="754">
                  <c:v>0.18561283458921898</c:v>
                </c:pt>
                <c:pt idx="755">
                  <c:v>0.18561283458921898</c:v>
                </c:pt>
                <c:pt idx="756">
                  <c:v>0.18561283458921898</c:v>
                </c:pt>
                <c:pt idx="757">
                  <c:v>0.18561283458921898</c:v>
                </c:pt>
                <c:pt idx="758">
                  <c:v>0.18561283458921898</c:v>
                </c:pt>
                <c:pt idx="759">
                  <c:v>0.18561283458921898</c:v>
                </c:pt>
                <c:pt idx="760">
                  <c:v>0.18561283458921898</c:v>
                </c:pt>
                <c:pt idx="761">
                  <c:v>0.18561283458921898</c:v>
                </c:pt>
                <c:pt idx="762">
                  <c:v>0.18561283458921898</c:v>
                </c:pt>
                <c:pt idx="763">
                  <c:v>0.18561283458921898</c:v>
                </c:pt>
                <c:pt idx="764">
                  <c:v>0.18561283458921898</c:v>
                </c:pt>
                <c:pt idx="765">
                  <c:v>0.18561283458921898</c:v>
                </c:pt>
                <c:pt idx="766">
                  <c:v>0.18561283458921898</c:v>
                </c:pt>
                <c:pt idx="767">
                  <c:v>0.18561283458921898</c:v>
                </c:pt>
                <c:pt idx="768">
                  <c:v>0.18561283458921898</c:v>
                </c:pt>
                <c:pt idx="769">
                  <c:v>0.18561283458921898</c:v>
                </c:pt>
                <c:pt idx="770">
                  <c:v>0.18561283458921898</c:v>
                </c:pt>
                <c:pt idx="771">
                  <c:v>0.18561283458921898</c:v>
                </c:pt>
                <c:pt idx="772">
                  <c:v>0.18561283458921898</c:v>
                </c:pt>
                <c:pt idx="773">
                  <c:v>0.18561283458921898</c:v>
                </c:pt>
                <c:pt idx="774">
                  <c:v>0.18561283458921898</c:v>
                </c:pt>
                <c:pt idx="775">
                  <c:v>0.18561283458921898</c:v>
                </c:pt>
                <c:pt idx="776">
                  <c:v>0.18561283458921898</c:v>
                </c:pt>
                <c:pt idx="777">
                  <c:v>0.18561283458921898</c:v>
                </c:pt>
                <c:pt idx="778">
                  <c:v>0.18561283458921898</c:v>
                </c:pt>
                <c:pt idx="779">
                  <c:v>0.18561283458921898</c:v>
                </c:pt>
                <c:pt idx="780">
                  <c:v>0.18561283458921898</c:v>
                </c:pt>
                <c:pt idx="781">
                  <c:v>0.18561283458921898</c:v>
                </c:pt>
                <c:pt idx="782">
                  <c:v>0.18561283458921898</c:v>
                </c:pt>
                <c:pt idx="783">
                  <c:v>0.18561283458921898</c:v>
                </c:pt>
                <c:pt idx="784">
                  <c:v>0.18561283458921898</c:v>
                </c:pt>
                <c:pt idx="785">
                  <c:v>0.18561283458921898</c:v>
                </c:pt>
                <c:pt idx="786">
                  <c:v>0.18561283458921898</c:v>
                </c:pt>
                <c:pt idx="787">
                  <c:v>0.18561283458921898</c:v>
                </c:pt>
                <c:pt idx="788">
                  <c:v>0.18561283458921898</c:v>
                </c:pt>
                <c:pt idx="789">
                  <c:v>0.18561283458921898</c:v>
                </c:pt>
                <c:pt idx="790">
                  <c:v>0.18561283458921898</c:v>
                </c:pt>
                <c:pt idx="791">
                  <c:v>0.18561283458921898</c:v>
                </c:pt>
                <c:pt idx="792">
                  <c:v>0.18561283458921898</c:v>
                </c:pt>
                <c:pt idx="793">
                  <c:v>0.18561283458921898</c:v>
                </c:pt>
                <c:pt idx="794">
                  <c:v>0.18561283458921898</c:v>
                </c:pt>
                <c:pt idx="795">
                  <c:v>0.18561283458921898</c:v>
                </c:pt>
                <c:pt idx="796">
                  <c:v>0.18561283458921898</c:v>
                </c:pt>
                <c:pt idx="797">
                  <c:v>0.18561283458921898</c:v>
                </c:pt>
                <c:pt idx="798">
                  <c:v>0.18561283458921898</c:v>
                </c:pt>
                <c:pt idx="799">
                  <c:v>0.18561283458921898</c:v>
                </c:pt>
                <c:pt idx="800">
                  <c:v>0.18561283458921898</c:v>
                </c:pt>
                <c:pt idx="801">
                  <c:v>0.18561283458921898</c:v>
                </c:pt>
                <c:pt idx="802">
                  <c:v>0.18561283458921898</c:v>
                </c:pt>
                <c:pt idx="803">
                  <c:v>0.18561283458921898</c:v>
                </c:pt>
                <c:pt idx="804">
                  <c:v>0.18561283458921898</c:v>
                </c:pt>
                <c:pt idx="805">
                  <c:v>0.18561283458921898</c:v>
                </c:pt>
                <c:pt idx="806">
                  <c:v>0.18561283458921898</c:v>
                </c:pt>
                <c:pt idx="807">
                  <c:v>0.18561283458921898</c:v>
                </c:pt>
                <c:pt idx="808">
                  <c:v>0.18561283458921898</c:v>
                </c:pt>
                <c:pt idx="809">
                  <c:v>0.18561283458921898</c:v>
                </c:pt>
                <c:pt idx="810">
                  <c:v>0.18561283458921898</c:v>
                </c:pt>
                <c:pt idx="811">
                  <c:v>0.18561283458921898</c:v>
                </c:pt>
                <c:pt idx="812">
                  <c:v>0.18561283458921898</c:v>
                </c:pt>
                <c:pt idx="813">
                  <c:v>0.18561283458921898</c:v>
                </c:pt>
                <c:pt idx="814">
                  <c:v>0.18561283458921898</c:v>
                </c:pt>
                <c:pt idx="815">
                  <c:v>0.18561283458921898</c:v>
                </c:pt>
                <c:pt idx="816">
                  <c:v>0.18561283458921898</c:v>
                </c:pt>
                <c:pt idx="817">
                  <c:v>0.18561283458921898</c:v>
                </c:pt>
                <c:pt idx="818">
                  <c:v>0.18561283458921898</c:v>
                </c:pt>
                <c:pt idx="819">
                  <c:v>0.18561283458921898</c:v>
                </c:pt>
                <c:pt idx="820">
                  <c:v>0.18561283458921898</c:v>
                </c:pt>
                <c:pt idx="821">
                  <c:v>0.18561283458921898</c:v>
                </c:pt>
                <c:pt idx="822">
                  <c:v>0.18561283458921898</c:v>
                </c:pt>
                <c:pt idx="823">
                  <c:v>0.18561283458921898</c:v>
                </c:pt>
                <c:pt idx="824">
                  <c:v>0.18561283458921898</c:v>
                </c:pt>
                <c:pt idx="825">
                  <c:v>0.18561283458921898</c:v>
                </c:pt>
                <c:pt idx="826">
                  <c:v>0.18561283458921898</c:v>
                </c:pt>
                <c:pt idx="827">
                  <c:v>0.18561283458921898</c:v>
                </c:pt>
                <c:pt idx="828">
                  <c:v>0.18561283458921898</c:v>
                </c:pt>
                <c:pt idx="829">
                  <c:v>0.18561283458921898</c:v>
                </c:pt>
                <c:pt idx="830">
                  <c:v>0.18561283458921898</c:v>
                </c:pt>
                <c:pt idx="831">
                  <c:v>0.18561283458921898</c:v>
                </c:pt>
                <c:pt idx="832">
                  <c:v>0.18561283458921898</c:v>
                </c:pt>
                <c:pt idx="833">
                  <c:v>0.18561283458921898</c:v>
                </c:pt>
                <c:pt idx="834">
                  <c:v>0.18561283458921898</c:v>
                </c:pt>
                <c:pt idx="835">
                  <c:v>0.18561283458921898</c:v>
                </c:pt>
                <c:pt idx="836">
                  <c:v>0.18561283458921898</c:v>
                </c:pt>
                <c:pt idx="837">
                  <c:v>0.18561283458921898</c:v>
                </c:pt>
                <c:pt idx="838">
                  <c:v>0.18561283458921898</c:v>
                </c:pt>
                <c:pt idx="839">
                  <c:v>0.18561283458921898</c:v>
                </c:pt>
                <c:pt idx="840">
                  <c:v>0.18561283458921898</c:v>
                </c:pt>
                <c:pt idx="841">
                  <c:v>0.18561283458921898</c:v>
                </c:pt>
                <c:pt idx="842">
                  <c:v>0.18561283458921898</c:v>
                </c:pt>
                <c:pt idx="843">
                  <c:v>0.18561283458921898</c:v>
                </c:pt>
                <c:pt idx="844">
                  <c:v>0.18561283458921898</c:v>
                </c:pt>
                <c:pt idx="845">
                  <c:v>0.18561283458921898</c:v>
                </c:pt>
                <c:pt idx="846">
                  <c:v>0.18561283458921898</c:v>
                </c:pt>
                <c:pt idx="847">
                  <c:v>0.18561283458921898</c:v>
                </c:pt>
                <c:pt idx="848">
                  <c:v>0.18561283458921898</c:v>
                </c:pt>
                <c:pt idx="849">
                  <c:v>0.18561283458921898</c:v>
                </c:pt>
                <c:pt idx="850">
                  <c:v>0.18561283458921898</c:v>
                </c:pt>
                <c:pt idx="851">
                  <c:v>0.18561283458921898</c:v>
                </c:pt>
                <c:pt idx="852">
                  <c:v>0.18561283458921898</c:v>
                </c:pt>
                <c:pt idx="853">
                  <c:v>0.18561283458921898</c:v>
                </c:pt>
                <c:pt idx="854">
                  <c:v>0.18561283458921898</c:v>
                </c:pt>
                <c:pt idx="855">
                  <c:v>0.18561283458921898</c:v>
                </c:pt>
                <c:pt idx="856">
                  <c:v>0.18561283458921898</c:v>
                </c:pt>
                <c:pt idx="857">
                  <c:v>0.18561283458921898</c:v>
                </c:pt>
                <c:pt idx="858">
                  <c:v>0.18561283458921898</c:v>
                </c:pt>
                <c:pt idx="859">
                  <c:v>0.18561283458921898</c:v>
                </c:pt>
                <c:pt idx="860">
                  <c:v>0.18561283458921898</c:v>
                </c:pt>
                <c:pt idx="861">
                  <c:v>0.18561283458921898</c:v>
                </c:pt>
                <c:pt idx="862">
                  <c:v>0.18561283458921898</c:v>
                </c:pt>
                <c:pt idx="863">
                  <c:v>0.18561283458921898</c:v>
                </c:pt>
                <c:pt idx="864">
                  <c:v>0.18561283458921898</c:v>
                </c:pt>
                <c:pt idx="865">
                  <c:v>0.18561283458921898</c:v>
                </c:pt>
                <c:pt idx="866">
                  <c:v>0.18561283458921898</c:v>
                </c:pt>
                <c:pt idx="867">
                  <c:v>0.18561283458921898</c:v>
                </c:pt>
                <c:pt idx="868">
                  <c:v>0.18561283458921898</c:v>
                </c:pt>
                <c:pt idx="869">
                  <c:v>0.18561283458921898</c:v>
                </c:pt>
                <c:pt idx="870">
                  <c:v>0.18561283458921898</c:v>
                </c:pt>
                <c:pt idx="871">
                  <c:v>0.18561283458921898</c:v>
                </c:pt>
                <c:pt idx="872">
                  <c:v>0.18561283458921898</c:v>
                </c:pt>
                <c:pt idx="873">
                  <c:v>0.18561283458921898</c:v>
                </c:pt>
                <c:pt idx="874">
                  <c:v>0.18561283458921898</c:v>
                </c:pt>
                <c:pt idx="875">
                  <c:v>0.18561283458921898</c:v>
                </c:pt>
                <c:pt idx="876">
                  <c:v>0.18561283458921898</c:v>
                </c:pt>
                <c:pt idx="877">
                  <c:v>0.18561283458921898</c:v>
                </c:pt>
                <c:pt idx="878">
                  <c:v>0.18561283458921898</c:v>
                </c:pt>
                <c:pt idx="879">
                  <c:v>0.18561283458921898</c:v>
                </c:pt>
                <c:pt idx="880">
                  <c:v>0.18561283458921898</c:v>
                </c:pt>
                <c:pt idx="881">
                  <c:v>0.18561283458921898</c:v>
                </c:pt>
                <c:pt idx="882">
                  <c:v>0.18561283458921898</c:v>
                </c:pt>
                <c:pt idx="883">
                  <c:v>0.18561283458921898</c:v>
                </c:pt>
                <c:pt idx="884">
                  <c:v>0.18561283458921898</c:v>
                </c:pt>
                <c:pt idx="885">
                  <c:v>0.18561283458921898</c:v>
                </c:pt>
                <c:pt idx="886">
                  <c:v>0.18561283458921898</c:v>
                </c:pt>
                <c:pt idx="887">
                  <c:v>0.18561283458921898</c:v>
                </c:pt>
                <c:pt idx="888">
                  <c:v>0.18561283458921898</c:v>
                </c:pt>
                <c:pt idx="889">
                  <c:v>0.18561283458921898</c:v>
                </c:pt>
                <c:pt idx="890">
                  <c:v>0.18561283458921898</c:v>
                </c:pt>
                <c:pt idx="891">
                  <c:v>0.18561283458921898</c:v>
                </c:pt>
                <c:pt idx="892">
                  <c:v>0.18561283458921898</c:v>
                </c:pt>
                <c:pt idx="893">
                  <c:v>0.18561283458921898</c:v>
                </c:pt>
                <c:pt idx="894">
                  <c:v>0.18561283458921898</c:v>
                </c:pt>
                <c:pt idx="895">
                  <c:v>0.18561283458921898</c:v>
                </c:pt>
                <c:pt idx="896">
                  <c:v>0.18561283458921898</c:v>
                </c:pt>
                <c:pt idx="897">
                  <c:v>0.18561283458921898</c:v>
                </c:pt>
                <c:pt idx="898">
                  <c:v>0.18561283458921898</c:v>
                </c:pt>
                <c:pt idx="899">
                  <c:v>0.18561283458921898</c:v>
                </c:pt>
                <c:pt idx="900">
                  <c:v>0.18561283458921898</c:v>
                </c:pt>
                <c:pt idx="901">
                  <c:v>0.18561283458921898</c:v>
                </c:pt>
                <c:pt idx="902">
                  <c:v>0.18561283458921898</c:v>
                </c:pt>
                <c:pt idx="903">
                  <c:v>0.18561283458921898</c:v>
                </c:pt>
                <c:pt idx="904">
                  <c:v>0.18561283458921898</c:v>
                </c:pt>
                <c:pt idx="905">
                  <c:v>0.18561283458921898</c:v>
                </c:pt>
                <c:pt idx="906">
                  <c:v>0.18561283458921898</c:v>
                </c:pt>
                <c:pt idx="907">
                  <c:v>0.18561283458921898</c:v>
                </c:pt>
                <c:pt idx="908">
                  <c:v>0.18561283458921898</c:v>
                </c:pt>
                <c:pt idx="909">
                  <c:v>0.18561283458921898</c:v>
                </c:pt>
                <c:pt idx="910">
                  <c:v>0.18561283458921898</c:v>
                </c:pt>
                <c:pt idx="911">
                  <c:v>0.18561283458921898</c:v>
                </c:pt>
                <c:pt idx="912">
                  <c:v>0.18561283458921898</c:v>
                </c:pt>
                <c:pt idx="913">
                  <c:v>0.18561283458921898</c:v>
                </c:pt>
                <c:pt idx="914">
                  <c:v>0.18561283458921898</c:v>
                </c:pt>
                <c:pt idx="915">
                  <c:v>0.18561283458921898</c:v>
                </c:pt>
                <c:pt idx="916">
                  <c:v>0.18561283458921898</c:v>
                </c:pt>
                <c:pt idx="917">
                  <c:v>0.18561283458921898</c:v>
                </c:pt>
                <c:pt idx="918">
                  <c:v>0.18561283458921898</c:v>
                </c:pt>
                <c:pt idx="919">
                  <c:v>0.18561283458921898</c:v>
                </c:pt>
                <c:pt idx="920">
                  <c:v>0.18561283458921898</c:v>
                </c:pt>
                <c:pt idx="921">
                  <c:v>0.18561283458921898</c:v>
                </c:pt>
                <c:pt idx="922">
                  <c:v>0.18561283458921898</c:v>
                </c:pt>
                <c:pt idx="923">
                  <c:v>0.18561283458921898</c:v>
                </c:pt>
                <c:pt idx="924">
                  <c:v>0.18561283458921898</c:v>
                </c:pt>
                <c:pt idx="925">
                  <c:v>0.18561283458921898</c:v>
                </c:pt>
                <c:pt idx="926">
                  <c:v>0.18561283458921898</c:v>
                </c:pt>
                <c:pt idx="927">
                  <c:v>0.18561283458921898</c:v>
                </c:pt>
                <c:pt idx="928">
                  <c:v>0.18561283458921898</c:v>
                </c:pt>
                <c:pt idx="929">
                  <c:v>0.18561283458921898</c:v>
                </c:pt>
                <c:pt idx="930">
                  <c:v>0.18561283458921898</c:v>
                </c:pt>
                <c:pt idx="931">
                  <c:v>0.18561283458921898</c:v>
                </c:pt>
                <c:pt idx="932">
                  <c:v>0.18561283458921898</c:v>
                </c:pt>
                <c:pt idx="933">
                  <c:v>0.18561283458921898</c:v>
                </c:pt>
                <c:pt idx="934">
                  <c:v>0.18561283458921898</c:v>
                </c:pt>
                <c:pt idx="935">
                  <c:v>0.18561283458921898</c:v>
                </c:pt>
                <c:pt idx="936">
                  <c:v>0.18561283458921898</c:v>
                </c:pt>
                <c:pt idx="937">
                  <c:v>0.18561283458921898</c:v>
                </c:pt>
                <c:pt idx="938">
                  <c:v>0.18561283458921898</c:v>
                </c:pt>
                <c:pt idx="939">
                  <c:v>0.18561283458921898</c:v>
                </c:pt>
                <c:pt idx="940">
                  <c:v>0.18561283458921898</c:v>
                </c:pt>
                <c:pt idx="941">
                  <c:v>0.18561283458921898</c:v>
                </c:pt>
                <c:pt idx="942">
                  <c:v>0.18561283458921898</c:v>
                </c:pt>
                <c:pt idx="943">
                  <c:v>0.18561283458921898</c:v>
                </c:pt>
                <c:pt idx="944">
                  <c:v>0.18561283458921898</c:v>
                </c:pt>
                <c:pt idx="945">
                  <c:v>0.18561283458921898</c:v>
                </c:pt>
                <c:pt idx="946">
                  <c:v>0.18561283458921898</c:v>
                </c:pt>
                <c:pt idx="947">
                  <c:v>0.18561283458921898</c:v>
                </c:pt>
                <c:pt idx="948">
                  <c:v>0.18561283458921898</c:v>
                </c:pt>
                <c:pt idx="949">
                  <c:v>0.18561283458921898</c:v>
                </c:pt>
                <c:pt idx="950">
                  <c:v>0.18561283458921898</c:v>
                </c:pt>
                <c:pt idx="951">
                  <c:v>0.18561283458921898</c:v>
                </c:pt>
                <c:pt idx="952">
                  <c:v>0.18561283458921898</c:v>
                </c:pt>
                <c:pt idx="953">
                  <c:v>0.18561283458921898</c:v>
                </c:pt>
                <c:pt idx="954">
                  <c:v>0.18561283458921898</c:v>
                </c:pt>
                <c:pt idx="955">
                  <c:v>0.18561283458921898</c:v>
                </c:pt>
                <c:pt idx="956">
                  <c:v>0.18561283458921898</c:v>
                </c:pt>
                <c:pt idx="957">
                  <c:v>0.18561283458921898</c:v>
                </c:pt>
                <c:pt idx="958">
                  <c:v>0.18561283458921898</c:v>
                </c:pt>
                <c:pt idx="959">
                  <c:v>0.18561283458921898</c:v>
                </c:pt>
                <c:pt idx="960">
                  <c:v>0.18561283458921898</c:v>
                </c:pt>
                <c:pt idx="961">
                  <c:v>0.18561283458921898</c:v>
                </c:pt>
                <c:pt idx="962">
                  <c:v>0.18561283458921898</c:v>
                </c:pt>
                <c:pt idx="963">
                  <c:v>0.18561283458921898</c:v>
                </c:pt>
                <c:pt idx="964">
                  <c:v>0.18561283458921898</c:v>
                </c:pt>
                <c:pt idx="965">
                  <c:v>0.18561283458921898</c:v>
                </c:pt>
                <c:pt idx="966">
                  <c:v>0.18561283458921898</c:v>
                </c:pt>
                <c:pt idx="967">
                  <c:v>0.18561283458921898</c:v>
                </c:pt>
                <c:pt idx="968">
                  <c:v>0.18561283458921898</c:v>
                </c:pt>
                <c:pt idx="969">
                  <c:v>0.18561283458921898</c:v>
                </c:pt>
                <c:pt idx="970">
                  <c:v>0.18561283458921898</c:v>
                </c:pt>
                <c:pt idx="971">
                  <c:v>0.18561283458921898</c:v>
                </c:pt>
                <c:pt idx="972">
                  <c:v>0.18561283458921898</c:v>
                </c:pt>
                <c:pt idx="973">
                  <c:v>0.18561283458921898</c:v>
                </c:pt>
                <c:pt idx="974">
                  <c:v>0.18561283458921898</c:v>
                </c:pt>
                <c:pt idx="975">
                  <c:v>0.18561283458921898</c:v>
                </c:pt>
                <c:pt idx="976">
                  <c:v>0.18561283458921898</c:v>
                </c:pt>
                <c:pt idx="977">
                  <c:v>0.18561283458921898</c:v>
                </c:pt>
                <c:pt idx="978">
                  <c:v>0.18561283458921898</c:v>
                </c:pt>
                <c:pt idx="979">
                  <c:v>0.18561283458921898</c:v>
                </c:pt>
                <c:pt idx="980">
                  <c:v>0.18561283458921898</c:v>
                </c:pt>
                <c:pt idx="981">
                  <c:v>0.18561283458921898</c:v>
                </c:pt>
                <c:pt idx="982">
                  <c:v>0.18561283458921898</c:v>
                </c:pt>
                <c:pt idx="983">
                  <c:v>0.18561283458921898</c:v>
                </c:pt>
                <c:pt idx="984">
                  <c:v>0.18561283458921898</c:v>
                </c:pt>
                <c:pt idx="985">
                  <c:v>0.18561283458921898</c:v>
                </c:pt>
                <c:pt idx="986">
                  <c:v>0.18561283458921898</c:v>
                </c:pt>
                <c:pt idx="987">
                  <c:v>0.18561283458921898</c:v>
                </c:pt>
                <c:pt idx="988">
                  <c:v>0.18561283458921898</c:v>
                </c:pt>
                <c:pt idx="989">
                  <c:v>0.18561283458921898</c:v>
                </c:pt>
                <c:pt idx="990">
                  <c:v>0.18561283458921898</c:v>
                </c:pt>
                <c:pt idx="991">
                  <c:v>0.18561283458921898</c:v>
                </c:pt>
                <c:pt idx="992">
                  <c:v>0.18561283458921898</c:v>
                </c:pt>
                <c:pt idx="993">
                  <c:v>0.18561283458921898</c:v>
                </c:pt>
                <c:pt idx="994">
                  <c:v>0.18561283458921898</c:v>
                </c:pt>
                <c:pt idx="995">
                  <c:v>0.18561283458921898</c:v>
                </c:pt>
                <c:pt idx="996">
                  <c:v>0.18561283458921898</c:v>
                </c:pt>
                <c:pt idx="997">
                  <c:v>0.18561283458921898</c:v>
                </c:pt>
                <c:pt idx="998">
                  <c:v>0.18561283458921898</c:v>
                </c:pt>
                <c:pt idx="999">
                  <c:v>0.18561283458921898</c:v>
                </c:pt>
              </c:numCache>
            </c:numRef>
          </c:xVal>
          <c:yVal>
            <c:numRef>
              <c:f>WorkingDistribution!$D$2:$D$1001</c:f>
              <c:numCache>
                <c:formatCode>General</c:formatCode>
                <c:ptCount val="1000"/>
                <c:pt idx="0">
                  <c:v>2.962100555773747</c:v>
                </c:pt>
                <c:pt idx="1">
                  <c:v>2.962100555773747</c:v>
                </c:pt>
                <c:pt idx="2">
                  <c:v>2.962100555773747</c:v>
                </c:pt>
                <c:pt idx="3">
                  <c:v>2.962100555773747</c:v>
                </c:pt>
                <c:pt idx="4">
                  <c:v>2.962100555773747</c:v>
                </c:pt>
                <c:pt idx="5">
                  <c:v>2.962100555773747</c:v>
                </c:pt>
                <c:pt idx="6">
                  <c:v>2.962100555773747</c:v>
                </c:pt>
                <c:pt idx="7">
                  <c:v>2.962100555773747</c:v>
                </c:pt>
                <c:pt idx="8">
                  <c:v>2.962100555773747</c:v>
                </c:pt>
                <c:pt idx="9">
                  <c:v>2.962100555773747</c:v>
                </c:pt>
                <c:pt idx="10">
                  <c:v>2.962100555773747</c:v>
                </c:pt>
                <c:pt idx="11">
                  <c:v>2.962100555773747</c:v>
                </c:pt>
                <c:pt idx="12">
                  <c:v>2.962100555773747</c:v>
                </c:pt>
                <c:pt idx="13">
                  <c:v>2.962100555773747</c:v>
                </c:pt>
                <c:pt idx="14">
                  <c:v>2.962100555773747</c:v>
                </c:pt>
                <c:pt idx="15">
                  <c:v>2.962100555773747</c:v>
                </c:pt>
                <c:pt idx="16">
                  <c:v>2.962100555773747</c:v>
                </c:pt>
                <c:pt idx="17">
                  <c:v>2.962100555773747</c:v>
                </c:pt>
                <c:pt idx="18">
                  <c:v>2.962100555773747</c:v>
                </c:pt>
                <c:pt idx="19">
                  <c:v>2.962100555773747</c:v>
                </c:pt>
                <c:pt idx="20">
                  <c:v>2.962100555773747</c:v>
                </c:pt>
                <c:pt idx="21">
                  <c:v>2.962100555773747</c:v>
                </c:pt>
                <c:pt idx="22">
                  <c:v>2.962100555773747</c:v>
                </c:pt>
                <c:pt idx="23">
                  <c:v>2.962100555773747</c:v>
                </c:pt>
                <c:pt idx="24">
                  <c:v>2.962100555773747</c:v>
                </c:pt>
                <c:pt idx="25">
                  <c:v>2.962100555773747</c:v>
                </c:pt>
                <c:pt idx="26">
                  <c:v>2.962100555773747</c:v>
                </c:pt>
                <c:pt idx="27">
                  <c:v>2.962100555773747</c:v>
                </c:pt>
                <c:pt idx="28">
                  <c:v>2.962100555773747</c:v>
                </c:pt>
                <c:pt idx="29">
                  <c:v>2.962100555773747</c:v>
                </c:pt>
                <c:pt idx="30">
                  <c:v>2.962100555773747</c:v>
                </c:pt>
                <c:pt idx="31">
                  <c:v>2.962100555773747</c:v>
                </c:pt>
                <c:pt idx="32">
                  <c:v>2.962100555773747</c:v>
                </c:pt>
                <c:pt idx="33">
                  <c:v>2.962100555773747</c:v>
                </c:pt>
                <c:pt idx="34">
                  <c:v>2.962100555773747</c:v>
                </c:pt>
                <c:pt idx="35">
                  <c:v>2.962100555773747</c:v>
                </c:pt>
                <c:pt idx="36">
                  <c:v>2.962100555773747</c:v>
                </c:pt>
                <c:pt idx="37">
                  <c:v>2.962100555773747</c:v>
                </c:pt>
                <c:pt idx="38">
                  <c:v>2.962100555773747</c:v>
                </c:pt>
                <c:pt idx="39">
                  <c:v>2.962100555773747</c:v>
                </c:pt>
                <c:pt idx="40">
                  <c:v>2.962100555773747</c:v>
                </c:pt>
                <c:pt idx="41">
                  <c:v>2.962100555773747</c:v>
                </c:pt>
                <c:pt idx="42">
                  <c:v>2.962100555773747</c:v>
                </c:pt>
                <c:pt idx="43">
                  <c:v>2.962100555773747</c:v>
                </c:pt>
                <c:pt idx="44">
                  <c:v>2.962100555773747</c:v>
                </c:pt>
                <c:pt idx="45">
                  <c:v>2.962100555773747</c:v>
                </c:pt>
                <c:pt idx="46">
                  <c:v>2.962100555773747</c:v>
                </c:pt>
                <c:pt idx="47">
                  <c:v>2.962100555773747</c:v>
                </c:pt>
                <c:pt idx="48">
                  <c:v>2.962100555773747</c:v>
                </c:pt>
                <c:pt idx="49">
                  <c:v>2.962100555773747</c:v>
                </c:pt>
                <c:pt idx="50">
                  <c:v>2.962100555773747</c:v>
                </c:pt>
                <c:pt idx="51">
                  <c:v>2.962100555773747</c:v>
                </c:pt>
                <c:pt idx="52">
                  <c:v>2.962100555773747</c:v>
                </c:pt>
                <c:pt idx="53">
                  <c:v>2.962100555773747</c:v>
                </c:pt>
                <c:pt idx="54">
                  <c:v>2.962100555773747</c:v>
                </c:pt>
                <c:pt idx="55">
                  <c:v>2.962100555773747</c:v>
                </c:pt>
                <c:pt idx="56">
                  <c:v>2.962100555773747</c:v>
                </c:pt>
                <c:pt idx="57">
                  <c:v>2.962100555773747</c:v>
                </c:pt>
                <c:pt idx="58">
                  <c:v>2.962100555773747</c:v>
                </c:pt>
                <c:pt idx="59">
                  <c:v>2.962100555773747</c:v>
                </c:pt>
                <c:pt idx="60">
                  <c:v>2.962100555773747</c:v>
                </c:pt>
                <c:pt idx="61">
                  <c:v>2.962100555773747</c:v>
                </c:pt>
                <c:pt idx="62">
                  <c:v>2.962100555773747</c:v>
                </c:pt>
                <c:pt idx="63">
                  <c:v>2.962100555773747</c:v>
                </c:pt>
                <c:pt idx="64">
                  <c:v>2.962100555773747</c:v>
                </c:pt>
                <c:pt idx="65">
                  <c:v>2.962100555773747</c:v>
                </c:pt>
                <c:pt idx="66">
                  <c:v>2.962100555773747</c:v>
                </c:pt>
                <c:pt idx="67">
                  <c:v>2.962100555773747</c:v>
                </c:pt>
                <c:pt idx="68">
                  <c:v>2.962100555773747</c:v>
                </c:pt>
                <c:pt idx="69">
                  <c:v>2.962100555773747</c:v>
                </c:pt>
                <c:pt idx="70">
                  <c:v>2.962100555773747</c:v>
                </c:pt>
                <c:pt idx="71">
                  <c:v>2.962100555773747</c:v>
                </c:pt>
                <c:pt idx="72">
                  <c:v>2.962100555773747</c:v>
                </c:pt>
                <c:pt idx="73">
                  <c:v>2.962100555773747</c:v>
                </c:pt>
                <c:pt idx="74">
                  <c:v>2.962100555773747</c:v>
                </c:pt>
                <c:pt idx="75">
                  <c:v>2.962100555773747</c:v>
                </c:pt>
                <c:pt idx="76">
                  <c:v>2.962100555773747</c:v>
                </c:pt>
                <c:pt idx="77">
                  <c:v>2.962100555773747</c:v>
                </c:pt>
                <c:pt idx="78">
                  <c:v>2.962100555773747</c:v>
                </c:pt>
                <c:pt idx="79">
                  <c:v>2.962100555773747</c:v>
                </c:pt>
                <c:pt idx="80">
                  <c:v>2.962100555773747</c:v>
                </c:pt>
                <c:pt idx="81">
                  <c:v>2.962100555773747</c:v>
                </c:pt>
                <c:pt idx="82">
                  <c:v>2.962100555773747</c:v>
                </c:pt>
                <c:pt idx="83">
                  <c:v>2.962100555773747</c:v>
                </c:pt>
                <c:pt idx="84">
                  <c:v>2.962100555773747</c:v>
                </c:pt>
                <c:pt idx="85">
                  <c:v>2.962100555773747</c:v>
                </c:pt>
                <c:pt idx="86">
                  <c:v>2.962100555773747</c:v>
                </c:pt>
                <c:pt idx="87">
                  <c:v>2.962100555773747</c:v>
                </c:pt>
                <c:pt idx="88">
                  <c:v>2.962100555773747</c:v>
                </c:pt>
                <c:pt idx="89">
                  <c:v>2.962100555773747</c:v>
                </c:pt>
                <c:pt idx="90">
                  <c:v>2.962100555773747</c:v>
                </c:pt>
                <c:pt idx="91">
                  <c:v>2.962100555773747</c:v>
                </c:pt>
                <c:pt idx="92">
                  <c:v>2.962100555773747</c:v>
                </c:pt>
                <c:pt idx="93">
                  <c:v>2.962100555773747</c:v>
                </c:pt>
                <c:pt idx="94">
                  <c:v>2.962100555773747</c:v>
                </c:pt>
                <c:pt idx="95">
                  <c:v>2.962100555773747</c:v>
                </c:pt>
                <c:pt idx="96">
                  <c:v>2.962100555773747</c:v>
                </c:pt>
                <c:pt idx="97">
                  <c:v>2.962100555773747</c:v>
                </c:pt>
                <c:pt idx="98">
                  <c:v>2.962100555773747</c:v>
                </c:pt>
                <c:pt idx="99">
                  <c:v>2.962100555773747</c:v>
                </c:pt>
                <c:pt idx="100">
                  <c:v>2.962100555773747</c:v>
                </c:pt>
                <c:pt idx="101">
                  <c:v>2.962100555773747</c:v>
                </c:pt>
                <c:pt idx="102">
                  <c:v>2.962100555773747</c:v>
                </c:pt>
                <c:pt idx="103">
                  <c:v>2.962100555773747</c:v>
                </c:pt>
                <c:pt idx="104">
                  <c:v>2.962100555773747</c:v>
                </c:pt>
                <c:pt idx="105">
                  <c:v>2.962100555773747</c:v>
                </c:pt>
                <c:pt idx="106">
                  <c:v>2.962100555773747</c:v>
                </c:pt>
                <c:pt idx="107">
                  <c:v>2.962100555773747</c:v>
                </c:pt>
                <c:pt idx="108">
                  <c:v>2.962100555773747</c:v>
                </c:pt>
                <c:pt idx="109">
                  <c:v>2.962100555773747</c:v>
                </c:pt>
                <c:pt idx="110">
                  <c:v>2.962100555773747</c:v>
                </c:pt>
                <c:pt idx="111">
                  <c:v>2.962100555773747</c:v>
                </c:pt>
                <c:pt idx="112">
                  <c:v>2.962100555773747</c:v>
                </c:pt>
                <c:pt idx="113">
                  <c:v>2.962100555773747</c:v>
                </c:pt>
                <c:pt idx="114">
                  <c:v>2.962100555773747</c:v>
                </c:pt>
                <c:pt idx="115">
                  <c:v>2.962100555773747</c:v>
                </c:pt>
                <c:pt idx="116">
                  <c:v>2.962100555773747</c:v>
                </c:pt>
                <c:pt idx="117">
                  <c:v>2.962100555773747</c:v>
                </c:pt>
                <c:pt idx="118">
                  <c:v>2.962100555773747</c:v>
                </c:pt>
                <c:pt idx="119">
                  <c:v>2.962100555773747</c:v>
                </c:pt>
                <c:pt idx="120">
                  <c:v>2.962100555773747</c:v>
                </c:pt>
                <c:pt idx="121">
                  <c:v>2.962100555773747</c:v>
                </c:pt>
                <c:pt idx="122">
                  <c:v>2.962100555773747</c:v>
                </c:pt>
                <c:pt idx="123">
                  <c:v>2.962100555773747</c:v>
                </c:pt>
                <c:pt idx="124">
                  <c:v>2.962100555773747</c:v>
                </c:pt>
                <c:pt idx="125">
                  <c:v>2.962100555773747</c:v>
                </c:pt>
                <c:pt idx="126">
                  <c:v>2.962100555773747</c:v>
                </c:pt>
                <c:pt idx="127">
                  <c:v>2.962100555773747</c:v>
                </c:pt>
                <c:pt idx="128">
                  <c:v>2.962100555773747</c:v>
                </c:pt>
                <c:pt idx="129">
                  <c:v>2.962100555773747</c:v>
                </c:pt>
                <c:pt idx="130">
                  <c:v>2.962100555773747</c:v>
                </c:pt>
                <c:pt idx="131">
                  <c:v>2.962100555773747</c:v>
                </c:pt>
                <c:pt idx="132">
                  <c:v>2.962100555773747</c:v>
                </c:pt>
                <c:pt idx="133">
                  <c:v>2.962100555773747</c:v>
                </c:pt>
                <c:pt idx="134">
                  <c:v>2.962100555773747</c:v>
                </c:pt>
                <c:pt idx="135">
                  <c:v>2.962100555773747</c:v>
                </c:pt>
                <c:pt idx="136">
                  <c:v>2.962100555773747</c:v>
                </c:pt>
                <c:pt idx="137">
                  <c:v>2.962100555773747</c:v>
                </c:pt>
                <c:pt idx="138">
                  <c:v>2.962100555773747</c:v>
                </c:pt>
                <c:pt idx="139">
                  <c:v>2.962100555773747</c:v>
                </c:pt>
                <c:pt idx="140">
                  <c:v>2.962100555773747</c:v>
                </c:pt>
                <c:pt idx="141">
                  <c:v>2.962100555773747</c:v>
                </c:pt>
                <c:pt idx="142">
                  <c:v>2.962100555773747</c:v>
                </c:pt>
                <c:pt idx="143">
                  <c:v>2.962100555773747</c:v>
                </c:pt>
                <c:pt idx="144">
                  <c:v>2.962100555773747</c:v>
                </c:pt>
                <c:pt idx="145">
                  <c:v>2.962100555773747</c:v>
                </c:pt>
                <c:pt idx="146">
                  <c:v>2.962100555773747</c:v>
                </c:pt>
                <c:pt idx="147">
                  <c:v>2.962100555773747</c:v>
                </c:pt>
                <c:pt idx="148">
                  <c:v>2.962100555773747</c:v>
                </c:pt>
                <c:pt idx="149">
                  <c:v>2.962100555773747</c:v>
                </c:pt>
                <c:pt idx="150">
                  <c:v>2.962100555773747</c:v>
                </c:pt>
                <c:pt idx="151">
                  <c:v>2.962100555773747</c:v>
                </c:pt>
                <c:pt idx="152">
                  <c:v>2.962100555773747</c:v>
                </c:pt>
                <c:pt idx="153">
                  <c:v>2.962100555773747</c:v>
                </c:pt>
                <c:pt idx="154">
                  <c:v>2.962100555773747</c:v>
                </c:pt>
                <c:pt idx="155">
                  <c:v>2.962100555773747</c:v>
                </c:pt>
                <c:pt idx="156">
                  <c:v>2.962100555773747</c:v>
                </c:pt>
                <c:pt idx="157">
                  <c:v>2.962100555773747</c:v>
                </c:pt>
                <c:pt idx="158">
                  <c:v>2.962100555773747</c:v>
                </c:pt>
                <c:pt idx="159">
                  <c:v>2.962100555773747</c:v>
                </c:pt>
                <c:pt idx="160">
                  <c:v>2.962100555773747</c:v>
                </c:pt>
                <c:pt idx="161">
                  <c:v>2.962100555773747</c:v>
                </c:pt>
                <c:pt idx="162">
                  <c:v>2.962100555773747</c:v>
                </c:pt>
                <c:pt idx="163">
                  <c:v>2.962100555773747</c:v>
                </c:pt>
                <c:pt idx="164">
                  <c:v>2.962100555773747</c:v>
                </c:pt>
                <c:pt idx="165">
                  <c:v>2.962100555773747</c:v>
                </c:pt>
                <c:pt idx="166">
                  <c:v>2.962100555773747</c:v>
                </c:pt>
                <c:pt idx="167">
                  <c:v>2.962100555773747</c:v>
                </c:pt>
                <c:pt idx="168">
                  <c:v>2.962100555773747</c:v>
                </c:pt>
                <c:pt idx="169">
                  <c:v>2.962100555773747</c:v>
                </c:pt>
                <c:pt idx="170">
                  <c:v>2.962100555773747</c:v>
                </c:pt>
                <c:pt idx="171">
                  <c:v>2.962100555773747</c:v>
                </c:pt>
                <c:pt idx="172">
                  <c:v>2.962100555773747</c:v>
                </c:pt>
                <c:pt idx="173">
                  <c:v>2.962100555773747</c:v>
                </c:pt>
                <c:pt idx="174">
                  <c:v>2.962100555773747</c:v>
                </c:pt>
                <c:pt idx="175">
                  <c:v>2.962100555773747</c:v>
                </c:pt>
                <c:pt idx="176">
                  <c:v>2.962100555773747</c:v>
                </c:pt>
                <c:pt idx="177">
                  <c:v>2.962100555773747</c:v>
                </c:pt>
                <c:pt idx="178">
                  <c:v>2.962100555773747</c:v>
                </c:pt>
                <c:pt idx="179">
                  <c:v>2.962100555773747</c:v>
                </c:pt>
                <c:pt idx="180">
                  <c:v>2.962100555773747</c:v>
                </c:pt>
                <c:pt idx="181">
                  <c:v>2.962100555773747</c:v>
                </c:pt>
                <c:pt idx="182">
                  <c:v>2.962100555773747</c:v>
                </c:pt>
                <c:pt idx="183">
                  <c:v>2.962100555773747</c:v>
                </c:pt>
                <c:pt idx="184">
                  <c:v>2.962100555773747</c:v>
                </c:pt>
                <c:pt idx="185">
                  <c:v>2.962100555773747</c:v>
                </c:pt>
                <c:pt idx="186">
                  <c:v>2.962100555773747</c:v>
                </c:pt>
                <c:pt idx="187">
                  <c:v>2.962100555773747</c:v>
                </c:pt>
                <c:pt idx="188">
                  <c:v>2.962100555773747</c:v>
                </c:pt>
                <c:pt idx="189">
                  <c:v>2.962100555773747</c:v>
                </c:pt>
                <c:pt idx="190">
                  <c:v>2.962100555773747</c:v>
                </c:pt>
                <c:pt idx="191">
                  <c:v>2.962100555773747</c:v>
                </c:pt>
                <c:pt idx="192">
                  <c:v>2.962100555773747</c:v>
                </c:pt>
                <c:pt idx="193">
                  <c:v>2.962100555773747</c:v>
                </c:pt>
                <c:pt idx="194">
                  <c:v>2.962100555773747</c:v>
                </c:pt>
                <c:pt idx="195">
                  <c:v>2.962100555773747</c:v>
                </c:pt>
                <c:pt idx="196">
                  <c:v>2.962100555773747</c:v>
                </c:pt>
                <c:pt idx="197">
                  <c:v>2.962100555773747</c:v>
                </c:pt>
                <c:pt idx="198">
                  <c:v>2.962100555773747</c:v>
                </c:pt>
                <c:pt idx="199">
                  <c:v>2.962100555773747</c:v>
                </c:pt>
                <c:pt idx="200">
                  <c:v>2.962100555773747</c:v>
                </c:pt>
                <c:pt idx="201">
                  <c:v>2.962100555773747</c:v>
                </c:pt>
                <c:pt idx="202">
                  <c:v>2.962100555773747</c:v>
                </c:pt>
                <c:pt idx="203">
                  <c:v>2.962100555773747</c:v>
                </c:pt>
                <c:pt idx="204">
                  <c:v>2.962100555773747</c:v>
                </c:pt>
                <c:pt idx="205">
                  <c:v>2.962100555773747</c:v>
                </c:pt>
                <c:pt idx="206">
                  <c:v>2.962100555773747</c:v>
                </c:pt>
                <c:pt idx="207">
                  <c:v>2.962100555773747</c:v>
                </c:pt>
                <c:pt idx="208">
                  <c:v>2.962100555773747</c:v>
                </c:pt>
                <c:pt idx="209">
                  <c:v>2.962100555773747</c:v>
                </c:pt>
                <c:pt idx="210">
                  <c:v>2.962100555773747</c:v>
                </c:pt>
                <c:pt idx="211">
                  <c:v>2.962100555773747</c:v>
                </c:pt>
                <c:pt idx="212">
                  <c:v>2.962100555773747</c:v>
                </c:pt>
                <c:pt idx="213">
                  <c:v>2.962100555773747</c:v>
                </c:pt>
                <c:pt idx="214">
                  <c:v>2.962100555773747</c:v>
                </c:pt>
                <c:pt idx="215">
                  <c:v>2.962100555773747</c:v>
                </c:pt>
                <c:pt idx="216">
                  <c:v>2.962100555773747</c:v>
                </c:pt>
                <c:pt idx="217">
                  <c:v>2.962100555773747</c:v>
                </c:pt>
                <c:pt idx="218">
                  <c:v>2.962100555773747</c:v>
                </c:pt>
                <c:pt idx="219">
                  <c:v>2.962100555773747</c:v>
                </c:pt>
                <c:pt idx="220">
                  <c:v>2.962100555773747</c:v>
                </c:pt>
                <c:pt idx="221">
                  <c:v>2.962100555773747</c:v>
                </c:pt>
                <c:pt idx="222">
                  <c:v>2.962100555773747</c:v>
                </c:pt>
                <c:pt idx="223">
                  <c:v>2.962100555773747</c:v>
                </c:pt>
                <c:pt idx="224">
                  <c:v>2.962100555773747</c:v>
                </c:pt>
                <c:pt idx="225">
                  <c:v>2.962100555773747</c:v>
                </c:pt>
                <c:pt idx="226">
                  <c:v>2.962100555773747</c:v>
                </c:pt>
                <c:pt idx="227">
                  <c:v>2.962100555773747</c:v>
                </c:pt>
                <c:pt idx="228">
                  <c:v>2.962100555773747</c:v>
                </c:pt>
                <c:pt idx="229">
                  <c:v>2.962100555773747</c:v>
                </c:pt>
                <c:pt idx="230">
                  <c:v>2.962100555773747</c:v>
                </c:pt>
                <c:pt idx="231">
                  <c:v>2.962100555773747</c:v>
                </c:pt>
                <c:pt idx="232">
                  <c:v>2.962100555773747</c:v>
                </c:pt>
                <c:pt idx="233">
                  <c:v>2.962100555773747</c:v>
                </c:pt>
                <c:pt idx="234">
                  <c:v>2.962100555773747</c:v>
                </c:pt>
                <c:pt idx="235">
                  <c:v>2.962100555773747</c:v>
                </c:pt>
                <c:pt idx="236">
                  <c:v>2.962100555773747</c:v>
                </c:pt>
                <c:pt idx="237">
                  <c:v>2.962100555773747</c:v>
                </c:pt>
                <c:pt idx="238">
                  <c:v>2.962100555773747</c:v>
                </c:pt>
                <c:pt idx="239">
                  <c:v>2.962100555773747</c:v>
                </c:pt>
                <c:pt idx="240">
                  <c:v>2.962100555773747</c:v>
                </c:pt>
                <c:pt idx="241">
                  <c:v>2.962100555773747</c:v>
                </c:pt>
                <c:pt idx="242">
                  <c:v>2.962100555773747</c:v>
                </c:pt>
                <c:pt idx="243">
                  <c:v>2.962100555773747</c:v>
                </c:pt>
                <c:pt idx="244">
                  <c:v>2.962100555773747</c:v>
                </c:pt>
                <c:pt idx="245">
                  <c:v>2.962100555773747</c:v>
                </c:pt>
                <c:pt idx="246">
                  <c:v>2.962100555773747</c:v>
                </c:pt>
                <c:pt idx="247">
                  <c:v>2.962100555773747</c:v>
                </c:pt>
                <c:pt idx="248">
                  <c:v>2.962100555773747</c:v>
                </c:pt>
                <c:pt idx="249">
                  <c:v>2.962100555773747</c:v>
                </c:pt>
                <c:pt idx="250">
                  <c:v>2.962100555773747</c:v>
                </c:pt>
                <c:pt idx="251">
                  <c:v>2.962100555773747</c:v>
                </c:pt>
                <c:pt idx="252">
                  <c:v>2.962100555773747</c:v>
                </c:pt>
                <c:pt idx="253">
                  <c:v>2.962100555773747</c:v>
                </c:pt>
                <c:pt idx="254">
                  <c:v>2.962100555773747</c:v>
                </c:pt>
                <c:pt idx="255">
                  <c:v>2.962100555773747</c:v>
                </c:pt>
                <c:pt idx="256">
                  <c:v>2.962100555773747</c:v>
                </c:pt>
                <c:pt idx="257">
                  <c:v>2.962100555773747</c:v>
                </c:pt>
                <c:pt idx="258">
                  <c:v>2.962100555773747</c:v>
                </c:pt>
                <c:pt idx="259">
                  <c:v>2.962100555773747</c:v>
                </c:pt>
                <c:pt idx="260">
                  <c:v>2.962100555773747</c:v>
                </c:pt>
                <c:pt idx="261">
                  <c:v>2.962100555773747</c:v>
                </c:pt>
                <c:pt idx="262">
                  <c:v>2.962100555773747</c:v>
                </c:pt>
                <c:pt idx="263">
                  <c:v>2.962100555773747</c:v>
                </c:pt>
                <c:pt idx="264">
                  <c:v>2.962100555773747</c:v>
                </c:pt>
                <c:pt idx="265">
                  <c:v>2.962100555773747</c:v>
                </c:pt>
                <c:pt idx="266">
                  <c:v>2.962100555773747</c:v>
                </c:pt>
                <c:pt idx="267">
                  <c:v>2.962100555773747</c:v>
                </c:pt>
                <c:pt idx="268">
                  <c:v>2.962100555773747</c:v>
                </c:pt>
                <c:pt idx="269">
                  <c:v>2.962100555773747</c:v>
                </c:pt>
                <c:pt idx="270">
                  <c:v>2.962100555773747</c:v>
                </c:pt>
                <c:pt idx="271">
                  <c:v>2.962100555773747</c:v>
                </c:pt>
                <c:pt idx="272">
                  <c:v>2.962100555773747</c:v>
                </c:pt>
                <c:pt idx="273">
                  <c:v>2.962100555773747</c:v>
                </c:pt>
                <c:pt idx="274">
                  <c:v>2.962100555773747</c:v>
                </c:pt>
                <c:pt idx="275">
                  <c:v>2.962100555773747</c:v>
                </c:pt>
                <c:pt idx="276">
                  <c:v>2.962100555773747</c:v>
                </c:pt>
                <c:pt idx="277">
                  <c:v>2.962100555773747</c:v>
                </c:pt>
                <c:pt idx="278">
                  <c:v>2.962100555773747</c:v>
                </c:pt>
                <c:pt idx="279">
                  <c:v>2.962100555773747</c:v>
                </c:pt>
                <c:pt idx="280">
                  <c:v>2.962100555773747</c:v>
                </c:pt>
                <c:pt idx="281">
                  <c:v>2.962100555773747</c:v>
                </c:pt>
                <c:pt idx="282">
                  <c:v>2.962100555773747</c:v>
                </c:pt>
                <c:pt idx="283">
                  <c:v>2.962100555773747</c:v>
                </c:pt>
                <c:pt idx="284">
                  <c:v>2.962100555773747</c:v>
                </c:pt>
                <c:pt idx="285">
                  <c:v>2.962100555773747</c:v>
                </c:pt>
                <c:pt idx="286">
                  <c:v>2.962100555773747</c:v>
                </c:pt>
                <c:pt idx="287">
                  <c:v>2.962100555773747</c:v>
                </c:pt>
                <c:pt idx="288">
                  <c:v>2.962100555773747</c:v>
                </c:pt>
                <c:pt idx="289">
                  <c:v>2.962100555773747</c:v>
                </c:pt>
                <c:pt idx="290">
                  <c:v>2.962100555773747</c:v>
                </c:pt>
                <c:pt idx="291">
                  <c:v>2.962100555773747</c:v>
                </c:pt>
                <c:pt idx="292">
                  <c:v>2.962100555773747</c:v>
                </c:pt>
                <c:pt idx="293">
                  <c:v>2.962100555773747</c:v>
                </c:pt>
                <c:pt idx="294">
                  <c:v>2.962100555773747</c:v>
                </c:pt>
                <c:pt idx="295">
                  <c:v>2.962100555773747</c:v>
                </c:pt>
                <c:pt idx="296">
                  <c:v>2.962100555773747</c:v>
                </c:pt>
                <c:pt idx="297">
                  <c:v>2.962100555773747</c:v>
                </c:pt>
                <c:pt idx="298">
                  <c:v>2.962100555773747</c:v>
                </c:pt>
                <c:pt idx="299">
                  <c:v>2.962100555773747</c:v>
                </c:pt>
                <c:pt idx="300">
                  <c:v>2.962100555773747</c:v>
                </c:pt>
                <c:pt idx="301">
                  <c:v>2.962100555773747</c:v>
                </c:pt>
                <c:pt idx="302">
                  <c:v>2.962100555773747</c:v>
                </c:pt>
                <c:pt idx="303">
                  <c:v>2.962100555773747</c:v>
                </c:pt>
                <c:pt idx="304">
                  <c:v>2.962100555773747</c:v>
                </c:pt>
                <c:pt idx="305">
                  <c:v>2.962100555773747</c:v>
                </c:pt>
                <c:pt idx="306">
                  <c:v>2.962100555773747</c:v>
                </c:pt>
                <c:pt idx="307">
                  <c:v>2.962100555773747</c:v>
                </c:pt>
                <c:pt idx="308">
                  <c:v>2.962100555773747</c:v>
                </c:pt>
                <c:pt idx="309">
                  <c:v>2.962100555773747</c:v>
                </c:pt>
                <c:pt idx="310">
                  <c:v>2.962100555773747</c:v>
                </c:pt>
                <c:pt idx="311">
                  <c:v>2.962100555773747</c:v>
                </c:pt>
                <c:pt idx="312">
                  <c:v>2.962100555773747</c:v>
                </c:pt>
                <c:pt idx="313">
                  <c:v>2.962100555773747</c:v>
                </c:pt>
                <c:pt idx="314">
                  <c:v>2.962100555773747</c:v>
                </c:pt>
                <c:pt idx="315">
                  <c:v>2.962100555773747</c:v>
                </c:pt>
                <c:pt idx="316">
                  <c:v>2.962100555773747</c:v>
                </c:pt>
                <c:pt idx="317">
                  <c:v>2.962100555773747</c:v>
                </c:pt>
                <c:pt idx="318">
                  <c:v>2.962100555773747</c:v>
                </c:pt>
                <c:pt idx="319">
                  <c:v>2.962100555773747</c:v>
                </c:pt>
                <c:pt idx="320">
                  <c:v>2.962100555773747</c:v>
                </c:pt>
                <c:pt idx="321">
                  <c:v>2.962100555773747</c:v>
                </c:pt>
                <c:pt idx="322">
                  <c:v>2.962100555773747</c:v>
                </c:pt>
                <c:pt idx="323">
                  <c:v>2.962100555773747</c:v>
                </c:pt>
                <c:pt idx="324">
                  <c:v>2.962100555773747</c:v>
                </c:pt>
                <c:pt idx="325">
                  <c:v>2.962100555773747</c:v>
                </c:pt>
                <c:pt idx="326">
                  <c:v>2.962100555773747</c:v>
                </c:pt>
                <c:pt idx="327">
                  <c:v>2.962100555773747</c:v>
                </c:pt>
                <c:pt idx="328">
                  <c:v>2.962100555773747</c:v>
                </c:pt>
                <c:pt idx="329">
                  <c:v>2.962100555773747</c:v>
                </c:pt>
                <c:pt idx="330">
                  <c:v>2.962100555773747</c:v>
                </c:pt>
                <c:pt idx="331">
                  <c:v>2.962100555773747</c:v>
                </c:pt>
                <c:pt idx="332">
                  <c:v>2.962100555773747</c:v>
                </c:pt>
                <c:pt idx="333">
                  <c:v>2.962100555773747</c:v>
                </c:pt>
                <c:pt idx="334">
                  <c:v>2.962100555773747</c:v>
                </c:pt>
                <c:pt idx="335">
                  <c:v>2.962100555773747</c:v>
                </c:pt>
                <c:pt idx="336">
                  <c:v>2.962100555773747</c:v>
                </c:pt>
                <c:pt idx="337">
                  <c:v>2.962100555773747</c:v>
                </c:pt>
                <c:pt idx="338">
                  <c:v>2.962100555773747</c:v>
                </c:pt>
                <c:pt idx="339">
                  <c:v>2.962100555773747</c:v>
                </c:pt>
                <c:pt idx="340">
                  <c:v>2.962100555773747</c:v>
                </c:pt>
                <c:pt idx="341">
                  <c:v>2.962100555773747</c:v>
                </c:pt>
                <c:pt idx="342">
                  <c:v>2.962100555773747</c:v>
                </c:pt>
                <c:pt idx="343">
                  <c:v>2.962100555773747</c:v>
                </c:pt>
                <c:pt idx="344">
                  <c:v>2.962100555773747</c:v>
                </c:pt>
                <c:pt idx="345">
                  <c:v>2.962100555773747</c:v>
                </c:pt>
                <c:pt idx="346">
                  <c:v>2.962100555773747</c:v>
                </c:pt>
                <c:pt idx="347">
                  <c:v>2.962100555773747</c:v>
                </c:pt>
                <c:pt idx="348">
                  <c:v>2.962100555773747</c:v>
                </c:pt>
                <c:pt idx="349">
                  <c:v>2.962100555773747</c:v>
                </c:pt>
                <c:pt idx="350">
                  <c:v>2.962100555773747</c:v>
                </c:pt>
                <c:pt idx="351">
                  <c:v>2.962100555773747</c:v>
                </c:pt>
                <c:pt idx="352">
                  <c:v>2.962100555773747</c:v>
                </c:pt>
                <c:pt idx="353">
                  <c:v>2.962100555773747</c:v>
                </c:pt>
                <c:pt idx="354">
                  <c:v>2.962100555773747</c:v>
                </c:pt>
                <c:pt idx="355">
                  <c:v>2.962100555773747</c:v>
                </c:pt>
                <c:pt idx="356">
                  <c:v>2.962100555773747</c:v>
                </c:pt>
                <c:pt idx="357">
                  <c:v>2.962100555773747</c:v>
                </c:pt>
                <c:pt idx="358">
                  <c:v>2.962100555773747</c:v>
                </c:pt>
                <c:pt idx="359">
                  <c:v>2.962100555773747</c:v>
                </c:pt>
                <c:pt idx="360">
                  <c:v>2.962100555773747</c:v>
                </c:pt>
                <c:pt idx="361">
                  <c:v>2.962100555773747</c:v>
                </c:pt>
                <c:pt idx="362">
                  <c:v>2.962100555773747</c:v>
                </c:pt>
                <c:pt idx="363">
                  <c:v>2.962100555773747</c:v>
                </c:pt>
                <c:pt idx="364">
                  <c:v>2.962100555773747</c:v>
                </c:pt>
                <c:pt idx="365">
                  <c:v>2.962100555773747</c:v>
                </c:pt>
                <c:pt idx="366">
                  <c:v>2.962100555773747</c:v>
                </c:pt>
                <c:pt idx="367">
                  <c:v>2.962100555773747</c:v>
                </c:pt>
                <c:pt idx="368">
                  <c:v>2.962100555773747</c:v>
                </c:pt>
                <c:pt idx="369">
                  <c:v>2.962100555773747</c:v>
                </c:pt>
                <c:pt idx="370">
                  <c:v>2.962100555773747</c:v>
                </c:pt>
                <c:pt idx="371">
                  <c:v>2.962100555773747</c:v>
                </c:pt>
                <c:pt idx="372">
                  <c:v>2.962100555773747</c:v>
                </c:pt>
                <c:pt idx="373">
                  <c:v>2.962100555773747</c:v>
                </c:pt>
                <c:pt idx="374">
                  <c:v>2.962100555773747</c:v>
                </c:pt>
                <c:pt idx="375">
                  <c:v>2.962100555773747</c:v>
                </c:pt>
                <c:pt idx="376">
                  <c:v>2.962100555773747</c:v>
                </c:pt>
                <c:pt idx="377">
                  <c:v>2.962100555773747</c:v>
                </c:pt>
                <c:pt idx="378">
                  <c:v>2.962100555773747</c:v>
                </c:pt>
                <c:pt idx="379">
                  <c:v>2.962100555773747</c:v>
                </c:pt>
                <c:pt idx="380">
                  <c:v>2.962100555773747</c:v>
                </c:pt>
                <c:pt idx="381">
                  <c:v>2.962100555773747</c:v>
                </c:pt>
                <c:pt idx="382">
                  <c:v>2.962100555773747</c:v>
                </c:pt>
                <c:pt idx="383">
                  <c:v>2.962100555773747</c:v>
                </c:pt>
                <c:pt idx="384">
                  <c:v>2.962100555773747</c:v>
                </c:pt>
                <c:pt idx="385">
                  <c:v>2.962100555773747</c:v>
                </c:pt>
                <c:pt idx="386">
                  <c:v>2.962100555773747</c:v>
                </c:pt>
                <c:pt idx="387">
                  <c:v>2.962100555773747</c:v>
                </c:pt>
                <c:pt idx="388">
                  <c:v>2.962100555773747</c:v>
                </c:pt>
                <c:pt idx="389">
                  <c:v>2.962100555773747</c:v>
                </c:pt>
                <c:pt idx="390">
                  <c:v>2.962100555773747</c:v>
                </c:pt>
                <c:pt idx="391">
                  <c:v>2.962100555773747</c:v>
                </c:pt>
                <c:pt idx="392">
                  <c:v>2.962100555773747</c:v>
                </c:pt>
                <c:pt idx="393">
                  <c:v>2.962100555773747</c:v>
                </c:pt>
                <c:pt idx="394">
                  <c:v>2.962100555773747</c:v>
                </c:pt>
                <c:pt idx="395">
                  <c:v>2.962100555773747</c:v>
                </c:pt>
                <c:pt idx="396">
                  <c:v>2.962100555773747</c:v>
                </c:pt>
                <c:pt idx="397">
                  <c:v>2.962100555773747</c:v>
                </c:pt>
                <c:pt idx="398">
                  <c:v>2.962100555773747</c:v>
                </c:pt>
                <c:pt idx="399">
                  <c:v>2.962100555773747</c:v>
                </c:pt>
                <c:pt idx="400">
                  <c:v>2.962100555773747</c:v>
                </c:pt>
                <c:pt idx="401">
                  <c:v>2.962100555773747</c:v>
                </c:pt>
                <c:pt idx="402">
                  <c:v>2.962100555773747</c:v>
                </c:pt>
                <c:pt idx="403">
                  <c:v>2.962100555773747</c:v>
                </c:pt>
                <c:pt idx="404">
                  <c:v>2.962100555773747</c:v>
                </c:pt>
                <c:pt idx="405">
                  <c:v>2.962100555773747</c:v>
                </c:pt>
                <c:pt idx="406">
                  <c:v>2.962100555773747</c:v>
                </c:pt>
                <c:pt idx="407">
                  <c:v>2.962100555773747</c:v>
                </c:pt>
                <c:pt idx="408">
                  <c:v>2.962100555773747</c:v>
                </c:pt>
                <c:pt idx="409">
                  <c:v>2.962100555773747</c:v>
                </c:pt>
                <c:pt idx="410">
                  <c:v>2.962100555773747</c:v>
                </c:pt>
                <c:pt idx="411">
                  <c:v>2.962100555773747</c:v>
                </c:pt>
                <c:pt idx="412">
                  <c:v>2.962100555773747</c:v>
                </c:pt>
                <c:pt idx="413">
                  <c:v>2.962100555773747</c:v>
                </c:pt>
                <c:pt idx="414">
                  <c:v>2.962100555773747</c:v>
                </c:pt>
                <c:pt idx="415">
                  <c:v>2.962100555773747</c:v>
                </c:pt>
                <c:pt idx="416">
                  <c:v>2.962100555773747</c:v>
                </c:pt>
                <c:pt idx="417">
                  <c:v>2.962100555773747</c:v>
                </c:pt>
                <c:pt idx="418">
                  <c:v>2.962100555773747</c:v>
                </c:pt>
                <c:pt idx="419">
                  <c:v>2.962100555773747</c:v>
                </c:pt>
                <c:pt idx="420">
                  <c:v>2.962100555773747</c:v>
                </c:pt>
                <c:pt idx="421">
                  <c:v>2.962100555773747</c:v>
                </c:pt>
                <c:pt idx="422">
                  <c:v>2.962100555773747</c:v>
                </c:pt>
                <c:pt idx="423">
                  <c:v>2.962100555773747</c:v>
                </c:pt>
                <c:pt idx="424">
                  <c:v>2.962100555773747</c:v>
                </c:pt>
                <c:pt idx="425">
                  <c:v>2.962100555773747</c:v>
                </c:pt>
                <c:pt idx="426">
                  <c:v>2.962100555773747</c:v>
                </c:pt>
                <c:pt idx="427">
                  <c:v>2.962100555773747</c:v>
                </c:pt>
                <c:pt idx="428">
                  <c:v>2.962100555773747</c:v>
                </c:pt>
                <c:pt idx="429">
                  <c:v>2.962100555773747</c:v>
                </c:pt>
                <c:pt idx="430">
                  <c:v>2.962100555773747</c:v>
                </c:pt>
                <c:pt idx="431">
                  <c:v>2.962100555773747</c:v>
                </c:pt>
                <c:pt idx="432">
                  <c:v>2.962100555773747</c:v>
                </c:pt>
                <c:pt idx="433">
                  <c:v>2.962100555773747</c:v>
                </c:pt>
                <c:pt idx="434">
                  <c:v>2.962100555773747</c:v>
                </c:pt>
                <c:pt idx="435">
                  <c:v>2.962100555773747</c:v>
                </c:pt>
                <c:pt idx="436">
                  <c:v>2.962100555773747</c:v>
                </c:pt>
                <c:pt idx="437">
                  <c:v>2.962100555773747</c:v>
                </c:pt>
                <c:pt idx="438">
                  <c:v>2.962100555773747</c:v>
                </c:pt>
                <c:pt idx="439">
                  <c:v>2.962100555773747</c:v>
                </c:pt>
                <c:pt idx="440">
                  <c:v>2.962100555773747</c:v>
                </c:pt>
                <c:pt idx="441">
                  <c:v>2.962100555773747</c:v>
                </c:pt>
                <c:pt idx="442">
                  <c:v>2.962100555773747</c:v>
                </c:pt>
                <c:pt idx="443">
                  <c:v>2.962100555773747</c:v>
                </c:pt>
                <c:pt idx="444">
                  <c:v>2.962100555773747</c:v>
                </c:pt>
                <c:pt idx="445">
                  <c:v>2.962100555773747</c:v>
                </c:pt>
                <c:pt idx="446">
                  <c:v>2.962100555773747</c:v>
                </c:pt>
                <c:pt idx="447">
                  <c:v>2.962100555773747</c:v>
                </c:pt>
                <c:pt idx="448">
                  <c:v>2.962100555773747</c:v>
                </c:pt>
                <c:pt idx="449">
                  <c:v>2.962100555773747</c:v>
                </c:pt>
                <c:pt idx="450">
                  <c:v>2.962100555773747</c:v>
                </c:pt>
                <c:pt idx="451">
                  <c:v>2.962100555773747</c:v>
                </c:pt>
                <c:pt idx="452">
                  <c:v>2.962100555773747</c:v>
                </c:pt>
                <c:pt idx="453">
                  <c:v>2.962100555773747</c:v>
                </c:pt>
                <c:pt idx="454">
                  <c:v>2.962100555773747</c:v>
                </c:pt>
                <c:pt idx="455">
                  <c:v>2.962100555773747</c:v>
                </c:pt>
                <c:pt idx="456">
                  <c:v>2.962100555773747</c:v>
                </c:pt>
                <c:pt idx="457">
                  <c:v>2.962100555773747</c:v>
                </c:pt>
                <c:pt idx="458">
                  <c:v>2.962100555773747</c:v>
                </c:pt>
                <c:pt idx="459">
                  <c:v>2.962100555773747</c:v>
                </c:pt>
                <c:pt idx="460">
                  <c:v>2.962100555773747</c:v>
                </c:pt>
                <c:pt idx="461">
                  <c:v>2.962100555773747</c:v>
                </c:pt>
                <c:pt idx="462">
                  <c:v>2.962100555773747</c:v>
                </c:pt>
                <c:pt idx="463">
                  <c:v>2.962100555773747</c:v>
                </c:pt>
                <c:pt idx="464">
                  <c:v>2.962100555773747</c:v>
                </c:pt>
                <c:pt idx="465">
                  <c:v>2.962100555773747</c:v>
                </c:pt>
                <c:pt idx="466">
                  <c:v>2.962100555773747</c:v>
                </c:pt>
                <c:pt idx="467">
                  <c:v>2.962100555773747</c:v>
                </c:pt>
                <c:pt idx="468">
                  <c:v>2.962100555773747</c:v>
                </c:pt>
                <c:pt idx="469">
                  <c:v>2.962100555773747</c:v>
                </c:pt>
                <c:pt idx="470">
                  <c:v>2.962100555773747</c:v>
                </c:pt>
                <c:pt idx="471">
                  <c:v>2.962100555773747</c:v>
                </c:pt>
                <c:pt idx="472">
                  <c:v>2.962100555773747</c:v>
                </c:pt>
                <c:pt idx="473">
                  <c:v>2.962100555773747</c:v>
                </c:pt>
                <c:pt idx="474">
                  <c:v>2.962100555773747</c:v>
                </c:pt>
                <c:pt idx="475">
                  <c:v>2.962100555773747</c:v>
                </c:pt>
                <c:pt idx="476">
                  <c:v>2.962100555773747</c:v>
                </c:pt>
                <c:pt idx="477">
                  <c:v>2.962100555773747</c:v>
                </c:pt>
                <c:pt idx="478">
                  <c:v>2.962100555773747</c:v>
                </c:pt>
                <c:pt idx="479">
                  <c:v>2.962100555773747</c:v>
                </c:pt>
                <c:pt idx="480">
                  <c:v>2.962100555773747</c:v>
                </c:pt>
                <c:pt idx="481">
                  <c:v>2.962100555773747</c:v>
                </c:pt>
                <c:pt idx="482">
                  <c:v>2.962100555773747</c:v>
                </c:pt>
                <c:pt idx="483">
                  <c:v>2.962100555773747</c:v>
                </c:pt>
                <c:pt idx="484">
                  <c:v>2.962100555773747</c:v>
                </c:pt>
                <c:pt idx="485">
                  <c:v>2.962100555773747</c:v>
                </c:pt>
                <c:pt idx="486">
                  <c:v>2.962100555773747</c:v>
                </c:pt>
                <c:pt idx="487">
                  <c:v>2.962100555773747</c:v>
                </c:pt>
                <c:pt idx="488">
                  <c:v>2.962100555773747</c:v>
                </c:pt>
                <c:pt idx="489">
                  <c:v>2.962100555773747</c:v>
                </c:pt>
                <c:pt idx="490">
                  <c:v>2.962100555773747</c:v>
                </c:pt>
                <c:pt idx="491">
                  <c:v>2.962100555773747</c:v>
                </c:pt>
                <c:pt idx="492">
                  <c:v>2.962100555773747</c:v>
                </c:pt>
                <c:pt idx="493">
                  <c:v>2.962100555773747</c:v>
                </c:pt>
                <c:pt idx="494">
                  <c:v>2.962100555773747</c:v>
                </c:pt>
                <c:pt idx="495">
                  <c:v>2.962100555773747</c:v>
                </c:pt>
                <c:pt idx="496">
                  <c:v>2.962100555773747</c:v>
                </c:pt>
                <c:pt idx="497">
                  <c:v>2.962100555773747</c:v>
                </c:pt>
                <c:pt idx="498">
                  <c:v>2.962100555773747</c:v>
                </c:pt>
                <c:pt idx="499">
                  <c:v>2.962100555773747</c:v>
                </c:pt>
                <c:pt idx="500">
                  <c:v>2.962100555773747</c:v>
                </c:pt>
                <c:pt idx="501">
                  <c:v>2.962100555773747</c:v>
                </c:pt>
                <c:pt idx="502">
                  <c:v>2.962100555773747</c:v>
                </c:pt>
                <c:pt idx="503">
                  <c:v>2.962100555773747</c:v>
                </c:pt>
                <c:pt idx="504">
                  <c:v>2.962100555773747</c:v>
                </c:pt>
                <c:pt idx="505">
                  <c:v>2.962100555773747</c:v>
                </c:pt>
                <c:pt idx="506">
                  <c:v>2.962100555773747</c:v>
                </c:pt>
                <c:pt idx="507">
                  <c:v>2.962100555773747</c:v>
                </c:pt>
                <c:pt idx="508">
                  <c:v>2.962100555773747</c:v>
                </c:pt>
                <c:pt idx="509">
                  <c:v>2.962100555773747</c:v>
                </c:pt>
                <c:pt idx="510">
                  <c:v>2.962100555773747</c:v>
                </c:pt>
                <c:pt idx="511">
                  <c:v>2.962100555773747</c:v>
                </c:pt>
                <c:pt idx="512">
                  <c:v>2.962100555773747</c:v>
                </c:pt>
                <c:pt idx="513">
                  <c:v>2.962100555773747</c:v>
                </c:pt>
                <c:pt idx="514">
                  <c:v>2.962100555773747</c:v>
                </c:pt>
                <c:pt idx="515">
                  <c:v>2.962100555773747</c:v>
                </c:pt>
                <c:pt idx="516">
                  <c:v>2.962100555773747</c:v>
                </c:pt>
                <c:pt idx="517">
                  <c:v>2.962100555773747</c:v>
                </c:pt>
                <c:pt idx="518">
                  <c:v>2.962100555773747</c:v>
                </c:pt>
                <c:pt idx="519">
                  <c:v>2.962100555773747</c:v>
                </c:pt>
                <c:pt idx="520">
                  <c:v>2.962100555773747</c:v>
                </c:pt>
                <c:pt idx="521">
                  <c:v>2.962100555773747</c:v>
                </c:pt>
                <c:pt idx="522">
                  <c:v>2.962100555773747</c:v>
                </c:pt>
                <c:pt idx="523">
                  <c:v>2.962100555773747</c:v>
                </c:pt>
                <c:pt idx="524">
                  <c:v>2.962100555773747</c:v>
                </c:pt>
                <c:pt idx="525">
                  <c:v>2.962100555773747</c:v>
                </c:pt>
                <c:pt idx="526">
                  <c:v>2.962100555773747</c:v>
                </c:pt>
                <c:pt idx="527">
                  <c:v>2.962100555773747</c:v>
                </c:pt>
                <c:pt idx="528">
                  <c:v>2.962100555773747</c:v>
                </c:pt>
                <c:pt idx="529">
                  <c:v>2.962100555773747</c:v>
                </c:pt>
                <c:pt idx="530">
                  <c:v>2.962100555773747</c:v>
                </c:pt>
                <c:pt idx="531">
                  <c:v>2.962100555773747</c:v>
                </c:pt>
                <c:pt idx="532">
                  <c:v>2.962100555773747</c:v>
                </c:pt>
                <c:pt idx="533">
                  <c:v>2.962100555773747</c:v>
                </c:pt>
                <c:pt idx="534">
                  <c:v>2.962100555773747</c:v>
                </c:pt>
                <c:pt idx="535">
                  <c:v>2.962100555773747</c:v>
                </c:pt>
                <c:pt idx="536">
                  <c:v>2.962100555773747</c:v>
                </c:pt>
                <c:pt idx="537">
                  <c:v>2.962100555773747</c:v>
                </c:pt>
                <c:pt idx="538">
                  <c:v>2.962100555773747</c:v>
                </c:pt>
                <c:pt idx="539">
                  <c:v>2.962100555773747</c:v>
                </c:pt>
                <c:pt idx="540">
                  <c:v>2.962100555773747</c:v>
                </c:pt>
                <c:pt idx="541">
                  <c:v>2.962100555773747</c:v>
                </c:pt>
                <c:pt idx="542">
                  <c:v>2.962100555773747</c:v>
                </c:pt>
                <c:pt idx="543">
                  <c:v>2.962100555773747</c:v>
                </c:pt>
                <c:pt idx="544">
                  <c:v>2.962100555773747</c:v>
                </c:pt>
                <c:pt idx="545">
                  <c:v>2.962100555773747</c:v>
                </c:pt>
                <c:pt idx="546">
                  <c:v>2.962100555773747</c:v>
                </c:pt>
                <c:pt idx="547">
                  <c:v>2.962100555773747</c:v>
                </c:pt>
                <c:pt idx="548">
                  <c:v>2.962100555773747</c:v>
                </c:pt>
                <c:pt idx="549">
                  <c:v>2.962100555773747</c:v>
                </c:pt>
                <c:pt idx="550">
                  <c:v>2.962100555773747</c:v>
                </c:pt>
                <c:pt idx="551">
                  <c:v>2.962100555773747</c:v>
                </c:pt>
                <c:pt idx="552">
                  <c:v>2.962100555773747</c:v>
                </c:pt>
                <c:pt idx="553">
                  <c:v>2.962100555773747</c:v>
                </c:pt>
                <c:pt idx="554">
                  <c:v>2.962100555773747</c:v>
                </c:pt>
                <c:pt idx="555">
                  <c:v>2.962100555773747</c:v>
                </c:pt>
                <c:pt idx="556">
                  <c:v>2.962100555773747</c:v>
                </c:pt>
                <c:pt idx="557">
                  <c:v>2.962100555773747</c:v>
                </c:pt>
                <c:pt idx="558">
                  <c:v>2.962100555773747</c:v>
                </c:pt>
                <c:pt idx="559">
                  <c:v>2.962100555773747</c:v>
                </c:pt>
                <c:pt idx="560">
                  <c:v>2.962100555773747</c:v>
                </c:pt>
                <c:pt idx="561">
                  <c:v>2.962100555773747</c:v>
                </c:pt>
                <c:pt idx="562">
                  <c:v>2.962100555773747</c:v>
                </c:pt>
                <c:pt idx="563">
                  <c:v>2.962100555773747</c:v>
                </c:pt>
                <c:pt idx="564">
                  <c:v>2.962100555773747</c:v>
                </c:pt>
                <c:pt idx="565">
                  <c:v>2.962100555773747</c:v>
                </c:pt>
                <c:pt idx="566">
                  <c:v>2.962100555773747</c:v>
                </c:pt>
                <c:pt idx="567">
                  <c:v>2.962100555773747</c:v>
                </c:pt>
                <c:pt idx="568">
                  <c:v>2.962100555773747</c:v>
                </c:pt>
                <c:pt idx="569">
                  <c:v>2.962100555773747</c:v>
                </c:pt>
                <c:pt idx="570">
                  <c:v>2.962100555773747</c:v>
                </c:pt>
                <c:pt idx="571">
                  <c:v>2.962100555773747</c:v>
                </c:pt>
                <c:pt idx="572">
                  <c:v>2.962100555773747</c:v>
                </c:pt>
                <c:pt idx="573">
                  <c:v>2.962100555773747</c:v>
                </c:pt>
                <c:pt idx="574">
                  <c:v>2.962100555773747</c:v>
                </c:pt>
                <c:pt idx="575">
                  <c:v>2.962100555773747</c:v>
                </c:pt>
                <c:pt idx="576">
                  <c:v>2.962100555773747</c:v>
                </c:pt>
                <c:pt idx="577">
                  <c:v>2.962100555773747</c:v>
                </c:pt>
                <c:pt idx="578">
                  <c:v>2.962100555773747</c:v>
                </c:pt>
                <c:pt idx="579">
                  <c:v>2.962100555773747</c:v>
                </c:pt>
                <c:pt idx="580">
                  <c:v>2.962100555773747</c:v>
                </c:pt>
                <c:pt idx="581">
                  <c:v>2.962100555773747</c:v>
                </c:pt>
                <c:pt idx="582">
                  <c:v>2.962100555773747</c:v>
                </c:pt>
                <c:pt idx="583">
                  <c:v>2.962100555773747</c:v>
                </c:pt>
                <c:pt idx="584">
                  <c:v>2.962100555773747</c:v>
                </c:pt>
                <c:pt idx="585">
                  <c:v>2.962100555773747</c:v>
                </c:pt>
                <c:pt idx="586">
                  <c:v>2.962100555773747</c:v>
                </c:pt>
                <c:pt idx="587">
                  <c:v>2.962100555773747</c:v>
                </c:pt>
                <c:pt idx="588">
                  <c:v>2.962100555773747</c:v>
                </c:pt>
                <c:pt idx="589">
                  <c:v>2.962100555773747</c:v>
                </c:pt>
                <c:pt idx="590">
                  <c:v>2.962100555773747</c:v>
                </c:pt>
                <c:pt idx="591">
                  <c:v>2.962100555773747</c:v>
                </c:pt>
                <c:pt idx="592">
                  <c:v>2.962100555773747</c:v>
                </c:pt>
                <c:pt idx="593">
                  <c:v>2.962100555773747</c:v>
                </c:pt>
                <c:pt idx="594">
                  <c:v>2.962100555773747</c:v>
                </c:pt>
                <c:pt idx="595">
                  <c:v>2.962100555773747</c:v>
                </c:pt>
                <c:pt idx="596">
                  <c:v>2.962100555773747</c:v>
                </c:pt>
                <c:pt idx="597">
                  <c:v>2.962100555773747</c:v>
                </c:pt>
                <c:pt idx="598">
                  <c:v>2.962100555773747</c:v>
                </c:pt>
                <c:pt idx="599">
                  <c:v>2.962100555773747</c:v>
                </c:pt>
                <c:pt idx="600">
                  <c:v>2.962100555773747</c:v>
                </c:pt>
                <c:pt idx="601">
                  <c:v>2.962100555773747</c:v>
                </c:pt>
                <c:pt idx="602">
                  <c:v>2.962100555773747</c:v>
                </c:pt>
                <c:pt idx="603">
                  <c:v>2.962100555773747</c:v>
                </c:pt>
                <c:pt idx="604">
                  <c:v>2.962100555773747</c:v>
                </c:pt>
                <c:pt idx="605">
                  <c:v>2.962100555773747</c:v>
                </c:pt>
                <c:pt idx="606">
                  <c:v>2.962100555773747</c:v>
                </c:pt>
                <c:pt idx="607">
                  <c:v>2.962100555773747</c:v>
                </c:pt>
                <c:pt idx="608">
                  <c:v>2.962100555773747</c:v>
                </c:pt>
                <c:pt idx="609">
                  <c:v>2.962100555773747</c:v>
                </c:pt>
                <c:pt idx="610">
                  <c:v>2.962100555773747</c:v>
                </c:pt>
                <c:pt idx="611">
                  <c:v>2.962100555773747</c:v>
                </c:pt>
                <c:pt idx="612">
                  <c:v>2.962100555773747</c:v>
                </c:pt>
                <c:pt idx="613">
                  <c:v>2.962100555773747</c:v>
                </c:pt>
                <c:pt idx="614">
                  <c:v>2.962100555773747</c:v>
                </c:pt>
                <c:pt idx="615">
                  <c:v>2.962100555773747</c:v>
                </c:pt>
                <c:pt idx="616">
                  <c:v>2.962100555773747</c:v>
                </c:pt>
                <c:pt idx="617">
                  <c:v>2.962100555773747</c:v>
                </c:pt>
                <c:pt idx="618">
                  <c:v>2.962100555773747</c:v>
                </c:pt>
                <c:pt idx="619">
                  <c:v>2.962100555773747</c:v>
                </c:pt>
                <c:pt idx="620">
                  <c:v>2.962100555773747</c:v>
                </c:pt>
                <c:pt idx="621">
                  <c:v>2.962100555773747</c:v>
                </c:pt>
                <c:pt idx="622">
                  <c:v>2.962100555773747</c:v>
                </c:pt>
                <c:pt idx="623">
                  <c:v>2.962100555773747</c:v>
                </c:pt>
                <c:pt idx="624">
                  <c:v>2.962100555773747</c:v>
                </c:pt>
                <c:pt idx="625">
                  <c:v>2.962100555773747</c:v>
                </c:pt>
                <c:pt idx="626">
                  <c:v>2.962100555773747</c:v>
                </c:pt>
                <c:pt idx="627">
                  <c:v>2.962100555773747</c:v>
                </c:pt>
                <c:pt idx="628">
                  <c:v>2.962100555773747</c:v>
                </c:pt>
                <c:pt idx="629">
                  <c:v>2.962100555773747</c:v>
                </c:pt>
                <c:pt idx="630">
                  <c:v>2.962100555773747</c:v>
                </c:pt>
                <c:pt idx="631">
                  <c:v>2.962100555773747</c:v>
                </c:pt>
                <c:pt idx="632">
                  <c:v>2.962100555773747</c:v>
                </c:pt>
                <c:pt idx="633">
                  <c:v>2.962100555773747</c:v>
                </c:pt>
                <c:pt idx="634">
                  <c:v>2.962100555773747</c:v>
                </c:pt>
                <c:pt idx="635">
                  <c:v>2.962100555773747</c:v>
                </c:pt>
                <c:pt idx="636">
                  <c:v>2.962100555773747</c:v>
                </c:pt>
                <c:pt idx="637">
                  <c:v>2.962100555773747</c:v>
                </c:pt>
                <c:pt idx="638">
                  <c:v>2.962100555773747</c:v>
                </c:pt>
                <c:pt idx="639">
                  <c:v>2.962100555773747</c:v>
                </c:pt>
                <c:pt idx="640">
                  <c:v>2.962100555773747</c:v>
                </c:pt>
                <c:pt idx="641">
                  <c:v>2.962100555773747</c:v>
                </c:pt>
                <c:pt idx="642">
                  <c:v>2.962100555773747</c:v>
                </c:pt>
                <c:pt idx="643">
                  <c:v>2.962100555773747</c:v>
                </c:pt>
                <c:pt idx="644">
                  <c:v>2.962100555773747</c:v>
                </c:pt>
                <c:pt idx="645">
                  <c:v>2.962100555773747</c:v>
                </c:pt>
                <c:pt idx="646">
                  <c:v>2.962100555773747</c:v>
                </c:pt>
                <c:pt idx="647">
                  <c:v>2.962100555773747</c:v>
                </c:pt>
                <c:pt idx="648">
                  <c:v>2.962100555773747</c:v>
                </c:pt>
                <c:pt idx="649">
                  <c:v>2.962100555773747</c:v>
                </c:pt>
                <c:pt idx="650">
                  <c:v>2.962100555773747</c:v>
                </c:pt>
                <c:pt idx="651">
                  <c:v>2.962100555773747</c:v>
                </c:pt>
                <c:pt idx="652">
                  <c:v>2.962100555773747</c:v>
                </c:pt>
                <c:pt idx="653">
                  <c:v>2.962100555773747</c:v>
                </c:pt>
                <c:pt idx="654">
                  <c:v>2.962100555773747</c:v>
                </c:pt>
                <c:pt idx="655">
                  <c:v>2.962100555773747</c:v>
                </c:pt>
                <c:pt idx="656">
                  <c:v>2.962100555773747</c:v>
                </c:pt>
                <c:pt idx="657">
                  <c:v>2.962100555773747</c:v>
                </c:pt>
                <c:pt idx="658">
                  <c:v>2.962100555773747</c:v>
                </c:pt>
                <c:pt idx="659">
                  <c:v>2.962100555773747</c:v>
                </c:pt>
                <c:pt idx="660">
                  <c:v>2.962100555773747</c:v>
                </c:pt>
                <c:pt idx="661">
                  <c:v>2.962100555773747</c:v>
                </c:pt>
                <c:pt idx="662">
                  <c:v>2.962100555773747</c:v>
                </c:pt>
                <c:pt idx="663">
                  <c:v>2.962100555773747</c:v>
                </c:pt>
                <c:pt idx="664">
                  <c:v>2.962100555773747</c:v>
                </c:pt>
                <c:pt idx="665">
                  <c:v>2.962100555773747</c:v>
                </c:pt>
                <c:pt idx="666">
                  <c:v>2.962100555773747</c:v>
                </c:pt>
                <c:pt idx="667">
                  <c:v>2.962100555773747</c:v>
                </c:pt>
                <c:pt idx="668">
                  <c:v>2.962100555773747</c:v>
                </c:pt>
                <c:pt idx="669">
                  <c:v>2.962100555773747</c:v>
                </c:pt>
                <c:pt idx="670">
                  <c:v>2.962100555773747</c:v>
                </c:pt>
                <c:pt idx="671">
                  <c:v>2.962100555773747</c:v>
                </c:pt>
                <c:pt idx="672">
                  <c:v>2.962100555773747</c:v>
                </c:pt>
                <c:pt idx="673">
                  <c:v>2.962100555773747</c:v>
                </c:pt>
                <c:pt idx="674">
                  <c:v>2.962100555773747</c:v>
                </c:pt>
                <c:pt idx="675">
                  <c:v>2.962100555773747</c:v>
                </c:pt>
                <c:pt idx="676">
                  <c:v>2.962100555773747</c:v>
                </c:pt>
                <c:pt idx="677">
                  <c:v>2.962100555773747</c:v>
                </c:pt>
                <c:pt idx="678">
                  <c:v>2.962100555773747</c:v>
                </c:pt>
                <c:pt idx="679">
                  <c:v>2.962100555773747</c:v>
                </c:pt>
                <c:pt idx="680">
                  <c:v>2.962100555773747</c:v>
                </c:pt>
                <c:pt idx="681">
                  <c:v>2.962100555773747</c:v>
                </c:pt>
                <c:pt idx="682">
                  <c:v>2.962100555773747</c:v>
                </c:pt>
                <c:pt idx="683">
                  <c:v>2.962100555773747</c:v>
                </c:pt>
                <c:pt idx="684">
                  <c:v>2.962100555773747</c:v>
                </c:pt>
                <c:pt idx="685">
                  <c:v>2.962100555773747</c:v>
                </c:pt>
                <c:pt idx="686">
                  <c:v>2.962100555773747</c:v>
                </c:pt>
                <c:pt idx="687">
                  <c:v>2.962100555773747</c:v>
                </c:pt>
                <c:pt idx="688">
                  <c:v>2.962100555773747</c:v>
                </c:pt>
                <c:pt idx="689">
                  <c:v>2.962100555773747</c:v>
                </c:pt>
                <c:pt idx="690">
                  <c:v>2.962100555773747</c:v>
                </c:pt>
                <c:pt idx="691">
                  <c:v>2.962100555773747</c:v>
                </c:pt>
                <c:pt idx="692">
                  <c:v>2.962100555773747</c:v>
                </c:pt>
                <c:pt idx="693">
                  <c:v>2.962100555773747</c:v>
                </c:pt>
                <c:pt idx="694">
                  <c:v>2.962100555773747</c:v>
                </c:pt>
                <c:pt idx="695">
                  <c:v>2.962100555773747</c:v>
                </c:pt>
                <c:pt idx="696">
                  <c:v>2.962100555773747</c:v>
                </c:pt>
                <c:pt idx="697">
                  <c:v>2.962100555773747</c:v>
                </c:pt>
                <c:pt idx="698">
                  <c:v>2.962100555773747</c:v>
                </c:pt>
                <c:pt idx="699">
                  <c:v>2.962100555773747</c:v>
                </c:pt>
                <c:pt idx="700">
                  <c:v>2.962100555773747</c:v>
                </c:pt>
                <c:pt idx="701">
                  <c:v>2.962100555773747</c:v>
                </c:pt>
                <c:pt idx="702">
                  <c:v>2.962100555773747</c:v>
                </c:pt>
                <c:pt idx="703">
                  <c:v>2.962100555773747</c:v>
                </c:pt>
                <c:pt idx="704">
                  <c:v>2.962100555773747</c:v>
                </c:pt>
                <c:pt idx="705">
                  <c:v>2.962100555773747</c:v>
                </c:pt>
                <c:pt idx="706">
                  <c:v>2.962100555773747</c:v>
                </c:pt>
                <c:pt idx="707">
                  <c:v>2.962100555773747</c:v>
                </c:pt>
                <c:pt idx="708">
                  <c:v>2.962100555773747</c:v>
                </c:pt>
                <c:pt idx="709">
                  <c:v>2.962100555773747</c:v>
                </c:pt>
                <c:pt idx="710">
                  <c:v>2.962100555773747</c:v>
                </c:pt>
                <c:pt idx="711">
                  <c:v>2.962100555773747</c:v>
                </c:pt>
                <c:pt idx="712">
                  <c:v>2.962100555773747</c:v>
                </c:pt>
                <c:pt idx="713">
                  <c:v>2.962100555773747</c:v>
                </c:pt>
                <c:pt idx="714">
                  <c:v>2.962100555773747</c:v>
                </c:pt>
                <c:pt idx="715">
                  <c:v>2.962100555773747</c:v>
                </c:pt>
                <c:pt idx="716">
                  <c:v>2.962100555773747</c:v>
                </c:pt>
                <c:pt idx="717">
                  <c:v>2.962100555773747</c:v>
                </c:pt>
                <c:pt idx="718">
                  <c:v>2.962100555773747</c:v>
                </c:pt>
                <c:pt idx="719">
                  <c:v>2.962100555773747</c:v>
                </c:pt>
                <c:pt idx="720">
                  <c:v>2.962100555773747</c:v>
                </c:pt>
                <c:pt idx="721">
                  <c:v>2.962100555773747</c:v>
                </c:pt>
                <c:pt idx="722">
                  <c:v>2.962100555773747</c:v>
                </c:pt>
                <c:pt idx="723">
                  <c:v>2.962100555773747</c:v>
                </c:pt>
                <c:pt idx="724">
                  <c:v>2.962100555773747</c:v>
                </c:pt>
                <c:pt idx="725">
                  <c:v>2.962100555773747</c:v>
                </c:pt>
                <c:pt idx="726">
                  <c:v>2.962100555773747</c:v>
                </c:pt>
                <c:pt idx="727">
                  <c:v>2.962100555773747</c:v>
                </c:pt>
                <c:pt idx="728">
                  <c:v>2.962100555773747</c:v>
                </c:pt>
                <c:pt idx="729">
                  <c:v>2.962100555773747</c:v>
                </c:pt>
                <c:pt idx="730">
                  <c:v>2.962100555773747</c:v>
                </c:pt>
                <c:pt idx="731">
                  <c:v>2.962100555773747</c:v>
                </c:pt>
                <c:pt idx="732">
                  <c:v>2.962100555773747</c:v>
                </c:pt>
                <c:pt idx="733">
                  <c:v>2.962100555773747</c:v>
                </c:pt>
                <c:pt idx="734">
                  <c:v>2.962100555773747</c:v>
                </c:pt>
                <c:pt idx="735">
                  <c:v>2.962100555773747</c:v>
                </c:pt>
                <c:pt idx="736">
                  <c:v>2.962100555773747</c:v>
                </c:pt>
                <c:pt idx="737">
                  <c:v>2.962100555773747</c:v>
                </c:pt>
                <c:pt idx="738">
                  <c:v>2.962100555773747</c:v>
                </c:pt>
                <c:pt idx="739">
                  <c:v>2.962100555773747</c:v>
                </c:pt>
                <c:pt idx="740">
                  <c:v>2.962100555773747</c:v>
                </c:pt>
                <c:pt idx="741">
                  <c:v>2.962100555773747</c:v>
                </c:pt>
                <c:pt idx="742">
                  <c:v>2.962100555773747</c:v>
                </c:pt>
                <c:pt idx="743">
                  <c:v>2.962100555773747</c:v>
                </c:pt>
                <c:pt idx="744">
                  <c:v>2.962100555773747</c:v>
                </c:pt>
                <c:pt idx="745">
                  <c:v>2.962100555773747</c:v>
                </c:pt>
                <c:pt idx="746">
                  <c:v>2.962100555773747</c:v>
                </c:pt>
                <c:pt idx="747">
                  <c:v>2.962100555773747</c:v>
                </c:pt>
                <c:pt idx="748">
                  <c:v>2.962100555773747</c:v>
                </c:pt>
                <c:pt idx="749">
                  <c:v>2.962100555773747</c:v>
                </c:pt>
                <c:pt idx="750">
                  <c:v>2.962100555773747</c:v>
                </c:pt>
                <c:pt idx="751">
                  <c:v>2.962100555773747</c:v>
                </c:pt>
                <c:pt idx="752">
                  <c:v>2.962100555773747</c:v>
                </c:pt>
                <c:pt idx="753">
                  <c:v>2.962100555773747</c:v>
                </c:pt>
                <c:pt idx="754">
                  <c:v>2.962100555773747</c:v>
                </c:pt>
                <c:pt idx="755">
                  <c:v>2.962100555773747</c:v>
                </c:pt>
                <c:pt idx="756">
                  <c:v>2.962100555773747</c:v>
                </c:pt>
                <c:pt idx="757">
                  <c:v>2.962100555773747</c:v>
                </c:pt>
                <c:pt idx="758">
                  <c:v>2.962100555773747</c:v>
                </c:pt>
                <c:pt idx="759">
                  <c:v>2.962100555773747</c:v>
                </c:pt>
                <c:pt idx="760">
                  <c:v>2.962100555773747</c:v>
                </c:pt>
                <c:pt idx="761">
                  <c:v>2.962100555773747</c:v>
                </c:pt>
                <c:pt idx="762">
                  <c:v>2.962100555773747</c:v>
                </c:pt>
                <c:pt idx="763">
                  <c:v>2.962100555773747</c:v>
                </c:pt>
                <c:pt idx="764">
                  <c:v>2.962100555773747</c:v>
                </c:pt>
                <c:pt idx="765">
                  <c:v>2.962100555773747</c:v>
                </c:pt>
                <c:pt idx="766">
                  <c:v>2.962100555773747</c:v>
                </c:pt>
                <c:pt idx="767">
                  <c:v>2.962100555773747</c:v>
                </c:pt>
                <c:pt idx="768">
                  <c:v>2.962100555773747</c:v>
                </c:pt>
                <c:pt idx="769">
                  <c:v>2.962100555773747</c:v>
                </c:pt>
                <c:pt idx="770">
                  <c:v>2.962100555773747</c:v>
                </c:pt>
                <c:pt idx="771">
                  <c:v>2.962100555773747</c:v>
                </c:pt>
                <c:pt idx="772">
                  <c:v>2.962100555773747</c:v>
                </c:pt>
                <c:pt idx="773">
                  <c:v>2.962100555773747</c:v>
                </c:pt>
                <c:pt idx="774">
                  <c:v>2.962100555773747</c:v>
                </c:pt>
                <c:pt idx="775">
                  <c:v>2.962100555773747</c:v>
                </c:pt>
                <c:pt idx="776">
                  <c:v>2.962100555773747</c:v>
                </c:pt>
                <c:pt idx="777">
                  <c:v>2.962100555773747</c:v>
                </c:pt>
                <c:pt idx="778">
                  <c:v>2.962100555773747</c:v>
                </c:pt>
                <c:pt idx="779">
                  <c:v>2.962100555773747</c:v>
                </c:pt>
                <c:pt idx="780">
                  <c:v>2.962100555773747</c:v>
                </c:pt>
                <c:pt idx="781">
                  <c:v>2.962100555773747</c:v>
                </c:pt>
                <c:pt idx="782">
                  <c:v>2.962100555773747</c:v>
                </c:pt>
                <c:pt idx="783">
                  <c:v>2.962100555773747</c:v>
                </c:pt>
                <c:pt idx="784">
                  <c:v>2.962100555773747</c:v>
                </c:pt>
                <c:pt idx="785">
                  <c:v>2.962100555773747</c:v>
                </c:pt>
                <c:pt idx="786">
                  <c:v>2.962100555773747</c:v>
                </c:pt>
                <c:pt idx="787">
                  <c:v>2.962100555773747</c:v>
                </c:pt>
                <c:pt idx="788">
                  <c:v>2.962100555773747</c:v>
                </c:pt>
                <c:pt idx="789">
                  <c:v>2.962100555773747</c:v>
                </c:pt>
                <c:pt idx="790">
                  <c:v>2.962100555773747</c:v>
                </c:pt>
                <c:pt idx="791">
                  <c:v>2.962100555773747</c:v>
                </c:pt>
                <c:pt idx="792">
                  <c:v>2.962100555773747</c:v>
                </c:pt>
                <c:pt idx="793">
                  <c:v>2.962100555773747</c:v>
                </c:pt>
                <c:pt idx="794">
                  <c:v>2.962100555773747</c:v>
                </c:pt>
                <c:pt idx="795">
                  <c:v>2.962100555773747</c:v>
                </c:pt>
                <c:pt idx="796">
                  <c:v>2.962100555773747</c:v>
                </c:pt>
                <c:pt idx="797">
                  <c:v>2.962100555773747</c:v>
                </c:pt>
                <c:pt idx="798">
                  <c:v>2.962100555773747</c:v>
                </c:pt>
                <c:pt idx="799">
                  <c:v>2.962100555773747</c:v>
                </c:pt>
                <c:pt idx="800">
                  <c:v>2.962100555773747</c:v>
                </c:pt>
                <c:pt idx="801">
                  <c:v>2.962100555773747</c:v>
                </c:pt>
                <c:pt idx="802">
                  <c:v>2.962100555773747</c:v>
                </c:pt>
                <c:pt idx="803">
                  <c:v>2.962100555773747</c:v>
                </c:pt>
                <c:pt idx="804">
                  <c:v>2.962100555773747</c:v>
                </c:pt>
                <c:pt idx="805">
                  <c:v>2.962100555773747</c:v>
                </c:pt>
                <c:pt idx="806">
                  <c:v>2.962100555773747</c:v>
                </c:pt>
                <c:pt idx="807">
                  <c:v>2.962100555773747</c:v>
                </c:pt>
                <c:pt idx="808">
                  <c:v>2.962100555773747</c:v>
                </c:pt>
                <c:pt idx="809">
                  <c:v>2.962100555773747</c:v>
                </c:pt>
                <c:pt idx="810">
                  <c:v>2.962100555773747</c:v>
                </c:pt>
                <c:pt idx="811">
                  <c:v>2.962100555773747</c:v>
                </c:pt>
                <c:pt idx="812">
                  <c:v>2.962100555773747</c:v>
                </c:pt>
                <c:pt idx="813">
                  <c:v>2.962100555773747</c:v>
                </c:pt>
                <c:pt idx="814">
                  <c:v>2.962100555773747</c:v>
                </c:pt>
                <c:pt idx="815">
                  <c:v>2.962100555773747</c:v>
                </c:pt>
                <c:pt idx="816">
                  <c:v>2.962100555773747</c:v>
                </c:pt>
                <c:pt idx="817">
                  <c:v>2.962100555773747</c:v>
                </c:pt>
                <c:pt idx="818">
                  <c:v>2.962100555773747</c:v>
                </c:pt>
                <c:pt idx="819">
                  <c:v>2.962100555773747</c:v>
                </c:pt>
                <c:pt idx="820">
                  <c:v>2.962100555773747</c:v>
                </c:pt>
                <c:pt idx="821">
                  <c:v>2.962100555773747</c:v>
                </c:pt>
                <c:pt idx="822">
                  <c:v>2.962100555773747</c:v>
                </c:pt>
                <c:pt idx="823">
                  <c:v>2.962100555773747</c:v>
                </c:pt>
                <c:pt idx="824">
                  <c:v>2.962100555773747</c:v>
                </c:pt>
                <c:pt idx="825">
                  <c:v>2.962100555773747</c:v>
                </c:pt>
                <c:pt idx="826">
                  <c:v>2.962100555773747</c:v>
                </c:pt>
                <c:pt idx="827">
                  <c:v>2.962100555773747</c:v>
                </c:pt>
                <c:pt idx="828">
                  <c:v>2.962100555773747</c:v>
                </c:pt>
                <c:pt idx="829">
                  <c:v>2.962100555773747</c:v>
                </c:pt>
                <c:pt idx="830">
                  <c:v>2.962100555773747</c:v>
                </c:pt>
                <c:pt idx="831">
                  <c:v>2.962100555773747</c:v>
                </c:pt>
                <c:pt idx="832">
                  <c:v>2.962100555773747</c:v>
                </c:pt>
                <c:pt idx="833">
                  <c:v>2.962100555773747</c:v>
                </c:pt>
                <c:pt idx="834">
                  <c:v>2.962100555773747</c:v>
                </c:pt>
                <c:pt idx="835">
                  <c:v>2.962100555773747</c:v>
                </c:pt>
                <c:pt idx="836">
                  <c:v>2.962100555773747</c:v>
                </c:pt>
                <c:pt idx="837">
                  <c:v>2.962100555773747</c:v>
                </c:pt>
                <c:pt idx="838">
                  <c:v>2.962100555773747</c:v>
                </c:pt>
                <c:pt idx="839">
                  <c:v>2.962100555773747</c:v>
                </c:pt>
                <c:pt idx="840">
                  <c:v>2.962100555773747</c:v>
                </c:pt>
                <c:pt idx="841">
                  <c:v>2.962100555773747</c:v>
                </c:pt>
                <c:pt idx="842">
                  <c:v>2.962100555773747</c:v>
                </c:pt>
                <c:pt idx="843">
                  <c:v>2.962100555773747</c:v>
                </c:pt>
                <c:pt idx="844">
                  <c:v>2.962100555773747</c:v>
                </c:pt>
                <c:pt idx="845">
                  <c:v>2.962100555773747</c:v>
                </c:pt>
                <c:pt idx="846">
                  <c:v>2.962100555773747</c:v>
                </c:pt>
                <c:pt idx="847">
                  <c:v>2.962100555773747</c:v>
                </c:pt>
                <c:pt idx="848">
                  <c:v>2.962100555773747</c:v>
                </c:pt>
                <c:pt idx="849">
                  <c:v>2.962100555773747</c:v>
                </c:pt>
                <c:pt idx="850">
                  <c:v>2.962100555773747</c:v>
                </c:pt>
                <c:pt idx="851">
                  <c:v>2.962100555773747</c:v>
                </c:pt>
                <c:pt idx="852">
                  <c:v>2.962100555773747</c:v>
                </c:pt>
                <c:pt idx="853">
                  <c:v>2.962100555773747</c:v>
                </c:pt>
                <c:pt idx="854">
                  <c:v>2.962100555773747</c:v>
                </c:pt>
                <c:pt idx="855">
                  <c:v>2.962100555773747</c:v>
                </c:pt>
                <c:pt idx="856">
                  <c:v>2.962100555773747</c:v>
                </c:pt>
                <c:pt idx="857">
                  <c:v>2.962100555773747</c:v>
                </c:pt>
                <c:pt idx="858">
                  <c:v>2.962100555773747</c:v>
                </c:pt>
                <c:pt idx="859">
                  <c:v>2.962100555773747</c:v>
                </c:pt>
                <c:pt idx="860">
                  <c:v>2.962100555773747</c:v>
                </c:pt>
                <c:pt idx="861">
                  <c:v>2.962100555773747</c:v>
                </c:pt>
                <c:pt idx="862">
                  <c:v>2.962100555773747</c:v>
                </c:pt>
                <c:pt idx="863">
                  <c:v>2.962100555773747</c:v>
                </c:pt>
                <c:pt idx="864">
                  <c:v>2.962100555773747</c:v>
                </c:pt>
                <c:pt idx="865">
                  <c:v>2.962100555773747</c:v>
                </c:pt>
                <c:pt idx="866">
                  <c:v>2.962100555773747</c:v>
                </c:pt>
                <c:pt idx="867">
                  <c:v>2.962100555773747</c:v>
                </c:pt>
                <c:pt idx="868">
                  <c:v>2.962100555773747</c:v>
                </c:pt>
                <c:pt idx="869">
                  <c:v>2.962100555773747</c:v>
                </c:pt>
                <c:pt idx="870">
                  <c:v>2.962100555773747</c:v>
                </c:pt>
                <c:pt idx="871">
                  <c:v>2.962100555773747</c:v>
                </c:pt>
                <c:pt idx="872">
                  <c:v>2.962100555773747</c:v>
                </c:pt>
                <c:pt idx="873">
                  <c:v>2.962100555773747</c:v>
                </c:pt>
                <c:pt idx="874">
                  <c:v>2.962100555773747</c:v>
                </c:pt>
                <c:pt idx="875">
                  <c:v>2.962100555773747</c:v>
                </c:pt>
                <c:pt idx="876">
                  <c:v>2.962100555773747</c:v>
                </c:pt>
                <c:pt idx="877">
                  <c:v>2.962100555773747</c:v>
                </c:pt>
                <c:pt idx="878">
                  <c:v>2.962100555773747</c:v>
                </c:pt>
                <c:pt idx="879">
                  <c:v>2.962100555773747</c:v>
                </c:pt>
                <c:pt idx="880">
                  <c:v>2.962100555773747</c:v>
                </c:pt>
                <c:pt idx="881">
                  <c:v>2.962100555773747</c:v>
                </c:pt>
                <c:pt idx="882">
                  <c:v>2.962100555773747</c:v>
                </c:pt>
                <c:pt idx="883">
                  <c:v>2.962100555773747</c:v>
                </c:pt>
                <c:pt idx="884">
                  <c:v>2.962100555773747</c:v>
                </c:pt>
                <c:pt idx="885">
                  <c:v>2.962100555773747</c:v>
                </c:pt>
                <c:pt idx="886">
                  <c:v>2.962100555773747</c:v>
                </c:pt>
                <c:pt idx="887">
                  <c:v>2.962100555773747</c:v>
                </c:pt>
                <c:pt idx="888">
                  <c:v>2.962100555773747</c:v>
                </c:pt>
                <c:pt idx="889">
                  <c:v>2.962100555773747</c:v>
                </c:pt>
                <c:pt idx="890">
                  <c:v>2.962100555773747</c:v>
                </c:pt>
                <c:pt idx="891">
                  <c:v>2.962100555773747</c:v>
                </c:pt>
                <c:pt idx="892">
                  <c:v>2.962100555773747</c:v>
                </c:pt>
                <c:pt idx="893">
                  <c:v>2.962100555773747</c:v>
                </c:pt>
                <c:pt idx="894">
                  <c:v>2.962100555773747</c:v>
                </c:pt>
                <c:pt idx="895">
                  <c:v>2.962100555773747</c:v>
                </c:pt>
                <c:pt idx="896">
                  <c:v>2.962100555773747</c:v>
                </c:pt>
                <c:pt idx="897">
                  <c:v>2.962100555773747</c:v>
                </c:pt>
                <c:pt idx="898">
                  <c:v>2.962100555773747</c:v>
                </c:pt>
                <c:pt idx="899">
                  <c:v>2.962100555773747</c:v>
                </c:pt>
                <c:pt idx="900">
                  <c:v>2.962100555773747</c:v>
                </c:pt>
                <c:pt idx="901">
                  <c:v>2.962100555773747</c:v>
                </c:pt>
                <c:pt idx="902">
                  <c:v>2.962100555773747</c:v>
                </c:pt>
                <c:pt idx="903">
                  <c:v>2.962100555773747</c:v>
                </c:pt>
                <c:pt idx="904">
                  <c:v>2.962100555773747</c:v>
                </c:pt>
                <c:pt idx="905">
                  <c:v>2.962100555773747</c:v>
                </c:pt>
                <c:pt idx="906">
                  <c:v>2.962100555773747</c:v>
                </c:pt>
                <c:pt idx="907">
                  <c:v>2.962100555773747</c:v>
                </c:pt>
                <c:pt idx="908">
                  <c:v>2.962100555773747</c:v>
                </c:pt>
                <c:pt idx="909">
                  <c:v>2.962100555773747</c:v>
                </c:pt>
                <c:pt idx="910">
                  <c:v>2.962100555773747</c:v>
                </c:pt>
                <c:pt idx="911">
                  <c:v>2.962100555773747</c:v>
                </c:pt>
                <c:pt idx="912">
                  <c:v>2.962100555773747</c:v>
                </c:pt>
                <c:pt idx="913">
                  <c:v>2.962100555773747</c:v>
                </c:pt>
                <c:pt idx="914">
                  <c:v>2.962100555773747</c:v>
                </c:pt>
                <c:pt idx="915">
                  <c:v>2.962100555773747</c:v>
                </c:pt>
                <c:pt idx="916">
                  <c:v>2.962100555773747</c:v>
                </c:pt>
                <c:pt idx="917">
                  <c:v>2.962100555773747</c:v>
                </c:pt>
                <c:pt idx="918">
                  <c:v>2.962100555773747</c:v>
                </c:pt>
                <c:pt idx="919">
                  <c:v>2.962100555773747</c:v>
                </c:pt>
                <c:pt idx="920">
                  <c:v>2.962100555773747</c:v>
                </c:pt>
                <c:pt idx="921">
                  <c:v>2.962100555773747</c:v>
                </c:pt>
                <c:pt idx="922">
                  <c:v>2.962100555773747</c:v>
                </c:pt>
                <c:pt idx="923">
                  <c:v>2.962100555773747</c:v>
                </c:pt>
                <c:pt idx="924">
                  <c:v>2.962100555773747</c:v>
                </c:pt>
                <c:pt idx="925">
                  <c:v>2.962100555773747</c:v>
                </c:pt>
                <c:pt idx="926">
                  <c:v>2.962100555773747</c:v>
                </c:pt>
                <c:pt idx="927">
                  <c:v>2.962100555773747</c:v>
                </c:pt>
                <c:pt idx="928">
                  <c:v>2.962100555773747</c:v>
                </c:pt>
                <c:pt idx="929">
                  <c:v>2.962100555773747</c:v>
                </c:pt>
                <c:pt idx="930">
                  <c:v>2.962100555773747</c:v>
                </c:pt>
                <c:pt idx="931">
                  <c:v>2.962100555773747</c:v>
                </c:pt>
                <c:pt idx="932">
                  <c:v>2.962100555773747</c:v>
                </c:pt>
                <c:pt idx="933">
                  <c:v>2.962100555773747</c:v>
                </c:pt>
                <c:pt idx="934">
                  <c:v>2.962100555773747</c:v>
                </c:pt>
                <c:pt idx="935">
                  <c:v>2.962100555773747</c:v>
                </c:pt>
                <c:pt idx="936">
                  <c:v>2.962100555773747</c:v>
                </c:pt>
                <c:pt idx="937">
                  <c:v>2.962100555773747</c:v>
                </c:pt>
                <c:pt idx="938">
                  <c:v>2.962100555773747</c:v>
                </c:pt>
                <c:pt idx="939">
                  <c:v>2.962100555773747</c:v>
                </c:pt>
                <c:pt idx="940">
                  <c:v>2.962100555773747</c:v>
                </c:pt>
                <c:pt idx="941">
                  <c:v>2.962100555773747</c:v>
                </c:pt>
                <c:pt idx="942">
                  <c:v>2.962100555773747</c:v>
                </c:pt>
                <c:pt idx="943">
                  <c:v>2.962100555773747</c:v>
                </c:pt>
                <c:pt idx="944">
                  <c:v>2.962100555773747</c:v>
                </c:pt>
                <c:pt idx="945">
                  <c:v>2.962100555773747</c:v>
                </c:pt>
                <c:pt idx="946">
                  <c:v>2.962100555773747</c:v>
                </c:pt>
                <c:pt idx="947">
                  <c:v>2.962100555773747</c:v>
                </c:pt>
                <c:pt idx="948">
                  <c:v>2.962100555773747</c:v>
                </c:pt>
                <c:pt idx="949">
                  <c:v>2.962100555773747</c:v>
                </c:pt>
                <c:pt idx="950">
                  <c:v>2.962100555773747</c:v>
                </c:pt>
                <c:pt idx="951">
                  <c:v>2.962100555773747</c:v>
                </c:pt>
                <c:pt idx="952">
                  <c:v>2.962100555773747</c:v>
                </c:pt>
                <c:pt idx="953">
                  <c:v>2.962100555773747</c:v>
                </c:pt>
                <c:pt idx="954">
                  <c:v>2.962100555773747</c:v>
                </c:pt>
                <c:pt idx="955">
                  <c:v>2.962100555773747</c:v>
                </c:pt>
                <c:pt idx="956">
                  <c:v>2.962100555773747</c:v>
                </c:pt>
                <c:pt idx="957">
                  <c:v>2.962100555773747</c:v>
                </c:pt>
                <c:pt idx="958">
                  <c:v>2.962100555773747</c:v>
                </c:pt>
                <c:pt idx="959">
                  <c:v>2.962100555773747</c:v>
                </c:pt>
                <c:pt idx="960">
                  <c:v>2.962100555773747</c:v>
                </c:pt>
                <c:pt idx="961">
                  <c:v>2.962100555773747</c:v>
                </c:pt>
                <c:pt idx="962">
                  <c:v>2.962100555773747</c:v>
                </c:pt>
                <c:pt idx="963">
                  <c:v>2.962100555773747</c:v>
                </c:pt>
                <c:pt idx="964">
                  <c:v>2.962100555773747</c:v>
                </c:pt>
                <c:pt idx="965">
                  <c:v>2.962100555773747</c:v>
                </c:pt>
                <c:pt idx="966">
                  <c:v>2.962100555773747</c:v>
                </c:pt>
                <c:pt idx="967">
                  <c:v>2.962100555773747</c:v>
                </c:pt>
                <c:pt idx="968">
                  <c:v>2.962100555773747</c:v>
                </c:pt>
                <c:pt idx="969">
                  <c:v>2.962100555773747</c:v>
                </c:pt>
                <c:pt idx="970">
                  <c:v>2.962100555773747</c:v>
                </c:pt>
                <c:pt idx="971">
                  <c:v>2.962100555773747</c:v>
                </c:pt>
                <c:pt idx="972">
                  <c:v>2.962100555773747</c:v>
                </c:pt>
                <c:pt idx="973">
                  <c:v>2.962100555773747</c:v>
                </c:pt>
                <c:pt idx="974">
                  <c:v>2.962100555773747</c:v>
                </c:pt>
                <c:pt idx="975">
                  <c:v>2.962100555773747</c:v>
                </c:pt>
                <c:pt idx="976">
                  <c:v>2.962100555773747</c:v>
                </c:pt>
                <c:pt idx="977">
                  <c:v>2.962100555773747</c:v>
                </c:pt>
                <c:pt idx="978">
                  <c:v>2.962100555773747</c:v>
                </c:pt>
                <c:pt idx="979">
                  <c:v>2.962100555773747</c:v>
                </c:pt>
                <c:pt idx="980">
                  <c:v>2.962100555773747</c:v>
                </c:pt>
                <c:pt idx="981">
                  <c:v>2.962100555773747</c:v>
                </c:pt>
                <c:pt idx="982">
                  <c:v>2.962100555773747</c:v>
                </c:pt>
                <c:pt idx="983">
                  <c:v>2.962100555773747</c:v>
                </c:pt>
                <c:pt idx="984">
                  <c:v>2.962100555773747</c:v>
                </c:pt>
                <c:pt idx="985">
                  <c:v>2.962100555773747</c:v>
                </c:pt>
                <c:pt idx="986">
                  <c:v>2.962100555773747</c:v>
                </c:pt>
                <c:pt idx="987">
                  <c:v>2.962100555773747</c:v>
                </c:pt>
                <c:pt idx="988">
                  <c:v>2.962100555773747</c:v>
                </c:pt>
                <c:pt idx="989">
                  <c:v>2.962100555773747</c:v>
                </c:pt>
                <c:pt idx="990">
                  <c:v>2.962100555773747</c:v>
                </c:pt>
                <c:pt idx="991">
                  <c:v>2.962100555773747</c:v>
                </c:pt>
                <c:pt idx="992">
                  <c:v>2.962100555773747</c:v>
                </c:pt>
                <c:pt idx="993">
                  <c:v>2.962100555773747</c:v>
                </c:pt>
                <c:pt idx="994">
                  <c:v>2.962100555773747</c:v>
                </c:pt>
                <c:pt idx="995">
                  <c:v>2.962100555773747</c:v>
                </c:pt>
                <c:pt idx="996">
                  <c:v>2.962100555773747</c:v>
                </c:pt>
                <c:pt idx="997">
                  <c:v>2.962100555773747</c:v>
                </c:pt>
                <c:pt idx="998">
                  <c:v>2.962100555773747</c:v>
                </c:pt>
                <c:pt idx="999">
                  <c:v>2.962100555773747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D6-C442-9CC1-383886CDB22B}"/>
            </c:ext>
          </c:extLst>
        </c:ser>
        <c:ser>
          <c:idx val="1"/>
          <c:order val="2"/>
          <c:tx>
            <c:v>Calibrated effect estimates</c:v>
          </c:tx>
          <c:spPr>
            <a:ln w="28575">
              <a:noFill/>
            </a:ln>
            <a:effectLst/>
          </c:spPr>
          <c:marker>
            <c:symbol val="triang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[0]!Sort_cali_effect</c:f>
              <c:numCache>
                <c:formatCode>General</c:formatCode>
                <c:ptCount val="14"/>
                <c:pt idx="0">
                  <c:v>0.18561283458921898</c:v>
                </c:pt>
                <c:pt idx="1">
                  <c:v>0.18561283458921898</c:v>
                </c:pt>
                <c:pt idx="2">
                  <c:v>0.18561283458921898</c:v>
                </c:pt>
                <c:pt idx="3">
                  <c:v>0.18561283458921898</c:v>
                </c:pt>
                <c:pt idx="4">
                  <c:v>0.18561283458921898</c:v>
                </c:pt>
                <c:pt idx="5">
                  <c:v>0.18561283458921898</c:v>
                </c:pt>
                <c:pt idx="6">
                  <c:v>0.18561283458921898</c:v>
                </c:pt>
                <c:pt idx="7">
                  <c:v>0.18561283458921898</c:v>
                </c:pt>
                <c:pt idx="8">
                  <c:v>0.18561283458921898</c:v>
                </c:pt>
                <c:pt idx="9">
                  <c:v>0.18561283458921898</c:v>
                </c:pt>
                <c:pt idx="10">
                  <c:v>0.18561283458921898</c:v>
                </c:pt>
                <c:pt idx="11">
                  <c:v>0.18561283458921898</c:v>
                </c:pt>
                <c:pt idx="12">
                  <c:v>0.18561283458921898</c:v>
                </c:pt>
                <c:pt idx="13">
                  <c:v>0.18561283458921898</c:v>
                </c:pt>
              </c:numCache>
            </c:numRef>
          </c:xVal>
          <c:yVal>
            <c:numRef>
              <c:f>[0]!Zeros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D6-C442-9CC1-383886CDB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1504"/>
        <c:axId val="99223424"/>
      </c:scatterChart>
      <c:valAx>
        <c:axId val="9922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223424"/>
        <c:crossesAt val="0"/>
        <c:crossBetween val="midCat"/>
      </c:valAx>
      <c:valAx>
        <c:axId val="99223424"/>
        <c:scaling>
          <c:orientation val="minMax"/>
        </c:scaling>
        <c:delete val="0"/>
        <c:axPos val="r"/>
        <c:majorGridlines/>
        <c:numFmt formatCode="General" sourceLinked="1"/>
        <c:majorTickMark val="in"/>
        <c:minorTickMark val="none"/>
        <c:tickLblPos val="nextTo"/>
        <c:spPr>
          <a:ln>
            <a:noFill/>
          </a:ln>
        </c:spPr>
        <c:crossAx val="99221504"/>
        <c:crosses val="max"/>
        <c:crossBetween val="midCat"/>
      </c:valAx>
      <c:spPr>
        <a:solidFill>
          <a:schemeClr val="bg1">
            <a:lumMod val="95000"/>
          </a:schemeClr>
        </a:solidFill>
      </c:spPr>
    </c:plotArea>
    <c:legend>
      <c:legendPos val="b"/>
      <c:layout>
        <c:manualLayout>
          <c:xMode val="edge"/>
          <c:yMode val="edge"/>
          <c:x val="8.1098350236389546E-2"/>
          <c:y val="0.86861679500646749"/>
          <c:w val="0.8445742351393527"/>
          <c:h val="0.1148451675073140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0</xdr:row>
      <xdr:rowOff>76200</xdr:rowOff>
    </xdr:from>
    <xdr:to>
      <xdr:col>19</xdr:col>
      <xdr:colOff>71120</xdr:colOff>
      <xdr:row>22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</xdr:colOff>
      <xdr:row>0</xdr:row>
      <xdr:rowOff>53340</xdr:rowOff>
    </xdr:from>
    <xdr:to>
      <xdr:col>11</xdr:col>
      <xdr:colOff>177800</xdr:colOff>
      <xdr:row>22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zoomScale="120" zoomScaleNormal="120" workbookViewId="0">
      <selection activeCell="A2" sqref="A2"/>
    </sheetView>
  </sheetViews>
  <sheetFormatPr baseColWidth="10" defaultColWidth="8.83203125" defaultRowHeight="16"/>
  <cols>
    <col min="1" max="1" width="20.83203125" style="13" customWidth="1"/>
    <col min="2" max="2" width="16.5" style="13" customWidth="1"/>
    <col min="3" max="3" width="16" style="13" customWidth="1"/>
    <col min="4" max="4" width="5.6640625" style="13" customWidth="1"/>
    <col min="5" max="5" width="30.33203125" style="13" customWidth="1"/>
    <col min="6" max="6" width="4.5" style="13" customWidth="1"/>
    <col min="7" max="7" width="30.5" style="13" customWidth="1"/>
    <col min="8" max="8" width="7.5" style="13" customWidth="1"/>
    <col min="9" max="13" width="8.83203125" style="13"/>
    <col min="14" max="14" width="9.6640625" style="13" bestFit="1" customWidth="1"/>
    <col min="15" max="16384" width="8.83203125" style="13"/>
  </cols>
  <sheetData>
    <row r="1" spans="1:26">
      <c r="A1" s="7" t="s">
        <v>28</v>
      </c>
      <c r="B1" s="7" t="s">
        <v>29</v>
      </c>
      <c r="C1" s="7" t="s">
        <v>30</v>
      </c>
      <c r="D1" s="5"/>
      <c r="E1" s="8" t="s">
        <v>31</v>
      </c>
      <c r="F1" s="5"/>
      <c r="G1" s="8" t="s">
        <v>44</v>
      </c>
      <c r="H1" s="5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9" t="s">
        <v>45</v>
      </c>
      <c r="B2" s="19">
        <v>0.10336519908833</v>
      </c>
      <c r="C2" s="19">
        <v>0.53501898820626204</v>
      </c>
      <c r="D2" s="5"/>
      <c r="E2" s="1">
        <f>COUNT(Interface!$B:$B)</f>
        <v>14</v>
      </c>
      <c r="F2" s="5"/>
      <c r="G2" s="1">
        <f t="array" aca="1" ref="G2" ca="1">CHIDIST(SUM((Effect_estimates-SUM(Effect_estimates/Standard_errors^2)/SUM(1/Standard_errors^2))^2/(Standard_errors^2)),$E$2-1)</f>
        <v>0.62573671223371208</v>
      </c>
      <c r="H2" s="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9" t="s">
        <v>46</v>
      </c>
      <c r="B3" s="19">
        <v>0.143606313193547</v>
      </c>
      <c r="C3" s="19">
        <v>0.64681389565288205</v>
      </c>
      <c r="D3" s="5"/>
      <c r="E3" s="5"/>
      <c r="F3" s="5"/>
      <c r="G3" s="5"/>
      <c r="H3" s="5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9" t="s">
        <v>47</v>
      </c>
      <c r="B4" s="19">
        <v>-0.45031498197696002</v>
      </c>
      <c r="C4" s="19">
        <v>0.68559310342053303</v>
      </c>
      <c r="D4" s="5"/>
      <c r="E4" s="8" t="s">
        <v>18</v>
      </c>
      <c r="F4" s="5"/>
      <c r="G4" s="8" t="s">
        <v>43</v>
      </c>
      <c r="H4" s="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9" t="s">
        <v>48</v>
      </c>
      <c r="B5" s="19">
        <v>-0.90092566281966802</v>
      </c>
      <c r="C5" s="19">
        <v>0.50108544836003499</v>
      </c>
      <c r="D5" s="5"/>
      <c r="E5" s="1">
        <f t="array" aca="1" ref="E5" ca="1">SUM(Effect_estimates/(Standard_errors^2+Estimated_tau2))/SUM(1/(Standard_errors^2+Estimated_tau2))</f>
        <v>0.18561283458921898</v>
      </c>
      <c r="F5" s="5"/>
      <c r="G5" s="18">
        <f t="array" aca="1" ref="G5" ca="1">MAX(0,(SUM((Effect_estimates-SUM(Effect_estimates/Standard_errors^2)/SUM(1/Standard_errors^2))^2/(Standard_errors^2))-Number_of_studies+1)/SUM((Effect_estimates-SUM(Effect_estimates/Standard_errors^2)/SUM(1/Standard_errors^2))^2/(Standard_errors^2)))</f>
        <v>0</v>
      </c>
      <c r="H5" s="5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9" t="s">
        <v>49</v>
      </c>
      <c r="B6" s="19">
        <v>-1.9457068580035399E-2</v>
      </c>
      <c r="C6" s="19">
        <v>0.517565703629147</v>
      </c>
      <c r="D6" s="5"/>
      <c r="E6" s="5"/>
      <c r="F6" s="5"/>
      <c r="G6" s="5"/>
      <c r="H6" s="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9" t="s">
        <v>50</v>
      </c>
      <c r="B7" s="19">
        <v>0.56901781934038098</v>
      </c>
      <c r="C7" s="19">
        <v>0.46734751195449897</v>
      </c>
      <c r="D7" s="5"/>
      <c r="E7" s="8" t="s">
        <v>39</v>
      </c>
      <c r="F7" s="5"/>
      <c r="G7" s="8" t="s">
        <v>32</v>
      </c>
      <c r="H7" s="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9" t="s">
        <v>51</v>
      </c>
      <c r="B8" s="19">
        <v>7.4063432748452507E-2</v>
      </c>
      <c r="C8" s="19">
        <v>0.44114080755482299</v>
      </c>
      <c r="D8" s="5"/>
      <c r="E8" s="1">
        <f t="array" aca="1" ref="E8" ca="1">MAX(0,(SUM((Effect_estimates-SUM(Effect_estimates/Standard_errors^2)/SUM(1/Standard_errors^2))^2/(Standard_errors^2))-Number_of_studies+1)/(SUM(1/Standard_errors^2)-SUM(1/Standard_errors^4)/SUM(1/Standard_errors^2)))</f>
        <v>0</v>
      </c>
      <c r="F8" s="5"/>
      <c r="G8" s="3" t="s">
        <v>37</v>
      </c>
      <c r="H8" s="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9" t="s">
        <v>52</v>
      </c>
      <c r="B9" s="19">
        <v>0.173793103448276</v>
      </c>
      <c r="C9" s="19">
        <v>0.40916929162535398</v>
      </c>
      <c r="D9" s="5"/>
      <c r="E9" s="5"/>
      <c r="F9" s="5"/>
      <c r="G9" s="15">
        <v>2.5000000000000001E-2</v>
      </c>
      <c r="H9" s="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9" t="s">
        <v>53</v>
      </c>
      <c r="B10" s="19">
        <v>0.38250668994986903</v>
      </c>
      <c r="C10" s="19">
        <v>0.441811307935076</v>
      </c>
      <c r="D10" s="5"/>
      <c r="E10" s="8" t="s">
        <v>19</v>
      </c>
      <c r="F10" s="5"/>
      <c r="G10" s="3" t="s">
        <v>38</v>
      </c>
      <c r="H10" s="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9" t="s">
        <v>54</v>
      </c>
      <c r="B11" s="19">
        <v>-0.49024697446266102</v>
      </c>
      <c r="C11" s="19">
        <v>0.64794305763554705</v>
      </c>
      <c r="D11" s="5"/>
      <c r="E11" s="1">
        <f t="array" aca="1" ref="E11" ca="1">(1/SUM(1/(Standard_errors^2+Estimated_tau2)))^0.5</f>
        <v>0.1319085216271442</v>
      </c>
      <c r="F11" s="5"/>
      <c r="G11" s="1">
        <f ca="1">IF(FLOOR($G$9*(Number_of_studies+1),1)=0, Estimated_mean+(OFFSET(Working!N2,Number_of_studies-1,0,1)-Estimated_mean)/NORMINV(1/(Number_of_studies+1),0,1)*NORMINV($G$9,0,1), IF(FLOOR($G$9*(Number_of_studies+1),1)=Number_of_studies, Estimated_mean+(Working!N2-Estimated_mean)/NORMINV(Number_of_studies/(Number_of_studies+1),0,1)*NORMINV($G$9,0,1), OFFSET(Working!N2,Number_of_studies-FLOOR($G$9*(Number_of_studies+1),1),0,1)+(OFFSET(Working!N2,Number_of_studies-FLOOR($G$9*(Number_of_studies+1),1)-1,0,1)-OFFSET(Working!N2,Number_of_studies-FLOOR($G$9*(Number_of_studies+1),1),0,1))*(NORMINV($G$9,0,1)-NORMINV(FLOOR($G$9*(Number_of_studies+1),1)/(Number_of_studies+1),0,1))/(NORMINV((FLOOR($G$9*(Number_of_studies+1),1)+1)/(Number_of_studies+1),0,1)-NORMINV(FLOOR($G$9*(Number_of_studies+1),1)/(Number_of_studies+1),0,1))))</f>
        <v>0.18561283458921898</v>
      </c>
      <c r="H11" s="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9" t="s">
        <v>55</v>
      </c>
      <c r="B12" s="19">
        <v>0.72265809291808902</v>
      </c>
      <c r="C12" s="19">
        <v>0.55827438207167202</v>
      </c>
      <c r="D12" s="5"/>
      <c r="E12" s="5"/>
      <c r="F12" s="5"/>
      <c r="G12" s="5"/>
      <c r="H12" s="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9" t="s">
        <v>56</v>
      </c>
      <c r="B13" s="19">
        <v>0.77145008244357705</v>
      </c>
      <c r="C13" s="19">
        <v>0.426028808617335</v>
      </c>
      <c r="D13" s="5"/>
      <c r="E13" s="8" t="s">
        <v>14</v>
      </c>
      <c r="F13" s="5"/>
      <c r="G13" s="8" t="s">
        <v>15</v>
      </c>
      <c r="H13" s="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9" t="s">
        <v>57</v>
      </c>
      <c r="B14" s="19">
        <v>0.259834422020641</v>
      </c>
      <c r="C14" s="19">
        <v>0.44955748017872499</v>
      </c>
      <c r="D14" s="5"/>
      <c r="E14" s="1">
        <f ca="1">Estimated_mean+1.645*$E$11</f>
        <v>0.40260235266587119</v>
      </c>
      <c r="F14" s="5"/>
      <c r="G14" s="1">
        <f ca="1">Estimated_mean-1.645*$E$11</f>
        <v>-3.1376683487433221E-2</v>
      </c>
      <c r="H14" s="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9" t="s">
        <v>58</v>
      </c>
      <c r="B15" s="19">
        <v>0.391405363705982</v>
      </c>
      <c r="C15" s="19">
        <v>0.452514703212194</v>
      </c>
      <c r="D15" s="5"/>
      <c r="E15" s="5"/>
      <c r="F15" s="5"/>
      <c r="G15" s="5"/>
      <c r="H15" s="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7"/>
      <c r="B16" s="16"/>
      <c r="C16" s="16"/>
      <c r="D16" s="5"/>
      <c r="E16" s="8" t="s">
        <v>16</v>
      </c>
      <c r="F16" s="5"/>
      <c r="G16" s="8" t="s">
        <v>17</v>
      </c>
      <c r="H16" s="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7"/>
      <c r="B17" s="16"/>
      <c r="C17" s="16"/>
      <c r="D17" s="5"/>
      <c r="E17" s="1">
        <f ca="1">Estimated_mean+1.96*$E$11</f>
        <v>0.44415353697842164</v>
      </c>
      <c r="F17" s="5"/>
      <c r="G17" s="1">
        <f ca="1">Estimated_mean-1.96*$E$11</f>
        <v>-7.2927867799983642E-2</v>
      </c>
      <c r="H17" s="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7"/>
      <c r="B18" s="16"/>
      <c r="C18" s="16"/>
      <c r="D18" s="5"/>
      <c r="E18" s="5"/>
      <c r="F18" s="5"/>
      <c r="G18" s="5"/>
      <c r="H18" s="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7"/>
      <c r="B19" s="16"/>
      <c r="C19" s="16"/>
      <c r="D19" s="5"/>
      <c r="E19" s="8" t="s">
        <v>33</v>
      </c>
      <c r="F19" s="5"/>
      <c r="G19" s="8" t="s">
        <v>34</v>
      </c>
      <c r="H19" s="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7"/>
      <c r="B20" s="16"/>
      <c r="C20" s="16"/>
      <c r="D20" s="5"/>
      <c r="E20" s="1">
        <f ca="1">IF(FLOOR(0.95*(Number_of_studies+1),1)=0, Estimated_mean+(OFFSET(Working!N2,Number_of_studies-1,0,1)-Estimated_mean)/NORMINV(1/(Number_of_studies+1),0,1)*NORMINV(0.95,0,1), IF(FLOOR(0.95*(Number_of_studies+1),1)=Number_of_studies, Estimated_mean+(Working!N2-Estimated_mean)/NORMINV(Number_of_studies/(Number_of_studies+1),0,1)*NORMINV(0.95,0,1), OFFSET(Working!N2,Number_of_studies-FLOOR(0.95*(Number_of_studies+1),1),0,1)+(OFFSET(Working!N2,Number_of_studies-FLOOR(0.95*(Number_of_studies+1),1)-1,0,1)-OFFSET(Working!N2,Number_of_studies-FLOOR(0.95*(Number_of_studies+1),1),0,1))*(NORMINV(0.95,0,1)-NORMINV(FLOOR(0.95*(Number_of_studies+1),1)/(Number_of_studies+1),0,1))/(NORMINV((FLOOR(0.95*(Number_of_studies+1),1)+1)/(Number_of_studies+1),0,1)-NORMINV(FLOOR(0.95*(Number_of_studies+1),1)/(Number_of_studies+1),0,1))))</f>
        <v>0.18561283458921898</v>
      </c>
      <c r="F20" s="5"/>
      <c r="G20" s="1">
        <f ca="1">IF(FLOOR(0.05*(Number_of_studies+1),1)=0, Estimated_mean+(OFFSET(Working!N2,Number_of_studies-1,0,1)-Estimated_mean)/NORMINV(1/(Number_of_studies+1),0,1)*NORMINV(0.05,0,1), IF(FLOOR(0.05*(Number_of_studies+1),1)=Number_of_studies, Estimated_mean+(Working!N2-Estimated_mean)/NORMINV(Number_of_studies/(Number_of_studies+1),0,1)*NORMINV(0.05,0,1), OFFSET(Working!N2,Number_of_studies-FLOOR(0.05*(Number_of_studies+1),1),0,1)+(OFFSET(Working!N2,Number_of_studies-FLOOR(0.05*(Number_of_studies+1),1)-1,0,1)-OFFSET(Working!N2,Number_of_studies-FLOOR(0.05*(Number_of_studies+1),1),0,1))*(NORMINV(0.05,0,1)-NORMINV(FLOOR(0.05*(Number_of_studies+1),1)/(Number_of_studies+1),0,1))/(NORMINV((FLOOR(0.05*(Number_of_studies+1),1)+1)/(Number_of_studies+1),0,1)-NORMINV(FLOOR(0.05*(Number_of_studies+1),1)/(Number_of_studies+1),0,1))))</f>
        <v>0.18561283458921898</v>
      </c>
      <c r="H20" s="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6"/>
      <c r="B21" s="16"/>
      <c r="C21" s="16"/>
      <c r="D21" s="5"/>
      <c r="E21" s="5"/>
      <c r="F21" s="5"/>
      <c r="G21" s="5"/>
      <c r="H21" s="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6"/>
      <c r="B22" s="16"/>
      <c r="C22" s="16"/>
      <c r="D22" s="5"/>
      <c r="E22" s="8" t="s">
        <v>35</v>
      </c>
      <c r="F22" s="5"/>
      <c r="G22" s="8" t="s">
        <v>36</v>
      </c>
      <c r="H22" s="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6"/>
      <c r="B23" s="16"/>
      <c r="C23" s="16"/>
      <c r="D23" s="5"/>
      <c r="E23" s="1">
        <f ca="1">IF(FLOOR(0.975*(Number_of_studies+1),1)=0, Estimated_mean+(OFFSET(Working!N2,Number_of_studies-1,0,1)-Estimated_mean)/NORMINV(1/(Number_of_studies+1),0,1)*NORMINV(0.975,0,1), IF(FLOOR(0.975*(Number_of_studies+1),1)=Number_of_studies, Estimated_mean+(Working!N2-Estimated_mean)/NORMINV(Number_of_studies/(Number_of_studies+1),0,1)*NORMINV(0.975,0,1), OFFSET(Working!N2,Number_of_studies-FLOOR(0.975*(Number_of_studies+1),1),0,1)+(OFFSET(Working!N2,Number_of_studies-FLOOR(0.975*(Number_of_studies+1),1)-1,0,1)-OFFSET(Working!N2,Number_of_studies-FLOOR(0.975*(Number_of_studies+1),1),0,1))*(NORMINV(0.975,0,1)-NORMINV(FLOOR(0.975*(Number_of_studies+1),1)/(Number_of_studies+1),0,1))/(NORMINV((FLOOR(0.975*(Number_of_studies+1),1)+1)/(Number_of_studies+1),0,1)-NORMINV(FLOOR(0.975*(Number_of_studies+1),1)/(Number_of_studies+1),0,1))))</f>
        <v>0.18561283458921898</v>
      </c>
      <c r="F23" s="5"/>
      <c r="G23" s="1">
        <f ca="1">IF(FLOOR(0.025*(Number_of_studies+1),1)=0, Estimated_mean+(OFFSET(Working!N2,Number_of_studies-1,0,1)-Estimated_mean)/NORMINV(1/(Number_of_studies+1),0,1)*NORMINV(0.025,0,1), IF(FLOOR(0.025*(Number_of_studies+1),1)=Number_of_studies, Estimated_mean+(Working!N2-Estimated_mean)/NORMINV(Number_of_studies/(Number_of_studies+1),0,1)*NORMINV(0.025,0,1), OFFSET(Working!N2,Number_of_studies-FLOOR(0.025*(Number_of_studies+1),1),0,1)+(OFFSET(Working!N2,Number_of_studies-FLOOR(0.025*(Number_of_studies+1),1)-1,0,1)-OFFSET(Working!N2,Number_of_studies-FLOOR(0.025*(Number_of_studies+1),1),0,1))*(NORMINV(0.025,0,1)-NORMINV(FLOOR(0.025*(Number_of_studies+1),1)/(Number_of_studies+1),0,1))/(NORMINV((FLOOR(0.025*(Number_of_studies+1),1)+1)/(Number_of_studies+1),0,1)-NORMINV(FLOOR(0.025*(Number_of_studies+1),1)/(Number_of_studies+1),0,1))))</f>
        <v>0.18561283458921898</v>
      </c>
      <c r="H23" s="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6"/>
      <c r="B24" s="16"/>
      <c r="C24" s="16"/>
      <c r="D24" s="5"/>
      <c r="E24" s="5"/>
      <c r="F24" s="5"/>
      <c r="G24" s="5"/>
      <c r="H24" s="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6"/>
      <c r="B25" s="16"/>
      <c r="C25" s="16"/>
      <c r="D25" s="5"/>
      <c r="E25" s="5"/>
      <c r="F25" s="5"/>
      <c r="G25" s="5"/>
      <c r="H25" s="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6"/>
      <c r="B26" s="16"/>
      <c r="C26" s="16"/>
      <c r="D26" s="5"/>
      <c r="E26" s="5"/>
      <c r="F26" s="5"/>
      <c r="G26" s="5"/>
      <c r="H26" s="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6"/>
      <c r="B27" s="16"/>
      <c r="C27" s="16"/>
      <c r="D27" s="5"/>
      <c r="E27" s="5"/>
      <c r="F27" s="5"/>
      <c r="G27" s="5"/>
      <c r="H27" s="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6"/>
      <c r="B28" s="16"/>
      <c r="C28" s="16"/>
      <c r="D28" s="5"/>
      <c r="E28" s="5"/>
      <c r="F28" s="5"/>
      <c r="G28" s="5"/>
      <c r="H28" s="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6"/>
      <c r="B29" s="16"/>
      <c r="C29" s="16"/>
      <c r="D29" s="5"/>
      <c r="E29" s="5"/>
      <c r="F29" s="5"/>
      <c r="G29" s="5"/>
      <c r="H29" s="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6"/>
      <c r="B30" s="16"/>
      <c r="C30" s="16"/>
      <c r="D30" s="5"/>
      <c r="E30" s="5"/>
      <c r="F30" s="5"/>
      <c r="G30" s="5"/>
      <c r="H30" s="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6"/>
      <c r="B31" s="16"/>
      <c r="C31" s="16"/>
      <c r="D31" s="5"/>
      <c r="E31" s="5"/>
      <c r="F31" s="5"/>
      <c r="G31" s="5"/>
      <c r="H31" s="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6"/>
      <c r="B32" s="16"/>
      <c r="C32" s="16"/>
      <c r="D32" s="5"/>
      <c r="E32" s="5"/>
      <c r="F32" s="5"/>
      <c r="G32" s="5"/>
      <c r="H32" s="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6"/>
      <c r="B33" s="16"/>
      <c r="C33" s="16"/>
      <c r="D33" s="5"/>
      <c r="E33" s="5"/>
      <c r="F33" s="5"/>
      <c r="G33" s="5"/>
      <c r="H33" s="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6"/>
      <c r="B34" s="16"/>
      <c r="C34" s="16"/>
      <c r="D34" s="5"/>
      <c r="E34" s="5"/>
      <c r="F34" s="5"/>
      <c r="G34" s="5"/>
      <c r="H34" s="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6"/>
      <c r="B35" s="16"/>
      <c r="C35" s="16"/>
      <c r="D35" s="5"/>
      <c r="E35" s="5"/>
      <c r="F35" s="5"/>
      <c r="G35" s="5"/>
      <c r="H35" s="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6"/>
      <c r="B36" s="16"/>
      <c r="C36" s="16"/>
      <c r="D36" s="5"/>
      <c r="E36" s="5"/>
      <c r="F36" s="5"/>
      <c r="G36" s="5"/>
      <c r="H36" s="5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6"/>
      <c r="B37" s="16"/>
      <c r="C37" s="16"/>
      <c r="D37" s="5"/>
      <c r="E37" s="5"/>
      <c r="F37" s="5"/>
      <c r="G37" s="5"/>
      <c r="H37" s="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6"/>
      <c r="B38" s="16"/>
      <c r="C38" s="16"/>
      <c r="D38" s="5"/>
      <c r="E38" s="5"/>
      <c r="F38" s="5"/>
      <c r="G38" s="5"/>
      <c r="H38" s="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6"/>
      <c r="B39" s="16"/>
      <c r="C39" s="16"/>
      <c r="D39" s="5"/>
      <c r="E39" s="5"/>
      <c r="F39" s="5"/>
      <c r="G39" s="5"/>
      <c r="H39" s="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6"/>
      <c r="B40" s="16"/>
      <c r="C40" s="16"/>
      <c r="D40" s="5"/>
      <c r="E40" s="5"/>
      <c r="F40" s="5"/>
      <c r="G40" s="5"/>
      <c r="H40" s="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6"/>
      <c r="B41" s="16"/>
      <c r="C41" s="16"/>
      <c r="D41" s="5"/>
      <c r="E41" s="5"/>
      <c r="F41" s="5"/>
      <c r="G41" s="5"/>
      <c r="H41" s="5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6"/>
      <c r="B42" s="16"/>
      <c r="C42" s="16"/>
      <c r="D42" s="5"/>
      <c r="E42" s="5"/>
      <c r="F42" s="5"/>
      <c r="G42" s="5"/>
      <c r="H42" s="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6"/>
      <c r="B43" s="16"/>
      <c r="C43" s="16"/>
      <c r="D43" s="5"/>
      <c r="E43" s="5"/>
      <c r="F43" s="5"/>
      <c r="G43" s="5"/>
      <c r="H43" s="5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6"/>
      <c r="B44" s="16"/>
      <c r="C44" s="16"/>
      <c r="D44" s="5"/>
      <c r="E44" s="5"/>
      <c r="F44" s="5"/>
      <c r="G44" s="5"/>
      <c r="H44" s="5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6"/>
      <c r="B45" s="16"/>
      <c r="C45" s="16"/>
      <c r="D45" s="5"/>
      <c r="E45" s="5"/>
      <c r="F45" s="5"/>
      <c r="G45" s="5"/>
      <c r="H45" s="5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6"/>
      <c r="B46" s="16"/>
      <c r="C46" s="16"/>
      <c r="D46" s="5"/>
      <c r="E46" s="5"/>
      <c r="F46" s="5"/>
      <c r="G46" s="5"/>
      <c r="H46" s="5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6"/>
      <c r="B47" s="16"/>
      <c r="C47" s="16"/>
      <c r="D47" s="5"/>
      <c r="E47" s="5"/>
      <c r="F47" s="5"/>
      <c r="G47" s="5"/>
      <c r="H47" s="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6"/>
      <c r="B48" s="16"/>
      <c r="C48" s="16"/>
      <c r="D48" s="5"/>
      <c r="E48" s="5"/>
      <c r="F48" s="5"/>
      <c r="G48" s="5"/>
      <c r="H48" s="5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6"/>
      <c r="B49" s="16"/>
      <c r="C49" s="16"/>
      <c r="D49" s="5"/>
      <c r="E49" s="5"/>
      <c r="F49" s="5"/>
      <c r="G49" s="5"/>
      <c r="H49" s="5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6"/>
      <c r="B50" s="16"/>
      <c r="C50" s="16"/>
      <c r="D50" s="5"/>
      <c r="E50" s="5"/>
      <c r="F50" s="5"/>
      <c r="G50" s="5"/>
      <c r="H50" s="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6"/>
      <c r="B51" s="16"/>
      <c r="C51" s="16"/>
      <c r="D51" s="5"/>
      <c r="E51" s="5"/>
      <c r="F51" s="5"/>
      <c r="G51" s="5"/>
      <c r="H51" s="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6"/>
      <c r="B52" s="16"/>
      <c r="C52" s="16"/>
      <c r="D52" s="5"/>
      <c r="E52" s="5"/>
      <c r="F52" s="5"/>
      <c r="G52" s="5"/>
      <c r="H52" s="5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6"/>
      <c r="B53" s="16"/>
      <c r="C53" s="16"/>
      <c r="D53" s="5"/>
      <c r="E53" s="5"/>
      <c r="F53" s="5"/>
      <c r="G53" s="5"/>
      <c r="H53" s="5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6"/>
      <c r="B54" s="16"/>
      <c r="C54" s="16"/>
      <c r="D54" s="5"/>
      <c r="E54" s="5"/>
      <c r="F54" s="5"/>
      <c r="G54" s="5"/>
      <c r="H54" s="5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6"/>
      <c r="B55" s="16"/>
      <c r="C55" s="16"/>
      <c r="D55" s="5"/>
      <c r="E55" s="5"/>
      <c r="F55" s="5"/>
      <c r="G55" s="5"/>
      <c r="H55" s="5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6"/>
      <c r="B56" s="16"/>
      <c r="C56" s="16"/>
      <c r="D56" s="5"/>
      <c r="E56" s="5"/>
      <c r="F56" s="5"/>
      <c r="G56" s="5"/>
      <c r="H56" s="5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6"/>
      <c r="B57" s="16"/>
      <c r="C57" s="16"/>
      <c r="D57" s="5"/>
      <c r="E57" s="5"/>
      <c r="F57" s="5"/>
      <c r="G57" s="5"/>
      <c r="H57" s="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6"/>
      <c r="B58" s="16"/>
      <c r="C58" s="16"/>
      <c r="D58" s="5"/>
      <c r="E58" s="5"/>
      <c r="F58" s="5"/>
      <c r="G58" s="5"/>
      <c r="H58" s="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6"/>
      <c r="B59" s="16"/>
      <c r="C59" s="16"/>
      <c r="D59" s="5"/>
      <c r="E59" s="5"/>
      <c r="F59" s="5"/>
      <c r="G59" s="5"/>
      <c r="H59" s="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6"/>
      <c r="B60" s="16"/>
      <c r="C60" s="16"/>
      <c r="D60" s="5"/>
      <c r="E60" s="5"/>
      <c r="F60" s="5"/>
      <c r="G60" s="5"/>
      <c r="H60" s="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6"/>
      <c r="B61" s="16"/>
      <c r="C61" s="16"/>
      <c r="D61" s="5"/>
      <c r="E61" s="5"/>
      <c r="F61" s="5"/>
      <c r="G61" s="5"/>
      <c r="H61" s="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6"/>
      <c r="B62" s="16"/>
      <c r="C62" s="16"/>
      <c r="D62" s="5"/>
      <c r="E62" s="5"/>
      <c r="F62" s="5"/>
      <c r="G62" s="5"/>
      <c r="H62" s="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6"/>
      <c r="B63" s="16"/>
      <c r="C63" s="16"/>
      <c r="D63" s="5"/>
      <c r="E63" s="5"/>
      <c r="F63" s="5"/>
      <c r="G63" s="5"/>
      <c r="H63" s="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6"/>
      <c r="B64" s="16"/>
      <c r="C64" s="16"/>
      <c r="D64" s="5"/>
      <c r="E64" s="5"/>
      <c r="F64" s="5"/>
      <c r="G64" s="5"/>
      <c r="H64" s="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6"/>
      <c r="B65" s="16"/>
      <c r="C65" s="16"/>
      <c r="D65" s="5"/>
      <c r="E65" s="5"/>
      <c r="F65" s="5"/>
      <c r="G65" s="5"/>
      <c r="H65" s="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6"/>
      <c r="B66" s="16"/>
      <c r="C66" s="16"/>
      <c r="D66" s="5"/>
      <c r="E66" s="5"/>
      <c r="F66" s="5"/>
      <c r="G66" s="5"/>
      <c r="H66" s="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6"/>
      <c r="B67" s="16"/>
      <c r="C67" s="16"/>
      <c r="D67" s="5"/>
      <c r="E67" s="5"/>
      <c r="F67" s="5"/>
      <c r="G67" s="5"/>
      <c r="H67" s="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6"/>
      <c r="B68" s="16"/>
      <c r="C68" s="16"/>
      <c r="D68" s="5"/>
      <c r="E68" s="5"/>
      <c r="F68" s="5"/>
      <c r="G68" s="5"/>
      <c r="H68" s="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6"/>
      <c r="B69" s="16"/>
      <c r="C69" s="16"/>
      <c r="D69" s="5"/>
      <c r="E69" s="5"/>
      <c r="F69" s="5"/>
      <c r="G69" s="5"/>
      <c r="H69" s="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6"/>
      <c r="B70" s="16"/>
      <c r="C70" s="16"/>
      <c r="D70" s="5"/>
      <c r="E70" s="5"/>
      <c r="F70" s="5"/>
      <c r="G70" s="5"/>
      <c r="H70" s="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6"/>
      <c r="B71" s="16"/>
      <c r="C71" s="16"/>
      <c r="D71" s="5"/>
      <c r="E71" s="5"/>
      <c r="F71" s="5"/>
      <c r="G71" s="5"/>
      <c r="H71" s="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6"/>
      <c r="B72" s="16"/>
      <c r="C72" s="16"/>
      <c r="D72" s="5"/>
      <c r="E72" s="5"/>
      <c r="F72" s="5"/>
      <c r="G72" s="5"/>
      <c r="H72" s="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6"/>
      <c r="B73" s="16"/>
      <c r="C73" s="16"/>
      <c r="D73" s="5"/>
      <c r="E73" s="5"/>
      <c r="F73" s="5"/>
      <c r="G73" s="5"/>
      <c r="H73" s="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6"/>
      <c r="B74" s="16"/>
      <c r="C74" s="16"/>
      <c r="D74" s="5"/>
      <c r="E74" s="5"/>
      <c r="F74" s="5"/>
      <c r="G74" s="5"/>
      <c r="H74" s="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6"/>
      <c r="B75" s="16"/>
      <c r="C75" s="16"/>
      <c r="D75" s="5"/>
      <c r="E75" s="5"/>
      <c r="F75" s="5"/>
      <c r="G75" s="5"/>
      <c r="H75" s="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6"/>
      <c r="B76" s="16"/>
      <c r="C76" s="16"/>
      <c r="D76" s="5"/>
      <c r="E76" s="5"/>
      <c r="F76" s="5"/>
      <c r="G76" s="5"/>
      <c r="H76" s="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6"/>
      <c r="B77" s="16"/>
      <c r="C77" s="16"/>
      <c r="D77" s="5"/>
      <c r="E77" s="5"/>
      <c r="F77" s="5"/>
      <c r="G77" s="5"/>
      <c r="H77" s="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6"/>
      <c r="B78" s="16"/>
      <c r="C78" s="16"/>
      <c r="D78" s="5"/>
      <c r="E78" s="5"/>
      <c r="F78" s="5"/>
      <c r="G78" s="5"/>
      <c r="H78" s="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6"/>
      <c r="B79" s="16"/>
      <c r="C79" s="16"/>
      <c r="D79" s="5"/>
      <c r="E79" s="5"/>
      <c r="F79" s="5"/>
      <c r="G79" s="5"/>
      <c r="H79" s="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6"/>
      <c r="B80" s="16"/>
      <c r="C80" s="16"/>
      <c r="D80" s="5"/>
      <c r="E80" s="5"/>
      <c r="F80" s="5"/>
      <c r="G80" s="5"/>
      <c r="H80" s="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6"/>
      <c r="B81" s="16"/>
      <c r="C81" s="16"/>
      <c r="D81" s="5"/>
      <c r="E81" s="5"/>
      <c r="F81" s="5"/>
      <c r="G81" s="5"/>
      <c r="H81" s="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6"/>
      <c r="B82" s="16"/>
      <c r="C82" s="16"/>
      <c r="D82" s="5"/>
      <c r="E82" s="5"/>
      <c r="F82" s="5"/>
      <c r="G82" s="5"/>
      <c r="H82" s="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6"/>
      <c r="B83" s="16"/>
      <c r="C83" s="16"/>
      <c r="D83" s="5"/>
      <c r="E83" s="5"/>
      <c r="F83" s="5"/>
      <c r="G83" s="5"/>
      <c r="H83" s="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6"/>
      <c r="B84" s="16"/>
      <c r="C84" s="16"/>
      <c r="D84" s="5"/>
      <c r="E84" s="5"/>
      <c r="F84" s="5"/>
      <c r="G84" s="5"/>
      <c r="H84" s="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6"/>
      <c r="B85" s="16"/>
      <c r="C85" s="16"/>
      <c r="D85" s="5"/>
      <c r="E85" s="5"/>
      <c r="F85" s="5"/>
      <c r="G85" s="5"/>
      <c r="H85" s="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6"/>
      <c r="B86" s="16"/>
      <c r="C86" s="16"/>
      <c r="D86" s="5"/>
      <c r="E86" s="5"/>
      <c r="F86" s="5"/>
      <c r="G86" s="5"/>
      <c r="H86" s="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6"/>
      <c r="B87" s="16"/>
      <c r="C87" s="16"/>
      <c r="D87" s="5"/>
      <c r="E87" s="5"/>
      <c r="F87" s="5"/>
      <c r="G87" s="5"/>
      <c r="H87" s="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6"/>
      <c r="B88" s="16"/>
      <c r="C88" s="16"/>
      <c r="D88" s="5"/>
      <c r="E88" s="5"/>
      <c r="F88" s="5"/>
      <c r="G88" s="5"/>
      <c r="H88" s="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6"/>
      <c r="B89" s="16"/>
      <c r="C89" s="16"/>
      <c r="D89" s="5"/>
      <c r="E89" s="5"/>
      <c r="F89" s="5"/>
      <c r="G89" s="5"/>
      <c r="H89" s="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6"/>
      <c r="B90" s="16"/>
      <c r="C90" s="16"/>
      <c r="D90" s="5"/>
      <c r="E90" s="5"/>
      <c r="F90" s="5"/>
      <c r="G90" s="5"/>
      <c r="H90" s="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6"/>
      <c r="B91" s="16"/>
      <c r="C91" s="16"/>
      <c r="D91" s="5"/>
      <c r="E91" s="5"/>
      <c r="F91" s="5"/>
      <c r="G91" s="5"/>
      <c r="H91" s="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6"/>
      <c r="B92" s="16"/>
      <c r="C92" s="16"/>
      <c r="D92" s="5"/>
      <c r="E92" s="5"/>
      <c r="F92" s="5"/>
      <c r="G92" s="5"/>
      <c r="H92" s="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6"/>
      <c r="B93" s="16"/>
      <c r="C93" s="16"/>
      <c r="D93" s="5"/>
      <c r="E93" s="5"/>
      <c r="F93" s="5"/>
      <c r="G93" s="5"/>
      <c r="H93" s="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6"/>
      <c r="B94" s="16"/>
      <c r="C94" s="16"/>
      <c r="D94" s="5"/>
      <c r="E94" s="5"/>
      <c r="F94" s="5"/>
      <c r="G94" s="5"/>
      <c r="H94" s="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6"/>
      <c r="B95" s="16"/>
      <c r="C95" s="16"/>
      <c r="D95" s="5"/>
      <c r="E95" s="5"/>
      <c r="F95" s="5"/>
      <c r="G95" s="5"/>
      <c r="H95" s="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6"/>
      <c r="B96" s="16"/>
      <c r="C96" s="16"/>
      <c r="D96" s="5"/>
      <c r="E96" s="5"/>
      <c r="F96" s="5"/>
      <c r="G96" s="5"/>
      <c r="H96" s="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6"/>
      <c r="B97" s="16"/>
      <c r="C97" s="16"/>
      <c r="D97" s="5"/>
      <c r="E97" s="5"/>
      <c r="F97" s="5"/>
      <c r="G97" s="5"/>
      <c r="H97" s="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6"/>
      <c r="B98" s="16"/>
      <c r="C98" s="16"/>
      <c r="D98" s="5"/>
      <c r="E98" s="5"/>
      <c r="F98" s="5"/>
      <c r="G98" s="5"/>
      <c r="H98" s="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6"/>
      <c r="B99" s="16"/>
      <c r="C99" s="16"/>
      <c r="D99" s="5"/>
      <c r="E99" s="5"/>
      <c r="F99" s="5"/>
      <c r="G99" s="5"/>
      <c r="H99" s="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6"/>
      <c r="B100" s="16"/>
      <c r="C100" s="16"/>
      <c r="D100" s="5"/>
      <c r="E100" s="5"/>
      <c r="F100" s="5"/>
      <c r="G100" s="5"/>
      <c r="H100" s="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6"/>
      <c r="B101" s="16"/>
      <c r="C101" s="16"/>
      <c r="D101" s="5"/>
      <c r="E101" s="5"/>
      <c r="F101" s="5"/>
      <c r="G101" s="5"/>
      <c r="H101" s="5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</sheetData>
  <sheetProtection password="DA7F" sheet="1" scenarios="1"/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"/>
  <sheetViews>
    <sheetView zoomScale="120" zoomScaleNormal="120" workbookViewId="0">
      <selection activeCell="C3" sqref="C3"/>
    </sheetView>
  </sheetViews>
  <sheetFormatPr baseColWidth="10" defaultColWidth="8.83203125" defaultRowHeight="16"/>
  <cols>
    <col min="1" max="1" width="31.6640625" customWidth="1"/>
    <col min="3" max="3" width="11.1640625" customWidth="1"/>
  </cols>
  <sheetData>
    <row r="1" spans="1:26">
      <c r="A1" s="6" t="s">
        <v>2</v>
      </c>
      <c r="B1" s="2"/>
      <c r="C1" s="3" t="s">
        <v>23</v>
      </c>
      <c r="D1" s="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0">
        <f ca="1">Working!N2</f>
        <v>0.18561283458921898</v>
      </c>
      <c r="B2" s="2"/>
      <c r="C2" s="17">
        <v>0.19</v>
      </c>
      <c r="D2" s="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0">
        <f ca="1">Working!N3</f>
        <v>0.18561283458921898</v>
      </c>
      <c r="B3" s="4"/>
      <c r="C3" s="5"/>
      <c r="D3" s="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0">
        <f ca="1">Working!N4</f>
        <v>0.18561283458921898</v>
      </c>
      <c r="B4" s="4"/>
      <c r="C4" s="5"/>
      <c r="D4" s="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0">
        <f ca="1">Working!N5</f>
        <v>0.18561283458921898</v>
      </c>
      <c r="B5" s="4"/>
      <c r="C5" s="5"/>
      <c r="D5" s="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0">
        <f ca="1">Working!N6</f>
        <v>0.18561283458921898</v>
      </c>
      <c r="B6" s="4"/>
      <c r="C6" s="5"/>
      <c r="D6" s="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0">
        <f ca="1">Working!N7</f>
        <v>0.18561283458921898</v>
      </c>
      <c r="B7" s="5"/>
      <c r="C7" s="5"/>
      <c r="D7" s="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0">
        <f ca="1">Working!N8</f>
        <v>0.18561283458921898</v>
      </c>
      <c r="B8" s="5"/>
      <c r="C8" s="5"/>
      <c r="D8" s="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0">
        <f ca="1">Working!N9</f>
        <v>0.18561283458921898</v>
      </c>
      <c r="B9" s="5"/>
      <c r="C9" s="5"/>
      <c r="D9" s="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0">
        <f ca="1">Working!N10</f>
        <v>0.18561283458921898</v>
      </c>
      <c r="B10" s="5"/>
      <c r="C10" s="5"/>
      <c r="D10" s="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0">
        <f ca="1">Working!N11</f>
        <v>0.18561283458921898</v>
      </c>
      <c r="B11" s="11"/>
      <c r="C11" s="11"/>
      <c r="D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0">
        <f ca="1">Working!N12</f>
        <v>0.18561283458921898</v>
      </c>
      <c r="B12" s="11"/>
      <c r="C12" s="11"/>
      <c r="D12" s="1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0">
        <f ca="1">Working!N13</f>
        <v>0.18561283458921898</v>
      </c>
      <c r="B13" s="11"/>
      <c r="C13" s="11"/>
      <c r="D13" s="1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0">
        <f ca="1">Working!N14</f>
        <v>0.18561283458921898</v>
      </c>
      <c r="B14" s="11"/>
      <c r="C14" s="11"/>
      <c r="D14" s="1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0">
        <f ca="1">Working!N15</f>
        <v>0.18561283458921898</v>
      </c>
      <c r="B15" s="11"/>
      <c r="C15" s="11"/>
      <c r="D15" s="1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0" t="str">
        <f>Working!N16</f>
        <v/>
      </c>
      <c r="B16" s="11"/>
      <c r="C16" s="11"/>
      <c r="D16" s="1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0" t="str">
        <f>Working!N17</f>
        <v/>
      </c>
      <c r="B17" s="11"/>
      <c r="C17" s="11"/>
      <c r="D17" s="1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0" t="str">
        <f>Working!N18</f>
        <v/>
      </c>
      <c r="B18" s="11"/>
      <c r="C18" s="11"/>
      <c r="D18" s="1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0" t="str">
        <f>Working!N19</f>
        <v/>
      </c>
      <c r="B19" s="11"/>
      <c r="C19" s="11"/>
      <c r="D19" s="1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0" t="str">
        <f>Working!N20</f>
        <v/>
      </c>
      <c r="B20" s="11"/>
      <c r="C20" s="11"/>
      <c r="D20" s="1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0" t="str">
        <f>Working!N21</f>
        <v/>
      </c>
      <c r="B21" s="11"/>
      <c r="C21" s="11"/>
      <c r="D21" s="1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0" t="str">
        <f>Working!N22</f>
        <v/>
      </c>
      <c r="B22" s="11"/>
      <c r="C22" s="11"/>
      <c r="D22" s="1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0" t="str">
        <f>Working!N23</f>
        <v/>
      </c>
      <c r="B23" s="11"/>
      <c r="C23" s="11"/>
      <c r="D23" s="1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0" t="str">
        <f>Working!N24</f>
        <v/>
      </c>
      <c r="B24" s="11"/>
      <c r="C24" s="11"/>
      <c r="D24" s="1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0" t="str">
        <f>Working!N25</f>
        <v/>
      </c>
      <c r="B25" s="11"/>
      <c r="C25" s="11"/>
      <c r="D25" s="1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0" t="str">
        <f>Working!N26</f>
        <v/>
      </c>
      <c r="B26" s="11"/>
      <c r="C26" s="11"/>
      <c r="D26" s="1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0" t="str">
        <f>Working!N27</f>
        <v/>
      </c>
      <c r="B27" s="11"/>
      <c r="C27" s="11"/>
      <c r="D27" s="1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0" t="str">
        <f>Working!N28</f>
        <v/>
      </c>
      <c r="B28" s="11"/>
      <c r="C28" s="11"/>
      <c r="D28" s="1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0" t="str">
        <f>Working!N29</f>
        <v/>
      </c>
      <c r="B29" s="11"/>
      <c r="C29" s="11"/>
      <c r="D29" s="1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0" t="str">
        <f>Working!N30</f>
        <v/>
      </c>
      <c r="B30" s="11"/>
      <c r="C30" s="11"/>
      <c r="D30" s="1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0" t="str">
        <f>Working!N31</f>
        <v/>
      </c>
      <c r="B31" s="11"/>
      <c r="C31" s="11"/>
      <c r="D31" s="1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0" t="str">
        <f>Working!N32</f>
        <v/>
      </c>
      <c r="B32" s="11"/>
      <c r="C32" s="11"/>
      <c r="D32" s="1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0" t="str">
        <f>Working!N33</f>
        <v/>
      </c>
      <c r="B33" s="11"/>
      <c r="C33" s="11"/>
      <c r="D33" s="1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0" t="str">
        <f>Working!N34</f>
        <v/>
      </c>
      <c r="B34" s="11"/>
      <c r="C34" s="11"/>
      <c r="D34" s="1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0" t="str">
        <f>Working!N35</f>
        <v/>
      </c>
      <c r="B35" s="11"/>
      <c r="C35" s="11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0" t="str">
        <f>Working!N36</f>
        <v/>
      </c>
      <c r="B36" s="11"/>
      <c r="C36" s="11"/>
      <c r="D36" s="1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0" t="str">
        <f>Working!N37</f>
        <v/>
      </c>
      <c r="B37" s="11"/>
      <c r="C37" s="11"/>
      <c r="D37" s="1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0" t="str">
        <f>Working!N38</f>
        <v/>
      </c>
      <c r="B38" s="11"/>
      <c r="C38" s="11"/>
      <c r="D38" s="1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0" t="str">
        <f>Working!N39</f>
        <v/>
      </c>
      <c r="B39" s="11"/>
      <c r="C39" s="11"/>
      <c r="D39" s="1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0" t="str">
        <f>Working!N40</f>
        <v/>
      </c>
      <c r="B40" s="11"/>
      <c r="C40" s="11"/>
      <c r="D40" s="1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0" t="str">
        <f>Working!N41</f>
        <v/>
      </c>
      <c r="B41" s="11"/>
      <c r="C41" s="11"/>
      <c r="D41" s="1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0" t="str">
        <f>Working!N42</f>
        <v/>
      </c>
      <c r="B42" s="11"/>
      <c r="C42" s="11"/>
      <c r="D42" s="1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0" t="str">
        <f>Working!N43</f>
        <v/>
      </c>
      <c r="B43" s="11"/>
      <c r="C43" s="11"/>
      <c r="D43" s="11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0" t="str">
        <f>Working!N44</f>
        <v/>
      </c>
      <c r="B44" s="11"/>
      <c r="C44" s="11"/>
      <c r="D44" s="11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0" t="str">
        <f>Working!N45</f>
        <v/>
      </c>
      <c r="B45" s="11"/>
      <c r="C45" s="11"/>
      <c r="D45" s="11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0" t="str">
        <f>Working!N46</f>
        <v/>
      </c>
      <c r="B46" s="11"/>
      <c r="C46" s="11"/>
      <c r="D46" s="11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0" t="str">
        <f>Working!N47</f>
        <v/>
      </c>
      <c r="B47" s="11"/>
      <c r="C47" s="11"/>
      <c r="D47" s="11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0" t="str">
        <f>Working!N48</f>
        <v/>
      </c>
      <c r="B48" s="11"/>
      <c r="C48" s="11"/>
      <c r="D48" s="11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0" t="str">
        <f>Working!N49</f>
        <v/>
      </c>
      <c r="B49" s="11"/>
      <c r="C49" s="11"/>
      <c r="D49" s="11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0" t="str">
        <f>Working!N50</f>
        <v/>
      </c>
      <c r="B50" s="11"/>
      <c r="C50" s="11"/>
      <c r="D50" s="11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0" t="str">
        <f>Working!N51</f>
        <v/>
      </c>
      <c r="B51" s="11"/>
      <c r="C51" s="11"/>
      <c r="D51" s="1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0" t="str">
        <f>Working!N52</f>
        <v/>
      </c>
      <c r="B52" s="11"/>
      <c r="C52" s="11"/>
      <c r="D52" s="1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0" t="str">
        <f>Working!N53</f>
        <v/>
      </c>
      <c r="B53" s="11"/>
      <c r="C53" s="11"/>
      <c r="D53" s="1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0" t="str">
        <f>Working!N54</f>
        <v/>
      </c>
      <c r="B54" s="11"/>
      <c r="C54" s="11"/>
      <c r="D54" s="1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0" t="str">
        <f>Working!N55</f>
        <v/>
      </c>
      <c r="B55" s="11"/>
      <c r="C55" s="11"/>
      <c r="D55" s="1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0" t="str">
        <f>Working!N56</f>
        <v/>
      </c>
      <c r="B56" s="11"/>
      <c r="C56" s="11"/>
      <c r="D56" s="1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0" t="str">
        <f>Working!N57</f>
        <v/>
      </c>
      <c r="B57" s="11"/>
      <c r="C57" s="11"/>
      <c r="D57" s="1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0" t="str">
        <f>Working!N58</f>
        <v/>
      </c>
      <c r="B58" s="11"/>
      <c r="C58" s="11"/>
      <c r="D58" s="1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0" t="str">
        <f>Working!N59</f>
        <v/>
      </c>
      <c r="B59" s="11"/>
      <c r="C59" s="11"/>
      <c r="D59" s="1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0" t="str">
        <f>Working!N60</f>
        <v/>
      </c>
      <c r="B60" s="11"/>
      <c r="C60" s="11"/>
      <c r="D60" s="1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0" t="str">
        <f>Working!N61</f>
        <v/>
      </c>
      <c r="B61" s="11"/>
      <c r="C61" s="11"/>
      <c r="D61" s="11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0" t="str">
        <f>Working!N62</f>
        <v/>
      </c>
      <c r="B62" s="11"/>
      <c r="C62" s="11"/>
      <c r="D62" s="1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0" t="str">
        <f>Working!N63</f>
        <v/>
      </c>
      <c r="B63" s="11"/>
      <c r="C63" s="11"/>
      <c r="D63" s="1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0" t="str">
        <f>Working!N64</f>
        <v/>
      </c>
      <c r="B64" s="11"/>
      <c r="C64" s="11"/>
      <c r="D64" s="1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0" t="str">
        <f>Working!N65</f>
        <v/>
      </c>
      <c r="B65" s="11"/>
      <c r="C65" s="11"/>
      <c r="D65" s="1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0" t="str">
        <f>Working!N66</f>
        <v/>
      </c>
      <c r="B66" s="11"/>
      <c r="C66" s="11"/>
      <c r="D66" s="1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0" t="str">
        <f>Working!N67</f>
        <v/>
      </c>
      <c r="B67" s="11"/>
      <c r="C67" s="11"/>
      <c r="D67" s="11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0" t="str">
        <f>Working!N68</f>
        <v/>
      </c>
      <c r="B68" s="11"/>
      <c r="C68" s="11"/>
      <c r="D68" s="1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0" t="str">
        <f>Working!N69</f>
        <v/>
      </c>
      <c r="B69" s="11"/>
      <c r="C69" s="11"/>
      <c r="D69" s="1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0" t="str">
        <f>Working!N70</f>
        <v/>
      </c>
      <c r="B70" s="11"/>
      <c r="C70" s="11"/>
      <c r="D70" s="1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0" t="str">
        <f>Working!N71</f>
        <v/>
      </c>
      <c r="B71" s="11"/>
      <c r="C71" s="11"/>
      <c r="D71" s="1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0" t="str">
        <f>Working!N72</f>
        <v/>
      </c>
      <c r="B72" s="11"/>
      <c r="C72" s="11"/>
      <c r="D72" s="1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0" t="str">
        <f>Working!N73</f>
        <v/>
      </c>
      <c r="B73" s="11"/>
      <c r="C73" s="11"/>
      <c r="D73" s="1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0" t="str">
        <f>Working!N74</f>
        <v/>
      </c>
      <c r="B74" s="11"/>
      <c r="C74" s="11"/>
      <c r="D74" s="1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0" t="str">
        <f>Working!N75</f>
        <v/>
      </c>
      <c r="B75" s="11"/>
      <c r="C75" s="11"/>
      <c r="D75" s="1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0" t="str">
        <f>Working!N76</f>
        <v/>
      </c>
      <c r="B76" s="11"/>
      <c r="C76" s="11"/>
      <c r="D76" s="1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0" t="str">
        <f>Working!N77</f>
        <v/>
      </c>
      <c r="B77" s="11"/>
      <c r="C77" s="11"/>
      <c r="D77" s="11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0" t="str">
        <f>Working!N78</f>
        <v/>
      </c>
      <c r="B78" s="11"/>
      <c r="C78" s="11"/>
      <c r="D78" s="11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0" t="str">
        <f>Working!N79</f>
        <v/>
      </c>
      <c r="B79" s="11"/>
      <c r="C79" s="11"/>
      <c r="D79" s="11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0" t="str">
        <f>Working!N80</f>
        <v/>
      </c>
      <c r="B80" s="11"/>
      <c r="C80" s="11"/>
      <c r="D80" s="11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0" t="str">
        <f>Working!N81</f>
        <v/>
      </c>
      <c r="B81" s="11"/>
      <c r="C81" s="11"/>
      <c r="D81" s="11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0" t="str">
        <f>Working!N82</f>
        <v/>
      </c>
      <c r="B82" s="11"/>
      <c r="C82" s="11"/>
      <c r="D82" s="11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0" t="str">
        <f>Working!N83</f>
        <v/>
      </c>
      <c r="B83" s="11"/>
      <c r="C83" s="11"/>
      <c r="D83" s="11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0" t="str">
        <f>Working!N84</f>
        <v/>
      </c>
      <c r="B84" s="11"/>
      <c r="C84" s="11"/>
      <c r="D84" s="11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0" t="str">
        <f>Working!N85</f>
        <v/>
      </c>
      <c r="B85" s="11"/>
      <c r="C85" s="11"/>
      <c r="D85" s="11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0" t="str">
        <f>Working!N86</f>
        <v/>
      </c>
      <c r="B86" s="11"/>
      <c r="C86" s="11"/>
      <c r="D86" s="11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0" t="str">
        <f>Working!N87</f>
        <v/>
      </c>
      <c r="B87" s="11"/>
      <c r="C87" s="11"/>
      <c r="D87" s="11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0" t="str">
        <f>Working!N88</f>
        <v/>
      </c>
      <c r="B88" s="11"/>
      <c r="C88" s="11"/>
      <c r="D88" s="11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0" t="str">
        <f>Working!N89</f>
        <v/>
      </c>
      <c r="B89" s="11"/>
      <c r="C89" s="11"/>
      <c r="D89" s="11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0" t="str">
        <f>Working!N90</f>
        <v/>
      </c>
      <c r="B90" s="11"/>
      <c r="C90" s="11"/>
      <c r="D90" s="1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0" t="str">
        <f>Working!N91</f>
        <v/>
      </c>
      <c r="B91" s="11"/>
      <c r="C91" s="11"/>
      <c r="D91" s="11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0" t="str">
        <f>Working!N92</f>
        <v/>
      </c>
      <c r="B92" s="11"/>
      <c r="C92" s="11"/>
      <c r="D92" s="11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0" t="str">
        <f>Working!N93</f>
        <v/>
      </c>
      <c r="B93" s="11"/>
      <c r="C93" s="11"/>
      <c r="D93" s="11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0" t="str">
        <f>Working!N94</f>
        <v/>
      </c>
      <c r="B94" s="11"/>
      <c r="C94" s="11"/>
      <c r="D94" s="11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0" t="str">
        <f>Working!N95</f>
        <v/>
      </c>
      <c r="B95" s="11"/>
      <c r="C95" s="11"/>
      <c r="D95" s="11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0" t="str">
        <f>Working!N96</f>
        <v/>
      </c>
      <c r="B96" s="11"/>
      <c r="C96" s="11"/>
      <c r="D96" s="11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0" t="str">
        <f>Working!N97</f>
        <v/>
      </c>
      <c r="B97" s="11"/>
      <c r="C97" s="11"/>
      <c r="D97" s="11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0" t="str">
        <f>Working!N98</f>
        <v/>
      </c>
      <c r="B98" s="11"/>
      <c r="C98" s="11"/>
      <c r="D98" s="11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0" t="str">
        <f>Working!N99</f>
        <v/>
      </c>
      <c r="B99" s="11"/>
      <c r="C99" s="11"/>
      <c r="D99" s="11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0" t="str">
        <f>Working!N100</f>
        <v/>
      </c>
      <c r="B100" s="11"/>
      <c r="C100" s="11"/>
      <c r="D100" s="11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0" t="str">
        <f>Working!N101</f>
        <v/>
      </c>
      <c r="B101" s="11"/>
      <c r="C101" s="11"/>
      <c r="D101" s="11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</sheetData>
  <sheetProtection password="DA7F" sheet="1" scenarios="1"/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1"/>
  <sheetViews>
    <sheetView topLeftCell="M1" zoomScaleNormal="100" workbookViewId="0">
      <selection activeCell="T13" sqref="T13"/>
    </sheetView>
  </sheetViews>
  <sheetFormatPr baseColWidth="10" defaultColWidth="8.83203125" defaultRowHeight="16"/>
  <cols>
    <col min="1" max="1" width="8.33203125" customWidth="1"/>
    <col min="2" max="3" width="12.6640625" customWidth="1"/>
    <col min="4" max="4" width="16.33203125" bestFit="1" customWidth="1"/>
    <col min="5" max="5" width="15.1640625" customWidth="1"/>
    <col min="6" max="6" width="20.5" customWidth="1"/>
    <col min="7" max="7" width="21.83203125" customWidth="1"/>
    <col min="8" max="10" width="26.83203125" customWidth="1"/>
    <col min="11" max="12" width="16" customWidth="1"/>
    <col min="13" max="13" width="24.83203125" customWidth="1"/>
    <col min="14" max="14" width="31.1640625" customWidth="1"/>
    <col min="15" max="15" width="30.5" customWidth="1"/>
    <col min="16" max="16" width="17.1640625" customWidth="1"/>
    <col min="17" max="17" width="17.5" customWidth="1"/>
    <col min="19" max="19" width="19" customWidth="1"/>
    <col min="20" max="20" width="19.5" customWidth="1"/>
  </cols>
  <sheetData>
    <row r="1" spans="1:20">
      <c r="A1" s="12" t="s">
        <v>3</v>
      </c>
      <c r="B1" s="6" t="s">
        <v>4</v>
      </c>
      <c r="C1" s="6" t="s">
        <v>10</v>
      </c>
      <c r="D1" s="6" t="s">
        <v>0</v>
      </c>
      <c r="E1" s="12" t="s">
        <v>6</v>
      </c>
      <c r="F1" s="12" t="s">
        <v>7</v>
      </c>
      <c r="G1" s="12" t="s">
        <v>8</v>
      </c>
      <c r="H1" s="12" t="s">
        <v>9</v>
      </c>
      <c r="I1" s="6" t="s">
        <v>12</v>
      </c>
      <c r="J1" s="6" t="s">
        <v>13</v>
      </c>
      <c r="K1" s="6" t="s">
        <v>5</v>
      </c>
      <c r="L1" s="6" t="s">
        <v>11</v>
      </c>
      <c r="M1" s="6" t="s">
        <v>1</v>
      </c>
      <c r="N1" s="6" t="s">
        <v>2</v>
      </c>
      <c r="O1" s="12" t="s">
        <v>20</v>
      </c>
      <c r="P1" s="12" t="s">
        <v>21</v>
      </c>
      <c r="Q1" s="12" t="s">
        <v>22</v>
      </c>
      <c r="R1" s="12" t="s">
        <v>24</v>
      </c>
      <c r="S1" s="12" t="s">
        <v>40</v>
      </c>
      <c r="T1" s="12" t="s">
        <v>41</v>
      </c>
    </row>
    <row r="2" spans="1:20">
      <c r="A2" s="9">
        <f>1</f>
        <v>1</v>
      </c>
      <c r="B2" s="9">
        <f ca="1">IF(ISBLANK(Interface!B2),"",RANK(D2,Effect_estimates))</f>
        <v>9</v>
      </c>
      <c r="C2" s="9">
        <f ca="1">IF(ISBLANK(Interface!B2),"",B2+COUNTIF(B2:B101,B2)-1)</f>
        <v>9</v>
      </c>
      <c r="D2" s="9">
        <f ca="1">IF(ISBLANK(Interface!B2),"",Effect_estimates)</f>
        <v>0.10336519908833</v>
      </c>
      <c r="E2" s="9">
        <f ca="1">IF(ISBLANK(Interface!B2),"",Standard_errors)</f>
        <v>0.53501898820626204</v>
      </c>
      <c r="F2" s="9">
        <f ca="1">IF(ISBLANK(Interface!B2),"",1.96*E2)</f>
        <v>1.0486372168842735</v>
      </c>
      <c r="G2" s="9">
        <f ca="1">IF(ISBLANK(Interface!B2),"",VLOOKUP(A2,$C$2:$F$101,2,FALSE))</f>
        <v>0.77145008244357705</v>
      </c>
      <c r="H2" s="9">
        <f ca="1">IF(ISBLANK(Interface!B2),"",VLOOKUP(A2,$C$2:$F$101,4,FALSE))</f>
        <v>0.83501646488997661</v>
      </c>
      <c r="I2" s="9" t="str">
        <f ca="1">IF(ISBLANK(Interface!B2),"",[0]!Names)</f>
        <v>Chen (2013)</v>
      </c>
      <c r="J2" s="10" t="str">
        <f ca="1">IF(ISBLANK(Interface!B2),"",VLOOKUP(A2,$C$2:$I$101,7,FALSE))</f>
        <v>Waldron (2019)-POST4</v>
      </c>
      <c r="K2" s="9">
        <f ca="1">IF(ISBLANK(Interface!B2),"",RANK(M2,Cali_effect))</f>
        <v>1</v>
      </c>
      <c r="L2" s="9">
        <f ca="1">IF(ISBLANK(Interface!B2),"",K2+COUNTIF(K2:K101,K2)-1)</f>
        <v>14</v>
      </c>
      <c r="M2" s="9">
        <f t="array" aca="1" ref="M2" ca="1">IF(ISBLANK(Interface!B2),"",Estimated_mean+(Estimated_tau2/(Estimated_tau2+Interface!C2^2))^0.5*(Interface!B2-Estimated_mean))</f>
        <v>0.18561283458921898</v>
      </c>
      <c r="N2" s="10">
        <f ca="1">IF(ISBLANK(Interface!B2),"",VLOOKUP(A2,$L$2:$M$101,2,FALSE))</f>
        <v>0.18561283458921898</v>
      </c>
      <c r="O2" s="1">
        <f ca="1">1.96*Interface!E11</f>
        <v>0.25854070238920263</v>
      </c>
      <c r="P2" s="1">
        <f ca="1">Estimated_mean-Interface!G23</f>
        <v>0</v>
      </c>
      <c r="Q2" s="1">
        <f ca="1">Interface!E23-Estimated_mean</f>
        <v>0</v>
      </c>
      <c r="R2" s="1">
        <v>0</v>
      </c>
      <c r="S2" s="1">
        <f ca="1">TINV(0.05,Number_of_studies-2)*(Estimated_tau2+Interface!E11^2)^0.5</f>
        <v>0.28740397926365885</v>
      </c>
      <c r="T2" s="1">
        <f>Number_of_studies-2</f>
        <v>12</v>
      </c>
    </row>
    <row r="3" spans="1:20">
      <c r="A3" s="1">
        <v>2</v>
      </c>
      <c r="B3" s="9">
        <f ca="1">IF(ISBLANK(Interface!B3),"",RANK(D3,Effect_estimates))</f>
        <v>8</v>
      </c>
      <c r="C3" s="9">
        <f ca="1">IF(ISBLANK(Interface!B3),"",B3+COUNTIF(B3:B102,B3)-1)</f>
        <v>8</v>
      </c>
      <c r="D3" s="9">
        <f ca="1">IF(ISBLANK(Interface!B3),"",Effect_estimates)</f>
        <v>0.143606313193547</v>
      </c>
      <c r="E3" s="9">
        <f ca="1">IF(ISBLANK(Interface!B3),"",Standard_errors)</f>
        <v>0.64681389565288205</v>
      </c>
      <c r="F3" s="9">
        <f ca="1">IF(ISBLANK(Interface!B3),"",1.96*E3)</f>
        <v>1.2677552354796489</v>
      </c>
      <c r="G3" s="9">
        <f ca="1">IF(ISBLANK(Interface!B3),"",VLOOKUP(A3,$C$2:$F$101,2,FALSE))</f>
        <v>0.72265809291808902</v>
      </c>
      <c r="H3" s="9">
        <f ca="1">IF(ISBLANK(Interface!B3),"",VLOOKUP(A3,$C$2:$F$101,4,FALSE))</f>
        <v>1.0942177888604772</v>
      </c>
      <c r="I3" s="9" t="str">
        <f ca="1">IF(ISBLANK(Interface!B3),"",[0]!Names)</f>
        <v>Gore (1997)1</v>
      </c>
      <c r="J3" s="10" t="str">
        <f ca="1">IF(ISBLANK(Interface!B3),"",VLOOKUP(A3,$C$2:$I$101,7,FALSE))</f>
        <v>Van de Velde (2016)</v>
      </c>
      <c r="K3" s="9">
        <f ca="1">IF(ISBLANK(Interface!B3),"",RANK(M3,Cali_effect))</f>
        <v>1</v>
      </c>
      <c r="L3" s="9">
        <f ca="1">IF(ISBLANK(Interface!B3),"",K3+COUNTIF(K3:K102,K3)-1)</f>
        <v>13</v>
      </c>
      <c r="M3" s="9">
        <f t="array" aca="1" ref="M3" ca="1">IF(ISBLANK(Interface!B3),"",Estimated_mean+(Estimated_tau2/(Estimated_tau2+Interface!C3^2))^0.5*(Interface!B3-Estimated_mean))</f>
        <v>0.18561283458921898</v>
      </c>
      <c r="N3" s="10">
        <f ca="1">IF(ISBLANK(Interface!B3),"",VLOOKUP(A3,$L$2:$M$101,2,FALSE))</f>
        <v>0.18561283458921898</v>
      </c>
      <c r="O3" s="1"/>
      <c r="P3" s="1"/>
      <c r="Q3" s="1"/>
      <c r="R3" s="1">
        <v>0</v>
      </c>
      <c r="S3" s="1"/>
      <c r="T3" s="1"/>
    </row>
    <row r="4" spans="1:20">
      <c r="A4" s="1">
        <v>3</v>
      </c>
      <c r="B4" s="9">
        <f ca="1">IF(ISBLANK(Interface!B4),"",RANK(D4,Effect_estimates))</f>
        <v>12</v>
      </c>
      <c r="C4" s="9">
        <f ca="1">IF(ISBLANK(Interface!B4),"",B4+COUNTIF(B4:B103,B4)-1)</f>
        <v>12</v>
      </c>
      <c r="D4" s="9">
        <f ca="1">IF(ISBLANK(Interface!B4),"",Effect_estimates)</f>
        <v>-0.45031498197696002</v>
      </c>
      <c r="E4" s="9">
        <f ca="1">IF(ISBLANK(Interface!B4),"",Standard_errors)</f>
        <v>0.68559310342053303</v>
      </c>
      <c r="F4" s="9">
        <f ca="1">IF(ISBLANK(Interface!B4),"",1.96*E4)</f>
        <v>1.3437624827042447</v>
      </c>
      <c r="G4" s="9">
        <f ca="1">IF(ISBLANK(Interface!B4),"",VLOOKUP(A4,$C$2:$F$101,2,FALSE))</f>
        <v>0.56901781934038098</v>
      </c>
      <c r="H4" s="9">
        <f ca="1">IF(ISBLANK(Interface!B4),"",VLOOKUP(A4,$C$2:$F$101,4,FALSE))</f>
        <v>0.91600112343081797</v>
      </c>
      <c r="I4" s="9" t="str">
        <f ca="1">IF(ISBLANK(Interface!B4),"",[0]!Names)</f>
        <v>Gore (1997)2</v>
      </c>
      <c r="J4" s="10" t="str">
        <f ca="1">IF(ISBLANK(Interface!B4),"",VLOOKUP(A4,$C$2:$I$101,7,FALSE))</f>
        <v>Lorenzo (2010)</v>
      </c>
      <c r="K4" s="9">
        <f ca="1">IF(ISBLANK(Interface!B4),"",RANK(M4,Cali_effect))</f>
        <v>1</v>
      </c>
      <c r="L4" s="9">
        <f ca="1">IF(ISBLANK(Interface!B4),"",K4+COUNTIF(K4:K103,K4)-1)</f>
        <v>12</v>
      </c>
      <c r="M4" s="9">
        <f t="array" aca="1" ref="M4" ca="1">IF(ISBLANK(Interface!B4),"",Estimated_mean+(Estimated_tau2/(Estimated_tau2+Interface!C4^2))^0.5*(Interface!B4-Estimated_mean))</f>
        <v>0.18561283458921898</v>
      </c>
      <c r="N4" s="10">
        <f ca="1">IF(ISBLANK(Interface!B4),"",VLOOKUP(A4,$L$2:$M$101,2,FALSE))</f>
        <v>0.18561283458921898</v>
      </c>
      <c r="O4" s="1"/>
      <c r="P4" s="1"/>
      <c r="Q4" s="1"/>
      <c r="R4" s="1">
        <v>0</v>
      </c>
      <c r="S4" s="1"/>
      <c r="T4" s="1"/>
    </row>
    <row r="5" spans="1:20">
      <c r="A5" s="1">
        <v>4</v>
      </c>
      <c r="B5" s="9">
        <f ca="1">IF(ISBLANK(Interface!B5),"",RANK(D5,Effect_estimates))</f>
        <v>14</v>
      </c>
      <c r="C5" s="9">
        <f ca="1">IF(ISBLANK(Interface!B5),"",B5+COUNTIF(B5:B104,B5)-1)</f>
        <v>14</v>
      </c>
      <c r="D5" s="9">
        <f ca="1">IF(ISBLANK(Interface!B5),"",Effect_estimates)</f>
        <v>-0.90092566281966802</v>
      </c>
      <c r="E5" s="9">
        <f ca="1">IF(ISBLANK(Interface!B5),"",Standard_errors)</f>
        <v>0.50108544836003499</v>
      </c>
      <c r="F5" s="9">
        <f ca="1">IF(ISBLANK(Interface!B5),"",1.96*E5)</f>
        <v>0.98212747878566853</v>
      </c>
      <c r="G5" s="9">
        <f ca="1">IF(ISBLANK(Interface!B5),"",VLOOKUP(A5,$C$2:$F$101,2,FALSE))</f>
        <v>0.391405363705982</v>
      </c>
      <c r="H5" s="9">
        <f ca="1">IF(ISBLANK(Interface!B5),"",VLOOKUP(A5,$C$2:$F$101,4,FALSE))</f>
        <v>0.8869288182959002</v>
      </c>
      <c r="I5" s="9" t="str">
        <f ca="1">IF(ISBLANK(Interface!B5),"",[0]!Names)</f>
        <v>Karlsen (2015)</v>
      </c>
      <c r="J5" s="10" t="str">
        <f ca="1">IF(ISBLANK(Interface!B5),"",VLOOKUP(A5,$C$2:$I$101,7,FALSE))</f>
        <v>Willmott (2018)2</v>
      </c>
      <c r="K5" s="9">
        <f ca="1">IF(ISBLANK(Interface!B5),"",RANK(M5,Cali_effect))</f>
        <v>1</v>
      </c>
      <c r="L5" s="9">
        <f ca="1">IF(ISBLANK(Interface!B5),"",K5+COUNTIF(K5:K104,K5)-1)</f>
        <v>11</v>
      </c>
      <c r="M5" s="9">
        <f t="array" aca="1" ref="M5" ca="1">IF(ISBLANK(Interface!B5),"",Estimated_mean+(Estimated_tau2/(Estimated_tau2+Interface!C5^2))^0.5*(Interface!B5-Estimated_mean))</f>
        <v>0.18561283458921898</v>
      </c>
      <c r="N5" s="10">
        <f ca="1">IF(ISBLANK(Interface!B5),"",VLOOKUP(A5,$L$2:$M$101,2,FALSE))</f>
        <v>0.18561283458921898</v>
      </c>
      <c r="O5" s="1"/>
      <c r="P5" s="1"/>
      <c r="Q5" s="1"/>
      <c r="R5" s="1">
        <v>0</v>
      </c>
      <c r="S5" s="1"/>
      <c r="T5" s="1"/>
    </row>
    <row r="6" spans="1:20">
      <c r="A6" s="1">
        <v>5</v>
      </c>
      <c r="B6" s="9">
        <f ca="1">IF(ISBLANK(Interface!B6),"",RANK(D6,Effect_estimates))</f>
        <v>11</v>
      </c>
      <c r="C6" s="9">
        <f ca="1">IF(ISBLANK(Interface!B6),"",B6+COUNTIF(B6:B105,B6)-1)</f>
        <v>11</v>
      </c>
      <c r="D6" s="9">
        <f ca="1">IF(ISBLANK(Interface!B6),"",Effect_estimates)</f>
        <v>-1.9457068580035399E-2</v>
      </c>
      <c r="E6" s="9">
        <f ca="1">IF(ISBLANK(Interface!B6),"",Standard_errors)</f>
        <v>0.517565703629147</v>
      </c>
      <c r="F6" s="9">
        <f ca="1">IF(ISBLANK(Interface!B6),"",1.96*E6)</f>
        <v>1.0144287791131281</v>
      </c>
      <c r="G6" s="9">
        <f ca="1">IF(ISBLANK(Interface!B6),"",VLOOKUP(A6,$C$2:$F$101,2,FALSE))</f>
        <v>0.38250668994986903</v>
      </c>
      <c r="H6" s="9">
        <f ca="1">IF(ISBLANK(Interface!B6),"",VLOOKUP(A6,$C$2:$F$101,4,FALSE))</f>
        <v>0.8659501635527489</v>
      </c>
      <c r="I6" s="9" t="str">
        <f ca="1">IF(ISBLANK(Interface!B6),"",[0]!Names)</f>
        <v>Keiser (2015)</v>
      </c>
      <c r="J6" s="10" t="str">
        <f ca="1">IF(ISBLANK(Interface!B6),"",VLOOKUP(A6,$C$2:$I$101,7,FALSE))</f>
        <v>Ronnestad (2020)</v>
      </c>
      <c r="K6" s="9">
        <f ca="1">IF(ISBLANK(Interface!B6),"",RANK(M6,Cali_effect))</f>
        <v>1</v>
      </c>
      <c r="L6" s="9">
        <f ca="1">IF(ISBLANK(Interface!B6),"",K6+COUNTIF(K6:K105,K6)-1)</f>
        <v>10</v>
      </c>
      <c r="M6" s="9">
        <f t="array" aca="1" ref="M6" ca="1">IF(ISBLANK(Interface!B6),"",Estimated_mean+(Estimated_tau2/(Estimated_tau2+Interface!C6^2))^0.5*(Interface!B6-Estimated_mean))</f>
        <v>0.18561283458921898</v>
      </c>
      <c r="N6" s="10">
        <f ca="1">IF(ISBLANK(Interface!B6),"",VLOOKUP(A6,$L$2:$M$101,2,FALSE))</f>
        <v>0.18561283458921898</v>
      </c>
      <c r="O6" s="1"/>
      <c r="P6" s="1"/>
      <c r="Q6" s="1"/>
      <c r="R6" s="1">
        <v>0</v>
      </c>
      <c r="S6" s="1"/>
      <c r="T6" s="1"/>
    </row>
    <row r="7" spans="1:20">
      <c r="A7" s="1">
        <v>6</v>
      </c>
      <c r="B7" s="9">
        <f ca="1">IF(ISBLANK(Interface!B7),"",RANK(D7,Effect_estimates))</f>
        <v>3</v>
      </c>
      <c r="C7" s="9">
        <f ca="1">IF(ISBLANK(Interface!B7),"",B7+COUNTIF(B7:B106,B7)-1)</f>
        <v>3</v>
      </c>
      <c r="D7" s="9">
        <f ca="1">IF(ISBLANK(Interface!B7),"",Effect_estimates)</f>
        <v>0.56901781934038098</v>
      </c>
      <c r="E7" s="9">
        <f ca="1">IF(ISBLANK(Interface!B7),"",Standard_errors)</f>
        <v>0.46734751195449897</v>
      </c>
      <c r="F7" s="9">
        <f ca="1">IF(ISBLANK(Interface!B7),"",1.96*E7)</f>
        <v>0.91600112343081797</v>
      </c>
      <c r="G7" s="9">
        <f ca="1">IF(ISBLANK(Interface!B7),"",VLOOKUP(A7,$C$2:$F$101,2,FALSE))</f>
        <v>0.259834422020641</v>
      </c>
      <c r="H7" s="9">
        <f ca="1">IF(ISBLANK(Interface!B7),"",VLOOKUP(A7,$C$2:$F$101,4,FALSE))</f>
        <v>0.88113266115030098</v>
      </c>
      <c r="I7" s="9" t="str">
        <f ca="1">IF(ISBLANK(Interface!B7),"",[0]!Names)</f>
        <v>Lorenzo (2010)</v>
      </c>
      <c r="J7" s="10" t="str">
        <f ca="1">IF(ISBLANK(Interface!B7),"",VLOOKUP(A7,$C$2:$I$101,7,FALSE))</f>
        <v>Willmott (2018)1</v>
      </c>
      <c r="K7" s="9">
        <f ca="1">IF(ISBLANK(Interface!B7),"",RANK(M7,Cali_effect))</f>
        <v>1</v>
      </c>
      <c r="L7" s="9">
        <f ca="1">IF(ISBLANK(Interface!B7),"",K7+COUNTIF(K7:K106,K7)-1)</f>
        <v>9</v>
      </c>
      <c r="M7" s="9">
        <f t="array" aca="1" ref="M7" ca="1">IF(ISBLANK(Interface!B7),"",Estimated_mean+(Estimated_tau2/(Estimated_tau2+Interface!C7^2))^0.5*(Interface!B7-Estimated_mean))</f>
        <v>0.18561283458921898</v>
      </c>
      <c r="N7" s="10">
        <f ca="1">IF(ISBLANK(Interface!B7),"",VLOOKUP(A7,$L$2:$M$101,2,FALSE))</f>
        <v>0.18561283458921898</v>
      </c>
      <c r="O7" s="1"/>
      <c r="P7" s="1"/>
      <c r="Q7" s="1"/>
      <c r="R7" s="1">
        <v>0</v>
      </c>
      <c r="S7" s="1"/>
      <c r="T7" s="1"/>
    </row>
    <row r="8" spans="1:20">
      <c r="A8" s="1">
        <v>7</v>
      </c>
      <c r="B8" s="9">
        <f ca="1">IF(ISBLANK(Interface!B8),"",RANK(D8,Effect_estimates))</f>
        <v>10</v>
      </c>
      <c r="C8" s="9">
        <f ca="1">IF(ISBLANK(Interface!B8),"",B8+COUNTIF(B8:B107,B8)-1)</f>
        <v>10</v>
      </c>
      <c r="D8" s="9">
        <f ca="1">IF(ISBLANK(Interface!B8),"",Effect_estimates)</f>
        <v>7.4063432748452507E-2</v>
      </c>
      <c r="E8" s="9">
        <f ca="1">IF(ISBLANK(Interface!B8),"",Standard_errors)</f>
        <v>0.44114080755482299</v>
      </c>
      <c r="F8" s="9">
        <f ca="1">IF(ISBLANK(Interface!B8),"",1.96*E8)</f>
        <v>0.86463598280745302</v>
      </c>
      <c r="G8" s="9">
        <f ca="1">IF(ISBLANK(Interface!B8),"",VLOOKUP(A8,$C$2:$F$101,2,FALSE))</f>
        <v>0.173793103448276</v>
      </c>
      <c r="H8" s="9">
        <f ca="1">IF(ISBLANK(Interface!B8),"",VLOOKUP(A8,$C$2:$F$101,4,FALSE))</f>
        <v>0.80197181158569375</v>
      </c>
      <c r="I8" s="9" t="str">
        <f ca="1">IF(ISBLANK(Interface!B8),"",[0]!Names)</f>
        <v>Mikkelsen (2019)</v>
      </c>
      <c r="J8" s="10" t="str">
        <f ca="1">IF(ISBLANK(Interface!B8),"",VLOOKUP(A8,$C$2:$I$101,7,FALSE))</f>
        <v>Rivas (2017)</v>
      </c>
      <c r="K8" s="9">
        <f ca="1">IF(ISBLANK(Interface!B8),"",RANK(M8,Cali_effect))</f>
        <v>1</v>
      </c>
      <c r="L8" s="9">
        <f ca="1">IF(ISBLANK(Interface!B8),"",K8+COUNTIF(K8:K107,K8)-1)</f>
        <v>8</v>
      </c>
      <c r="M8" s="9">
        <f t="array" aca="1" ref="M8" ca="1">IF(ISBLANK(Interface!B8),"",Estimated_mean+(Estimated_tau2/(Estimated_tau2+Interface!C8^2))^0.5*(Interface!B8-Estimated_mean))</f>
        <v>0.18561283458921898</v>
      </c>
      <c r="N8" s="10">
        <f ca="1">IF(ISBLANK(Interface!B8),"",VLOOKUP(A8,$L$2:$M$101,2,FALSE))</f>
        <v>0.18561283458921898</v>
      </c>
      <c r="O8" s="1"/>
      <c r="P8" s="1"/>
      <c r="Q8" s="1"/>
      <c r="R8" s="1">
        <v>0</v>
      </c>
      <c r="S8" s="1"/>
      <c r="T8" s="1"/>
    </row>
    <row r="9" spans="1:20">
      <c r="A9" s="1">
        <v>8</v>
      </c>
      <c r="B9" s="9">
        <f ca="1">IF(ISBLANK(Interface!B9),"",RANK(D9,Effect_estimates))</f>
        <v>7</v>
      </c>
      <c r="C9" s="9">
        <f ca="1">IF(ISBLANK(Interface!B9),"",B9+COUNTIF(B9:B108,B9)-1)</f>
        <v>7</v>
      </c>
      <c r="D9" s="9">
        <f ca="1">IF(ISBLANK(Interface!B9),"",Effect_estimates)</f>
        <v>0.173793103448276</v>
      </c>
      <c r="E9" s="9">
        <f ca="1">IF(ISBLANK(Interface!B9),"",Standard_errors)</f>
        <v>0.40916929162535398</v>
      </c>
      <c r="F9" s="9">
        <f ca="1">IF(ISBLANK(Interface!B9),"",1.96*E9)</f>
        <v>0.80197181158569375</v>
      </c>
      <c r="G9" s="9">
        <f ca="1">IF(ISBLANK(Interface!B9),"",VLOOKUP(A9,$C$2:$F$101,2,FALSE))</f>
        <v>0.143606313193547</v>
      </c>
      <c r="H9" s="9">
        <f ca="1">IF(ISBLANK(Interface!B9),"",VLOOKUP(A9,$C$2:$F$101,4,FALSE))</f>
        <v>1.2677552354796489</v>
      </c>
      <c r="I9" s="9" t="str">
        <f ca="1">IF(ISBLANK(Interface!B9),"",[0]!Names)</f>
        <v>Rivas (2017)</v>
      </c>
      <c r="J9" s="10" t="str">
        <f ca="1">IF(ISBLANK(Interface!B9),"",VLOOKUP(A9,$C$2:$I$101,7,FALSE))</f>
        <v>Gore (1997)1</v>
      </c>
      <c r="K9" s="9">
        <f ca="1">IF(ISBLANK(Interface!B9),"",RANK(M9,Cali_effect))</f>
        <v>1</v>
      </c>
      <c r="L9" s="9">
        <f ca="1">IF(ISBLANK(Interface!B9),"",K9+COUNTIF(K9:K108,K9)-1)</f>
        <v>7</v>
      </c>
      <c r="M9" s="9">
        <f t="array" aca="1" ref="M9" ca="1">IF(ISBLANK(Interface!B9),"",Estimated_mean+(Estimated_tau2/(Estimated_tau2+Interface!C9^2))^0.5*(Interface!B9-Estimated_mean))</f>
        <v>0.18561283458921898</v>
      </c>
      <c r="N9" s="10">
        <f ca="1">IF(ISBLANK(Interface!B9),"",VLOOKUP(A9,$L$2:$M$101,2,FALSE))</f>
        <v>0.18561283458921898</v>
      </c>
      <c r="O9" s="1"/>
      <c r="P9" s="1"/>
      <c r="Q9" s="1"/>
      <c r="R9" s="1">
        <v>0</v>
      </c>
      <c r="S9" s="1"/>
      <c r="T9" s="1"/>
    </row>
    <row r="10" spans="1:20">
      <c r="A10" s="1">
        <v>9</v>
      </c>
      <c r="B10" s="9">
        <f ca="1">IF(ISBLANK(Interface!B10),"",RANK(D10,Effect_estimates))</f>
        <v>5</v>
      </c>
      <c r="C10" s="9">
        <f ca="1">IF(ISBLANK(Interface!B10),"",B10+COUNTIF(B10:B109,B10)-1)</f>
        <v>5</v>
      </c>
      <c r="D10" s="9">
        <f ca="1">IF(ISBLANK(Interface!B10),"",Effect_estimates)</f>
        <v>0.38250668994986903</v>
      </c>
      <c r="E10" s="9">
        <f ca="1">IF(ISBLANK(Interface!B10),"",Standard_errors)</f>
        <v>0.441811307935076</v>
      </c>
      <c r="F10" s="9">
        <f ca="1">IF(ISBLANK(Interface!B10),"",1.96*E10)</f>
        <v>0.8659501635527489</v>
      </c>
      <c r="G10" s="9">
        <f ca="1">IF(ISBLANK(Interface!B10),"",VLOOKUP(A10,$C$2:$F$101,2,FALSE))</f>
        <v>0.10336519908833</v>
      </c>
      <c r="H10" s="9">
        <f ca="1">IF(ISBLANK(Interface!B10),"",VLOOKUP(A10,$C$2:$F$101,4,FALSE))</f>
        <v>1.0486372168842735</v>
      </c>
      <c r="I10" s="9" t="str">
        <f ca="1">IF(ISBLANK(Interface!B10),"",[0]!Names)</f>
        <v>Ronnestad (2020)</v>
      </c>
      <c r="J10" s="10" t="str">
        <f ca="1">IF(ISBLANK(Interface!B10),"",VLOOKUP(A10,$C$2:$I$101,7,FALSE))</f>
        <v>Chen (2013)</v>
      </c>
      <c r="K10" s="9">
        <f ca="1">IF(ISBLANK(Interface!B10),"",RANK(M10,Cali_effect))</f>
        <v>1</v>
      </c>
      <c r="L10" s="9">
        <f ca="1">IF(ISBLANK(Interface!B10),"",K10+COUNTIF(K10:K109,K10)-1)</f>
        <v>6</v>
      </c>
      <c r="M10" s="9">
        <f t="array" aca="1" ref="M10" ca="1">IF(ISBLANK(Interface!B10),"",Estimated_mean+(Estimated_tau2/(Estimated_tau2+Interface!C10^2))^0.5*(Interface!B10-Estimated_mean))</f>
        <v>0.18561283458921898</v>
      </c>
      <c r="N10" s="10">
        <f ca="1">IF(ISBLANK(Interface!B10),"",VLOOKUP(A10,$L$2:$M$101,2,FALSE))</f>
        <v>0.18561283458921898</v>
      </c>
      <c r="O10" s="1"/>
      <c r="P10" s="1"/>
      <c r="Q10" s="1"/>
      <c r="R10" s="1">
        <v>0</v>
      </c>
      <c r="S10" s="1"/>
      <c r="T10" s="1"/>
    </row>
    <row r="11" spans="1:20">
      <c r="A11" s="1">
        <v>10</v>
      </c>
      <c r="B11" s="9">
        <f ca="1">IF(ISBLANK(Interface!B11),"",RANK(D11,Effect_estimates))</f>
        <v>13</v>
      </c>
      <c r="C11" s="9">
        <f ca="1">IF(ISBLANK(Interface!B11),"",B11+COUNTIF(B11:B110,B11)-1)</f>
        <v>13</v>
      </c>
      <c r="D11" s="9">
        <f ca="1">IF(ISBLANK(Interface!B11),"",Effect_estimates)</f>
        <v>-0.49024697446266102</v>
      </c>
      <c r="E11" s="9">
        <f ca="1">IF(ISBLANK(Interface!B11),"",Standard_errors)</f>
        <v>0.64794305763554705</v>
      </c>
      <c r="F11" s="9">
        <f ca="1">IF(ISBLANK(Interface!B11),"",1.96*E11)</f>
        <v>1.2699683929656722</v>
      </c>
      <c r="G11" s="9">
        <f ca="1">IF(ISBLANK(Interface!B11),"",VLOOKUP(A11,$C$2:$F$101,2,FALSE))</f>
        <v>7.4063432748452507E-2</v>
      </c>
      <c r="H11" s="9">
        <f ca="1">IF(ISBLANK(Interface!B11),"",VLOOKUP(A11,$C$2:$F$101,4,FALSE))</f>
        <v>0.86463598280745302</v>
      </c>
      <c r="I11" s="9" t="str">
        <f ca="1">IF(ISBLANK(Interface!B11),"",[0]!Names)</f>
        <v>Takeno (2001)</v>
      </c>
      <c r="J11" s="10" t="str">
        <f ca="1">IF(ISBLANK(Interface!B11),"",VLOOKUP(A11,$C$2:$I$101,7,FALSE))</f>
        <v>Mikkelsen (2019)</v>
      </c>
      <c r="K11" s="9">
        <f ca="1">IF(ISBLANK(Interface!B11),"",RANK(M11,Cali_effect))</f>
        <v>1</v>
      </c>
      <c r="L11" s="9">
        <f ca="1">IF(ISBLANK(Interface!B11),"",K11+COUNTIF(K11:K110,K11)-1)</f>
        <v>5</v>
      </c>
      <c r="M11" s="9">
        <f t="array" aca="1" ref="M11" ca="1">IF(ISBLANK(Interface!B11),"",Estimated_mean+(Estimated_tau2/(Estimated_tau2+Interface!C11^2))^0.5*(Interface!B11-Estimated_mean))</f>
        <v>0.18561283458921898</v>
      </c>
      <c r="N11" s="10">
        <f ca="1">IF(ISBLANK(Interface!B11),"",VLOOKUP(A11,$L$2:$M$101,2,FALSE))</f>
        <v>0.18561283458921898</v>
      </c>
      <c r="O11" s="1"/>
      <c r="P11" s="1"/>
      <c r="Q11" s="1"/>
      <c r="R11" s="1">
        <v>0</v>
      </c>
      <c r="S11" s="1"/>
      <c r="T11" s="1"/>
    </row>
    <row r="12" spans="1:20">
      <c r="A12" s="1">
        <v>11</v>
      </c>
      <c r="B12" s="9">
        <f ca="1">IF(ISBLANK(Interface!B12),"",RANK(D12,Effect_estimates))</f>
        <v>2</v>
      </c>
      <c r="C12" s="9">
        <f ca="1">IF(ISBLANK(Interface!B12),"",B12+COUNTIF(B12:B111,B12)-1)</f>
        <v>2</v>
      </c>
      <c r="D12" s="9">
        <f ca="1">IF(ISBLANK(Interface!B12),"",Effect_estimates)</f>
        <v>0.72265809291808902</v>
      </c>
      <c r="E12" s="9">
        <f ca="1">IF(ISBLANK(Interface!B12),"",Standard_errors)</f>
        <v>0.55827438207167202</v>
      </c>
      <c r="F12" s="9">
        <f ca="1">IF(ISBLANK(Interface!B12),"",1.96*E12)</f>
        <v>1.0942177888604772</v>
      </c>
      <c r="G12" s="9">
        <f ca="1">IF(ISBLANK(Interface!B12),"",VLOOKUP(A12,$C$2:$F$101,2,FALSE))</f>
        <v>-1.9457068580035399E-2</v>
      </c>
      <c r="H12" s="9">
        <f ca="1">IF(ISBLANK(Interface!B12),"",VLOOKUP(A12,$C$2:$F$101,4,FALSE))</f>
        <v>1.0144287791131281</v>
      </c>
      <c r="I12" s="9" t="str">
        <f ca="1">IF(ISBLANK(Interface!B12),"",[0]!Names)</f>
        <v>Van de Velde (2016)</v>
      </c>
      <c r="J12" s="10" t="str">
        <f ca="1">IF(ISBLANK(Interface!B12),"",VLOOKUP(A12,$C$2:$I$101,7,FALSE))</f>
        <v>Keiser (2015)</v>
      </c>
      <c r="K12" s="9">
        <f ca="1">IF(ISBLANK(Interface!B12),"",RANK(M12,Cali_effect))</f>
        <v>1</v>
      </c>
      <c r="L12" s="9">
        <f ca="1">IF(ISBLANK(Interface!B12),"",K12+COUNTIF(K12:K111,K12)-1)</f>
        <v>4</v>
      </c>
      <c r="M12" s="9">
        <f t="array" aca="1" ref="M12" ca="1">IF(ISBLANK(Interface!B12),"",Estimated_mean+(Estimated_tau2/(Estimated_tau2+Interface!C12^2))^0.5*(Interface!B12-Estimated_mean))</f>
        <v>0.18561283458921898</v>
      </c>
      <c r="N12" s="10">
        <f ca="1">IF(ISBLANK(Interface!B12),"",VLOOKUP(A12,$L$2:$M$101,2,FALSE))</f>
        <v>0.18561283458921898</v>
      </c>
      <c r="O12" s="1"/>
      <c r="P12" s="1"/>
      <c r="Q12" s="1"/>
      <c r="R12" s="1">
        <v>0</v>
      </c>
      <c r="S12" s="1"/>
      <c r="T12" s="1"/>
    </row>
    <row r="13" spans="1:20">
      <c r="A13" s="1">
        <v>12</v>
      </c>
      <c r="B13" s="9">
        <f ca="1">IF(ISBLANK(Interface!B13),"",RANK(D13,Effect_estimates))</f>
        <v>1</v>
      </c>
      <c r="C13" s="9">
        <f ca="1">IF(ISBLANK(Interface!B13),"",B13+COUNTIF(B13:B112,B13)-1)</f>
        <v>1</v>
      </c>
      <c r="D13" s="9">
        <f ca="1">IF(ISBLANK(Interface!B13),"",Effect_estimates)</f>
        <v>0.77145008244357705</v>
      </c>
      <c r="E13" s="9">
        <f ca="1">IF(ISBLANK(Interface!B13),"",Standard_errors)</f>
        <v>0.426028808617335</v>
      </c>
      <c r="F13" s="9">
        <f ca="1">IF(ISBLANK(Interface!B13),"",1.96*E13)</f>
        <v>0.83501646488997661</v>
      </c>
      <c r="G13" s="9">
        <f ca="1">IF(ISBLANK(Interface!B13),"",VLOOKUP(A13,$C$2:$F$101,2,FALSE))</f>
        <v>-0.45031498197696002</v>
      </c>
      <c r="H13" s="9">
        <f ca="1">IF(ISBLANK(Interface!B13),"",VLOOKUP(A13,$C$2:$F$101,4,FALSE))</f>
        <v>1.3437624827042447</v>
      </c>
      <c r="I13" s="9" t="str">
        <f ca="1">IF(ISBLANK(Interface!B13),"",[0]!Names)</f>
        <v>Waldron (2019)-POST4</v>
      </c>
      <c r="J13" s="10" t="str">
        <f ca="1">IF(ISBLANK(Interface!B13),"",VLOOKUP(A13,$C$2:$I$101,7,FALSE))</f>
        <v>Gore (1997)2</v>
      </c>
      <c r="K13" s="9">
        <f ca="1">IF(ISBLANK(Interface!B13),"",RANK(M13,Cali_effect))</f>
        <v>1</v>
      </c>
      <c r="L13" s="9">
        <f ca="1">IF(ISBLANK(Interface!B13),"",K13+COUNTIF(K13:K112,K13)-1)</f>
        <v>3</v>
      </c>
      <c r="M13" s="9">
        <f t="array" aca="1" ref="M13" ca="1">IF(ISBLANK(Interface!B13),"",Estimated_mean+(Estimated_tau2/(Estimated_tau2+Interface!C13^2))^0.5*(Interface!B13-Estimated_mean))</f>
        <v>0.18561283458921898</v>
      </c>
      <c r="N13" s="10">
        <f ca="1">IF(ISBLANK(Interface!B13),"",VLOOKUP(A13,$L$2:$M$101,2,FALSE))</f>
        <v>0.18561283458921898</v>
      </c>
      <c r="O13" s="1"/>
      <c r="P13" s="1"/>
      <c r="Q13" s="1"/>
      <c r="R13" s="1">
        <v>0</v>
      </c>
      <c r="S13" s="1"/>
      <c r="T13" s="1"/>
    </row>
    <row r="14" spans="1:20">
      <c r="A14" s="1">
        <v>13</v>
      </c>
      <c r="B14" s="9">
        <f ca="1">IF(ISBLANK(Interface!B14),"",RANK(D14,Effect_estimates))</f>
        <v>6</v>
      </c>
      <c r="C14" s="9">
        <f ca="1">IF(ISBLANK(Interface!B14),"",B14+COUNTIF(B14:B113,B14)-1)</f>
        <v>6</v>
      </c>
      <c r="D14" s="9">
        <f ca="1">IF(ISBLANK(Interface!B14),"",Effect_estimates)</f>
        <v>0.259834422020641</v>
      </c>
      <c r="E14" s="9">
        <f ca="1">IF(ISBLANK(Interface!B14),"",Standard_errors)</f>
        <v>0.44955748017872499</v>
      </c>
      <c r="F14" s="9">
        <f ca="1">IF(ISBLANK(Interface!B14),"",1.96*E14)</f>
        <v>0.88113266115030098</v>
      </c>
      <c r="G14" s="9">
        <f ca="1">IF(ISBLANK(Interface!B14),"",VLOOKUP(A14,$C$2:$F$101,2,FALSE))</f>
        <v>-0.49024697446266102</v>
      </c>
      <c r="H14" s="9">
        <f ca="1">IF(ISBLANK(Interface!B14),"",VLOOKUP(A14,$C$2:$F$101,4,FALSE))</f>
        <v>1.2699683929656722</v>
      </c>
      <c r="I14" s="9" t="str">
        <f ca="1">IF(ISBLANK(Interface!B14),"",[0]!Names)</f>
        <v>Willmott (2018)1</v>
      </c>
      <c r="J14" s="10" t="str">
        <f ca="1">IF(ISBLANK(Interface!B14),"",VLOOKUP(A14,$C$2:$I$101,7,FALSE))</f>
        <v>Takeno (2001)</v>
      </c>
      <c r="K14" s="9">
        <f ca="1">IF(ISBLANK(Interface!B14),"",RANK(M14,Cali_effect))</f>
        <v>1</v>
      </c>
      <c r="L14" s="9">
        <f ca="1">IF(ISBLANK(Interface!B14),"",K14+COUNTIF(K14:K113,K14)-1)</f>
        <v>2</v>
      </c>
      <c r="M14" s="9">
        <f t="array" aca="1" ref="M14" ca="1">IF(ISBLANK(Interface!B14),"",Estimated_mean+(Estimated_tau2/(Estimated_tau2+Interface!C14^2))^0.5*(Interface!B14-Estimated_mean))</f>
        <v>0.18561283458921898</v>
      </c>
      <c r="N14" s="10">
        <f ca="1">IF(ISBLANK(Interface!B14),"",VLOOKUP(A14,$L$2:$M$101,2,FALSE))</f>
        <v>0.18561283458921898</v>
      </c>
      <c r="O14" s="1"/>
      <c r="P14" s="1"/>
      <c r="Q14" s="1"/>
      <c r="R14" s="1">
        <v>0</v>
      </c>
      <c r="S14" s="1"/>
      <c r="T14" s="1"/>
    </row>
    <row r="15" spans="1:20">
      <c r="A15" s="1">
        <v>14</v>
      </c>
      <c r="B15" s="9">
        <f ca="1">IF(ISBLANK(Interface!B15),"",RANK(D15,Effect_estimates))</f>
        <v>4</v>
      </c>
      <c r="C15" s="9">
        <f ca="1">IF(ISBLANK(Interface!B15),"",B15+COUNTIF(B15:B114,B15)-1)</f>
        <v>4</v>
      </c>
      <c r="D15" s="9">
        <f ca="1">IF(ISBLANK(Interface!B15),"",Effect_estimates)</f>
        <v>0.391405363705982</v>
      </c>
      <c r="E15" s="9">
        <f ca="1">IF(ISBLANK(Interface!B15),"",Standard_errors)</f>
        <v>0.452514703212194</v>
      </c>
      <c r="F15" s="9">
        <f ca="1">IF(ISBLANK(Interface!B15),"",1.96*E15)</f>
        <v>0.8869288182959002</v>
      </c>
      <c r="G15" s="9">
        <f ca="1">IF(ISBLANK(Interface!B15),"",VLOOKUP(A15,$C$2:$F$101,2,FALSE))</f>
        <v>-0.90092566281966802</v>
      </c>
      <c r="H15" s="9">
        <f ca="1">IF(ISBLANK(Interface!B15),"",VLOOKUP(A15,$C$2:$F$101,4,FALSE))</f>
        <v>0.98212747878566853</v>
      </c>
      <c r="I15" s="9" t="str">
        <f ca="1">IF(ISBLANK(Interface!B15),"",[0]!Names)</f>
        <v>Willmott (2018)2</v>
      </c>
      <c r="J15" s="10" t="str">
        <f ca="1">IF(ISBLANK(Interface!B15),"",VLOOKUP(A15,$C$2:$I$101,7,FALSE))</f>
        <v>Karlsen (2015)</v>
      </c>
      <c r="K15" s="9">
        <f ca="1">IF(ISBLANK(Interface!B15),"",RANK(M15,Cali_effect))</f>
        <v>1</v>
      </c>
      <c r="L15" s="9">
        <f ca="1">IF(ISBLANK(Interface!B15),"",K15+COUNTIF(K15:K114,K15)-1)</f>
        <v>1</v>
      </c>
      <c r="M15" s="9">
        <f t="array" aca="1" ref="M15" ca="1">IF(ISBLANK(Interface!B15),"",Estimated_mean+(Estimated_tau2/(Estimated_tau2+Interface!C15^2))^0.5*(Interface!B15-Estimated_mean))</f>
        <v>0.18561283458921898</v>
      </c>
      <c r="N15" s="10">
        <f ca="1">IF(ISBLANK(Interface!B15),"",VLOOKUP(A15,$L$2:$M$101,2,FALSE))</f>
        <v>0.18561283458921898</v>
      </c>
      <c r="O15" s="1"/>
      <c r="P15" s="1"/>
      <c r="Q15" s="1"/>
      <c r="R15" s="1">
        <v>0</v>
      </c>
      <c r="S15" s="1"/>
      <c r="T15" s="1"/>
    </row>
    <row r="16" spans="1:20">
      <c r="A16" s="1">
        <v>15</v>
      </c>
      <c r="B16" s="9" t="str">
        <f>IF(ISBLANK(Interface!B16),"",RANK(D16,Effect_estimates))</f>
        <v/>
      </c>
      <c r="C16" s="9" t="str">
        <f>IF(ISBLANK(Interface!B16),"",B16+COUNTIF(B16:B115,B16)-1)</f>
        <v/>
      </c>
      <c r="D16" s="9" t="str">
        <f>IF(ISBLANK(Interface!B16),"",Effect_estimates)</f>
        <v/>
      </c>
      <c r="E16" s="9" t="str">
        <f>IF(ISBLANK(Interface!B16),"",Standard_errors)</f>
        <v/>
      </c>
      <c r="F16" s="9" t="str">
        <f>IF(ISBLANK(Interface!B16),"",1.96*E16)</f>
        <v/>
      </c>
      <c r="G16" s="9" t="str">
        <f>IF(ISBLANK(Interface!B16),"",VLOOKUP(A16,$C$2:$F$101,2,FALSE))</f>
        <v/>
      </c>
      <c r="H16" s="9" t="str">
        <f>IF(ISBLANK(Interface!B16),"",VLOOKUP(A16,$C$2:$F$101,4,FALSE))</f>
        <v/>
      </c>
      <c r="I16" s="9" t="str">
        <f>IF(ISBLANK(Interface!B16),"",[0]!Names)</f>
        <v/>
      </c>
      <c r="J16" s="10" t="str">
        <f>IF(ISBLANK(Interface!B16),"",VLOOKUP(A16,$C$2:$I$101,7,FALSE))</f>
        <v/>
      </c>
      <c r="K16" s="9" t="str">
        <f>IF(ISBLANK(Interface!B16),"",RANK(M16,Cali_effect))</f>
        <v/>
      </c>
      <c r="L16" s="9" t="str">
        <f>IF(ISBLANK(Interface!B16),"",K16+COUNTIF(K16:K115,K16)-1)</f>
        <v/>
      </c>
      <c r="M16" s="9" t="str">
        <f t="array" ref="M16">IF(ISBLANK(Interface!B16),"",Estimated_mean+(Estimated_tau2/(Estimated_tau2+Interface!C16^2))^0.5*(Interface!B16-Estimated_mean))</f>
        <v/>
      </c>
      <c r="N16" s="10" t="str">
        <f>IF(ISBLANK(Interface!B16),"",VLOOKUP(A16,$L$2:$M$101,2,FALSE))</f>
        <v/>
      </c>
      <c r="O16" s="1"/>
      <c r="P16" s="1"/>
      <c r="Q16" s="1"/>
      <c r="R16" s="1">
        <v>0</v>
      </c>
      <c r="S16" s="1"/>
      <c r="T16" s="1"/>
    </row>
    <row r="17" spans="1:20">
      <c r="A17" s="1">
        <v>16</v>
      </c>
      <c r="B17" s="9" t="str">
        <f>IF(ISBLANK(Interface!B17),"",RANK(D17,Effect_estimates))</f>
        <v/>
      </c>
      <c r="C17" s="9" t="str">
        <f>IF(ISBLANK(Interface!B17),"",B17+COUNTIF(B17:B116,B17)-1)</f>
        <v/>
      </c>
      <c r="D17" s="9" t="str">
        <f>IF(ISBLANK(Interface!B17),"",Effect_estimates)</f>
        <v/>
      </c>
      <c r="E17" s="9" t="str">
        <f>IF(ISBLANK(Interface!B17),"",Standard_errors)</f>
        <v/>
      </c>
      <c r="F17" s="9" t="str">
        <f>IF(ISBLANK(Interface!B17),"",1.96*E17)</f>
        <v/>
      </c>
      <c r="G17" s="9" t="str">
        <f>IF(ISBLANK(Interface!B17),"",VLOOKUP(A17,$C$2:$F$101,2,FALSE))</f>
        <v/>
      </c>
      <c r="H17" s="9" t="str">
        <f>IF(ISBLANK(Interface!B17),"",VLOOKUP(A17,$C$2:$F$101,4,FALSE))</f>
        <v/>
      </c>
      <c r="I17" s="9" t="str">
        <f>IF(ISBLANK(Interface!B17),"",[0]!Names)</f>
        <v/>
      </c>
      <c r="J17" s="10" t="str">
        <f>IF(ISBLANK(Interface!B17),"",VLOOKUP(A17,$C$2:$I$101,7,FALSE))</f>
        <v/>
      </c>
      <c r="K17" s="9" t="str">
        <f>IF(ISBLANK(Interface!B17),"",RANK(M17,Cali_effect))</f>
        <v/>
      </c>
      <c r="L17" s="9" t="str">
        <f>IF(ISBLANK(Interface!B17),"",K17+COUNTIF(K17:K116,K17)-1)</f>
        <v/>
      </c>
      <c r="M17" s="9" t="str">
        <f t="array" ref="M17">IF(ISBLANK(Interface!B17),"",Estimated_mean+(Estimated_tau2/(Estimated_tau2+Interface!C17^2))^0.5*(Interface!B17-Estimated_mean))</f>
        <v/>
      </c>
      <c r="N17" s="10" t="str">
        <f>IF(ISBLANK(Interface!B17),"",VLOOKUP(A17,$L$2:$M$101,2,FALSE))</f>
        <v/>
      </c>
      <c r="O17" s="1"/>
      <c r="P17" s="1"/>
      <c r="Q17" s="1"/>
      <c r="R17" s="1">
        <v>0</v>
      </c>
      <c r="S17" s="1"/>
      <c r="T17" s="1"/>
    </row>
    <row r="18" spans="1:20">
      <c r="A18" s="1">
        <v>17</v>
      </c>
      <c r="B18" s="9" t="str">
        <f>IF(ISBLANK(Interface!B18),"",RANK(D18,Effect_estimates))</f>
        <v/>
      </c>
      <c r="C18" s="9" t="str">
        <f>IF(ISBLANK(Interface!B18),"",B18+COUNTIF(B18:B117,B18)-1)</f>
        <v/>
      </c>
      <c r="D18" s="9" t="str">
        <f>IF(ISBLANK(Interface!B18),"",Effect_estimates)</f>
        <v/>
      </c>
      <c r="E18" s="9" t="str">
        <f>IF(ISBLANK(Interface!B18),"",Standard_errors)</f>
        <v/>
      </c>
      <c r="F18" s="9" t="str">
        <f>IF(ISBLANK(Interface!B18),"",1.96*E18)</f>
        <v/>
      </c>
      <c r="G18" s="9" t="str">
        <f>IF(ISBLANK(Interface!B18),"",VLOOKUP(A18,$C$2:$F$101,2,FALSE))</f>
        <v/>
      </c>
      <c r="H18" s="9" t="str">
        <f>IF(ISBLANK(Interface!B18),"",VLOOKUP(A18,$C$2:$F$101,4,FALSE))</f>
        <v/>
      </c>
      <c r="I18" s="9" t="str">
        <f>IF(ISBLANK(Interface!B18),"",[0]!Names)</f>
        <v/>
      </c>
      <c r="J18" s="10" t="str">
        <f>IF(ISBLANK(Interface!B18),"",VLOOKUP(A18,$C$2:$I$101,7,FALSE))</f>
        <v/>
      </c>
      <c r="K18" s="9" t="str">
        <f>IF(ISBLANK(Interface!B18),"",RANK(M18,Cali_effect))</f>
        <v/>
      </c>
      <c r="L18" s="9" t="str">
        <f>IF(ISBLANK(Interface!B18),"",K18+COUNTIF(K18:K117,K18)-1)</f>
        <v/>
      </c>
      <c r="M18" s="9" t="str">
        <f t="array" ref="M18">IF(ISBLANK(Interface!B18),"",Estimated_mean+(Estimated_tau2/(Estimated_tau2+Interface!C18^2))^0.5*(Interface!B18-Estimated_mean))</f>
        <v/>
      </c>
      <c r="N18" s="10" t="str">
        <f>IF(ISBLANK(Interface!B18),"",VLOOKUP(A18,$L$2:$M$101,2,FALSE))</f>
        <v/>
      </c>
      <c r="O18" s="1"/>
      <c r="P18" s="1"/>
      <c r="Q18" s="1"/>
      <c r="R18" s="1">
        <v>0</v>
      </c>
      <c r="S18" s="1"/>
      <c r="T18" s="1"/>
    </row>
    <row r="19" spans="1:20">
      <c r="A19" s="1">
        <v>18</v>
      </c>
      <c r="B19" s="9" t="str">
        <f>IF(ISBLANK(Interface!B19),"",RANK(D19,Effect_estimates))</f>
        <v/>
      </c>
      <c r="C19" s="9" t="str">
        <f>IF(ISBLANK(Interface!B19),"",B19+COUNTIF(B19:B118,B19)-1)</f>
        <v/>
      </c>
      <c r="D19" s="9" t="str">
        <f>IF(ISBLANK(Interface!B19),"",Effect_estimates)</f>
        <v/>
      </c>
      <c r="E19" s="9" t="str">
        <f>IF(ISBLANK(Interface!B19),"",Standard_errors)</f>
        <v/>
      </c>
      <c r="F19" s="9" t="str">
        <f>IF(ISBLANK(Interface!B19),"",1.96*E19)</f>
        <v/>
      </c>
      <c r="G19" s="9" t="str">
        <f>IF(ISBLANK(Interface!B19),"",VLOOKUP(A19,$C$2:$F$101,2,FALSE))</f>
        <v/>
      </c>
      <c r="H19" s="9" t="str">
        <f>IF(ISBLANK(Interface!B19),"",VLOOKUP(A19,$C$2:$F$101,4,FALSE))</f>
        <v/>
      </c>
      <c r="I19" s="9" t="str">
        <f>IF(ISBLANK(Interface!B19),"",[0]!Names)</f>
        <v/>
      </c>
      <c r="J19" s="10" t="str">
        <f>IF(ISBLANK(Interface!B19),"",VLOOKUP(A19,$C$2:$I$101,7,FALSE))</f>
        <v/>
      </c>
      <c r="K19" s="9" t="str">
        <f>IF(ISBLANK(Interface!B19),"",RANK(M19,Cali_effect))</f>
        <v/>
      </c>
      <c r="L19" s="9" t="str">
        <f>IF(ISBLANK(Interface!B19),"",K19+COUNTIF(K19:K118,K19)-1)</f>
        <v/>
      </c>
      <c r="M19" s="9" t="str">
        <f t="array" ref="M19">IF(ISBLANK(Interface!B19),"",Estimated_mean+(Estimated_tau2/(Estimated_tau2+Interface!C19^2))^0.5*(Interface!B19-Estimated_mean))</f>
        <v/>
      </c>
      <c r="N19" s="10" t="str">
        <f>IF(ISBLANK(Interface!B19),"",VLOOKUP(A19,$L$2:$M$101,2,FALSE))</f>
        <v/>
      </c>
      <c r="O19" s="1"/>
      <c r="P19" s="1"/>
      <c r="Q19" s="1"/>
      <c r="R19" s="1">
        <v>0</v>
      </c>
      <c r="S19" s="1"/>
      <c r="T19" s="1"/>
    </row>
    <row r="20" spans="1:20">
      <c r="A20" s="1">
        <v>19</v>
      </c>
      <c r="B20" s="9" t="str">
        <f>IF(ISBLANK(Interface!B20),"",RANK(D20,Effect_estimates))</f>
        <v/>
      </c>
      <c r="C20" s="9" t="str">
        <f>IF(ISBLANK(Interface!B20),"",B20+COUNTIF(B20:B119,B20)-1)</f>
        <v/>
      </c>
      <c r="D20" s="9" t="str">
        <f>IF(ISBLANK(Interface!B20),"",Effect_estimates)</f>
        <v/>
      </c>
      <c r="E20" s="9" t="str">
        <f>IF(ISBLANK(Interface!B20),"",Standard_errors)</f>
        <v/>
      </c>
      <c r="F20" s="9" t="str">
        <f>IF(ISBLANK(Interface!B20),"",1.96*E20)</f>
        <v/>
      </c>
      <c r="G20" s="9" t="str">
        <f>IF(ISBLANK(Interface!B20),"",VLOOKUP(A20,$C$2:$F$101,2,FALSE))</f>
        <v/>
      </c>
      <c r="H20" s="9" t="str">
        <f>IF(ISBLANK(Interface!B20),"",VLOOKUP(A20,$C$2:$F$101,4,FALSE))</f>
        <v/>
      </c>
      <c r="I20" s="9" t="str">
        <f>IF(ISBLANK(Interface!B20),"",[0]!Names)</f>
        <v/>
      </c>
      <c r="J20" s="10" t="str">
        <f>IF(ISBLANK(Interface!B20),"",VLOOKUP(A20,$C$2:$I$101,7,FALSE))</f>
        <v/>
      </c>
      <c r="K20" s="9" t="str">
        <f>IF(ISBLANK(Interface!B20),"",RANK(M20,Cali_effect))</f>
        <v/>
      </c>
      <c r="L20" s="9" t="str">
        <f>IF(ISBLANK(Interface!B20),"",K20+COUNTIF(K20:K119,K20)-1)</f>
        <v/>
      </c>
      <c r="M20" s="9" t="str">
        <f t="array" ref="M20">IF(ISBLANK(Interface!B20),"",Estimated_mean+(Estimated_tau2/(Estimated_tau2+Interface!C20^2))^0.5*(Interface!B20-Estimated_mean))</f>
        <v/>
      </c>
      <c r="N20" s="10" t="str">
        <f>IF(ISBLANK(Interface!B20),"",VLOOKUP(A20,$L$2:$M$101,2,FALSE))</f>
        <v/>
      </c>
      <c r="O20" s="1"/>
      <c r="P20" s="1"/>
      <c r="Q20" s="1"/>
      <c r="R20" s="1">
        <v>0</v>
      </c>
      <c r="S20" s="1"/>
      <c r="T20" s="1"/>
    </row>
    <row r="21" spans="1:20">
      <c r="A21" s="1">
        <v>20</v>
      </c>
      <c r="B21" s="9" t="str">
        <f>IF(ISBLANK(Interface!B21),"",RANK(D21,Effect_estimates))</f>
        <v/>
      </c>
      <c r="C21" s="9" t="str">
        <f>IF(ISBLANK(Interface!B21),"",B21+COUNTIF(B21:B120,B21)-1)</f>
        <v/>
      </c>
      <c r="D21" s="9" t="str">
        <f>IF(ISBLANK(Interface!B21),"",Effect_estimates)</f>
        <v/>
      </c>
      <c r="E21" s="9" t="str">
        <f>IF(ISBLANK(Interface!B21),"",Standard_errors)</f>
        <v/>
      </c>
      <c r="F21" s="9" t="str">
        <f>IF(ISBLANK(Interface!B21),"",1.96*E21)</f>
        <v/>
      </c>
      <c r="G21" s="9" t="str">
        <f>IF(ISBLANK(Interface!B21),"",VLOOKUP(A21,$C$2:$F$101,2,FALSE))</f>
        <v/>
      </c>
      <c r="H21" s="9" t="str">
        <f>IF(ISBLANK(Interface!B21),"",VLOOKUP(A21,$C$2:$F$101,4,FALSE))</f>
        <v/>
      </c>
      <c r="I21" s="9" t="str">
        <f>IF(ISBLANK(Interface!B21),"",[0]!Names)</f>
        <v/>
      </c>
      <c r="J21" s="10" t="str">
        <f>IF(ISBLANK(Interface!B21),"",VLOOKUP(A21,$C$2:$I$101,7,FALSE))</f>
        <v/>
      </c>
      <c r="K21" s="9" t="str">
        <f>IF(ISBLANK(Interface!B21),"",RANK(M21,Cali_effect))</f>
        <v/>
      </c>
      <c r="L21" s="9" t="str">
        <f>IF(ISBLANK(Interface!B21),"",K21+COUNTIF(K21:K120,K21)-1)</f>
        <v/>
      </c>
      <c r="M21" s="9" t="str">
        <f t="array" ref="M21">IF(ISBLANK(Interface!B21),"",Estimated_mean+(Estimated_tau2/(Estimated_tau2+Interface!C21^2))^0.5*(Interface!B21-Estimated_mean))</f>
        <v/>
      </c>
      <c r="N21" s="10" t="str">
        <f>IF(ISBLANK(Interface!B21),"",VLOOKUP(A21,$L$2:$M$101,2,FALSE))</f>
        <v/>
      </c>
      <c r="O21" s="1"/>
      <c r="P21" s="1"/>
      <c r="Q21" s="1"/>
      <c r="R21" s="1">
        <v>0</v>
      </c>
      <c r="S21" s="1"/>
      <c r="T21" s="1"/>
    </row>
    <row r="22" spans="1:20">
      <c r="A22" s="1">
        <v>21</v>
      </c>
      <c r="B22" s="9" t="str">
        <f>IF(ISBLANK(Interface!B22),"",RANK(D22,Effect_estimates))</f>
        <v/>
      </c>
      <c r="C22" s="9" t="str">
        <f>IF(ISBLANK(Interface!B22),"",B22+COUNTIF(B22:B121,B22)-1)</f>
        <v/>
      </c>
      <c r="D22" s="9" t="str">
        <f>IF(ISBLANK(Interface!B22),"",Effect_estimates)</f>
        <v/>
      </c>
      <c r="E22" s="9" t="str">
        <f>IF(ISBLANK(Interface!B22),"",Standard_errors)</f>
        <v/>
      </c>
      <c r="F22" s="9" t="str">
        <f>IF(ISBLANK(Interface!B22),"",1.96*E22)</f>
        <v/>
      </c>
      <c r="G22" s="9" t="str">
        <f>IF(ISBLANK(Interface!B22),"",VLOOKUP(A22,$C$2:$F$101,2,FALSE))</f>
        <v/>
      </c>
      <c r="H22" s="9" t="str">
        <f>IF(ISBLANK(Interface!B22),"",VLOOKUP(A22,$C$2:$F$101,4,FALSE))</f>
        <v/>
      </c>
      <c r="I22" s="9" t="str">
        <f>IF(ISBLANK(Interface!B22),"",[0]!Names)</f>
        <v/>
      </c>
      <c r="J22" s="10" t="str">
        <f>IF(ISBLANK(Interface!B22),"",VLOOKUP(A22,$C$2:$I$101,7,FALSE))</f>
        <v/>
      </c>
      <c r="K22" s="9" t="str">
        <f>IF(ISBLANK(Interface!B22),"",RANK(M22,Cali_effect))</f>
        <v/>
      </c>
      <c r="L22" s="9" t="str">
        <f>IF(ISBLANK(Interface!B22),"",K22+COUNTIF(K22:K121,K22)-1)</f>
        <v/>
      </c>
      <c r="M22" s="9" t="str">
        <f t="array" ref="M22">IF(ISBLANK(Interface!B22),"",Estimated_mean+(Estimated_tau2/(Estimated_tau2+Interface!C22^2))^0.5*(Interface!B22-Estimated_mean))</f>
        <v/>
      </c>
      <c r="N22" s="10" t="str">
        <f>IF(ISBLANK(Interface!B22),"",VLOOKUP(A22,$L$2:$M$101,2,FALSE))</f>
        <v/>
      </c>
      <c r="O22" s="1"/>
      <c r="P22" s="1"/>
      <c r="Q22" s="1"/>
      <c r="R22" s="1">
        <v>0</v>
      </c>
      <c r="S22" s="1"/>
      <c r="T22" s="1"/>
    </row>
    <row r="23" spans="1:20">
      <c r="A23" s="1">
        <v>22</v>
      </c>
      <c r="B23" s="9" t="str">
        <f>IF(ISBLANK(Interface!B23),"",RANK(D23,Effect_estimates))</f>
        <v/>
      </c>
      <c r="C23" s="9" t="str">
        <f>IF(ISBLANK(Interface!B23),"",B23+COUNTIF(B23:B122,B23)-1)</f>
        <v/>
      </c>
      <c r="D23" s="9" t="str">
        <f>IF(ISBLANK(Interface!B23),"",Effect_estimates)</f>
        <v/>
      </c>
      <c r="E23" s="9" t="str">
        <f>IF(ISBLANK(Interface!B23),"",Standard_errors)</f>
        <v/>
      </c>
      <c r="F23" s="9" t="str">
        <f>IF(ISBLANK(Interface!B23),"",1.96*E23)</f>
        <v/>
      </c>
      <c r="G23" s="9" t="str">
        <f>IF(ISBLANK(Interface!B23),"",VLOOKUP(A23,$C$2:$F$101,2,FALSE))</f>
        <v/>
      </c>
      <c r="H23" s="9" t="str">
        <f>IF(ISBLANK(Interface!B23),"",VLOOKUP(A23,$C$2:$F$101,4,FALSE))</f>
        <v/>
      </c>
      <c r="I23" s="9" t="str">
        <f>IF(ISBLANK(Interface!B23),"",[0]!Names)</f>
        <v/>
      </c>
      <c r="J23" s="10" t="str">
        <f>IF(ISBLANK(Interface!B23),"",VLOOKUP(A23,$C$2:$I$101,7,FALSE))</f>
        <v/>
      </c>
      <c r="K23" s="9" t="str">
        <f>IF(ISBLANK(Interface!B23),"",RANK(M23,Cali_effect))</f>
        <v/>
      </c>
      <c r="L23" s="9" t="str">
        <f>IF(ISBLANK(Interface!B23),"",K23+COUNTIF(K23:K122,K23)-1)</f>
        <v/>
      </c>
      <c r="M23" s="9" t="str">
        <f t="array" ref="M23">IF(ISBLANK(Interface!B23),"",Estimated_mean+(Estimated_tau2/(Estimated_tau2+Interface!C23^2))^0.5*(Interface!B23-Estimated_mean))</f>
        <v/>
      </c>
      <c r="N23" s="10" t="str">
        <f>IF(ISBLANK(Interface!B23),"",VLOOKUP(A23,$L$2:$M$101,2,FALSE))</f>
        <v/>
      </c>
      <c r="O23" s="1"/>
      <c r="P23" s="1"/>
      <c r="Q23" s="1"/>
      <c r="R23" s="1">
        <v>0</v>
      </c>
      <c r="S23" s="1"/>
      <c r="T23" s="1"/>
    </row>
    <row r="24" spans="1:20">
      <c r="A24" s="1">
        <v>23</v>
      </c>
      <c r="B24" s="9" t="str">
        <f>IF(ISBLANK(Interface!B24),"",RANK(D24,Effect_estimates))</f>
        <v/>
      </c>
      <c r="C24" s="9" t="str">
        <f>IF(ISBLANK(Interface!B24),"",B24+COUNTIF(B24:B123,B24)-1)</f>
        <v/>
      </c>
      <c r="D24" s="9" t="str">
        <f>IF(ISBLANK(Interface!B24),"",Effect_estimates)</f>
        <v/>
      </c>
      <c r="E24" s="9" t="str">
        <f>IF(ISBLANK(Interface!B24),"",Standard_errors)</f>
        <v/>
      </c>
      <c r="F24" s="9" t="str">
        <f>IF(ISBLANK(Interface!B24),"",1.96*E24)</f>
        <v/>
      </c>
      <c r="G24" s="9" t="str">
        <f>IF(ISBLANK(Interface!B24),"",VLOOKUP(A24,$C$2:$F$101,2,FALSE))</f>
        <v/>
      </c>
      <c r="H24" s="9" t="str">
        <f>IF(ISBLANK(Interface!B24),"",VLOOKUP(A24,$C$2:$F$101,4,FALSE))</f>
        <v/>
      </c>
      <c r="I24" s="9" t="str">
        <f>IF(ISBLANK(Interface!B24),"",[0]!Names)</f>
        <v/>
      </c>
      <c r="J24" s="10" t="str">
        <f>IF(ISBLANK(Interface!B24),"",VLOOKUP(A24,$C$2:$I$101,7,FALSE))</f>
        <v/>
      </c>
      <c r="K24" s="9" t="str">
        <f>IF(ISBLANK(Interface!B24),"",RANK(M24,Cali_effect))</f>
        <v/>
      </c>
      <c r="L24" s="9" t="str">
        <f>IF(ISBLANK(Interface!B24),"",K24+COUNTIF(K24:K123,K24)-1)</f>
        <v/>
      </c>
      <c r="M24" s="9" t="str">
        <f t="array" ref="M24">IF(ISBLANK(Interface!B24),"",Estimated_mean+(Estimated_tau2/(Estimated_tau2+Interface!C24^2))^0.5*(Interface!B24-Estimated_mean))</f>
        <v/>
      </c>
      <c r="N24" s="10" t="str">
        <f>IF(ISBLANK(Interface!B24),"",VLOOKUP(A24,$L$2:$M$101,2,FALSE))</f>
        <v/>
      </c>
      <c r="O24" s="1"/>
      <c r="P24" s="1"/>
      <c r="Q24" s="1"/>
      <c r="R24" s="1">
        <v>0</v>
      </c>
      <c r="S24" s="1"/>
      <c r="T24" s="1"/>
    </row>
    <row r="25" spans="1:20">
      <c r="A25" s="1">
        <v>24</v>
      </c>
      <c r="B25" s="9" t="str">
        <f>IF(ISBLANK(Interface!B25),"",RANK(D25,Effect_estimates))</f>
        <v/>
      </c>
      <c r="C25" s="9" t="str">
        <f>IF(ISBLANK(Interface!B25),"",B25+COUNTIF(B25:B124,B25)-1)</f>
        <v/>
      </c>
      <c r="D25" s="9" t="str">
        <f>IF(ISBLANK(Interface!B25),"",Effect_estimates)</f>
        <v/>
      </c>
      <c r="E25" s="9" t="str">
        <f>IF(ISBLANK(Interface!B25),"",Standard_errors)</f>
        <v/>
      </c>
      <c r="F25" s="9" t="str">
        <f>IF(ISBLANK(Interface!B25),"",1.96*E25)</f>
        <v/>
      </c>
      <c r="G25" s="9" t="str">
        <f>IF(ISBLANK(Interface!B25),"",VLOOKUP(A25,$C$2:$F$101,2,FALSE))</f>
        <v/>
      </c>
      <c r="H25" s="9" t="str">
        <f>IF(ISBLANK(Interface!B25),"",VLOOKUP(A25,$C$2:$F$101,4,FALSE))</f>
        <v/>
      </c>
      <c r="I25" s="9" t="str">
        <f>IF(ISBLANK(Interface!B25),"",[0]!Names)</f>
        <v/>
      </c>
      <c r="J25" s="10" t="str">
        <f>IF(ISBLANK(Interface!B25),"",VLOOKUP(A25,$C$2:$I$101,7,FALSE))</f>
        <v/>
      </c>
      <c r="K25" s="9" t="str">
        <f>IF(ISBLANK(Interface!B25),"",RANK(M25,Cali_effect))</f>
        <v/>
      </c>
      <c r="L25" s="9" t="str">
        <f>IF(ISBLANK(Interface!B25),"",K25+COUNTIF(K25:K124,K25)-1)</f>
        <v/>
      </c>
      <c r="M25" s="9" t="str">
        <f t="array" ref="M25">IF(ISBLANK(Interface!B25),"",Estimated_mean+(Estimated_tau2/(Estimated_tau2+Interface!C25^2))^0.5*(Interface!B25-Estimated_mean))</f>
        <v/>
      </c>
      <c r="N25" s="10" t="str">
        <f>IF(ISBLANK(Interface!B25),"",VLOOKUP(A25,$L$2:$M$101,2,FALSE))</f>
        <v/>
      </c>
      <c r="O25" s="1"/>
      <c r="P25" s="1"/>
      <c r="Q25" s="1"/>
      <c r="R25" s="1">
        <v>0</v>
      </c>
      <c r="S25" s="1"/>
      <c r="T25" s="1"/>
    </row>
    <row r="26" spans="1:20">
      <c r="A26" s="1">
        <v>25</v>
      </c>
      <c r="B26" s="9" t="str">
        <f>IF(ISBLANK(Interface!B26),"",RANK(D26,Effect_estimates))</f>
        <v/>
      </c>
      <c r="C26" s="9" t="str">
        <f>IF(ISBLANK(Interface!B26),"",B26+COUNTIF(B26:B125,B26)-1)</f>
        <v/>
      </c>
      <c r="D26" s="9" t="str">
        <f>IF(ISBLANK(Interface!B26),"",Effect_estimates)</f>
        <v/>
      </c>
      <c r="E26" s="9" t="str">
        <f>IF(ISBLANK(Interface!B26),"",Standard_errors)</f>
        <v/>
      </c>
      <c r="F26" s="9" t="str">
        <f>IF(ISBLANK(Interface!B26),"",1.96*E26)</f>
        <v/>
      </c>
      <c r="G26" s="9" t="str">
        <f>IF(ISBLANK(Interface!B26),"",VLOOKUP(A26,$C$2:$F$101,2,FALSE))</f>
        <v/>
      </c>
      <c r="H26" s="9" t="str">
        <f>IF(ISBLANK(Interface!B26),"",VLOOKUP(A26,$C$2:$F$101,4,FALSE))</f>
        <v/>
      </c>
      <c r="I26" s="9" t="str">
        <f>IF(ISBLANK(Interface!B26),"",[0]!Names)</f>
        <v/>
      </c>
      <c r="J26" s="10" t="str">
        <f>IF(ISBLANK(Interface!B26),"",VLOOKUP(A26,$C$2:$I$101,7,FALSE))</f>
        <v/>
      </c>
      <c r="K26" s="9" t="str">
        <f>IF(ISBLANK(Interface!B26),"",RANK(M26,Cali_effect))</f>
        <v/>
      </c>
      <c r="L26" s="9" t="str">
        <f>IF(ISBLANK(Interface!B26),"",K26+COUNTIF(K26:K125,K26)-1)</f>
        <v/>
      </c>
      <c r="M26" s="9" t="str">
        <f t="array" ref="M26">IF(ISBLANK(Interface!B26),"",Estimated_mean+(Estimated_tau2/(Estimated_tau2+Interface!C26^2))^0.5*(Interface!B26-Estimated_mean))</f>
        <v/>
      </c>
      <c r="N26" s="10" t="str">
        <f>IF(ISBLANK(Interface!B26),"",VLOOKUP(A26,$L$2:$M$101,2,FALSE))</f>
        <v/>
      </c>
      <c r="O26" s="1"/>
      <c r="P26" s="1"/>
      <c r="Q26" s="1"/>
      <c r="R26" s="1">
        <v>0</v>
      </c>
      <c r="S26" s="1"/>
      <c r="T26" s="1"/>
    </row>
    <row r="27" spans="1:20">
      <c r="A27" s="1">
        <v>26</v>
      </c>
      <c r="B27" s="9" t="str">
        <f>IF(ISBLANK(Interface!B27),"",RANK(D27,Effect_estimates))</f>
        <v/>
      </c>
      <c r="C27" s="9" t="str">
        <f>IF(ISBLANK(Interface!B27),"",B27+COUNTIF(B27:B126,B27)-1)</f>
        <v/>
      </c>
      <c r="D27" s="9" t="str">
        <f>IF(ISBLANK(Interface!B27),"",Effect_estimates)</f>
        <v/>
      </c>
      <c r="E27" s="9" t="str">
        <f>IF(ISBLANK(Interface!B27),"",Standard_errors)</f>
        <v/>
      </c>
      <c r="F27" s="9" t="str">
        <f>IF(ISBLANK(Interface!B27),"",1.96*E27)</f>
        <v/>
      </c>
      <c r="G27" s="9" t="str">
        <f>IF(ISBLANK(Interface!B27),"",VLOOKUP(A27,$C$2:$F$101,2,FALSE))</f>
        <v/>
      </c>
      <c r="H27" s="9" t="str">
        <f>IF(ISBLANK(Interface!B27),"",VLOOKUP(A27,$C$2:$F$101,4,FALSE))</f>
        <v/>
      </c>
      <c r="I27" s="9" t="str">
        <f>IF(ISBLANK(Interface!B27),"",[0]!Names)</f>
        <v/>
      </c>
      <c r="J27" s="10" t="str">
        <f>IF(ISBLANK(Interface!B27),"",VLOOKUP(A27,$C$2:$I$101,7,FALSE))</f>
        <v/>
      </c>
      <c r="K27" s="9" t="str">
        <f>IF(ISBLANK(Interface!B27),"",RANK(M27,Cali_effect))</f>
        <v/>
      </c>
      <c r="L27" s="9" t="str">
        <f>IF(ISBLANK(Interface!B27),"",K27+COUNTIF(K27:K126,K27)-1)</f>
        <v/>
      </c>
      <c r="M27" s="9" t="str">
        <f t="array" ref="M27">IF(ISBLANK(Interface!B27),"",Estimated_mean+(Estimated_tau2/(Estimated_tau2+Interface!C27^2))^0.5*(Interface!B27-Estimated_mean))</f>
        <v/>
      </c>
      <c r="N27" s="10" t="str">
        <f>IF(ISBLANK(Interface!B27),"",VLOOKUP(A27,$L$2:$M$101,2,FALSE))</f>
        <v/>
      </c>
      <c r="O27" s="1"/>
      <c r="P27" s="1"/>
      <c r="Q27" s="1"/>
      <c r="R27" s="1">
        <v>0</v>
      </c>
      <c r="S27" s="1"/>
      <c r="T27" s="1"/>
    </row>
    <row r="28" spans="1:20">
      <c r="A28" s="1">
        <v>27</v>
      </c>
      <c r="B28" s="9" t="str">
        <f>IF(ISBLANK(Interface!B28),"",RANK(D28,Effect_estimates))</f>
        <v/>
      </c>
      <c r="C28" s="9" t="str">
        <f>IF(ISBLANK(Interface!B28),"",B28+COUNTIF(B28:B127,B28)-1)</f>
        <v/>
      </c>
      <c r="D28" s="9" t="str">
        <f>IF(ISBLANK(Interface!B28),"",Effect_estimates)</f>
        <v/>
      </c>
      <c r="E28" s="9" t="str">
        <f>IF(ISBLANK(Interface!B28),"",Standard_errors)</f>
        <v/>
      </c>
      <c r="F28" s="9" t="str">
        <f>IF(ISBLANK(Interface!B28),"",1.96*E28)</f>
        <v/>
      </c>
      <c r="G28" s="9" t="str">
        <f>IF(ISBLANK(Interface!B28),"",VLOOKUP(A28,$C$2:$F$101,2,FALSE))</f>
        <v/>
      </c>
      <c r="H28" s="9" t="str">
        <f>IF(ISBLANK(Interface!B28),"",VLOOKUP(A28,$C$2:$F$101,4,FALSE))</f>
        <v/>
      </c>
      <c r="I28" s="9" t="str">
        <f>IF(ISBLANK(Interface!B28),"",[0]!Names)</f>
        <v/>
      </c>
      <c r="J28" s="10" t="str">
        <f>IF(ISBLANK(Interface!B28),"",VLOOKUP(A28,$C$2:$I$101,7,FALSE))</f>
        <v/>
      </c>
      <c r="K28" s="9" t="str">
        <f>IF(ISBLANK(Interface!B28),"",RANK(M28,Cali_effect))</f>
        <v/>
      </c>
      <c r="L28" s="9" t="str">
        <f>IF(ISBLANK(Interface!B28),"",K28+COUNTIF(K28:K127,K28)-1)</f>
        <v/>
      </c>
      <c r="M28" s="9" t="str">
        <f t="array" ref="M28">IF(ISBLANK(Interface!B28),"",Estimated_mean+(Estimated_tau2/(Estimated_tau2+Interface!C28^2))^0.5*(Interface!B28-Estimated_mean))</f>
        <v/>
      </c>
      <c r="N28" s="10" t="str">
        <f>IF(ISBLANK(Interface!B28),"",VLOOKUP(A28,$L$2:$M$101,2,FALSE))</f>
        <v/>
      </c>
      <c r="O28" s="1"/>
      <c r="P28" s="1"/>
      <c r="Q28" s="1"/>
      <c r="R28" s="1">
        <v>0</v>
      </c>
      <c r="S28" s="1"/>
      <c r="T28" s="1"/>
    </row>
    <row r="29" spans="1:20">
      <c r="A29" s="1">
        <v>28</v>
      </c>
      <c r="B29" s="9" t="str">
        <f>IF(ISBLANK(Interface!B29),"",RANK(D29,Effect_estimates))</f>
        <v/>
      </c>
      <c r="C29" s="9" t="str">
        <f>IF(ISBLANK(Interface!B29),"",B29+COUNTIF(B29:B128,B29)-1)</f>
        <v/>
      </c>
      <c r="D29" s="9" t="str">
        <f>IF(ISBLANK(Interface!B29),"",Effect_estimates)</f>
        <v/>
      </c>
      <c r="E29" s="9" t="str">
        <f>IF(ISBLANK(Interface!B29),"",Standard_errors)</f>
        <v/>
      </c>
      <c r="F29" s="9" t="str">
        <f>IF(ISBLANK(Interface!B29),"",1.96*E29)</f>
        <v/>
      </c>
      <c r="G29" s="9" t="str">
        <f>IF(ISBLANK(Interface!B29),"",VLOOKUP(A29,$C$2:$F$101,2,FALSE))</f>
        <v/>
      </c>
      <c r="H29" s="9" t="str">
        <f>IF(ISBLANK(Interface!B29),"",VLOOKUP(A29,$C$2:$F$101,4,FALSE))</f>
        <v/>
      </c>
      <c r="I29" s="9" t="str">
        <f>IF(ISBLANK(Interface!B29),"",[0]!Names)</f>
        <v/>
      </c>
      <c r="J29" s="10" t="str">
        <f>IF(ISBLANK(Interface!B29),"",VLOOKUP(A29,$C$2:$I$101,7,FALSE))</f>
        <v/>
      </c>
      <c r="K29" s="9" t="str">
        <f>IF(ISBLANK(Interface!B29),"",RANK(M29,Cali_effect))</f>
        <v/>
      </c>
      <c r="L29" s="9" t="str">
        <f>IF(ISBLANK(Interface!B29),"",K29+COUNTIF(K29:K128,K29)-1)</f>
        <v/>
      </c>
      <c r="M29" s="9" t="str">
        <f t="array" ref="M29">IF(ISBLANK(Interface!B29),"",Estimated_mean+(Estimated_tau2/(Estimated_tau2+Interface!C29^2))^0.5*(Interface!B29-Estimated_mean))</f>
        <v/>
      </c>
      <c r="N29" s="10" t="str">
        <f>IF(ISBLANK(Interface!B29),"",VLOOKUP(A29,$L$2:$M$101,2,FALSE))</f>
        <v/>
      </c>
      <c r="O29" s="1"/>
      <c r="P29" s="1"/>
      <c r="Q29" s="1"/>
      <c r="R29" s="1">
        <v>0</v>
      </c>
      <c r="S29" s="1"/>
      <c r="T29" s="1"/>
    </row>
    <row r="30" spans="1:20">
      <c r="A30" s="1">
        <v>29</v>
      </c>
      <c r="B30" s="9" t="str">
        <f>IF(ISBLANK(Interface!B30),"",RANK(D30,Effect_estimates))</f>
        <v/>
      </c>
      <c r="C30" s="9" t="str">
        <f>IF(ISBLANK(Interface!B30),"",B30+COUNTIF(B30:B129,B30)-1)</f>
        <v/>
      </c>
      <c r="D30" s="9" t="str">
        <f>IF(ISBLANK(Interface!B30),"",Effect_estimates)</f>
        <v/>
      </c>
      <c r="E30" s="9" t="str">
        <f>IF(ISBLANK(Interface!B30),"",Standard_errors)</f>
        <v/>
      </c>
      <c r="F30" s="9" t="str">
        <f>IF(ISBLANK(Interface!B30),"",1.96*E30)</f>
        <v/>
      </c>
      <c r="G30" s="9" t="str">
        <f>IF(ISBLANK(Interface!B30),"",VLOOKUP(A30,$C$2:$F$101,2,FALSE))</f>
        <v/>
      </c>
      <c r="H30" s="9" t="str">
        <f>IF(ISBLANK(Interface!B30),"",VLOOKUP(A30,$C$2:$F$101,4,FALSE))</f>
        <v/>
      </c>
      <c r="I30" s="9" t="str">
        <f>IF(ISBLANK(Interface!B30),"",[0]!Names)</f>
        <v/>
      </c>
      <c r="J30" s="10" t="str">
        <f>IF(ISBLANK(Interface!B30),"",VLOOKUP(A30,$C$2:$I$101,7,FALSE))</f>
        <v/>
      </c>
      <c r="K30" s="9" t="str">
        <f>IF(ISBLANK(Interface!B30),"",RANK(M30,Cali_effect))</f>
        <v/>
      </c>
      <c r="L30" s="9" t="str">
        <f>IF(ISBLANK(Interface!B30),"",K30+COUNTIF(K30:K129,K30)-1)</f>
        <v/>
      </c>
      <c r="M30" s="9" t="str">
        <f t="array" ref="M30">IF(ISBLANK(Interface!B30),"",Estimated_mean+(Estimated_tau2/(Estimated_tau2+Interface!C30^2))^0.5*(Interface!B30-Estimated_mean))</f>
        <v/>
      </c>
      <c r="N30" s="10" t="str">
        <f>IF(ISBLANK(Interface!B30),"",VLOOKUP(A30,$L$2:$M$101,2,FALSE))</f>
        <v/>
      </c>
      <c r="O30" s="1"/>
      <c r="P30" s="1"/>
      <c r="Q30" s="1"/>
      <c r="R30" s="1">
        <v>0</v>
      </c>
      <c r="S30" s="1"/>
      <c r="T30" s="1"/>
    </row>
    <row r="31" spans="1:20">
      <c r="A31" s="1">
        <v>30</v>
      </c>
      <c r="B31" s="9" t="str">
        <f>IF(ISBLANK(Interface!B31),"",RANK(D31,Effect_estimates))</f>
        <v/>
      </c>
      <c r="C31" s="9" t="str">
        <f>IF(ISBLANK(Interface!B31),"",B31+COUNTIF(B31:B130,B31)-1)</f>
        <v/>
      </c>
      <c r="D31" s="9" t="str">
        <f>IF(ISBLANK(Interface!B31),"",Effect_estimates)</f>
        <v/>
      </c>
      <c r="E31" s="9" t="str">
        <f>IF(ISBLANK(Interface!B31),"",Standard_errors)</f>
        <v/>
      </c>
      <c r="F31" s="9" t="str">
        <f>IF(ISBLANK(Interface!B31),"",1.96*E31)</f>
        <v/>
      </c>
      <c r="G31" s="9" t="str">
        <f>IF(ISBLANK(Interface!B31),"",VLOOKUP(A31,$C$2:$F$101,2,FALSE))</f>
        <v/>
      </c>
      <c r="H31" s="9" t="str">
        <f>IF(ISBLANK(Interface!B31),"",VLOOKUP(A31,$C$2:$F$101,4,FALSE))</f>
        <v/>
      </c>
      <c r="I31" s="9" t="str">
        <f>IF(ISBLANK(Interface!B31),"",[0]!Names)</f>
        <v/>
      </c>
      <c r="J31" s="10" t="str">
        <f>IF(ISBLANK(Interface!B31),"",VLOOKUP(A31,$C$2:$I$101,7,FALSE))</f>
        <v/>
      </c>
      <c r="K31" s="9" t="str">
        <f>IF(ISBLANK(Interface!B31),"",RANK(M31,Cali_effect))</f>
        <v/>
      </c>
      <c r="L31" s="9" t="str">
        <f>IF(ISBLANK(Interface!B31),"",K31+COUNTIF(K31:K130,K31)-1)</f>
        <v/>
      </c>
      <c r="M31" s="9" t="str">
        <f t="array" ref="M31">IF(ISBLANK(Interface!B31),"",Estimated_mean+(Estimated_tau2/(Estimated_tau2+Interface!C31^2))^0.5*(Interface!B31-Estimated_mean))</f>
        <v/>
      </c>
      <c r="N31" s="10" t="str">
        <f>IF(ISBLANK(Interface!B31),"",VLOOKUP(A31,$L$2:$M$101,2,FALSE))</f>
        <v/>
      </c>
      <c r="O31" s="1"/>
      <c r="P31" s="1"/>
      <c r="Q31" s="1"/>
      <c r="R31" s="1">
        <v>0</v>
      </c>
      <c r="S31" s="1"/>
      <c r="T31" s="1"/>
    </row>
    <row r="32" spans="1:20">
      <c r="A32" s="1">
        <v>31</v>
      </c>
      <c r="B32" s="9" t="str">
        <f>IF(ISBLANK(Interface!B32),"",RANK(D32,Effect_estimates))</f>
        <v/>
      </c>
      <c r="C32" s="9" t="str">
        <f>IF(ISBLANK(Interface!B32),"",B32+COUNTIF(B32:B131,B32)-1)</f>
        <v/>
      </c>
      <c r="D32" s="9" t="str">
        <f>IF(ISBLANK(Interface!B32),"",Effect_estimates)</f>
        <v/>
      </c>
      <c r="E32" s="9" t="str">
        <f>IF(ISBLANK(Interface!B32),"",Standard_errors)</f>
        <v/>
      </c>
      <c r="F32" s="9" t="str">
        <f>IF(ISBLANK(Interface!B32),"",1.96*E32)</f>
        <v/>
      </c>
      <c r="G32" s="9" t="str">
        <f>IF(ISBLANK(Interface!B32),"",VLOOKUP(A32,$C$2:$F$101,2,FALSE))</f>
        <v/>
      </c>
      <c r="H32" s="9" t="str">
        <f>IF(ISBLANK(Interface!B32),"",VLOOKUP(A32,$C$2:$F$101,4,FALSE))</f>
        <v/>
      </c>
      <c r="I32" s="9" t="str">
        <f>IF(ISBLANK(Interface!B32),"",[0]!Names)</f>
        <v/>
      </c>
      <c r="J32" s="10" t="str">
        <f>IF(ISBLANK(Interface!B32),"",VLOOKUP(A32,$C$2:$I$101,7,FALSE))</f>
        <v/>
      </c>
      <c r="K32" s="9" t="str">
        <f>IF(ISBLANK(Interface!B32),"",RANK(M32,Cali_effect))</f>
        <v/>
      </c>
      <c r="L32" s="9" t="str">
        <f>IF(ISBLANK(Interface!B32),"",K32+COUNTIF(K32:K131,K32)-1)</f>
        <v/>
      </c>
      <c r="M32" s="9" t="str">
        <f t="array" ref="M32">IF(ISBLANK(Interface!B32),"",Estimated_mean+(Estimated_tau2/(Estimated_tau2+Interface!C32^2))^0.5*(Interface!B32-Estimated_mean))</f>
        <v/>
      </c>
      <c r="N32" s="10" t="str">
        <f>IF(ISBLANK(Interface!B32),"",VLOOKUP(A32,$L$2:$M$101,2,FALSE))</f>
        <v/>
      </c>
      <c r="O32" s="1"/>
      <c r="P32" s="1"/>
      <c r="Q32" s="1"/>
      <c r="R32" s="1">
        <v>0</v>
      </c>
      <c r="S32" s="1"/>
      <c r="T32" s="1"/>
    </row>
    <row r="33" spans="1:20">
      <c r="A33" s="1">
        <v>32</v>
      </c>
      <c r="B33" s="9" t="str">
        <f>IF(ISBLANK(Interface!B33),"",RANK(D33,Effect_estimates))</f>
        <v/>
      </c>
      <c r="C33" s="9" t="str">
        <f>IF(ISBLANK(Interface!B33),"",B33+COUNTIF(B33:B132,B33)-1)</f>
        <v/>
      </c>
      <c r="D33" s="9" t="str">
        <f>IF(ISBLANK(Interface!B33),"",Effect_estimates)</f>
        <v/>
      </c>
      <c r="E33" s="9" t="str">
        <f>IF(ISBLANK(Interface!B33),"",Standard_errors)</f>
        <v/>
      </c>
      <c r="F33" s="9" t="str">
        <f>IF(ISBLANK(Interface!B33),"",1.96*E33)</f>
        <v/>
      </c>
      <c r="G33" s="9" t="str">
        <f>IF(ISBLANK(Interface!B33),"",VLOOKUP(A33,$C$2:$F$101,2,FALSE))</f>
        <v/>
      </c>
      <c r="H33" s="9" t="str">
        <f>IF(ISBLANK(Interface!B33),"",VLOOKUP(A33,$C$2:$F$101,4,FALSE))</f>
        <v/>
      </c>
      <c r="I33" s="9" t="str">
        <f>IF(ISBLANK(Interface!B33),"",[0]!Names)</f>
        <v/>
      </c>
      <c r="J33" s="10" t="str">
        <f>IF(ISBLANK(Interface!B33),"",VLOOKUP(A33,$C$2:$I$101,7,FALSE))</f>
        <v/>
      </c>
      <c r="K33" s="9" t="str">
        <f>IF(ISBLANK(Interface!B33),"",RANK(M33,Cali_effect))</f>
        <v/>
      </c>
      <c r="L33" s="9" t="str">
        <f>IF(ISBLANK(Interface!B33),"",K33+COUNTIF(K33:K132,K33)-1)</f>
        <v/>
      </c>
      <c r="M33" s="9" t="str">
        <f t="array" ref="M33">IF(ISBLANK(Interface!B33),"",Estimated_mean+(Estimated_tau2/(Estimated_tau2+Interface!C33^2))^0.5*(Interface!B33-Estimated_mean))</f>
        <v/>
      </c>
      <c r="N33" s="10" t="str">
        <f>IF(ISBLANK(Interface!B33),"",VLOOKUP(A33,$L$2:$M$101,2,FALSE))</f>
        <v/>
      </c>
      <c r="O33" s="1"/>
      <c r="P33" s="1"/>
      <c r="Q33" s="1"/>
      <c r="R33" s="1">
        <v>0</v>
      </c>
      <c r="S33" s="1"/>
      <c r="T33" s="1"/>
    </row>
    <row r="34" spans="1:20">
      <c r="A34" s="1">
        <v>33</v>
      </c>
      <c r="B34" s="9" t="str">
        <f>IF(ISBLANK(Interface!B34),"",RANK(D34,Effect_estimates))</f>
        <v/>
      </c>
      <c r="C34" s="9" t="str">
        <f>IF(ISBLANK(Interface!B34),"",B34+COUNTIF(B34:B133,B34)-1)</f>
        <v/>
      </c>
      <c r="D34" s="9" t="str">
        <f>IF(ISBLANK(Interface!B34),"",Effect_estimates)</f>
        <v/>
      </c>
      <c r="E34" s="9" t="str">
        <f>IF(ISBLANK(Interface!B34),"",Standard_errors)</f>
        <v/>
      </c>
      <c r="F34" s="9" t="str">
        <f>IF(ISBLANK(Interface!B34),"",1.96*E34)</f>
        <v/>
      </c>
      <c r="G34" s="9" t="str">
        <f>IF(ISBLANK(Interface!B34),"",VLOOKUP(A34,$C$2:$F$101,2,FALSE))</f>
        <v/>
      </c>
      <c r="H34" s="9" t="str">
        <f>IF(ISBLANK(Interface!B34),"",VLOOKUP(A34,$C$2:$F$101,4,FALSE))</f>
        <v/>
      </c>
      <c r="I34" s="9" t="str">
        <f>IF(ISBLANK(Interface!B34),"",[0]!Names)</f>
        <v/>
      </c>
      <c r="J34" s="10" t="str">
        <f>IF(ISBLANK(Interface!B34),"",VLOOKUP(A34,$C$2:$I$101,7,FALSE))</f>
        <v/>
      </c>
      <c r="K34" s="9" t="str">
        <f>IF(ISBLANK(Interface!B34),"",RANK(M34,Cali_effect))</f>
        <v/>
      </c>
      <c r="L34" s="9" t="str">
        <f>IF(ISBLANK(Interface!B34),"",K34+COUNTIF(K34:K133,K34)-1)</f>
        <v/>
      </c>
      <c r="M34" s="9" t="str">
        <f t="array" ref="M34">IF(ISBLANK(Interface!B34),"",Estimated_mean+(Estimated_tau2/(Estimated_tau2+Interface!C34^2))^0.5*(Interface!B34-Estimated_mean))</f>
        <v/>
      </c>
      <c r="N34" s="10" t="str">
        <f>IF(ISBLANK(Interface!B34),"",VLOOKUP(A34,$L$2:$M$101,2,FALSE))</f>
        <v/>
      </c>
      <c r="O34" s="1"/>
      <c r="P34" s="1"/>
      <c r="Q34" s="1"/>
      <c r="R34" s="1">
        <v>0</v>
      </c>
      <c r="S34" s="1"/>
      <c r="T34" s="1"/>
    </row>
    <row r="35" spans="1:20">
      <c r="A35" s="1">
        <v>34</v>
      </c>
      <c r="B35" s="9" t="str">
        <f>IF(ISBLANK(Interface!B35),"",RANK(D35,Effect_estimates))</f>
        <v/>
      </c>
      <c r="C35" s="9" t="str">
        <f>IF(ISBLANK(Interface!B35),"",B35+COUNTIF(B35:B134,B35)-1)</f>
        <v/>
      </c>
      <c r="D35" s="9" t="str">
        <f>IF(ISBLANK(Interface!B35),"",Effect_estimates)</f>
        <v/>
      </c>
      <c r="E35" s="9" t="str">
        <f>IF(ISBLANK(Interface!B35),"",Standard_errors)</f>
        <v/>
      </c>
      <c r="F35" s="9" t="str">
        <f>IF(ISBLANK(Interface!B35),"",1.96*E35)</f>
        <v/>
      </c>
      <c r="G35" s="9" t="str">
        <f>IF(ISBLANK(Interface!B35),"",VLOOKUP(A35,$C$2:$F$101,2,FALSE))</f>
        <v/>
      </c>
      <c r="H35" s="9" t="str">
        <f>IF(ISBLANK(Interface!B35),"",VLOOKUP(A35,$C$2:$F$101,4,FALSE))</f>
        <v/>
      </c>
      <c r="I35" s="9" t="str">
        <f>IF(ISBLANK(Interface!B35),"",[0]!Names)</f>
        <v/>
      </c>
      <c r="J35" s="10" t="str">
        <f>IF(ISBLANK(Interface!B35),"",VLOOKUP(A35,$C$2:$I$101,7,FALSE))</f>
        <v/>
      </c>
      <c r="K35" s="9" t="str">
        <f>IF(ISBLANK(Interface!B35),"",RANK(M35,Cali_effect))</f>
        <v/>
      </c>
      <c r="L35" s="9" t="str">
        <f>IF(ISBLANK(Interface!B35),"",K35+COUNTIF(K35:K134,K35)-1)</f>
        <v/>
      </c>
      <c r="M35" s="9" t="str">
        <f t="array" ref="M35">IF(ISBLANK(Interface!B35),"",Estimated_mean+(Estimated_tau2/(Estimated_tau2+Interface!C35^2))^0.5*(Interface!B35-Estimated_mean))</f>
        <v/>
      </c>
      <c r="N35" s="10" t="str">
        <f>IF(ISBLANK(Interface!B35),"",VLOOKUP(A35,$L$2:$M$101,2,FALSE))</f>
        <v/>
      </c>
      <c r="O35" s="1"/>
      <c r="P35" s="1"/>
      <c r="Q35" s="1"/>
      <c r="R35" s="1">
        <v>0</v>
      </c>
      <c r="S35" s="1"/>
      <c r="T35" s="1"/>
    </row>
    <row r="36" spans="1:20">
      <c r="A36" s="1">
        <v>35</v>
      </c>
      <c r="B36" s="9" t="str">
        <f>IF(ISBLANK(Interface!B36),"",RANK(D36,Effect_estimates))</f>
        <v/>
      </c>
      <c r="C36" s="9" t="str">
        <f>IF(ISBLANK(Interface!B36),"",B36+COUNTIF(B36:B135,B36)-1)</f>
        <v/>
      </c>
      <c r="D36" s="9" t="str">
        <f>IF(ISBLANK(Interface!B36),"",Effect_estimates)</f>
        <v/>
      </c>
      <c r="E36" s="9" t="str">
        <f>IF(ISBLANK(Interface!B36),"",Standard_errors)</f>
        <v/>
      </c>
      <c r="F36" s="9" t="str">
        <f>IF(ISBLANK(Interface!B36),"",1.96*E36)</f>
        <v/>
      </c>
      <c r="G36" s="9" t="str">
        <f>IF(ISBLANK(Interface!B36),"",VLOOKUP(A36,$C$2:$F$101,2,FALSE))</f>
        <v/>
      </c>
      <c r="H36" s="9" t="str">
        <f>IF(ISBLANK(Interface!B36),"",VLOOKUP(A36,$C$2:$F$101,4,FALSE))</f>
        <v/>
      </c>
      <c r="I36" s="9" t="str">
        <f>IF(ISBLANK(Interface!B36),"",[0]!Names)</f>
        <v/>
      </c>
      <c r="J36" s="10" t="str">
        <f>IF(ISBLANK(Interface!B36),"",VLOOKUP(A36,$C$2:$I$101,7,FALSE))</f>
        <v/>
      </c>
      <c r="K36" s="9" t="str">
        <f>IF(ISBLANK(Interface!B36),"",RANK(M36,Cali_effect))</f>
        <v/>
      </c>
      <c r="L36" s="9" t="str">
        <f>IF(ISBLANK(Interface!B36),"",K36+COUNTIF(K36:K135,K36)-1)</f>
        <v/>
      </c>
      <c r="M36" s="9" t="str">
        <f t="array" ref="M36">IF(ISBLANK(Interface!B36),"",Estimated_mean+(Estimated_tau2/(Estimated_tau2+Interface!C36^2))^0.5*(Interface!B36-Estimated_mean))</f>
        <v/>
      </c>
      <c r="N36" s="10" t="str">
        <f>IF(ISBLANK(Interface!B36),"",VLOOKUP(A36,$L$2:$M$101,2,FALSE))</f>
        <v/>
      </c>
      <c r="O36" s="1"/>
      <c r="P36" s="1"/>
      <c r="Q36" s="1"/>
      <c r="R36" s="1">
        <v>0</v>
      </c>
      <c r="S36" s="1"/>
      <c r="T36" s="1"/>
    </row>
    <row r="37" spans="1:20">
      <c r="A37" s="1">
        <v>36</v>
      </c>
      <c r="B37" s="9" t="str">
        <f>IF(ISBLANK(Interface!B37),"",RANK(D37,Effect_estimates))</f>
        <v/>
      </c>
      <c r="C37" s="9" t="str">
        <f>IF(ISBLANK(Interface!B37),"",B37+COUNTIF(B37:B136,B37)-1)</f>
        <v/>
      </c>
      <c r="D37" s="9" t="str">
        <f>IF(ISBLANK(Interface!B37),"",Effect_estimates)</f>
        <v/>
      </c>
      <c r="E37" s="9" t="str">
        <f>IF(ISBLANK(Interface!B37),"",Standard_errors)</f>
        <v/>
      </c>
      <c r="F37" s="9" t="str">
        <f>IF(ISBLANK(Interface!B37),"",1.96*E37)</f>
        <v/>
      </c>
      <c r="G37" s="9" t="str">
        <f>IF(ISBLANK(Interface!B37),"",VLOOKUP(A37,$C$2:$F$101,2,FALSE))</f>
        <v/>
      </c>
      <c r="H37" s="9" t="str">
        <f>IF(ISBLANK(Interface!B37),"",VLOOKUP(A37,$C$2:$F$101,4,FALSE))</f>
        <v/>
      </c>
      <c r="I37" s="9" t="str">
        <f>IF(ISBLANK(Interface!B37),"",[0]!Names)</f>
        <v/>
      </c>
      <c r="J37" s="10" t="str">
        <f>IF(ISBLANK(Interface!B37),"",VLOOKUP(A37,$C$2:$I$101,7,FALSE))</f>
        <v/>
      </c>
      <c r="K37" s="9" t="str">
        <f>IF(ISBLANK(Interface!B37),"",RANK(M37,Cali_effect))</f>
        <v/>
      </c>
      <c r="L37" s="9" t="str">
        <f>IF(ISBLANK(Interface!B37),"",K37+COUNTIF(K37:K136,K37)-1)</f>
        <v/>
      </c>
      <c r="M37" s="9" t="str">
        <f t="array" ref="M37">IF(ISBLANK(Interface!B37),"",Estimated_mean+(Estimated_tau2/(Estimated_tau2+Interface!C37^2))^0.5*(Interface!B37-Estimated_mean))</f>
        <v/>
      </c>
      <c r="N37" s="10" t="str">
        <f>IF(ISBLANK(Interface!B37),"",VLOOKUP(A37,$L$2:$M$101,2,FALSE))</f>
        <v/>
      </c>
      <c r="O37" s="1"/>
      <c r="P37" s="1"/>
      <c r="Q37" s="1"/>
      <c r="R37" s="1">
        <v>0</v>
      </c>
      <c r="S37" s="1"/>
      <c r="T37" s="1"/>
    </row>
    <row r="38" spans="1:20">
      <c r="A38" s="1">
        <v>37</v>
      </c>
      <c r="B38" s="9" t="str">
        <f>IF(ISBLANK(Interface!B38),"",RANK(D38,Effect_estimates))</f>
        <v/>
      </c>
      <c r="C38" s="9" t="str">
        <f>IF(ISBLANK(Interface!B38),"",B38+COUNTIF(B38:B137,B38)-1)</f>
        <v/>
      </c>
      <c r="D38" s="9" t="str">
        <f>IF(ISBLANK(Interface!B38),"",Effect_estimates)</f>
        <v/>
      </c>
      <c r="E38" s="9" t="str">
        <f>IF(ISBLANK(Interface!B38),"",Standard_errors)</f>
        <v/>
      </c>
      <c r="F38" s="9" t="str">
        <f>IF(ISBLANK(Interface!B38),"",1.96*E38)</f>
        <v/>
      </c>
      <c r="G38" s="9" t="str">
        <f>IF(ISBLANK(Interface!B38),"",VLOOKUP(A38,$C$2:$F$101,2,FALSE))</f>
        <v/>
      </c>
      <c r="H38" s="9" t="str">
        <f>IF(ISBLANK(Interface!B38),"",VLOOKUP(A38,$C$2:$F$101,4,FALSE))</f>
        <v/>
      </c>
      <c r="I38" s="9" t="str">
        <f>IF(ISBLANK(Interface!B38),"",[0]!Names)</f>
        <v/>
      </c>
      <c r="J38" s="10" t="str">
        <f>IF(ISBLANK(Interface!B38),"",VLOOKUP(A38,$C$2:$I$101,7,FALSE))</f>
        <v/>
      </c>
      <c r="K38" s="9" t="str">
        <f>IF(ISBLANK(Interface!B38),"",RANK(M38,Cali_effect))</f>
        <v/>
      </c>
      <c r="L38" s="9" t="str">
        <f>IF(ISBLANK(Interface!B38),"",K38+COUNTIF(K38:K137,K38)-1)</f>
        <v/>
      </c>
      <c r="M38" s="9" t="str">
        <f t="array" ref="M38">IF(ISBLANK(Interface!B38),"",Estimated_mean+(Estimated_tau2/(Estimated_tau2+Interface!C38^2))^0.5*(Interface!B38-Estimated_mean))</f>
        <v/>
      </c>
      <c r="N38" s="10" t="str">
        <f>IF(ISBLANK(Interface!B38),"",VLOOKUP(A38,$L$2:$M$101,2,FALSE))</f>
        <v/>
      </c>
      <c r="O38" s="1"/>
      <c r="P38" s="1"/>
      <c r="Q38" s="1"/>
      <c r="R38" s="1">
        <v>0</v>
      </c>
      <c r="S38" s="1"/>
      <c r="T38" s="1"/>
    </row>
    <row r="39" spans="1:20">
      <c r="A39" s="1">
        <v>38</v>
      </c>
      <c r="B39" s="9" t="str">
        <f>IF(ISBLANK(Interface!B39),"",RANK(D39,Effect_estimates))</f>
        <v/>
      </c>
      <c r="C39" s="9" t="str">
        <f>IF(ISBLANK(Interface!B39),"",B39+COUNTIF(B39:B138,B39)-1)</f>
        <v/>
      </c>
      <c r="D39" s="9" t="str">
        <f>IF(ISBLANK(Interface!B39),"",Effect_estimates)</f>
        <v/>
      </c>
      <c r="E39" s="9" t="str">
        <f>IF(ISBLANK(Interface!B39),"",Standard_errors)</f>
        <v/>
      </c>
      <c r="F39" s="9" t="str">
        <f>IF(ISBLANK(Interface!B39),"",1.96*E39)</f>
        <v/>
      </c>
      <c r="G39" s="9" t="str">
        <f>IF(ISBLANK(Interface!B39),"",VLOOKUP(A39,$C$2:$F$101,2,FALSE))</f>
        <v/>
      </c>
      <c r="H39" s="9" t="str">
        <f>IF(ISBLANK(Interface!B39),"",VLOOKUP(A39,$C$2:$F$101,4,FALSE))</f>
        <v/>
      </c>
      <c r="I39" s="9" t="str">
        <f>IF(ISBLANK(Interface!B39),"",[0]!Names)</f>
        <v/>
      </c>
      <c r="J39" s="10" t="str">
        <f>IF(ISBLANK(Interface!B39),"",VLOOKUP(A39,$C$2:$I$101,7,FALSE))</f>
        <v/>
      </c>
      <c r="K39" s="9" t="str">
        <f>IF(ISBLANK(Interface!B39),"",RANK(M39,Cali_effect))</f>
        <v/>
      </c>
      <c r="L39" s="9" t="str">
        <f>IF(ISBLANK(Interface!B39),"",K39+COUNTIF(K39:K138,K39)-1)</f>
        <v/>
      </c>
      <c r="M39" s="9" t="str">
        <f t="array" ref="M39">IF(ISBLANK(Interface!B39),"",Estimated_mean+(Estimated_tau2/(Estimated_tau2+Interface!C39^2))^0.5*(Interface!B39-Estimated_mean))</f>
        <v/>
      </c>
      <c r="N39" s="10" t="str">
        <f>IF(ISBLANK(Interface!B39),"",VLOOKUP(A39,$L$2:$M$101,2,FALSE))</f>
        <v/>
      </c>
      <c r="O39" s="1"/>
      <c r="P39" s="1"/>
      <c r="Q39" s="1"/>
      <c r="R39" s="1">
        <v>0</v>
      </c>
      <c r="S39" s="1"/>
      <c r="T39" s="1"/>
    </row>
    <row r="40" spans="1:20">
      <c r="A40" s="1">
        <v>39</v>
      </c>
      <c r="B40" s="9" t="str">
        <f>IF(ISBLANK(Interface!B40),"",RANK(D40,Effect_estimates))</f>
        <v/>
      </c>
      <c r="C40" s="9" t="str">
        <f>IF(ISBLANK(Interface!B40),"",B40+COUNTIF(B40:B139,B40)-1)</f>
        <v/>
      </c>
      <c r="D40" s="9" t="str">
        <f>IF(ISBLANK(Interface!B40),"",Effect_estimates)</f>
        <v/>
      </c>
      <c r="E40" s="9" t="str">
        <f>IF(ISBLANK(Interface!B40),"",Standard_errors)</f>
        <v/>
      </c>
      <c r="F40" s="9" t="str">
        <f>IF(ISBLANK(Interface!B40),"",1.96*E40)</f>
        <v/>
      </c>
      <c r="G40" s="9" t="str">
        <f>IF(ISBLANK(Interface!B40),"",VLOOKUP(A40,$C$2:$F$101,2,FALSE))</f>
        <v/>
      </c>
      <c r="H40" s="9" t="str">
        <f>IF(ISBLANK(Interface!B40),"",VLOOKUP(A40,$C$2:$F$101,4,FALSE))</f>
        <v/>
      </c>
      <c r="I40" s="9" t="str">
        <f>IF(ISBLANK(Interface!B40),"",[0]!Names)</f>
        <v/>
      </c>
      <c r="J40" s="10" t="str">
        <f>IF(ISBLANK(Interface!B40),"",VLOOKUP(A40,$C$2:$I$101,7,FALSE))</f>
        <v/>
      </c>
      <c r="K40" s="9" t="str">
        <f>IF(ISBLANK(Interface!B40),"",RANK(M40,Cali_effect))</f>
        <v/>
      </c>
      <c r="L40" s="9" t="str">
        <f>IF(ISBLANK(Interface!B40),"",K40+COUNTIF(K40:K139,K40)-1)</f>
        <v/>
      </c>
      <c r="M40" s="9" t="str">
        <f t="array" ref="M40">IF(ISBLANK(Interface!B40),"",Estimated_mean+(Estimated_tau2/(Estimated_tau2+Interface!C40^2))^0.5*(Interface!B40-Estimated_mean))</f>
        <v/>
      </c>
      <c r="N40" s="10" t="str">
        <f>IF(ISBLANK(Interface!B40),"",VLOOKUP(A40,$L$2:$M$101,2,FALSE))</f>
        <v/>
      </c>
      <c r="O40" s="1"/>
      <c r="P40" s="1"/>
      <c r="Q40" s="1"/>
      <c r="R40" s="1">
        <v>0</v>
      </c>
      <c r="S40" s="1"/>
      <c r="T40" s="1"/>
    </row>
    <row r="41" spans="1:20">
      <c r="A41" s="1">
        <v>40</v>
      </c>
      <c r="B41" s="9" t="str">
        <f>IF(ISBLANK(Interface!B41),"",RANK(D41,Effect_estimates))</f>
        <v/>
      </c>
      <c r="C41" s="9" t="str">
        <f>IF(ISBLANK(Interface!B41),"",B41+COUNTIF(B41:B140,B41)-1)</f>
        <v/>
      </c>
      <c r="D41" s="9" t="str">
        <f>IF(ISBLANK(Interface!B41),"",Effect_estimates)</f>
        <v/>
      </c>
      <c r="E41" s="9" t="str">
        <f>IF(ISBLANK(Interface!B41),"",Standard_errors)</f>
        <v/>
      </c>
      <c r="F41" s="9" t="str">
        <f>IF(ISBLANK(Interface!B41),"",1.96*E41)</f>
        <v/>
      </c>
      <c r="G41" s="9" t="str">
        <f>IF(ISBLANK(Interface!B41),"",VLOOKUP(A41,$C$2:$F$101,2,FALSE))</f>
        <v/>
      </c>
      <c r="H41" s="9" t="str">
        <f>IF(ISBLANK(Interface!B41),"",VLOOKUP(A41,$C$2:$F$101,4,FALSE))</f>
        <v/>
      </c>
      <c r="I41" s="9" t="str">
        <f>IF(ISBLANK(Interface!B41),"",[0]!Names)</f>
        <v/>
      </c>
      <c r="J41" s="10" t="str">
        <f>IF(ISBLANK(Interface!B41),"",VLOOKUP(A41,$C$2:$I$101,7,FALSE))</f>
        <v/>
      </c>
      <c r="K41" s="9" t="str">
        <f>IF(ISBLANK(Interface!B41),"",RANK(M41,Cali_effect))</f>
        <v/>
      </c>
      <c r="L41" s="9" t="str">
        <f>IF(ISBLANK(Interface!B41),"",K41+COUNTIF(K41:K140,K41)-1)</f>
        <v/>
      </c>
      <c r="M41" s="9" t="str">
        <f t="array" ref="M41">IF(ISBLANK(Interface!B41),"",Estimated_mean+(Estimated_tau2/(Estimated_tau2+Interface!C41^2))^0.5*(Interface!B41-Estimated_mean))</f>
        <v/>
      </c>
      <c r="N41" s="10" t="str">
        <f>IF(ISBLANK(Interface!B41),"",VLOOKUP(A41,$L$2:$M$101,2,FALSE))</f>
        <v/>
      </c>
      <c r="O41" s="1"/>
      <c r="P41" s="1"/>
      <c r="Q41" s="1"/>
      <c r="R41" s="1">
        <v>0</v>
      </c>
      <c r="S41" s="1"/>
      <c r="T41" s="1"/>
    </row>
    <row r="42" spans="1:20">
      <c r="A42" s="1">
        <v>41</v>
      </c>
      <c r="B42" s="9" t="str">
        <f>IF(ISBLANK(Interface!B42),"",RANK(D42,Effect_estimates))</f>
        <v/>
      </c>
      <c r="C42" s="9" t="str">
        <f>IF(ISBLANK(Interface!B42),"",B42+COUNTIF(B42:B141,B42)-1)</f>
        <v/>
      </c>
      <c r="D42" s="9" t="str">
        <f>IF(ISBLANK(Interface!B42),"",Effect_estimates)</f>
        <v/>
      </c>
      <c r="E42" s="9" t="str">
        <f>IF(ISBLANK(Interface!B42),"",Standard_errors)</f>
        <v/>
      </c>
      <c r="F42" s="9" t="str">
        <f>IF(ISBLANK(Interface!B42),"",1.96*E42)</f>
        <v/>
      </c>
      <c r="G42" s="9" t="str">
        <f>IF(ISBLANK(Interface!B42),"",VLOOKUP(A42,$C$2:$F$101,2,FALSE))</f>
        <v/>
      </c>
      <c r="H42" s="9" t="str">
        <f>IF(ISBLANK(Interface!B42),"",VLOOKUP(A42,$C$2:$F$101,4,FALSE))</f>
        <v/>
      </c>
      <c r="I42" s="9" t="str">
        <f>IF(ISBLANK(Interface!B42),"",[0]!Names)</f>
        <v/>
      </c>
      <c r="J42" s="10" t="str">
        <f>IF(ISBLANK(Interface!B42),"",VLOOKUP(A42,$C$2:$I$101,7,FALSE))</f>
        <v/>
      </c>
      <c r="K42" s="9" t="str">
        <f>IF(ISBLANK(Interface!B42),"",RANK(M42,Cali_effect))</f>
        <v/>
      </c>
      <c r="L42" s="9" t="str">
        <f>IF(ISBLANK(Interface!B42),"",K42+COUNTIF(K42:K141,K42)-1)</f>
        <v/>
      </c>
      <c r="M42" s="9" t="str">
        <f t="array" ref="M42">IF(ISBLANK(Interface!B42),"",Estimated_mean+(Estimated_tau2/(Estimated_tau2+Interface!C42^2))^0.5*(Interface!B42-Estimated_mean))</f>
        <v/>
      </c>
      <c r="N42" s="10" t="str">
        <f>IF(ISBLANK(Interface!B42),"",VLOOKUP(A42,$L$2:$M$101,2,FALSE))</f>
        <v/>
      </c>
      <c r="O42" s="1"/>
      <c r="P42" s="1"/>
      <c r="Q42" s="1"/>
      <c r="R42" s="1">
        <v>0</v>
      </c>
      <c r="S42" s="1"/>
      <c r="T42" s="1"/>
    </row>
    <row r="43" spans="1:20">
      <c r="A43" s="1">
        <v>42</v>
      </c>
      <c r="B43" s="9" t="str">
        <f>IF(ISBLANK(Interface!B43),"",RANK(D43,Effect_estimates))</f>
        <v/>
      </c>
      <c r="C43" s="9" t="str">
        <f>IF(ISBLANK(Interface!B43),"",B43+COUNTIF(B43:B142,B43)-1)</f>
        <v/>
      </c>
      <c r="D43" s="9" t="str">
        <f>IF(ISBLANK(Interface!B43),"",Effect_estimates)</f>
        <v/>
      </c>
      <c r="E43" s="9" t="str">
        <f>IF(ISBLANK(Interface!B43),"",Standard_errors)</f>
        <v/>
      </c>
      <c r="F43" s="9" t="str">
        <f>IF(ISBLANK(Interface!B43),"",1.96*E43)</f>
        <v/>
      </c>
      <c r="G43" s="9" t="str">
        <f>IF(ISBLANK(Interface!B43),"",VLOOKUP(A43,$C$2:$F$101,2,FALSE))</f>
        <v/>
      </c>
      <c r="H43" s="9" t="str">
        <f>IF(ISBLANK(Interface!B43),"",VLOOKUP(A43,$C$2:$F$101,4,FALSE))</f>
        <v/>
      </c>
      <c r="I43" s="9" t="str">
        <f>IF(ISBLANK(Interface!B43),"",[0]!Names)</f>
        <v/>
      </c>
      <c r="J43" s="10" t="str">
        <f>IF(ISBLANK(Interface!B43),"",VLOOKUP(A43,$C$2:$I$101,7,FALSE))</f>
        <v/>
      </c>
      <c r="K43" s="9" t="str">
        <f>IF(ISBLANK(Interface!B43),"",RANK(M43,Cali_effect))</f>
        <v/>
      </c>
      <c r="L43" s="9" t="str">
        <f>IF(ISBLANK(Interface!B43),"",K43+COUNTIF(K43:K142,K43)-1)</f>
        <v/>
      </c>
      <c r="M43" s="9" t="str">
        <f t="array" ref="M43">IF(ISBLANK(Interface!B43),"",Estimated_mean+(Estimated_tau2/(Estimated_tau2+Interface!C43^2))^0.5*(Interface!B43-Estimated_mean))</f>
        <v/>
      </c>
      <c r="N43" s="10" t="str">
        <f>IF(ISBLANK(Interface!B43),"",VLOOKUP(A43,$L$2:$M$101,2,FALSE))</f>
        <v/>
      </c>
      <c r="O43" s="1"/>
      <c r="P43" s="1"/>
      <c r="Q43" s="1"/>
      <c r="R43" s="1">
        <v>0</v>
      </c>
      <c r="S43" s="1"/>
      <c r="T43" s="1"/>
    </row>
    <row r="44" spans="1:20">
      <c r="A44" s="1">
        <v>43</v>
      </c>
      <c r="B44" s="9" t="str">
        <f>IF(ISBLANK(Interface!B44),"",RANK(D44,Effect_estimates))</f>
        <v/>
      </c>
      <c r="C44" s="9" t="str">
        <f>IF(ISBLANK(Interface!B44),"",B44+COUNTIF(B44:B143,B44)-1)</f>
        <v/>
      </c>
      <c r="D44" s="9" t="str">
        <f>IF(ISBLANK(Interface!B44),"",Effect_estimates)</f>
        <v/>
      </c>
      <c r="E44" s="9" t="str">
        <f>IF(ISBLANK(Interface!B44),"",Standard_errors)</f>
        <v/>
      </c>
      <c r="F44" s="9" t="str">
        <f>IF(ISBLANK(Interface!B44),"",1.96*E44)</f>
        <v/>
      </c>
      <c r="G44" s="9" t="str">
        <f>IF(ISBLANK(Interface!B44),"",VLOOKUP(A44,$C$2:$F$101,2,FALSE))</f>
        <v/>
      </c>
      <c r="H44" s="9" t="str">
        <f>IF(ISBLANK(Interface!B44),"",VLOOKUP(A44,$C$2:$F$101,4,FALSE))</f>
        <v/>
      </c>
      <c r="I44" s="9" t="str">
        <f>IF(ISBLANK(Interface!B44),"",[0]!Names)</f>
        <v/>
      </c>
      <c r="J44" s="10" t="str">
        <f>IF(ISBLANK(Interface!B44),"",VLOOKUP(A44,$C$2:$I$101,7,FALSE))</f>
        <v/>
      </c>
      <c r="K44" s="9" t="str">
        <f>IF(ISBLANK(Interface!B44),"",RANK(M44,Cali_effect))</f>
        <v/>
      </c>
      <c r="L44" s="9" t="str">
        <f>IF(ISBLANK(Interface!B44),"",K44+COUNTIF(K44:K143,K44)-1)</f>
        <v/>
      </c>
      <c r="M44" s="9" t="str">
        <f t="array" ref="M44">IF(ISBLANK(Interface!B44),"",Estimated_mean+(Estimated_tau2/(Estimated_tau2+Interface!C44^2))^0.5*(Interface!B44-Estimated_mean))</f>
        <v/>
      </c>
      <c r="N44" s="10" t="str">
        <f>IF(ISBLANK(Interface!B44),"",VLOOKUP(A44,$L$2:$M$101,2,FALSE))</f>
        <v/>
      </c>
      <c r="O44" s="1"/>
      <c r="P44" s="1"/>
      <c r="Q44" s="1"/>
      <c r="R44" s="1">
        <v>0</v>
      </c>
      <c r="S44" s="1"/>
      <c r="T44" s="1"/>
    </row>
    <row r="45" spans="1:20">
      <c r="A45" s="1">
        <v>44</v>
      </c>
      <c r="B45" s="9" t="str">
        <f>IF(ISBLANK(Interface!B45),"",RANK(D45,Effect_estimates))</f>
        <v/>
      </c>
      <c r="C45" s="9" t="str">
        <f>IF(ISBLANK(Interface!B45),"",B45+COUNTIF(B45:B144,B45)-1)</f>
        <v/>
      </c>
      <c r="D45" s="9" t="str">
        <f>IF(ISBLANK(Interface!B45),"",Effect_estimates)</f>
        <v/>
      </c>
      <c r="E45" s="9" t="str">
        <f>IF(ISBLANK(Interface!B45),"",Standard_errors)</f>
        <v/>
      </c>
      <c r="F45" s="9" t="str">
        <f>IF(ISBLANK(Interface!B45),"",1.96*E45)</f>
        <v/>
      </c>
      <c r="G45" s="9" t="str">
        <f>IF(ISBLANK(Interface!B45),"",VLOOKUP(A45,$C$2:$F$101,2,FALSE))</f>
        <v/>
      </c>
      <c r="H45" s="9" t="str">
        <f>IF(ISBLANK(Interface!B45),"",VLOOKUP(A45,$C$2:$F$101,4,FALSE))</f>
        <v/>
      </c>
      <c r="I45" s="9" t="str">
        <f>IF(ISBLANK(Interface!B45),"",[0]!Names)</f>
        <v/>
      </c>
      <c r="J45" s="10" t="str">
        <f>IF(ISBLANK(Interface!B45),"",VLOOKUP(A45,$C$2:$I$101,7,FALSE))</f>
        <v/>
      </c>
      <c r="K45" s="9" t="str">
        <f>IF(ISBLANK(Interface!B45),"",RANK(M45,Cali_effect))</f>
        <v/>
      </c>
      <c r="L45" s="9" t="str">
        <f>IF(ISBLANK(Interface!B45),"",K45+COUNTIF(K45:K144,K45)-1)</f>
        <v/>
      </c>
      <c r="M45" s="9" t="str">
        <f t="array" ref="M45">IF(ISBLANK(Interface!B45),"",Estimated_mean+(Estimated_tau2/(Estimated_tau2+Interface!C45^2))^0.5*(Interface!B45-Estimated_mean))</f>
        <v/>
      </c>
      <c r="N45" s="10" t="str">
        <f>IF(ISBLANK(Interface!B45),"",VLOOKUP(A45,$L$2:$M$101,2,FALSE))</f>
        <v/>
      </c>
      <c r="O45" s="1"/>
      <c r="P45" s="1"/>
      <c r="Q45" s="1"/>
      <c r="R45" s="1">
        <v>0</v>
      </c>
      <c r="S45" s="1"/>
      <c r="T45" s="1"/>
    </row>
    <row r="46" spans="1:20">
      <c r="A46" s="1">
        <v>45</v>
      </c>
      <c r="B46" s="9" t="str">
        <f>IF(ISBLANK(Interface!B46),"",RANK(D46,Effect_estimates))</f>
        <v/>
      </c>
      <c r="C46" s="9" t="str">
        <f>IF(ISBLANK(Interface!B46),"",B46+COUNTIF(B46:B145,B46)-1)</f>
        <v/>
      </c>
      <c r="D46" s="9" t="str">
        <f>IF(ISBLANK(Interface!B46),"",Effect_estimates)</f>
        <v/>
      </c>
      <c r="E46" s="9" t="str">
        <f>IF(ISBLANK(Interface!B46),"",Standard_errors)</f>
        <v/>
      </c>
      <c r="F46" s="9" t="str">
        <f>IF(ISBLANK(Interface!B46),"",1.96*E46)</f>
        <v/>
      </c>
      <c r="G46" s="9" t="str">
        <f>IF(ISBLANK(Interface!B46),"",VLOOKUP(A46,$C$2:$F$101,2,FALSE))</f>
        <v/>
      </c>
      <c r="H46" s="9" t="str">
        <f>IF(ISBLANK(Interface!B46),"",VLOOKUP(A46,$C$2:$F$101,4,FALSE))</f>
        <v/>
      </c>
      <c r="I46" s="9" t="str">
        <f>IF(ISBLANK(Interface!B46),"",[0]!Names)</f>
        <v/>
      </c>
      <c r="J46" s="10" t="str">
        <f>IF(ISBLANK(Interface!B46),"",VLOOKUP(A46,$C$2:$I$101,7,FALSE))</f>
        <v/>
      </c>
      <c r="K46" s="9" t="str">
        <f>IF(ISBLANK(Interface!B46),"",RANK(M46,Cali_effect))</f>
        <v/>
      </c>
      <c r="L46" s="9" t="str">
        <f>IF(ISBLANK(Interface!B46),"",K46+COUNTIF(K46:K145,K46)-1)</f>
        <v/>
      </c>
      <c r="M46" s="9" t="str">
        <f t="array" ref="M46">IF(ISBLANK(Interface!B46),"",Estimated_mean+(Estimated_tau2/(Estimated_tau2+Interface!C46^2))^0.5*(Interface!B46-Estimated_mean))</f>
        <v/>
      </c>
      <c r="N46" s="10" t="str">
        <f>IF(ISBLANK(Interface!B46),"",VLOOKUP(A46,$L$2:$M$101,2,FALSE))</f>
        <v/>
      </c>
      <c r="O46" s="1"/>
      <c r="P46" s="1"/>
      <c r="Q46" s="1"/>
      <c r="R46" s="1">
        <v>0</v>
      </c>
      <c r="S46" s="1"/>
      <c r="T46" s="1"/>
    </row>
    <row r="47" spans="1:20">
      <c r="A47" s="1">
        <v>46</v>
      </c>
      <c r="B47" s="9" t="str">
        <f>IF(ISBLANK(Interface!B47),"",RANK(D47,Effect_estimates))</f>
        <v/>
      </c>
      <c r="C47" s="9" t="str">
        <f>IF(ISBLANK(Interface!B47),"",B47+COUNTIF(B47:B146,B47)-1)</f>
        <v/>
      </c>
      <c r="D47" s="9" t="str">
        <f>IF(ISBLANK(Interface!B47),"",Effect_estimates)</f>
        <v/>
      </c>
      <c r="E47" s="9" t="str">
        <f>IF(ISBLANK(Interface!B47),"",Standard_errors)</f>
        <v/>
      </c>
      <c r="F47" s="9" t="str">
        <f>IF(ISBLANK(Interface!B47),"",1.96*E47)</f>
        <v/>
      </c>
      <c r="G47" s="9" t="str">
        <f>IF(ISBLANK(Interface!B47),"",VLOOKUP(A47,$C$2:$F$101,2,FALSE))</f>
        <v/>
      </c>
      <c r="H47" s="9" t="str">
        <f>IF(ISBLANK(Interface!B47),"",VLOOKUP(A47,$C$2:$F$101,4,FALSE))</f>
        <v/>
      </c>
      <c r="I47" s="9" t="str">
        <f>IF(ISBLANK(Interface!B47),"",[0]!Names)</f>
        <v/>
      </c>
      <c r="J47" s="10" t="str">
        <f>IF(ISBLANK(Interface!B47),"",VLOOKUP(A47,$C$2:$I$101,7,FALSE))</f>
        <v/>
      </c>
      <c r="K47" s="9" t="str">
        <f>IF(ISBLANK(Interface!B47),"",RANK(M47,Cali_effect))</f>
        <v/>
      </c>
      <c r="L47" s="9" t="str">
        <f>IF(ISBLANK(Interface!B47),"",K47+COUNTIF(K47:K146,K47)-1)</f>
        <v/>
      </c>
      <c r="M47" s="9" t="str">
        <f t="array" ref="M47">IF(ISBLANK(Interface!B47),"",Estimated_mean+(Estimated_tau2/(Estimated_tau2+Interface!C47^2))^0.5*(Interface!B47-Estimated_mean))</f>
        <v/>
      </c>
      <c r="N47" s="10" t="str">
        <f>IF(ISBLANK(Interface!B47),"",VLOOKUP(A47,$L$2:$M$101,2,FALSE))</f>
        <v/>
      </c>
      <c r="O47" s="1"/>
      <c r="P47" s="1"/>
      <c r="Q47" s="1"/>
      <c r="R47" s="1">
        <v>0</v>
      </c>
      <c r="S47" s="1"/>
      <c r="T47" s="1"/>
    </row>
    <row r="48" spans="1:20">
      <c r="A48" s="1">
        <v>47</v>
      </c>
      <c r="B48" s="9" t="str">
        <f>IF(ISBLANK(Interface!B48),"",RANK(D48,Effect_estimates))</f>
        <v/>
      </c>
      <c r="C48" s="9" t="str">
        <f>IF(ISBLANK(Interface!B48),"",B48+COUNTIF(B48:B147,B48)-1)</f>
        <v/>
      </c>
      <c r="D48" s="9" t="str">
        <f>IF(ISBLANK(Interface!B48),"",Effect_estimates)</f>
        <v/>
      </c>
      <c r="E48" s="9" t="str">
        <f>IF(ISBLANK(Interface!B48),"",Standard_errors)</f>
        <v/>
      </c>
      <c r="F48" s="9" t="str">
        <f>IF(ISBLANK(Interface!B48),"",1.96*E48)</f>
        <v/>
      </c>
      <c r="G48" s="9" t="str">
        <f>IF(ISBLANK(Interface!B48),"",VLOOKUP(A48,$C$2:$F$101,2,FALSE))</f>
        <v/>
      </c>
      <c r="H48" s="9" t="str">
        <f>IF(ISBLANK(Interface!B48),"",VLOOKUP(A48,$C$2:$F$101,4,FALSE))</f>
        <v/>
      </c>
      <c r="I48" s="9" t="str">
        <f>IF(ISBLANK(Interface!B48),"",[0]!Names)</f>
        <v/>
      </c>
      <c r="J48" s="10" t="str">
        <f>IF(ISBLANK(Interface!B48),"",VLOOKUP(A48,$C$2:$I$101,7,FALSE))</f>
        <v/>
      </c>
      <c r="K48" s="9" t="str">
        <f>IF(ISBLANK(Interface!B48),"",RANK(M48,Cali_effect))</f>
        <v/>
      </c>
      <c r="L48" s="9" t="str">
        <f>IF(ISBLANK(Interface!B48),"",K48+COUNTIF(K48:K147,K48)-1)</f>
        <v/>
      </c>
      <c r="M48" s="9" t="str">
        <f t="array" ref="M48">IF(ISBLANK(Interface!B48),"",Estimated_mean+(Estimated_tau2/(Estimated_tau2+Interface!C48^2))^0.5*(Interface!B48-Estimated_mean))</f>
        <v/>
      </c>
      <c r="N48" s="10" t="str">
        <f>IF(ISBLANK(Interface!B48),"",VLOOKUP(A48,$L$2:$M$101,2,FALSE))</f>
        <v/>
      </c>
      <c r="O48" s="1"/>
      <c r="P48" s="1"/>
      <c r="Q48" s="1"/>
      <c r="R48" s="1">
        <v>0</v>
      </c>
      <c r="S48" s="1"/>
      <c r="T48" s="1"/>
    </row>
    <row r="49" spans="1:20">
      <c r="A49" s="1">
        <v>48</v>
      </c>
      <c r="B49" s="9" t="str">
        <f>IF(ISBLANK(Interface!B49),"",RANK(D49,Effect_estimates))</f>
        <v/>
      </c>
      <c r="C49" s="9" t="str">
        <f>IF(ISBLANK(Interface!B49),"",B49+COUNTIF(B49:B148,B49)-1)</f>
        <v/>
      </c>
      <c r="D49" s="9" t="str">
        <f>IF(ISBLANK(Interface!B49),"",Effect_estimates)</f>
        <v/>
      </c>
      <c r="E49" s="9" t="str">
        <f>IF(ISBLANK(Interface!B49),"",Standard_errors)</f>
        <v/>
      </c>
      <c r="F49" s="9" t="str">
        <f>IF(ISBLANK(Interface!B49),"",1.96*E49)</f>
        <v/>
      </c>
      <c r="G49" s="9" t="str">
        <f>IF(ISBLANK(Interface!B49),"",VLOOKUP(A49,$C$2:$F$101,2,FALSE))</f>
        <v/>
      </c>
      <c r="H49" s="9" t="str">
        <f>IF(ISBLANK(Interface!B49),"",VLOOKUP(A49,$C$2:$F$101,4,FALSE))</f>
        <v/>
      </c>
      <c r="I49" s="9" t="str">
        <f>IF(ISBLANK(Interface!B49),"",[0]!Names)</f>
        <v/>
      </c>
      <c r="J49" s="10" t="str">
        <f>IF(ISBLANK(Interface!B49),"",VLOOKUP(A49,$C$2:$I$101,7,FALSE))</f>
        <v/>
      </c>
      <c r="K49" s="9" t="str">
        <f>IF(ISBLANK(Interface!B49),"",RANK(M49,Cali_effect))</f>
        <v/>
      </c>
      <c r="L49" s="9" t="str">
        <f>IF(ISBLANK(Interface!B49),"",K49+COUNTIF(K49:K148,K49)-1)</f>
        <v/>
      </c>
      <c r="M49" s="9" t="str">
        <f t="array" ref="M49">IF(ISBLANK(Interface!B49),"",Estimated_mean+(Estimated_tau2/(Estimated_tau2+Interface!C49^2))^0.5*(Interface!B49-Estimated_mean))</f>
        <v/>
      </c>
      <c r="N49" s="10" t="str">
        <f>IF(ISBLANK(Interface!B49),"",VLOOKUP(A49,$L$2:$M$101,2,FALSE))</f>
        <v/>
      </c>
      <c r="O49" s="1"/>
      <c r="P49" s="1"/>
      <c r="Q49" s="1"/>
      <c r="R49" s="1">
        <v>0</v>
      </c>
      <c r="S49" s="1"/>
      <c r="T49" s="1"/>
    </row>
    <row r="50" spans="1:20">
      <c r="A50" s="1">
        <v>49</v>
      </c>
      <c r="B50" s="9" t="str">
        <f>IF(ISBLANK(Interface!B50),"",RANK(D50,Effect_estimates))</f>
        <v/>
      </c>
      <c r="C50" s="9" t="str">
        <f>IF(ISBLANK(Interface!B50),"",B50+COUNTIF(B50:B149,B50)-1)</f>
        <v/>
      </c>
      <c r="D50" s="9" t="str">
        <f>IF(ISBLANK(Interface!B50),"",Effect_estimates)</f>
        <v/>
      </c>
      <c r="E50" s="9" t="str">
        <f>IF(ISBLANK(Interface!B50),"",Standard_errors)</f>
        <v/>
      </c>
      <c r="F50" s="9" t="str">
        <f>IF(ISBLANK(Interface!B50),"",1.96*E50)</f>
        <v/>
      </c>
      <c r="G50" s="9" t="str">
        <f>IF(ISBLANK(Interface!B50),"",VLOOKUP(A50,$C$2:$F$101,2,FALSE))</f>
        <v/>
      </c>
      <c r="H50" s="9" t="str">
        <f>IF(ISBLANK(Interface!B50),"",VLOOKUP(A50,$C$2:$F$101,4,FALSE))</f>
        <v/>
      </c>
      <c r="I50" s="9" t="str">
        <f>IF(ISBLANK(Interface!B50),"",[0]!Names)</f>
        <v/>
      </c>
      <c r="J50" s="10" t="str">
        <f>IF(ISBLANK(Interface!B50),"",VLOOKUP(A50,$C$2:$I$101,7,FALSE))</f>
        <v/>
      </c>
      <c r="K50" s="9" t="str">
        <f>IF(ISBLANK(Interface!B50),"",RANK(M50,Cali_effect))</f>
        <v/>
      </c>
      <c r="L50" s="9" t="str">
        <f>IF(ISBLANK(Interface!B50),"",K50+COUNTIF(K50:K149,K50)-1)</f>
        <v/>
      </c>
      <c r="M50" s="9" t="str">
        <f t="array" ref="M50">IF(ISBLANK(Interface!B50),"",Estimated_mean+(Estimated_tau2/(Estimated_tau2+Interface!C50^2))^0.5*(Interface!B50-Estimated_mean))</f>
        <v/>
      </c>
      <c r="N50" s="10" t="str">
        <f>IF(ISBLANK(Interface!B50),"",VLOOKUP(A50,$L$2:$M$101,2,FALSE))</f>
        <v/>
      </c>
      <c r="O50" s="1"/>
      <c r="P50" s="1"/>
      <c r="Q50" s="1"/>
      <c r="R50" s="1">
        <v>0</v>
      </c>
      <c r="S50" s="1"/>
      <c r="T50" s="1"/>
    </row>
    <row r="51" spans="1:20">
      <c r="A51" s="1">
        <v>50</v>
      </c>
      <c r="B51" s="9" t="str">
        <f>IF(ISBLANK(Interface!B51),"",RANK(D51,Effect_estimates))</f>
        <v/>
      </c>
      <c r="C51" s="9" t="str">
        <f>IF(ISBLANK(Interface!B51),"",B51+COUNTIF(B51:B150,B51)-1)</f>
        <v/>
      </c>
      <c r="D51" s="9" t="str">
        <f>IF(ISBLANK(Interface!B51),"",Effect_estimates)</f>
        <v/>
      </c>
      <c r="E51" s="9" t="str">
        <f>IF(ISBLANK(Interface!B51),"",Standard_errors)</f>
        <v/>
      </c>
      <c r="F51" s="9" t="str">
        <f>IF(ISBLANK(Interface!B51),"",1.96*E51)</f>
        <v/>
      </c>
      <c r="G51" s="9" t="str">
        <f>IF(ISBLANK(Interface!B51),"",VLOOKUP(A51,$C$2:$F$101,2,FALSE))</f>
        <v/>
      </c>
      <c r="H51" s="9" t="str">
        <f>IF(ISBLANK(Interface!B51),"",VLOOKUP(A51,$C$2:$F$101,4,FALSE))</f>
        <v/>
      </c>
      <c r="I51" s="9" t="str">
        <f>IF(ISBLANK(Interface!B51),"",[0]!Names)</f>
        <v/>
      </c>
      <c r="J51" s="10" t="str">
        <f>IF(ISBLANK(Interface!B51),"",VLOOKUP(A51,$C$2:$I$101,7,FALSE))</f>
        <v/>
      </c>
      <c r="K51" s="9" t="str">
        <f>IF(ISBLANK(Interface!B51),"",RANK(M51,Cali_effect))</f>
        <v/>
      </c>
      <c r="L51" s="9" t="str">
        <f>IF(ISBLANK(Interface!B51),"",K51+COUNTIF(K51:K150,K51)-1)</f>
        <v/>
      </c>
      <c r="M51" s="9" t="str">
        <f t="array" ref="M51">IF(ISBLANK(Interface!B51),"",Estimated_mean+(Estimated_tau2/(Estimated_tau2+Interface!C51^2))^0.5*(Interface!B51-Estimated_mean))</f>
        <v/>
      </c>
      <c r="N51" s="10" t="str">
        <f>IF(ISBLANK(Interface!B51),"",VLOOKUP(A51,$L$2:$M$101,2,FALSE))</f>
        <v/>
      </c>
      <c r="O51" s="1"/>
      <c r="P51" s="1"/>
      <c r="Q51" s="1"/>
      <c r="R51" s="1">
        <v>0</v>
      </c>
      <c r="S51" s="1"/>
      <c r="T51" s="1"/>
    </row>
    <row r="52" spans="1:20">
      <c r="A52" s="1">
        <v>51</v>
      </c>
      <c r="B52" s="9" t="str">
        <f>IF(ISBLANK(Interface!B52),"",RANK(D52,Effect_estimates))</f>
        <v/>
      </c>
      <c r="C52" s="9" t="str">
        <f>IF(ISBLANK(Interface!B52),"",B52+COUNTIF(B52:B151,B52)-1)</f>
        <v/>
      </c>
      <c r="D52" s="9" t="str">
        <f>IF(ISBLANK(Interface!B52),"",Effect_estimates)</f>
        <v/>
      </c>
      <c r="E52" s="9" t="str">
        <f>IF(ISBLANK(Interface!B52),"",Standard_errors)</f>
        <v/>
      </c>
      <c r="F52" s="9" t="str">
        <f>IF(ISBLANK(Interface!B52),"",1.96*E52)</f>
        <v/>
      </c>
      <c r="G52" s="9" t="str">
        <f>IF(ISBLANK(Interface!B52),"",VLOOKUP(A52,$C$2:$F$101,2,FALSE))</f>
        <v/>
      </c>
      <c r="H52" s="9" t="str">
        <f>IF(ISBLANK(Interface!B52),"",VLOOKUP(A52,$C$2:$F$101,4,FALSE))</f>
        <v/>
      </c>
      <c r="I52" s="9" t="str">
        <f>IF(ISBLANK(Interface!B52),"",[0]!Names)</f>
        <v/>
      </c>
      <c r="J52" s="10" t="str">
        <f>IF(ISBLANK(Interface!B52),"",VLOOKUP(A52,$C$2:$I$101,7,FALSE))</f>
        <v/>
      </c>
      <c r="K52" s="9" t="str">
        <f>IF(ISBLANK(Interface!B52),"",RANK(M52,Cali_effect))</f>
        <v/>
      </c>
      <c r="L52" s="9" t="str">
        <f>IF(ISBLANK(Interface!B52),"",K52+COUNTIF(K52:K151,K52)-1)</f>
        <v/>
      </c>
      <c r="M52" s="9" t="str">
        <f t="array" ref="M52">IF(ISBLANK(Interface!B52),"",Estimated_mean+(Estimated_tau2/(Estimated_tau2+Interface!C52^2))^0.5*(Interface!B52-Estimated_mean))</f>
        <v/>
      </c>
      <c r="N52" s="10" t="str">
        <f>IF(ISBLANK(Interface!B52),"",VLOOKUP(A52,$L$2:$M$101,2,FALSE))</f>
        <v/>
      </c>
      <c r="O52" s="1"/>
      <c r="P52" s="1"/>
      <c r="Q52" s="1"/>
      <c r="R52" s="1">
        <v>0</v>
      </c>
      <c r="S52" s="1"/>
      <c r="T52" s="1"/>
    </row>
    <row r="53" spans="1:20">
      <c r="A53" s="1">
        <v>52</v>
      </c>
      <c r="B53" s="9" t="str">
        <f>IF(ISBLANK(Interface!B53),"",RANK(D53,Effect_estimates))</f>
        <v/>
      </c>
      <c r="C53" s="9" t="str">
        <f>IF(ISBLANK(Interface!B53),"",B53+COUNTIF(B53:B152,B53)-1)</f>
        <v/>
      </c>
      <c r="D53" s="9" t="str">
        <f>IF(ISBLANK(Interface!B53),"",Effect_estimates)</f>
        <v/>
      </c>
      <c r="E53" s="9" t="str">
        <f>IF(ISBLANK(Interface!B53),"",Standard_errors)</f>
        <v/>
      </c>
      <c r="F53" s="9" t="str">
        <f>IF(ISBLANK(Interface!B53),"",1.96*E53)</f>
        <v/>
      </c>
      <c r="G53" s="9" t="str">
        <f>IF(ISBLANK(Interface!B53),"",VLOOKUP(A53,$C$2:$F$101,2,FALSE))</f>
        <v/>
      </c>
      <c r="H53" s="9" t="str">
        <f>IF(ISBLANK(Interface!B53),"",VLOOKUP(A53,$C$2:$F$101,4,FALSE))</f>
        <v/>
      </c>
      <c r="I53" s="9" t="str">
        <f>IF(ISBLANK(Interface!B53),"",[0]!Names)</f>
        <v/>
      </c>
      <c r="J53" s="10" t="str">
        <f>IF(ISBLANK(Interface!B53),"",VLOOKUP(A53,$C$2:$I$101,7,FALSE))</f>
        <v/>
      </c>
      <c r="K53" s="9" t="str">
        <f>IF(ISBLANK(Interface!B53),"",RANK(M53,Cali_effect))</f>
        <v/>
      </c>
      <c r="L53" s="9" t="str">
        <f>IF(ISBLANK(Interface!B53),"",K53+COUNTIF(K53:K152,K53)-1)</f>
        <v/>
      </c>
      <c r="M53" s="9" t="str">
        <f t="array" ref="M53">IF(ISBLANK(Interface!B53),"",Estimated_mean+(Estimated_tau2/(Estimated_tau2+Interface!C53^2))^0.5*(Interface!B53-Estimated_mean))</f>
        <v/>
      </c>
      <c r="N53" s="10" t="str">
        <f>IF(ISBLANK(Interface!B53),"",VLOOKUP(A53,$L$2:$M$101,2,FALSE))</f>
        <v/>
      </c>
      <c r="O53" s="1"/>
      <c r="P53" s="1"/>
      <c r="Q53" s="1"/>
      <c r="R53" s="1">
        <v>0</v>
      </c>
      <c r="S53" s="1"/>
      <c r="T53" s="1"/>
    </row>
    <row r="54" spans="1:20">
      <c r="A54" s="1">
        <v>53</v>
      </c>
      <c r="B54" s="9" t="str">
        <f>IF(ISBLANK(Interface!B54),"",RANK(D54,Effect_estimates))</f>
        <v/>
      </c>
      <c r="C54" s="9" t="str">
        <f>IF(ISBLANK(Interface!B54),"",B54+COUNTIF(B54:B153,B54)-1)</f>
        <v/>
      </c>
      <c r="D54" s="9" t="str">
        <f>IF(ISBLANK(Interface!B54),"",Effect_estimates)</f>
        <v/>
      </c>
      <c r="E54" s="9" t="str">
        <f>IF(ISBLANK(Interface!B54),"",Standard_errors)</f>
        <v/>
      </c>
      <c r="F54" s="9" t="str">
        <f>IF(ISBLANK(Interface!B54),"",1.96*E54)</f>
        <v/>
      </c>
      <c r="G54" s="9" t="str">
        <f>IF(ISBLANK(Interface!B54),"",VLOOKUP(A54,$C$2:$F$101,2,FALSE))</f>
        <v/>
      </c>
      <c r="H54" s="9" t="str">
        <f>IF(ISBLANK(Interface!B54),"",VLOOKUP(A54,$C$2:$F$101,4,FALSE))</f>
        <v/>
      </c>
      <c r="I54" s="9" t="str">
        <f>IF(ISBLANK(Interface!B54),"",[0]!Names)</f>
        <v/>
      </c>
      <c r="J54" s="10" t="str">
        <f>IF(ISBLANK(Interface!B54),"",VLOOKUP(A54,$C$2:$I$101,7,FALSE))</f>
        <v/>
      </c>
      <c r="K54" s="9" t="str">
        <f>IF(ISBLANK(Interface!B54),"",RANK(M54,Cali_effect))</f>
        <v/>
      </c>
      <c r="L54" s="9" t="str">
        <f>IF(ISBLANK(Interface!B54),"",K54+COUNTIF(K54:K153,K54)-1)</f>
        <v/>
      </c>
      <c r="M54" s="9" t="str">
        <f t="array" ref="M54">IF(ISBLANK(Interface!B54),"",Estimated_mean+(Estimated_tau2/(Estimated_tau2+Interface!C54^2))^0.5*(Interface!B54-Estimated_mean))</f>
        <v/>
      </c>
      <c r="N54" s="10" t="str">
        <f>IF(ISBLANK(Interface!B54),"",VLOOKUP(A54,$L$2:$M$101,2,FALSE))</f>
        <v/>
      </c>
      <c r="O54" s="1"/>
      <c r="P54" s="1"/>
      <c r="Q54" s="1"/>
      <c r="R54" s="1">
        <v>0</v>
      </c>
      <c r="S54" s="1"/>
      <c r="T54" s="1"/>
    </row>
    <row r="55" spans="1:20">
      <c r="A55" s="1">
        <v>54</v>
      </c>
      <c r="B55" s="9" t="str">
        <f>IF(ISBLANK(Interface!B55),"",RANK(D55,Effect_estimates))</f>
        <v/>
      </c>
      <c r="C55" s="9" t="str">
        <f>IF(ISBLANK(Interface!B55),"",B55+COUNTIF(B55:B154,B55)-1)</f>
        <v/>
      </c>
      <c r="D55" s="9" t="str">
        <f>IF(ISBLANK(Interface!B55),"",Effect_estimates)</f>
        <v/>
      </c>
      <c r="E55" s="9" t="str">
        <f>IF(ISBLANK(Interface!B55),"",Standard_errors)</f>
        <v/>
      </c>
      <c r="F55" s="9" t="str">
        <f>IF(ISBLANK(Interface!B55),"",1.96*E55)</f>
        <v/>
      </c>
      <c r="G55" s="9" t="str">
        <f>IF(ISBLANK(Interface!B55),"",VLOOKUP(A55,$C$2:$F$101,2,FALSE))</f>
        <v/>
      </c>
      <c r="H55" s="9" t="str">
        <f>IF(ISBLANK(Interface!B55),"",VLOOKUP(A55,$C$2:$F$101,4,FALSE))</f>
        <v/>
      </c>
      <c r="I55" s="9" t="str">
        <f>IF(ISBLANK(Interface!B55),"",[0]!Names)</f>
        <v/>
      </c>
      <c r="J55" s="10" t="str">
        <f>IF(ISBLANK(Interface!B55),"",VLOOKUP(A55,$C$2:$I$101,7,FALSE))</f>
        <v/>
      </c>
      <c r="K55" s="9" t="str">
        <f>IF(ISBLANK(Interface!B55),"",RANK(M55,Cali_effect))</f>
        <v/>
      </c>
      <c r="L55" s="9" t="str">
        <f>IF(ISBLANK(Interface!B55),"",K55+COUNTIF(K55:K154,K55)-1)</f>
        <v/>
      </c>
      <c r="M55" s="9" t="str">
        <f t="array" ref="M55">IF(ISBLANK(Interface!B55),"",Estimated_mean+(Estimated_tau2/(Estimated_tau2+Interface!C55^2))^0.5*(Interface!B55-Estimated_mean))</f>
        <v/>
      </c>
      <c r="N55" s="10" t="str">
        <f>IF(ISBLANK(Interface!B55),"",VLOOKUP(A55,$L$2:$M$101,2,FALSE))</f>
        <v/>
      </c>
      <c r="O55" s="1"/>
      <c r="P55" s="1"/>
      <c r="Q55" s="1"/>
      <c r="R55" s="1">
        <v>0</v>
      </c>
      <c r="S55" s="1"/>
      <c r="T55" s="1"/>
    </row>
    <row r="56" spans="1:20">
      <c r="A56" s="1">
        <v>55</v>
      </c>
      <c r="B56" s="9" t="str">
        <f>IF(ISBLANK(Interface!B56),"",RANK(D56,Effect_estimates))</f>
        <v/>
      </c>
      <c r="C56" s="9" t="str">
        <f>IF(ISBLANK(Interface!B56),"",B56+COUNTIF(B56:B155,B56)-1)</f>
        <v/>
      </c>
      <c r="D56" s="9" t="str">
        <f>IF(ISBLANK(Interface!B56),"",Effect_estimates)</f>
        <v/>
      </c>
      <c r="E56" s="9" t="str">
        <f>IF(ISBLANK(Interface!B56),"",Standard_errors)</f>
        <v/>
      </c>
      <c r="F56" s="9" t="str">
        <f>IF(ISBLANK(Interface!B56),"",1.96*E56)</f>
        <v/>
      </c>
      <c r="G56" s="9" t="str">
        <f>IF(ISBLANK(Interface!B56),"",VLOOKUP(A56,$C$2:$F$101,2,FALSE))</f>
        <v/>
      </c>
      <c r="H56" s="9" t="str">
        <f>IF(ISBLANK(Interface!B56),"",VLOOKUP(A56,$C$2:$F$101,4,FALSE))</f>
        <v/>
      </c>
      <c r="I56" s="9" t="str">
        <f>IF(ISBLANK(Interface!B56),"",[0]!Names)</f>
        <v/>
      </c>
      <c r="J56" s="10" t="str">
        <f>IF(ISBLANK(Interface!B56),"",VLOOKUP(A56,$C$2:$I$101,7,FALSE))</f>
        <v/>
      </c>
      <c r="K56" s="9" t="str">
        <f>IF(ISBLANK(Interface!B56),"",RANK(M56,Cali_effect))</f>
        <v/>
      </c>
      <c r="L56" s="9" t="str">
        <f>IF(ISBLANK(Interface!B56),"",K56+COUNTIF(K56:K155,K56)-1)</f>
        <v/>
      </c>
      <c r="M56" s="9" t="str">
        <f t="array" ref="M56">IF(ISBLANK(Interface!B56),"",Estimated_mean+(Estimated_tau2/(Estimated_tau2+Interface!C56^2))^0.5*(Interface!B56-Estimated_mean))</f>
        <v/>
      </c>
      <c r="N56" s="10" t="str">
        <f>IF(ISBLANK(Interface!B56),"",VLOOKUP(A56,$L$2:$M$101,2,FALSE))</f>
        <v/>
      </c>
      <c r="O56" s="1"/>
      <c r="P56" s="1"/>
      <c r="Q56" s="1"/>
      <c r="R56" s="1">
        <v>0</v>
      </c>
      <c r="S56" s="1"/>
      <c r="T56" s="1"/>
    </row>
    <row r="57" spans="1:20">
      <c r="A57" s="1">
        <v>56</v>
      </c>
      <c r="B57" s="9" t="str">
        <f>IF(ISBLANK(Interface!B57),"",RANK(D57,Effect_estimates))</f>
        <v/>
      </c>
      <c r="C57" s="9" t="str">
        <f>IF(ISBLANK(Interface!B57),"",B57+COUNTIF(B57:B156,B57)-1)</f>
        <v/>
      </c>
      <c r="D57" s="9" t="str">
        <f>IF(ISBLANK(Interface!B57),"",Effect_estimates)</f>
        <v/>
      </c>
      <c r="E57" s="9" t="str">
        <f>IF(ISBLANK(Interface!B57),"",Standard_errors)</f>
        <v/>
      </c>
      <c r="F57" s="9" t="str">
        <f>IF(ISBLANK(Interface!B57),"",1.96*E57)</f>
        <v/>
      </c>
      <c r="G57" s="9" t="str">
        <f>IF(ISBLANK(Interface!B57),"",VLOOKUP(A57,$C$2:$F$101,2,FALSE))</f>
        <v/>
      </c>
      <c r="H57" s="9" t="str">
        <f>IF(ISBLANK(Interface!B57),"",VLOOKUP(A57,$C$2:$F$101,4,FALSE))</f>
        <v/>
      </c>
      <c r="I57" s="9" t="str">
        <f>IF(ISBLANK(Interface!B57),"",[0]!Names)</f>
        <v/>
      </c>
      <c r="J57" s="10" t="str">
        <f>IF(ISBLANK(Interface!B57),"",VLOOKUP(A57,$C$2:$I$101,7,FALSE))</f>
        <v/>
      </c>
      <c r="K57" s="9" t="str">
        <f>IF(ISBLANK(Interface!B57),"",RANK(M57,Cali_effect))</f>
        <v/>
      </c>
      <c r="L57" s="9" t="str">
        <f>IF(ISBLANK(Interface!B57),"",K57+COUNTIF(K57:K156,K57)-1)</f>
        <v/>
      </c>
      <c r="M57" s="9" t="str">
        <f t="array" ref="M57">IF(ISBLANK(Interface!B57),"",Estimated_mean+(Estimated_tau2/(Estimated_tau2+Interface!C57^2))^0.5*(Interface!B57-Estimated_mean))</f>
        <v/>
      </c>
      <c r="N57" s="10" t="str">
        <f>IF(ISBLANK(Interface!B57),"",VLOOKUP(A57,$L$2:$M$101,2,FALSE))</f>
        <v/>
      </c>
      <c r="O57" s="1"/>
      <c r="P57" s="1"/>
      <c r="Q57" s="1"/>
      <c r="R57" s="1">
        <v>0</v>
      </c>
      <c r="S57" s="1"/>
      <c r="T57" s="1"/>
    </row>
    <row r="58" spans="1:20">
      <c r="A58" s="1">
        <v>57</v>
      </c>
      <c r="B58" s="9" t="str">
        <f>IF(ISBLANK(Interface!B58),"",RANK(D58,Effect_estimates))</f>
        <v/>
      </c>
      <c r="C58" s="9" t="str">
        <f>IF(ISBLANK(Interface!B58),"",B58+COUNTIF(B58:B157,B58)-1)</f>
        <v/>
      </c>
      <c r="D58" s="9" t="str">
        <f>IF(ISBLANK(Interface!B58),"",Effect_estimates)</f>
        <v/>
      </c>
      <c r="E58" s="9" t="str">
        <f>IF(ISBLANK(Interface!B58),"",Standard_errors)</f>
        <v/>
      </c>
      <c r="F58" s="9" t="str">
        <f>IF(ISBLANK(Interface!B58),"",1.96*E58)</f>
        <v/>
      </c>
      <c r="G58" s="9" t="str">
        <f>IF(ISBLANK(Interface!B58),"",VLOOKUP(A58,$C$2:$F$101,2,FALSE))</f>
        <v/>
      </c>
      <c r="H58" s="9" t="str">
        <f>IF(ISBLANK(Interface!B58),"",VLOOKUP(A58,$C$2:$F$101,4,FALSE))</f>
        <v/>
      </c>
      <c r="I58" s="9" t="str">
        <f>IF(ISBLANK(Interface!B58),"",[0]!Names)</f>
        <v/>
      </c>
      <c r="J58" s="10" t="str">
        <f>IF(ISBLANK(Interface!B58),"",VLOOKUP(A58,$C$2:$I$101,7,FALSE))</f>
        <v/>
      </c>
      <c r="K58" s="9" t="str">
        <f>IF(ISBLANK(Interface!B58),"",RANK(M58,Cali_effect))</f>
        <v/>
      </c>
      <c r="L58" s="9" t="str">
        <f>IF(ISBLANK(Interface!B58),"",K58+COUNTIF(K58:K157,K58)-1)</f>
        <v/>
      </c>
      <c r="M58" s="9" t="str">
        <f t="array" ref="M58">IF(ISBLANK(Interface!B58),"",Estimated_mean+(Estimated_tau2/(Estimated_tau2+Interface!C58^2))^0.5*(Interface!B58-Estimated_mean))</f>
        <v/>
      </c>
      <c r="N58" s="10" t="str">
        <f>IF(ISBLANK(Interface!B58),"",VLOOKUP(A58,$L$2:$M$101,2,FALSE))</f>
        <v/>
      </c>
      <c r="O58" s="1"/>
      <c r="P58" s="1"/>
      <c r="Q58" s="1"/>
      <c r="R58" s="1">
        <v>0</v>
      </c>
      <c r="S58" s="1"/>
      <c r="T58" s="1"/>
    </row>
    <row r="59" spans="1:20">
      <c r="A59" s="1">
        <v>58</v>
      </c>
      <c r="B59" s="9" t="str">
        <f>IF(ISBLANK(Interface!B59),"",RANK(D59,Effect_estimates))</f>
        <v/>
      </c>
      <c r="C59" s="9" t="str">
        <f>IF(ISBLANK(Interface!B59),"",B59+COUNTIF(B59:B158,B59)-1)</f>
        <v/>
      </c>
      <c r="D59" s="9" t="str">
        <f>IF(ISBLANK(Interface!B59),"",Effect_estimates)</f>
        <v/>
      </c>
      <c r="E59" s="9" t="str">
        <f>IF(ISBLANK(Interface!B59),"",Standard_errors)</f>
        <v/>
      </c>
      <c r="F59" s="9" t="str">
        <f>IF(ISBLANK(Interface!B59),"",1.96*E59)</f>
        <v/>
      </c>
      <c r="G59" s="9" t="str">
        <f>IF(ISBLANK(Interface!B59),"",VLOOKUP(A59,$C$2:$F$101,2,FALSE))</f>
        <v/>
      </c>
      <c r="H59" s="9" t="str">
        <f>IF(ISBLANK(Interface!B59),"",VLOOKUP(A59,$C$2:$F$101,4,FALSE))</f>
        <v/>
      </c>
      <c r="I59" s="9" t="str">
        <f>IF(ISBLANK(Interface!B59),"",[0]!Names)</f>
        <v/>
      </c>
      <c r="J59" s="10" t="str">
        <f>IF(ISBLANK(Interface!B59),"",VLOOKUP(A59,$C$2:$I$101,7,FALSE))</f>
        <v/>
      </c>
      <c r="K59" s="9" t="str">
        <f>IF(ISBLANK(Interface!B59),"",RANK(M59,Cali_effect))</f>
        <v/>
      </c>
      <c r="L59" s="9" t="str">
        <f>IF(ISBLANK(Interface!B59),"",K59+COUNTIF(K59:K158,K59)-1)</f>
        <v/>
      </c>
      <c r="M59" s="9" t="str">
        <f t="array" ref="M59">IF(ISBLANK(Interface!B59),"",Estimated_mean+(Estimated_tau2/(Estimated_tau2+Interface!C59^2))^0.5*(Interface!B59-Estimated_mean))</f>
        <v/>
      </c>
      <c r="N59" s="10" t="str">
        <f>IF(ISBLANK(Interface!B59),"",VLOOKUP(A59,$L$2:$M$101,2,FALSE))</f>
        <v/>
      </c>
      <c r="O59" s="1"/>
      <c r="P59" s="1"/>
      <c r="Q59" s="1"/>
      <c r="R59" s="1">
        <v>0</v>
      </c>
      <c r="S59" s="1"/>
      <c r="T59" s="1"/>
    </row>
    <row r="60" spans="1:20">
      <c r="A60" s="1">
        <v>59</v>
      </c>
      <c r="B60" s="9" t="str">
        <f>IF(ISBLANK(Interface!B60),"",RANK(D60,Effect_estimates))</f>
        <v/>
      </c>
      <c r="C60" s="9" t="str">
        <f>IF(ISBLANK(Interface!B60),"",B60+COUNTIF(B60:B159,B60)-1)</f>
        <v/>
      </c>
      <c r="D60" s="9" t="str">
        <f>IF(ISBLANK(Interface!B60),"",Effect_estimates)</f>
        <v/>
      </c>
      <c r="E60" s="9" t="str">
        <f>IF(ISBLANK(Interface!B60),"",Standard_errors)</f>
        <v/>
      </c>
      <c r="F60" s="9" t="str">
        <f>IF(ISBLANK(Interface!B60),"",1.96*E60)</f>
        <v/>
      </c>
      <c r="G60" s="9" t="str">
        <f>IF(ISBLANK(Interface!B60),"",VLOOKUP(A60,$C$2:$F$101,2,FALSE))</f>
        <v/>
      </c>
      <c r="H60" s="9" t="str">
        <f>IF(ISBLANK(Interface!B60),"",VLOOKUP(A60,$C$2:$F$101,4,FALSE))</f>
        <v/>
      </c>
      <c r="I60" s="9" t="str">
        <f>IF(ISBLANK(Interface!B60),"",[0]!Names)</f>
        <v/>
      </c>
      <c r="J60" s="10" t="str">
        <f>IF(ISBLANK(Interface!B60),"",VLOOKUP(A60,$C$2:$I$101,7,FALSE))</f>
        <v/>
      </c>
      <c r="K60" s="9" t="str">
        <f>IF(ISBLANK(Interface!B60),"",RANK(M60,Cali_effect))</f>
        <v/>
      </c>
      <c r="L60" s="9" t="str">
        <f>IF(ISBLANK(Interface!B60),"",K60+COUNTIF(K60:K159,K60)-1)</f>
        <v/>
      </c>
      <c r="M60" s="9" t="str">
        <f t="array" ref="M60">IF(ISBLANK(Interface!B60),"",Estimated_mean+(Estimated_tau2/(Estimated_tau2+Interface!C60^2))^0.5*(Interface!B60-Estimated_mean))</f>
        <v/>
      </c>
      <c r="N60" s="10" t="str">
        <f>IF(ISBLANK(Interface!B60),"",VLOOKUP(A60,$L$2:$M$101,2,FALSE))</f>
        <v/>
      </c>
      <c r="O60" s="1"/>
      <c r="P60" s="1"/>
      <c r="Q60" s="1"/>
      <c r="R60" s="1">
        <v>0</v>
      </c>
      <c r="S60" s="1"/>
      <c r="T60" s="1"/>
    </row>
    <row r="61" spans="1:20">
      <c r="A61" s="1">
        <v>60</v>
      </c>
      <c r="B61" s="9" t="str">
        <f>IF(ISBLANK(Interface!B61),"",RANK(D61,Effect_estimates))</f>
        <v/>
      </c>
      <c r="C61" s="9" t="str">
        <f>IF(ISBLANK(Interface!B61),"",B61+COUNTIF(B61:B160,B61)-1)</f>
        <v/>
      </c>
      <c r="D61" s="9" t="str">
        <f>IF(ISBLANK(Interface!B61),"",Effect_estimates)</f>
        <v/>
      </c>
      <c r="E61" s="9" t="str">
        <f>IF(ISBLANK(Interface!B61),"",Standard_errors)</f>
        <v/>
      </c>
      <c r="F61" s="9" t="str">
        <f>IF(ISBLANK(Interface!B61),"",1.96*E61)</f>
        <v/>
      </c>
      <c r="G61" s="9" t="str">
        <f>IF(ISBLANK(Interface!B61),"",VLOOKUP(A61,$C$2:$F$101,2,FALSE))</f>
        <v/>
      </c>
      <c r="H61" s="9" t="str">
        <f>IF(ISBLANK(Interface!B61),"",VLOOKUP(A61,$C$2:$F$101,4,FALSE))</f>
        <v/>
      </c>
      <c r="I61" s="9" t="str">
        <f>IF(ISBLANK(Interface!B61),"",[0]!Names)</f>
        <v/>
      </c>
      <c r="J61" s="10" t="str">
        <f>IF(ISBLANK(Interface!B61),"",VLOOKUP(A61,$C$2:$I$101,7,FALSE))</f>
        <v/>
      </c>
      <c r="K61" s="9" t="str">
        <f>IF(ISBLANK(Interface!B61),"",RANK(M61,Cali_effect))</f>
        <v/>
      </c>
      <c r="L61" s="9" t="str">
        <f>IF(ISBLANK(Interface!B61),"",K61+COUNTIF(K61:K160,K61)-1)</f>
        <v/>
      </c>
      <c r="M61" s="9" t="str">
        <f t="array" ref="M61">IF(ISBLANK(Interface!B61),"",Estimated_mean+(Estimated_tau2/(Estimated_tau2+Interface!C61^2))^0.5*(Interface!B61-Estimated_mean))</f>
        <v/>
      </c>
      <c r="N61" s="10" t="str">
        <f>IF(ISBLANK(Interface!B61),"",VLOOKUP(A61,$L$2:$M$101,2,FALSE))</f>
        <v/>
      </c>
      <c r="O61" s="1"/>
      <c r="P61" s="1"/>
      <c r="Q61" s="1"/>
      <c r="R61" s="1">
        <v>0</v>
      </c>
      <c r="S61" s="1"/>
      <c r="T61" s="1"/>
    </row>
    <row r="62" spans="1:20">
      <c r="A62" s="1">
        <v>61</v>
      </c>
      <c r="B62" s="9" t="str">
        <f>IF(ISBLANK(Interface!B62),"",RANK(D62,Effect_estimates))</f>
        <v/>
      </c>
      <c r="C62" s="9" t="str">
        <f>IF(ISBLANK(Interface!B62),"",B62+COUNTIF(B62:B161,B62)-1)</f>
        <v/>
      </c>
      <c r="D62" s="9" t="str">
        <f>IF(ISBLANK(Interface!B62),"",Effect_estimates)</f>
        <v/>
      </c>
      <c r="E62" s="9" t="str">
        <f>IF(ISBLANK(Interface!B62),"",Standard_errors)</f>
        <v/>
      </c>
      <c r="F62" s="9" t="str">
        <f>IF(ISBLANK(Interface!B62),"",1.96*E62)</f>
        <v/>
      </c>
      <c r="G62" s="9" t="str">
        <f>IF(ISBLANK(Interface!B62),"",VLOOKUP(A62,$C$2:$F$101,2,FALSE))</f>
        <v/>
      </c>
      <c r="H62" s="9" t="str">
        <f>IF(ISBLANK(Interface!B62),"",VLOOKUP(A62,$C$2:$F$101,4,FALSE))</f>
        <v/>
      </c>
      <c r="I62" s="9" t="str">
        <f>IF(ISBLANK(Interface!B62),"",[0]!Names)</f>
        <v/>
      </c>
      <c r="J62" s="10" t="str">
        <f>IF(ISBLANK(Interface!B62),"",VLOOKUP(A62,$C$2:$I$101,7,FALSE))</f>
        <v/>
      </c>
      <c r="K62" s="9" t="str">
        <f>IF(ISBLANK(Interface!B62),"",RANK(M62,Cali_effect))</f>
        <v/>
      </c>
      <c r="L62" s="9" t="str">
        <f>IF(ISBLANK(Interface!B62),"",K62+COUNTIF(K62:K161,K62)-1)</f>
        <v/>
      </c>
      <c r="M62" s="9" t="str">
        <f t="array" ref="M62">IF(ISBLANK(Interface!B62),"",Estimated_mean+(Estimated_tau2/(Estimated_tau2+Interface!C62^2))^0.5*(Interface!B62-Estimated_mean))</f>
        <v/>
      </c>
      <c r="N62" s="10" t="str">
        <f>IF(ISBLANK(Interface!B62),"",VLOOKUP(A62,$L$2:$M$101,2,FALSE))</f>
        <v/>
      </c>
      <c r="O62" s="1"/>
      <c r="P62" s="1"/>
      <c r="Q62" s="1"/>
      <c r="R62" s="1">
        <v>0</v>
      </c>
      <c r="S62" s="1"/>
      <c r="T62" s="1"/>
    </row>
    <row r="63" spans="1:20">
      <c r="A63" s="1">
        <v>62</v>
      </c>
      <c r="B63" s="9" t="str">
        <f>IF(ISBLANK(Interface!B63),"",RANK(D63,Effect_estimates))</f>
        <v/>
      </c>
      <c r="C63" s="9" t="str">
        <f>IF(ISBLANK(Interface!B63),"",B63+COUNTIF(B63:B162,B63)-1)</f>
        <v/>
      </c>
      <c r="D63" s="9" t="str">
        <f>IF(ISBLANK(Interface!B63),"",Effect_estimates)</f>
        <v/>
      </c>
      <c r="E63" s="9" t="str">
        <f>IF(ISBLANK(Interface!B63),"",Standard_errors)</f>
        <v/>
      </c>
      <c r="F63" s="9" t="str">
        <f>IF(ISBLANK(Interface!B63),"",1.96*E63)</f>
        <v/>
      </c>
      <c r="G63" s="9" t="str">
        <f>IF(ISBLANK(Interface!B63),"",VLOOKUP(A63,$C$2:$F$101,2,FALSE))</f>
        <v/>
      </c>
      <c r="H63" s="9" t="str">
        <f>IF(ISBLANK(Interface!B63),"",VLOOKUP(A63,$C$2:$F$101,4,FALSE))</f>
        <v/>
      </c>
      <c r="I63" s="9" t="str">
        <f>IF(ISBLANK(Interface!B63),"",[0]!Names)</f>
        <v/>
      </c>
      <c r="J63" s="10" t="str">
        <f>IF(ISBLANK(Interface!B63),"",VLOOKUP(A63,$C$2:$I$101,7,FALSE))</f>
        <v/>
      </c>
      <c r="K63" s="9" t="str">
        <f>IF(ISBLANK(Interface!B63),"",RANK(M63,Cali_effect))</f>
        <v/>
      </c>
      <c r="L63" s="9" t="str">
        <f>IF(ISBLANK(Interface!B63),"",K63+COUNTIF(K63:K162,K63)-1)</f>
        <v/>
      </c>
      <c r="M63" s="9" t="str">
        <f t="array" ref="M63">IF(ISBLANK(Interface!B63),"",Estimated_mean+(Estimated_tau2/(Estimated_tau2+Interface!C63^2))^0.5*(Interface!B63-Estimated_mean))</f>
        <v/>
      </c>
      <c r="N63" s="10" t="str">
        <f>IF(ISBLANK(Interface!B63),"",VLOOKUP(A63,$L$2:$M$101,2,FALSE))</f>
        <v/>
      </c>
      <c r="O63" s="1"/>
      <c r="P63" s="1"/>
      <c r="Q63" s="1"/>
      <c r="R63" s="1">
        <v>0</v>
      </c>
      <c r="S63" s="1"/>
      <c r="T63" s="1"/>
    </row>
    <row r="64" spans="1:20">
      <c r="A64" s="1">
        <v>63</v>
      </c>
      <c r="B64" s="9" t="str">
        <f>IF(ISBLANK(Interface!B64),"",RANK(D64,Effect_estimates))</f>
        <v/>
      </c>
      <c r="C64" s="9" t="str">
        <f>IF(ISBLANK(Interface!B64),"",B64+COUNTIF(B64:B163,B64)-1)</f>
        <v/>
      </c>
      <c r="D64" s="9" t="str">
        <f>IF(ISBLANK(Interface!B64),"",Effect_estimates)</f>
        <v/>
      </c>
      <c r="E64" s="9" t="str">
        <f>IF(ISBLANK(Interface!B64),"",Standard_errors)</f>
        <v/>
      </c>
      <c r="F64" s="9" t="str">
        <f>IF(ISBLANK(Interface!B64),"",1.96*E64)</f>
        <v/>
      </c>
      <c r="G64" s="9" t="str">
        <f>IF(ISBLANK(Interface!B64),"",VLOOKUP(A64,$C$2:$F$101,2,FALSE))</f>
        <v/>
      </c>
      <c r="H64" s="9" t="str">
        <f>IF(ISBLANK(Interface!B64),"",VLOOKUP(A64,$C$2:$F$101,4,FALSE))</f>
        <v/>
      </c>
      <c r="I64" s="9" t="str">
        <f>IF(ISBLANK(Interface!B64),"",[0]!Names)</f>
        <v/>
      </c>
      <c r="J64" s="10" t="str">
        <f>IF(ISBLANK(Interface!B64),"",VLOOKUP(A64,$C$2:$I$101,7,FALSE))</f>
        <v/>
      </c>
      <c r="K64" s="9" t="str">
        <f>IF(ISBLANK(Interface!B64),"",RANK(M64,Cali_effect))</f>
        <v/>
      </c>
      <c r="L64" s="9" t="str">
        <f>IF(ISBLANK(Interface!B64),"",K64+COUNTIF(K64:K163,K64)-1)</f>
        <v/>
      </c>
      <c r="M64" s="9" t="str">
        <f t="array" ref="M64">IF(ISBLANK(Interface!B64),"",Estimated_mean+(Estimated_tau2/(Estimated_tau2+Interface!C64^2))^0.5*(Interface!B64-Estimated_mean))</f>
        <v/>
      </c>
      <c r="N64" s="10" t="str">
        <f>IF(ISBLANK(Interface!B64),"",VLOOKUP(A64,$L$2:$M$101,2,FALSE))</f>
        <v/>
      </c>
      <c r="O64" s="1"/>
      <c r="P64" s="1"/>
      <c r="Q64" s="1"/>
      <c r="R64" s="1">
        <v>0</v>
      </c>
      <c r="S64" s="1"/>
      <c r="T64" s="1"/>
    </row>
    <row r="65" spans="1:20">
      <c r="A65" s="1">
        <v>64</v>
      </c>
      <c r="B65" s="9" t="str">
        <f>IF(ISBLANK(Interface!B65),"",RANK(D65,Effect_estimates))</f>
        <v/>
      </c>
      <c r="C65" s="9" t="str">
        <f>IF(ISBLANK(Interface!B65),"",B65+COUNTIF(B65:B164,B65)-1)</f>
        <v/>
      </c>
      <c r="D65" s="9" t="str">
        <f>IF(ISBLANK(Interface!B65),"",Effect_estimates)</f>
        <v/>
      </c>
      <c r="E65" s="9" t="str">
        <f>IF(ISBLANK(Interface!B65),"",Standard_errors)</f>
        <v/>
      </c>
      <c r="F65" s="9" t="str">
        <f>IF(ISBLANK(Interface!B65),"",1.96*E65)</f>
        <v/>
      </c>
      <c r="G65" s="9" t="str">
        <f>IF(ISBLANK(Interface!B65),"",VLOOKUP(A65,$C$2:$F$101,2,FALSE))</f>
        <v/>
      </c>
      <c r="H65" s="9" t="str">
        <f>IF(ISBLANK(Interface!B65),"",VLOOKUP(A65,$C$2:$F$101,4,FALSE))</f>
        <v/>
      </c>
      <c r="I65" s="9" t="str">
        <f>IF(ISBLANK(Interface!B65),"",[0]!Names)</f>
        <v/>
      </c>
      <c r="J65" s="10" t="str">
        <f>IF(ISBLANK(Interface!B65),"",VLOOKUP(A65,$C$2:$I$101,7,FALSE))</f>
        <v/>
      </c>
      <c r="K65" s="9" t="str">
        <f>IF(ISBLANK(Interface!B65),"",RANK(M65,Cali_effect))</f>
        <v/>
      </c>
      <c r="L65" s="9" t="str">
        <f>IF(ISBLANK(Interface!B65),"",K65+COUNTIF(K65:K164,K65)-1)</f>
        <v/>
      </c>
      <c r="M65" s="9" t="str">
        <f t="array" ref="M65">IF(ISBLANK(Interface!B65),"",Estimated_mean+(Estimated_tau2/(Estimated_tau2+Interface!C65^2))^0.5*(Interface!B65-Estimated_mean))</f>
        <v/>
      </c>
      <c r="N65" s="10" t="str">
        <f>IF(ISBLANK(Interface!B65),"",VLOOKUP(A65,$L$2:$M$101,2,FALSE))</f>
        <v/>
      </c>
      <c r="O65" s="1"/>
      <c r="P65" s="1"/>
      <c r="Q65" s="1"/>
      <c r="R65" s="1">
        <v>0</v>
      </c>
      <c r="S65" s="1"/>
      <c r="T65" s="1"/>
    </row>
    <row r="66" spans="1:20">
      <c r="A66" s="1">
        <v>65</v>
      </c>
      <c r="B66" s="9" t="str">
        <f>IF(ISBLANK(Interface!B66),"",RANK(D66,Effect_estimates))</f>
        <v/>
      </c>
      <c r="C66" s="9" t="str">
        <f>IF(ISBLANK(Interface!B66),"",B66+COUNTIF(B66:B165,B66)-1)</f>
        <v/>
      </c>
      <c r="D66" s="9" t="str">
        <f>IF(ISBLANK(Interface!B66),"",Effect_estimates)</f>
        <v/>
      </c>
      <c r="E66" s="9" t="str">
        <f>IF(ISBLANK(Interface!B66),"",Standard_errors)</f>
        <v/>
      </c>
      <c r="F66" s="9" t="str">
        <f>IF(ISBLANK(Interface!B66),"",1.96*E66)</f>
        <v/>
      </c>
      <c r="G66" s="9" t="str">
        <f>IF(ISBLANK(Interface!B66),"",VLOOKUP(A66,$C$2:$F$101,2,FALSE))</f>
        <v/>
      </c>
      <c r="H66" s="9" t="str">
        <f>IF(ISBLANK(Interface!B66),"",VLOOKUP(A66,$C$2:$F$101,4,FALSE))</f>
        <v/>
      </c>
      <c r="I66" s="9" t="str">
        <f>IF(ISBLANK(Interface!B66),"",[0]!Names)</f>
        <v/>
      </c>
      <c r="J66" s="10" t="str">
        <f>IF(ISBLANK(Interface!B66),"",VLOOKUP(A66,$C$2:$I$101,7,FALSE))</f>
        <v/>
      </c>
      <c r="K66" s="9" t="str">
        <f>IF(ISBLANK(Interface!B66),"",RANK(M66,Cali_effect))</f>
        <v/>
      </c>
      <c r="L66" s="9" t="str">
        <f>IF(ISBLANK(Interface!B66),"",K66+COUNTIF(K66:K165,K66)-1)</f>
        <v/>
      </c>
      <c r="M66" s="9" t="str">
        <f t="array" ref="M66">IF(ISBLANK(Interface!B66),"",Estimated_mean+(Estimated_tau2/(Estimated_tau2+Interface!C66^2))^0.5*(Interface!B66-Estimated_mean))</f>
        <v/>
      </c>
      <c r="N66" s="10" t="str">
        <f>IF(ISBLANK(Interface!B66),"",VLOOKUP(A66,$L$2:$M$101,2,FALSE))</f>
        <v/>
      </c>
      <c r="O66" s="1"/>
      <c r="P66" s="1"/>
      <c r="Q66" s="1"/>
      <c r="R66" s="1">
        <v>0</v>
      </c>
      <c r="S66" s="1"/>
      <c r="T66" s="1"/>
    </row>
    <row r="67" spans="1:20">
      <c r="A67" s="1">
        <v>66</v>
      </c>
      <c r="B67" s="9" t="str">
        <f>IF(ISBLANK(Interface!B67),"",RANK(D67,Effect_estimates))</f>
        <v/>
      </c>
      <c r="C67" s="9" t="str">
        <f>IF(ISBLANK(Interface!B67),"",B67+COUNTIF(B67:B166,B67)-1)</f>
        <v/>
      </c>
      <c r="D67" s="9" t="str">
        <f>IF(ISBLANK(Interface!B67),"",Effect_estimates)</f>
        <v/>
      </c>
      <c r="E67" s="9" t="str">
        <f>IF(ISBLANK(Interface!B67),"",Standard_errors)</f>
        <v/>
      </c>
      <c r="F67" s="9" t="str">
        <f>IF(ISBLANK(Interface!B67),"",1.96*E67)</f>
        <v/>
      </c>
      <c r="G67" s="9" t="str">
        <f>IF(ISBLANK(Interface!B67),"",VLOOKUP(A67,$C$2:$F$101,2,FALSE))</f>
        <v/>
      </c>
      <c r="H67" s="9" t="str">
        <f>IF(ISBLANK(Interface!B67),"",VLOOKUP(A67,$C$2:$F$101,4,FALSE))</f>
        <v/>
      </c>
      <c r="I67" s="9" t="str">
        <f>IF(ISBLANK(Interface!B67),"",[0]!Names)</f>
        <v/>
      </c>
      <c r="J67" s="10" t="str">
        <f>IF(ISBLANK(Interface!B67),"",VLOOKUP(A67,$C$2:$I$101,7,FALSE))</f>
        <v/>
      </c>
      <c r="K67" s="9" t="str">
        <f>IF(ISBLANK(Interface!B67),"",RANK(M67,Cali_effect))</f>
        <v/>
      </c>
      <c r="L67" s="9" t="str">
        <f>IF(ISBLANK(Interface!B67),"",K67+COUNTIF(K67:K166,K67)-1)</f>
        <v/>
      </c>
      <c r="M67" s="9" t="str">
        <f t="array" ref="M67">IF(ISBLANK(Interface!B67),"",Estimated_mean+(Estimated_tau2/(Estimated_tau2+Interface!C67^2))^0.5*(Interface!B67-Estimated_mean))</f>
        <v/>
      </c>
      <c r="N67" s="10" t="str">
        <f>IF(ISBLANK(Interface!B67),"",VLOOKUP(A67,$L$2:$M$101,2,FALSE))</f>
        <v/>
      </c>
      <c r="O67" s="1"/>
      <c r="P67" s="1"/>
      <c r="Q67" s="1"/>
      <c r="R67" s="1">
        <v>0</v>
      </c>
      <c r="S67" s="1"/>
      <c r="T67" s="1"/>
    </row>
    <row r="68" spans="1:20">
      <c r="A68" s="1">
        <v>67</v>
      </c>
      <c r="B68" s="9" t="str">
        <f>IF(ISBLANK(Interface!B68),"",RANK(D68,Effect_estimates))</f>
        <v/>
      </c>
      <c r="C68" s="9" t="str">
        <f>IF(ISBLANK(Interface!B68),"",B68+COUNTIF(B68:B167,B68)-1)</f>
        <v/>
      </c>
      <c r="D68" s="9" t="str">
        <f>IF(ISBLANK(Interface!B68),"",Effect_estimates)</f>
        <v/>
      </c>
      <c r="E68" s="9" t="str">
        <f>IF(ISBLANK(Interface!B68),"",Standard_errors)</f>
        <v/>
      </c>
      <c r="F68" s="9" t="str">
        <f>IF(ISBLANK(Interface!B68),"",1.96*E68)</f>
        <v/>
      </c>
      <c r="G68" s="9" t="str">
        <f>IF(ISBLANK(Interface!B68),"",VLOOKUP(A68,$C$2:$F$101,2,FALSE))</f>
        <v/>
      </c>
      <c r="H68" s="9" t="str">
        <f>IF(ISBLANK(Interface!B68),"",VLOOKUP(A68,$C$2:$F$101,4,FALSE))</f>
        <v/>
      </c>
      <c r="I68" s="9" t="str">
        <f>IF(ISBLANK(Interface!B68),"",[0]!Names)</f>
        <v/>
      </c>
      <c r="J68" s="10" t="str">
        <f>IF(ISBLANK(Interface!B68),"",VLOOKUP(A68,$C$2:$I$101,7,FALSE))</f>
        <v/>
      </c>
      <c r="K68" s="9" t="str">
        <f>IF(ISBLANK(Interface!B68),"",RANK(M68,Cali_effect))</f>
        <v/>
      </c>
      <c r="L68" s="9" t="str">
        <f>IF(ISBLANK(Interface!B68),"",K68+COUNTIF(K68:K167,K68)-1)</f>
        <v/>
      </c>
      <c r="M68" s="9" t="str">
        <f t="array" ref="M68">IF(ISBLANK(Interface!B68),"",Estimated_mean+(Estimated_tau2/(Estimated_tau2+Interface!C68^2))^0.5*(Interface!B68-Estimated_mean))</f>
        <v/>
      </c>
      <c r="N68" s="10" t="str">
        <f>IF(ISBLANK(Interface!B68),"",VLOOKUP(A68,$L$2:$M$101,2,FALSE))</f>
        <v/>
      </c>
      <c r="O68" s="1"/>
      <c r="P68" s="1"/>
      <c r="Q68" s="1"/>
      <c r="R68" s="1">
        <v>0</v>
      </c>
      <c r="S68" s="1"/>
      <c r="T68" s="1"/>
    </row>
    <row r="69" spans="1:20">
      <c r="A69" s="1">
        <v>68</v>
      </c>
      <c r="B69" s="9" t="str">
        <f>IF(ISBLANK(Interface!B69),"",RANK(D69,Effect_estimates))</f>
        <v/>
      </c>
      <c r="C69" s="9" t="str">
        <f>IF(ISBLANK(Interface!B69),"",B69+COUNTIF(B69:B168,B69)-1)</f>
        <v/>
      </c>
      <c r="D69" s="9" t="str">
        <f>IF(ISBLANK(Interface!B69),"",Effect_estimates)</f>
        <v/>
      </c>
      <c r="E69" s="9" t="str">
        <f>IF(ISBLANK(Interface!B69),"",Standard_errors)</f>
        <v/>
      </c>
      <c r="F69" s="9" t="str">
        <f>IF(ISBLANK(Interface!B69),"",1.96*E69)</f>
        <v/>
      </c>
      <c r="G69" s="9" t="str">
        <f>IF(ISBLANK(Interface!B69),"",VLOOKUP(A69,$C$2:$F$101,2,FALSE))</f>
        <v/>
      </c>
      <c r="H69" s="9" t="str">
        <f>IF(ISBLANK(Interface!B69),"",VLOOKUP(A69,$C$2:$F$101,4,FALSE))</f>
        <v/>
      </c>
      <c r="I69" s="9" t="str">
        <f>IF(ISBLANK(Interface!B69),"",[0]!Names)</f>
        <v/>
      </c>
      <c r="J69" s="10" t="str">
        <f>IF(ISBLANK(Interface!B69),"",VLOOKUP(A69,$C$2:$I$101,7,FALSE))</f>
        <v/>
      </c>
      <c r="K69" s="9" t="str">
        <f>IF(ISBLANK(Interface!B69),"",RANK(M69,Cali_effect))</f>
        <v/>
      </c>
      <c r="L69" s="9" t="str">
        <f>IF(ISBLANK(Interface!B69),"",K69+COUNTIF(K69:K168,K69)-1)</f>
        <v/>
      </c>
      <c r="M69" s="9" t="str">
        <f t="array" ref="M69">IF(ISBLANK(Interface!B69),"",Estimated_mean+(Estimated_tau2/(Estimated_tau2+Interface!C69^2))^0.5*(Interface!B69-Estimated_mean))</f>
        <v/>
      </c>
      <c r="N69" s="10" t="str">
        <f>IF(ISBLANK(Interface!B69),"",VLOOKUP(A69,$L$2:$M$101,2,FALSE))</f>
        <v/>
      </c>
      <c r="O69" s="1"/>
      <c r="P69" s="1"/>
      <c r="Q69" s="1"/>
      <c r="R69" s="1">
        <v>0</v>
      </c>
      <c r="S69" s="1"/>
      <c r="T69" s="1"/>
    </row>
    <row r="70" spans="1:20">
      <c r="A70" s="1">
        <v>69</v>
      </c>
      <c r="B70" s="9" t="str">
        <f>IF(ISBLANK(Interface!B70),"",RANK(D70,Effect_estimates))</f>
        <v/>
      </c>
      <c r="C70" s="9" t="str">
        <f>IF(ISBLANK(Interface!B70),"",B70+COUNTIF(B70:B169,B70)-1)</f>
        <v/>
      </c>
      <c r="D70" s="9" t="str">
        <f>IF(ISBLANK(Interface!B70),"",Effect_estimates)</f>
        <v/>
      </c>
      <c r="E70" s="9" t="str">
        <f>IF(ISBLANK(Interface!B70),"",Standard_errors)</f>
        <v/>
      </c>
      <c r="F70" s="9" t="str">
        <f>IF(ISBLANK(Interface!B70),"",1.96*E70)</f>
        <v/>
      </c>
      <c r="G70" s="9" t="str">
        <f>IF(ISBLANK(Interface!B70),"",VLOOKUP(A70,$C$2:$F$101,2,FALSE))</f>
        <v/>
      </c>
      <c r="H70" s="9" t="str">
        <f>IF(ISBLANK(Interface!B70),"",VLOOKUP(A70,$C$2:$F$101,4,FALSE))</f>
        <v/>
      </c>
      <c r="I70" s="9" t="str">
        <f>IF(ISBLANK(Interface!B70),"",[0]!Names)</f>
        <v/>
      </c>
      <c r="J70" s="10" t="str">
        <f>IF(ISBLANK(Interface!B70),"",VLOOKUP(A70,$C$2:$I$101,7,FALSE))</f>
        <v/>
      </c>
      <c r="K70" s="9" t="str">
        <f>IF(ISBLANK(Interface!B70),"",RANK(M70,Cali_effect))</f>
        <v/>
      </c>
      <c r="L70" s="9" t="str">
        <f>IF(ISBLANK(Interface!B70),"",K70+COUNTIF(K70:K169,K70)-1)</f>
        <v/>
      </c>
      <c r="M70" s="9" t="str">
        <f t="array" ref="M70">IF(ISBLANK(Interface!B70),"",Estimated_mean+(Estimated_tau2/(Estimated_tau2+Interface!C70^2))^0.5*(Interface!B70-Estimated_mean))</f>
        <v/>
      </c>
      <c r="N70" s="10" t="str">
        <f>IF(ISBLANK(Interface!B70),"",VLOOKUP(A70,$L$2:$M$101,2,FALSE))</f>
        <v/>
      </c>
      <c r="O70" s="1"/>
      <c r="P70" s="1"/>
      <c r="Q70" s="1"/>
      <c r="R70" s="1">
        <v>0</v>
      </c>
      <c r="S70" s="1"/>
      <c r="T70" s="1"/>
    </row>
    <row r="71" spans="1:20">
      <c r="A71" s="1">
        <v>70</v>
      </c>
      <c r="B71" s="9" t="str">
        <f>IF(ISBLANK(Interface!B71),"",RANK(D71,Effect_estimates))</f>
        <v/>
      </c>
      <c r="C71" s="9" t="str">
        <f>IF(ISBLANK(Interface!B71),"",B71+COUNTIF(B71:B170,B71)-1)</f>
        <v/>
      </c>
      <c r="D71" s="9" t="str">
        <f>IF(ISBLANK(Interface!B71),"",Effect_estimates)</f>
        <v/>
      </c>
      <c r="E71" s="9" t="str">
        <f>IF(ISBLANK(Interface!B71),"",Standard_errors)</f>
        <v/>
      </c>
      <c r="F71" s="9" t="str">
        <f>IF(ISBLANK(Interface!B71),"",1.96*E71)</f>
        <v/>
      </c>
      <c r="G71" s="9" t="str">
        <f>IF(ISBLANK(Interface!B71),"",VLOOKUP(A71,$C$2:$F$101,2,FALSE))</f>
        <v/>
      </c>
      <c r="H71" s="9" t="str">
        <f>IF(ISBLANK(Interface!B71),"",VLOOKUP(A71,$C$2:$F$101,4,FALSE))</f>
        <v/>
      </c>
      <c r="I71" s="9" t="str">
        <f>IF(ISBLANK(Interface!B71),"",[0]!Names)</f>
        <v/>
      </c>
      <c r="J71" s="10" t="str">
        <f>IF(ISBLANK(Interface!B71),"",VLOOKUP(A71,$C$2:$I$101,7,FALSE))</f>
        <v/>
      </c>
      <c r="K71" s="9" t="str">
        <f>IF(ISBLANK(Interface!B71),"",RANK(M71,Cali_effect))</f>
        <v/>
      </c>
      <c r="L71" s="9" t="str">
        <f>IF(ISBLANK(Interface!B71),"",K71+COUNTIF(K71:K170,K71)-1)</f>
        <v/>
      </c>
      <c r="M71" s="9" t="str">
        <f t="array" ref="M71">IF(ISBLANK(Interface!B71),"",Estimated_mean+(Estimated_tau2/(Estimated_tau2+Interface!C71^2))^0.5*(Interface!B71-Estimated_mean))</f>
        <v/>
      </c>
      <c r="N71" s="10" t="str">
        <f>IF(ISBLANK(Interface!B71),"",VLOOKUP(A71,$L$2:$M$101,2,FALSE))</f>
        <v/>
      </c>
      <c r="O71" s="1"/>
      <c r="P71" s="1"/>
      <c r="Q71" s="1"/>
      <c r="R71" s="1">
        <v>0</v>
      </c>
      <c r="S71" s="1"/>
      <c r="T71" s="1"/>
    </row>
    <row r="72" spans="1:20">
      <c r="A72" s="1">
        <v>71</v>
      </c>
      <c r="B72" s="9" t="str">
        <f>IF(ISBLANK(Interface!B72),"",RANK(D72,Effect_estimates))</f>
        <v/>
      </c>
      <c r="C72" s="9" t="str">
        <f>IF(ISBLANK(Interface!B72),"",B72+COUNTIF(B72:B171,B72)-1)</f>
        <v/>
      </c>
      <c r="D72" s="9" t="str">
        <f>IF(ISBLANK(Interface!B72),"",Effect_estimates)</f>
        <v/>
      </c>
      <c r="E72" s="9" t="str">
        <f>IF(ISBLANK(Interface!B72),"",Standard_errors)</f>
        <v/>
      </c>
      <c r="F72" s="9" t="str">
        <f>IF(ISBLANK(Interface!B72),"",1.96*E72)</f>
        <v/>
      </c>
      <c r="G72" s="9" t="str">
        <f>IF(ISBLANK(Interface!B72),"",VLOOKUP(A72,$C$2:$F$101,2,FALSE))</f>
        <v/>
      </c>
      <c r="H72" s="9" t="str">
        <f>IF(ISBLANK(Interface!B72),"",VLOOKUP(A72,$C$2:$F$101,4,FALSE))</f>
        <v/>
      </c>
      <c r="I72" s="9" t="str">
        <f>IF(ISBLANK(Interface!B72),"",[0]!Names)</f>
        <v/>
      </c>
      <c r="J72" s="10" t="str">
        <f>IF(ISBLANK(Interface!B72),"",VLOOKUP(A72,$C$2:$I$101,7,FALSE))</f>
        <v/>
      </c>
      <c r="K72" s="9" t="str">
        <f>IF(ISBLANK(Interface!B72),"",RANK(M72,Cali_effect))</f>
        <v/>
      </c>
      <c r="L72" s="9" t="str">
        <f>IF(ISBLANK(Interface!B72),"",K72+COUNTIF(K72:K171,K72)-1)</f>
        <v/>
      </c>
      <c r="M72" s="9" t="str">
        <f t="array" ref="M72">IF(ISBLANK(Interface!B72),"",Estimated_mean+(Estimated_tau2/(Estimated_tau2+Interface!C72^2))^0.5*(Interface!B72-Estimated_mean))</f>
        <v/>
      </c>
      <c r="N72" s="10" t="str">
        <f>IF(ISBLANK(Interface!B72),"",VLOOKUP(A72,$L$2:$M$101,2,FALSE))</f>
        <v/>
      </c>
      <c r="O72" s="1"/>
      <c r="P72" s="1"/>
      <c r="Q72" s="1"/>
      <c r="R72" s="1">
        <v>0</v>
      </c>
      <c r="S72" s="1"/>
      <c r="T72" s="1"/>
    </row>
    <row r="73" spans="1:20">
      <c r="A73" s="1">
        <v>72</v>
      </c>
      <c r="B73" s="9" t="str">
        <f>IF(ISBLANK(Interface!B73),"",RANK(D73,Effect_estimates))</f>
        <v/>
      </c>
      <c r="C73" s="9" t="str">
        <f>IF(ISBLANK(Interface!B73),"",B73+COUNTIF(B73:B172,B73)-1)</f>
        <v/>
      </c>
      <c r="D73" s="9" t="str">
        <f>IF(ISBLANK(Interface!B73),"",Effect_estimates)</f>
        <v/>
      </c>
      <c r="E73" s="9" t="str">
        <f>IF(ISBLANK(Interface!B73),"",Standard_errors)</f>
        <v/>
      </c>
      <c r="F73" s="9" t="str">
        <f>IF(ISBLANK(Interface!B73),"",1.96*E73)</f>
        <v/>
      </c>
      <c r="G73" s="9" t="str">
        <f>IF(ISBLANK(Interface!B73),"",VLOOKUP(A73,$C$2:$F$101,2,FALSE))</f>
        <v/>
      </c>
      <c r="H73" s="9" t="str">
        <f>IF(ISBLANK(Interface!B73),"",VLOOKUP(A73,$C$2:$F$101,4,FALSE))</f>
        <v/>
      </c>
      <c r="I73" s="9" t="str">
        <f>IF(ISBLANK(Interface!B73),"",[0]!Names)</f>
        <v/>
      </c>
      <c r="J73" s="10" t="str">
        <f>IF(ISBLANK(Interface!B73),"",VLOOKUP(A73,$C$2:$I$101,7,FALSE))</f>
        <v/>
      </c>
      <c r="K73" s="9" t="str">
        <f>IF(ISBLANK(Interface!B73),"",RANK(M73,Cali_effect))</f>
        <v/>
      </c>
      <c r="L73" s="9" t="str">
        <f>IF(ISBLANK(Interface!B73),"",K73+COUNTIF(K73:K172,K73)-1)</f>
        <v/>
      </c>
      <c r="M73" s="9" t="str">
        <f t="array" ref="M73">IF(ISBLANK(Interface!B73),"",Estimated_mean+(Estimated_tau2/(Estimated_tau2+Interface!C73^2))^0.5*(Interface!B73-Estimated_mean))</f>
        <v/>
      </c>
      <c r="N73" s="10" t="str">
        <f>IF(ISBLANK(Interface!B73),"",VLOOKUP(A73,$L$2:$M$101,2,FALSE))</f>
        <v/>
      </c>
      <c r="O73" s="1"/>
      <c r="P73" s="1"/>
      <c r="Q73" s="1"/>
      <c r="R73" s="1">
        <v>0</v>
      </c>
      <c r="S73" s="1"/>
      <c r="T73" s="1"/>
    </row>
    <row r="74" spans="1:20">
      <c r="A74" s="1">
        <v>73</v>
      </c>
      <c r="B74" s="9" t="str">
        <f>IF(ISBLANK(Interface!B74),"",RANK(D74,Effect_estimates))</f>
        <v/>
      </c>
      <c r="C74" s="9" t="str">
        <f>IF(ISBLANK(Interface!B74),"",B74+COUNTIF(B74:B173,B74)-1)</f>
        <v/>
      </c>
      <c r="D74" s="9" t="str">
        <f>IF(ISBLANK(Interface!B74),"",Effect_estimates)</f>
        <v/>
      </c>
      <c r="E74" s="9" t="str">
        <f>IF(ISBLANK(Interface!B74),"",Standard_errors)</f>
        <v/>
      </c>
      <c r="F74" s="9" t="str">
        <f>IF(ISBLANK(Interface!B74),"",1.96*E74)</f>
        <v/>
      </c>
      <c r="G74" s="9" t="str">
        <f>IF(ISBLANK(Interface!B74),"",VLOOKUP(A74,$C$2:$F$101,2,FALSE))</f>
        <v/>
      </c>
      <c r="H74" s="9" t="str">
        <f>IF(ISBLANK(Interface!B74),"",VLOOKUP(A74,$C$2:$F$101,4,FALSE))</f>
        <v/>
      </c>
      <c r="I74" s="9" t="str">
        <f>IF(ISBLANK(Interface!B74),"",[0]!Names)</f>
        <v/>
      </c>
      <c r="J74" s="10" t="str">
        <f>IF(ISBLANK(Interface!B74),"",VLOOKUP(A74,$C$2:$I$101,7,FALSE))</f>
        <v/>
      </c>
      <c r="K74" s="9" t="str">
        <f>IF(ISBLANK(Interface!B74),"",RANK(M74,Cali_effect))</f>
        <v/>
      </c>
      <c r="L74" s="9" t="str">
        <f>IF(ISBLANK(Interface!B74),"",K74+COUNTIF(K74:K173,K74)-1)</f>
        <v/>
      </c>
      <c r="M74" s="9" t="str">
        <f t="array" ref="M74">IF(ISBLANK(Interface!B74),"",Estimated_mean+(Estimated_tau2/(Estimated_tau2+Interface!C74^2))^0.5*(Interface!B74-Estimated_mean))</f>
        <v/>
      </c>
      <c r="N74" s="10" t="str">
        <f>IF(ISBLANK(Interface!B74),"",VLOOKUP(A74,$L$2:$M$101,2,FALSE))</f>
        <v/>
      </c>
      <c r="O74" s="1"/>
      <c r="P74" s="1"/>
      <c r="Q74" s="1"/>
      <c r="R74" s="1">
        <v>0</v>
      </c>
      <c r="S74" s="1"/>
      <c r="T74" s="1"/>
    </row>
    <row r="75" spans="1:20">
      <c r="A75" s="1">
        <v>74</v>
      </c>
      <c r="B75" s="9" t="str">
        <f>IF(ISBLANK(Interface!B75),"",RANK(D75,Effect_estimates))</f>
        <v/>
      </c>
      <c r="C75" s="9" t="str">
        <f>IF(ISBLANK(Interface!B75),"",B75+COUNTIF(B75:B174,B75)-1)</f>
        <v/>
      </c>
      <c r="D75" s="9" t="str">
        <f>IF(ISBLANK(Interface!B75),"",Effect_estimates)</f>
        <v/>
      </c>
      <c r="E75" s="9" t="str">
        <f>IF(ISBLANK(Interface!B75),"",Standard_errors)</f>
        <v/>
      </c>
      <c r="F75" s="9" t="str">
        <f>IF(ISBLANK(Interface!B75),"",1.96*E75)</f>
        <v/>
      </c>
      <c r="G75" s="9" t="str">
        <f>IF(ISBLANK(Interface!B75),"",VLOOKUP(A75,$C$2:$F$101,2,FALSE))</f>
        <v/>
      </c>
      <c r="H75" s="9" t="str">
        <f>IF(ISBLANK(Interface!B75),"",VLOOKUP(A75,$C$2:$F$101,4,FALSE))</f>
        <v/>
      </c>
      <c r="I75" s="9" t="str">
        <f>IF(ISBLANK(Interface!B75),"",[0]!Names)</f>
        <v/>
      </c>
      <c r="J75" s="10" t="str">
        <f>IF(ISBLANK(Interface!B75),"",VLOOKUP(A75,$C$2:$I$101,7,FALSE))</f>
        <v/>
      </c>
      <c r="K75" s="9" t="str">
        <f>IF(ISBLANK(Interface!B75),"",RANK(M75,Cali_effect))</f>
        <v/>
      </c>
      <c r="L75" s="9" t="str">
        <f>IF(ISBLANK(Interface!B75),"",K75+COUNTIF(K75:K174,K75)-1)</f>
        <v/>
      </c>
      <c r="M75" s="9" t="str">
        <f t="array" ref="M75">IF(ISBLANK(Interface!B75),"",Estimated_mean+(Estimated_tau2/(Estimated_tau2+Interface!C75^2))^0.5*(Interface!B75-Estimated_mean))</f>
        <v/>
      </c>
      <c r="N75" s="10" t="str">
        <f>IF(ISBLANK(Interface!B75),"",VLOOKUP(A75,$L$2:$M$101,2,FALSE))</f>
        <v/>
      </c>
      <c r="O75" s="1"/>
      <c r="P75" s="1"/>
      <c r="Q75" s="1"/>
      <c r="R75" s="1">
        <v>0</v>
      </c>
      <c r="S75" s="1"/>
      <c r="T75" s="1"/>
    </row>
    <row r="76" spans="1:20">
      <c r="A76" s="1">
        <v>75</v>
      </c>
      <c r="B76" s="9" t="str">
        <f>IF(ISBLANK(Interface!B76),"",RANK(D76,Effect_estimates))</f>
        <v/>
      </c>
      <c r="C76" s="9" t="str">
        <f>IF(ISBLANK(Interface!B76),"",B76+COUNTIF(B76:B175,B76)-1)</f>
        <v/>
      </c>
      <c r="D76" s="9" t="str">
        <f>IF(ISBLANK(Interface!B76),"",Effect_estimates)</f>
        <v/>
      </c>
      <c r="E76" s="9" t="str">
        <f>IF(ISBLANK(Interface!B76),"",Standard_errors)</f>
        <v/>
      </c>
      <c r="F76" s="9" t="str">
        <f>IF(ISBLANK(Interface!B76),"",1.96*E76)</f>
        <v/>
      </c>
      <c r="G76" s="9" t="str">
        <f>IF(ISBLANK(Interface!B76),"",VLOOKUP(A76,$C$2:$F$101,2,FALSE))</f>
        <v/>
      </c>
      <c r="H76" s="9" t="str">
        <f>IF(ISBLANK(Interface!B76),"",VLOOKUP(A76,$C$2:$F$101,4,FALSE))</f>
        <v/>
      </c>
      <c r="I76" s="9" t="str">
        <f>IF(ISBLANK(Interface!B76),"",[0]!Names)</f>
        <v/>
      </c>
      <c r="J76" s="10" t="str">
        <f>IF(ISBLANK(Interface!B76),"",VLOOKUP(A76,$C$2:$I$101,7,FALSE))</f>
        <v/>
      </c>
      <c r="K76" s="9" t="str">
        <f>IF(ISBLANK(Interface!B76),"",RANK(M76,Cali_effect))</f>
        <v/>
      </c>
      <c r="L76" s="9" t="str">
        <f>IF(ISBLANK(Interface!B76),"",K76+COUNTIF(K76:K175,K76)-1)</f>
        <v/>
      </c>
      <c r="M76" s="9" t="str">
        <f t="array" ref="M76">IF(ISBLANK(Interface!B76),"",Estimated_mean+(Estimated_tau2/(Estimated_tau2+Interface!C76^2))^0.5*(Interface!B76-Estimated_mean))</f>
        <v/>
      </c>
      <c r="N76" s="10" t="str">
        <f>IF(ISBLANK(Interface!B76),"",VLOOKUP(A76,$L$2:$M$101,2,FALSE))</f>
        <v/>
      </c>
      <c r="O76" s="1"/>
      <c r="P76" s="1"/>
      <c r="Q76" s="1"/>
      <c r="R76" s="1">
        <v>0</v>
      </c>
      <c r="S76" s="1"/>
      <c r="T76" s="1"/>
    </row>
    <row r="77" spans="1:20">
      <c r="A77" s="1">
        <v>76</v>
      </c>
      <c r="B77" s="9" t="str">
        <f>IF(ISBLANK(Interface!B77),"",RANK(D77,Effect_estimates))</f>
        <v/>
      </c>
      <c r="C77" s="9" t="str">
        <f>IF(ISBLANK(Interface!B77),"",B77+COUNTIF(B77:B176,B77)-1)</f>
        <v/>
      </c>
      <c r="D77" s="9" t="str">
        <f>IF(ISBLANK(Interface!B77),"",Effect_estimates)</f>
        <v/>
      </c>
      <c r="E77" s="9" t="str">
        <f>IF(ISBLANK(Interface!B77),"",Standard_errors)</f>
        <v/>
      </c>
      <c r="F77" s="9" t="str">
        <f>IF(ISBLANK(Interface!B77),"",1.96*E77)</f>
        <v/>
      </c>
      <c r="G77" s="9" t="str">
        <f>IF(ISBLANK(Interface!B77),"",VLOOKUP(A77,$C$2:$F$101,2,FALSE))</f>
        <v/>
      </c>
      <c r="H77" s="9" t="str">
        <f>IF(ISBLANK(Interface!B77),"",VLOOKUP(A77,$C$2:$F$101,4,FALSE))</f>
        <v/>
      </c>
      <c r="I77" s="9" t="str">
        <f>IF(ISBLANK(Interface!B77),"",[0]!Names)</f>
        <v/>
      </c>
      <c r="J77" s="10" t="str">
        <f>IF(ISBLANK(Interface!B77),"",VLOOKUP(A77,$C$2:$I$101,7,FALSE))</f>
        <v/>
      </c>
      <c r="K77" s="9" t="str">
        <f>IF(ISBLANK(Interface!B77),"",RANK(M77,Cali_effect))</f>
        <v/>
      </c>
      <c r="L77" s="9" t="str">
        <f>IF(ISBLANK(Interface!B77),"",K77+COUNTIF(K77:K176,K77)-1)</f>
        <v/>
      </c>
      <c r="M77" s="9" t="str">
        <f t="array" ref="M77">IF(ISBLANK(Interface!B77),"",Estimated_mean+(Estimated_tau2/(Estimated_tau2+Interface!C77^2))^0.5*(Interface!B77-Estimated_mean))</f>
        <v/>
      </c>
      <c r="N77" s="10" t="str">
        <f>IF(ISBLANK(Interface!B77),"",VLOOKUP(A77,$L$2:$M$101,2,FALSE))</f>
        <v/>
      </c>
      <c r="O77" s="1"/>
      <c r="P77" s="1"/>
      <c r="Q77" s="1"/>
      <c r="R77" s="1">
        <v>0</v>
      </c>
      <c r="S77" s="1"/>
      <c r="T77" s="1"/>
    </row>
    <row r="78" spans="1:20">
      <c r="A78" s="1">
        <v>77</v>
      </c>
      <c r="B78" s="9" t="str">
        <f>IF(ISBLANK(Interface!B78),"",RANK(D78,Effect_estimates))</f>
        <v/>
      </c>
      <c r="C78" s="9" t="str">
        <f>IF(ISBLANK(Interface!B78),"",B78+COUNTIF(B78:B177,B78)-1)</f>
        <v/>
      </c>
      <c r="D78" s="9" t="str">
        <f>IF(ISBLANK(Interface!B78),"",Effect_estimates)</f>
        <v/>
      </c>
      <c r="E78" s="9" t="str">
        <f>IF(ISBLANK(Interface!B78),"",Standard_errors)</f>
        <v/>
      </c>
      <c r="F78" s="9" t="str">
        <f>IF(ISBLANK(Interface!B78),"",1.96*E78)</f>
        <v/>
      </c>
      <c r="G78" s="9" t="str">
        <f>IF(ISBLANK(Interface!B78),"",VLOOKUP(A78,$C$2:$F$101,2,FALSE))</f>
        <v/>
      </c>
      <c r="H78" s="9" t="str">
        <f>IF(ISBLANK(Interface!B78),"",VLOOKUP(A78,$C$2:$F$101,4,FALSE))</f>
        <v/>
      </c>
      <c r="I78" s="9" t="str">
        <f>IF(ISBLANK(Interface!B78),"",[0]!Names)</f>
        <v/>
      </c>
      <c r="J78" s="10" t="str">
        <f>IF(ISBLANK(Interface!B78),"",VLOOKUP(A78,$C$2:$I$101,7,FALSE))</f>
        <v/>
      </c>
      <c r="K78" s="9" t="str">
        <f>IF(ISBLANK(Interface!B78),"",RANK(M78,Cali_effect))</f>
        <v/>
      </c>
      <c r="L78" s="9" t="str">
        <f>IF(ISBLANK(Interface!B78),"",K78+COUNTIF(K78:K177,K78)-1)</f>
        <v/>
      </c>
      <c r="M78" s="9" t="str">
        <f t="array" ref="M78">IF(ISBLANK(Interface!B78),"",Estimated_mean+(Estimated_tau2/(Estimated_tau2+Interface!C78^2))^0.5*(Interface!B78-Estimated_mean))</f>
        <v/>
      </c>
      <c r="N78" s="10" t="str">
        <f>IF(ISBLANK(Interface!B78),"",VLOOKUP(A78,$L$2:$M$101,2,FALSE))</f>
        <v/>
      </c>
      <c r="O78" s="1"/>
      <c r="P78" s="1"/>
      <c r="Q78" s="1"/>
      <c r="R78" s="1">
        <v>0</v>
      </c>
      <c r="S78" s="1"/>
      <c r="T78" s="1"/>
    </row>
    <row r="79" spans="1:20">
      <c r="A79" s="1">
        <v>78</v>
      </c>
      <c r="B79" s="9" t="str">
        <f>IF(ISBLANK(Interface!B79),"",RANK(D79,Effect_estimates))</f>
        <v/>
      </c>
      <c r="C79" s="9" t="str">
        <f>IF(ISBLANK(Interface!B79),"",B79+COUNTIF(B79:B178,B79)-1)</f>
        <v/>
      </c>
      <c r="D79" s="9" t="str">
        <f>IF(ISBLANK(Interface!B79),"",Effect_estimates)</f>
        <v/>
      </c>
      <c r="E79" s="9" t="str">
        <f>IF(ISBLANK(Interface!B79),"",Standard_errors)</f>
        <v/>
      </c>
      <c r="F79" s="9" t="str">
        <f>IF(ISBLANK(Interface!B79),"",1.96*E79)</f>
        <v/>
      </c>
      <c r="G79" s="9" t="str">
        <f>IF(ISBLANK(Interface!B79),"",VLOOKUP(A79,$C$2:$F$101,2,FALSE))</f>
        <v/>
      </c>
      <c r="H79" s="9" t="str">
        <f>IF(ISBLANK(Interface!B79),"",VLOOKUP(A79,$C$2:$F$101,4,FALSE))</f>
        <v/>
      </c>
      <c r="I79" s="9" t="str">
        <f>IF(ISBLANK(Interface!B79),"",[0]!Names)</f>
        <v/>
      </c>
      <c r="J79" s="10" t="str">
        <f>IF(ISBLANK(Interface!B79),"",VLOOKUP(A79,$C$2:$I$101,7,FALSE))</f>
        <v/>
      </c>
      <c r="K79" s="9" t="str">
        <f>IF(ISBLANK(Interface!B79),"",RANK(M79,Cali_effect))</f>
        <v/>
      </c>
      <c r="L79" s="9" t="str">
        <f>IF(ISBLANK(Interface!B79),"",K79+COUNTIF(K79:K178,K79)-1)</f>
        <v/>
      </c>
      <c r="M79" s="9" t="str">
        <f t="array" ref="M79">IF(ISBLANK(Interface!B79),"",Estimated_mean+(Estimated_tau2/(Estimated_tau2+Interface!C79^2))^0.5*(Interface!B79-Estimated_mean))</f>
        <v/>
      </c>
      <c r="N79" s="10" t="str">
        <f>IF(ISBLANK(Interface!B79),"",VLOOKUP(A79,$L$2:$M$101,2,FALSE))</f>
        <v/>
      </c>
      <c r="O79" s="1"/>
      <c r="P79" s="1"/>
      <c r="Q79" s="1"/>
      <c r="R79" s="1">
        <v>0</v>
      </c>
      <c r="S79" s="1"/>
      <c r="T79" s="1"/>
    </row>
    <row r="80" spans="1:20">
      <c r="A80" s="1">
        <v>79</v>
      </c>
      <c r="B80" s="9" t="str">
        <f>IF(ISBLANK(Interface!B80),"",RANK(D80,Effect_estimates))</f>
        <v/>
      </c>
      <c r="C80" s="9" t="str">
        <f>IF(ISBLANK(Interface!B80),"",B80+COUNTIF(B80:B179,B80)-1)</f>
        <v/>
      </c>
      <c r="D80" s="9" t="str">
        <f>IF(ISBLANK(Interface!B80),"",Effect_estimates)</f>
        <v/>
      </c>
      <c r="E80" s="9" t="str">
        <f>IF(ISBLANK(Interface!B80),"",Standard_errors)</f>
        <v/>
      </c>
      <c r="F80" s="9" t="str">
        <f>IF(ISBLANK(Interface!B80),"",1.96*E80)</f>
        <v/>
      </c>
      <c r="G80" s="9" t="str">
        <f>IF(ISBLANK(Interface!B80),"",VLOOKUP(A80,$C$2:$F$101,2,FALSE))</f>
        <v/>
      </c>
      <c r="H80" s="9" t="str">
        <f>IF(ISBLANK(Interface!B80),"",VLOOKUP(A80,$C$2:$F$101,4,FALSE))</f>
        <v/>
      </c>
      <c r="I80" s="9" t="str">
        <f>IF(ISBLANK(Interface!B80),"",[0]!Names)</f>
        <v/>
      </c>
      <c r="J80" s="10" t="str">
        <f>IF(ISBLANK(Interface!B80),"",VLOOKUP(A80,$C$2:$I$101,7,FALSE))</f>
        <v/>
      </c>
      <c r="K80" s="9" t="str">
        <f>IF(ISBLANK(Interface!B80),"",RANK(M80,Cali_effect))</f>
        <v/>
      </c>
      <c r="L80" s="9" t="str">
        <f>IF(ISBLANK(Interface!B80),"",K80+COUNTIF(K80:K179,K80)-1)</f>
        <v/>
      </c>
      <c r="M80" s="9" t="str">
        <f t="array" ref="M80">IF(ISBLANK(Interface!B80),"",Estimated_mean+(Estimated_tau2/(Estimated_tau2+Interface!C80^2))^0.5*(Interface!B80-Estimated_mean))</f>
        <v/>
      </c>
      <c r="N80" s="10" t="str">
        <f>IF(ISBLANK(Interface!B80),"",VLOOKUP(A80,$L$2:$M$101,2,FALSE))</f>
        <v/>
      </c>
      <c r="O80" s="1"/>
      <c r="P80" s="1"/>
      <c r="Q80" s="1"/>
      <c r="R80" s="1">
        <v>0</v>
      </c>
      <c r="S80" s="1"/>
      <c r="T80" s="1"/>
    </row>
    <row r="81" spans="1:20">
      <c r="A81" s="1">
        <v>80</v>
      </c>
      <c r="B81" s="9" t="str">
        <f>IF(ISBLANK(Interface!B81),"",RANK(D81,Effect_estimates))</f>
        <v/>
      </c>
      <c r="C81" s="9" t="str">
        <f>IF(ISBLANK(Interface!B81),"",B81+COUNTIF(B81:B180,B81)-1)</f>
        <v/>
      </c>
      <c r="D81" s="9" t="str">
        <f>IF(ISBLANK(Interface!B81),"",Effect_estimates)</f>
        <v/>
      </c>
      <c r="E81" s="9" t="str">
        <f>IF(ISBLANK(Interface!B81),"",Standard_errors)</f>
        <v/>
      </c>
      <c r="F81" s="9" t="str">
        <f>IF(ISBLANK(Interface!B81),"",1.96*E81)</f>
        <v/>
      </c>
      <c r="G81" s="9" t="str">
        <f>IF(ISBLANK(Interface!B81),"",VLOOKUP(A81,$C$2:$F$101,2,FALSE))</f>
        <v/>
      </c>
      <c r="H81" s="9" t="str">
        <f>IF(ISBLANK(Interface!B81),"",VLOOKUP(A81,$C$2:$F$101,4,FALSE))</f>
        <v/>
      </c>
      <c r="I81" s="9" t="str">
        <f>IF(ISBLANK(Interface!B81),"",[0]!Names)</f>
        <v/>
      </c>
      <c r="J81" s="10" t="str">
        <f>IF(ISBLANK(Interface!B81),"",VLOOKUP(A81,$C$2:$I$101,7,FALSE))</f>
        <v/>
      </c>
      <c r="K81" s="9" t="str">
        <f>IF(ISBLANK(Interface!B81),"",RANK(M81,Cali_effect))</f>
        <v/>
      </c>
      <c r="L81" s="9" t="str">
        <f>IF(ISBLANK(Interface!B81),"",K81+COUNTIF(K81:K180,K81)-1)</f>
        <v/>
      </c>
      <c r="M81" s="9" t="str">
        <f t="array" ref="M81">IF(ISBLANK(Interface!B81),"",Estimated_mean+(Estimated_tau2/(Estimated_tau2+Interface!C81^2))^0.5*(Interface!B81-Estimated_mean))</f>
        <v/>
      </c>
      <c r="N81" s="10" t="str">
        <f>IF(ISBLANK(Interface!B81),"",VLOOKUP(A81,$L$2:$M$101,2,FALSE))</f>
        <v/>
      </c>
      <c r="O81" s="1"/>
      <c r="P81" s="1"/>
      <c r="Q81" s="1"/>
      <c r="R81" s="1">
        <v>0</v>
      </c>
      <c r="S81" s="1"/>
      <c r="T81" s="1"/>
    </row>
    <row r="82" spans="1:20">
      <c r="A82" s="1">
        <v>81</v>
      </c>
      <c r="B82" s="9" t="str">
        <f>IF(ISBLANK(Interface!B82),"",RANK(D82,Effect_estimates))</f>
        <v/>
      </c>
      <c r="C82" s="9" t="str">
        <f>IF(ISBLANK(Interface!B82),"",B82+COUNTIF(B82:B181,B82)-1)</f>
        <v/>
      </c>
      <c r="D82" s="9" t="str">
        <f>IF(ISBLANK(Interface!B82),"",Effect_estimates)</f>
        <v/>
      </c>
      <c r="E82" s="9" t="str">
        <f>IF(ISBLANK(Interface!B82),"",Standard_errors)</f>
        <v/>
      </c>
      <c r="F82" s="9" t="str">
        <f>IF(ISBLANK(Interface!B82),"",1.96*E82)</f>
        <v/>
      </c>
      <c r="G82" s="9" t="str">
        <f>IF(ISBLANK(Interface!B82),"",VLOOKUP(A82,$C$2:$F$101,2,FALSE))</f>
        <v/>
      </c>
      <c r="H82" s="9" t="str">
        <f>IF(ISBLANK(Interface!B82),"",VLOOKUP(A82,$C$2:$F$101,4,FALSE))</f>
        <v/>
      </c>
      <c r="I82" s="9" t="str">
        <f>IF(ISBLANK(Interface!B82),"",[0]!Names)</f>
        <v/>
      </c>
      <c r="J82" s="10" t="str">
        <f>IF(ISBLANK(Interface!B82),"",VLOOKUP(A82,$C$2:$I$101,7,FALSE))</f>
        <v/>
      </c>
      <c r="K82" s="9" t="str">
        <f>IF(ISBLANK(Interface!B82),"",RANK(M82,Cali_effect))</f>
        <v/>
      </c>
      <c r="L82" s="9" t="str">
        <f>IF(ISBLANK(Interface!B82),"",K82+COUNTIF(K82:K181,K82)-1)</f>
        <v/>
      </c>
      <c r="M82" s="9" t="str">
        <f t="array" ref="M82">IF(ISBLANK(Interface!B82),"",Estimated_mean+(Estimated_tau2/(Estimated_tau2+Interface!C82^2))^0.5*(Interface!B82-Estimated_mean))</f>
        <v/>
      </c>
      <c r="N82" s="10" t="str">
        <f>IF(ISBLANK(Interface!B82),"",VLOOKUP(A82,$L$2:$M$101,2,FALSE))</f>
        <v/>
      </c>
      <c r="O82" s="1"/>
      <c r="P82" s="1"/>
      <c r="Q82" s="1"/>
      <c r="R82" s="1">
        <v>0</v>
      </c>
      <c r="S82" s="1"/>
      <c r="T82" s="1"/>
    </row>
    <row r="83" spans="1:20">
      <c r="A83" s="1">
        <v>82</v>
      </c>
      <c r="B83" s="9" t="str">
        <f>IF(ISBLANK(Interface!B83),"",RANK(D83,Effect_estimates))</f>
        <v/>
      </c>
      <c r="C83" s="9" t="str">
        <f>IF(ISBLANK(Interface!B83),"",B83+COUNTIF(B83:B182,B83)-1)</f>
        <v/>
      </c>
      <c r="D83" s="9" t="str">
        <f>IF(ISBLANK(Interface!B83),"",Effect_estimates)</f>
        <v/>
      </c>
      <c r="E83" s="9" t="str">
        <f>IF(ISBLANK(Interface!B83),"",Standard_errors)</f>
        <v/>
      </c>
      <c r="F83" s="9" t="str">
        <f>IF(ISBLANK(Interface!B83),"",1.96*E83)</f>
        <v/>
      </c>
      <c r="G83" s="9" t="str">
        <f>IF(ISBLANK(Interface!B83),"",VLOOKUP(A83,$C$2:$F$101,2,FALSE))</f>
        <v/>
      </c>
      <c r="H83" s="9" t="str">
        <f>IF(ISBLANK(Interface!B83),"",VLOOKUP(A83,$C$2:$F$101,4,FALSE))</f>
        <v/>
      </c>
      <c r="I83" s="9" t="str">
        <f>IF(ISBLANK(Interface!B83),"",[0]!Names)</f>
        <v/>
      </c>
      <c r="J83" s="10" t="str">
        <f>IF(ISBLANK(Interface!B83),"",VLOOKUP(A83,$C$2:$I$101,7,FALSE))</f>
        <v/>
      </c>
      <c r="K83" s="9" t="str">
        <f>IF(ISBLANK(Interface!B83),"",RANK(M83,Cali_effect))</f>
        <v/>
      </c>
      <c r="L83" s="9" t="str">
        <f>IF(ISBLANK(Interface!B83),"",K83+COUNTIF(K83:K182,K83)-1)</f>
        <v/>
      </c>
      <c r="M83" s="9" t="str">
        <f t="array" ref="M83">IF(ISBLANK(Interface!B83),"",Estimated_mean+(Estimated_tau2/(Estimated_tau2+Interface!C83^2))^0.5*(Interface!B83-Estimated_mean))</f>
        <v/>
      </c>
      <c r="N83" s="10" t="str">
        <f>IF(ISBLANK(Interface!B83),"",VLOOKUP(A83,$L$2:$M$101,2,FALSE))</f>
        <v/>
      </c>
      <c r="O83" s="1"/>
      <c r="P83" s="1"/>
      <c r="Q83" s="1"/>
      <c r="R83" s="1">
        <v>0</v>
      </c>
      <c r="S83" s="1"/>
      <c r="T83" s="1"/>
    </row>
    <row r="84" spans="1:20">
      <c r="A84" s="1">
        <v>83</v>
      </c>
      <c r="B84" s="9" t="str">
        <f>IF(ISBLANK(Interface!B84),"",RANK(D84,Effect_estimates))</f>
        <v/>
      </c>
      <c r="C84" s="9" t="str">
        <f>IF(ISBLANK(Interface!B84),"",B84+COUNTIF(B84:B183,B84)-1)</f>
        <v/>
      </c>
      <c r="D84" s="9" t="str">
        <f>IF(ISBLANK(Interface!B84),"",Effect_estimates)</f>
        <v/>
      </c>
      <c r="E84" s="9" t="str">
        <f>IF(ISBLANK(Interface!B84),"",Standard_errors)</f>
        <v/>
      </c>
      <c r="F84" s="9" t="str">
        <f>IF(ISBLANK(Interface!B84),"",1.96*E84)</f>
        <v/>
      </c>
      <c r="G84" s="9" t="str">
        <f>IF(ISBLANK(Interface!B84),"",VLOOKUP(A84,$C$2:$F$101,2,FALSE))</f>
        <v/>
      </c>
      <c r="H84" s="9" t="str">
        <f>IF(ISBLANK(Interface!B84),"",VLOOKUP(A84,$C$2:$F$101,4,FALSE))</f>
        <v/>
      </c>
      <c r="I84" s="9" t="str">
        <f>IF(ISBLANK(Interface!B84),"",[0]!Names)</f>
        <v/>
      </c>
      <c r="J84" s="10" t="str">
        <f>IF(ISBLANK(Interface!B84),"",VLOOKUP(A84,$C$2:$I$101,7,FALSE))</f>
        <v/>
      </c>
      <c r="K84" s="9" t="str">
        <f>IF(ISBLANK(Interface!B84),"",RANK(M84,Cali_effect))</f>
        <v/>
      </c>
      <c r="L84" s="9" t="str">
        <f>IF(ISBLANK(Interface!B84),"",K84+COUNTIF(K84:K183,K84)-1)</f>
        <v/>
      </c>
      <c r="M84" s="9" t="str">
        <f t="array" ref="M84">IF(ISBLANK(Interface!B84),"",Estimated_mean+(Estimated_tau2/(Estimated_tau2+Interface!C84^2))^0.5*(Interface!B84-Estimated_mean))</f>
        <v/>
      </c>
      <c r="N84" s="10" t="str">
        <f>IF(ISBLANK(Interface!B84),"",VLOOKUP(A84,$L$2:$M$101,2,FALSE))</f>
        <v/>
      </c>
      <c r="O84" s="1"/>
      <c r="P84" s="1"/>
      <c r="Q84" s="1"/>
      <c r="R84" s="1">
        <v>0</v>
      </c>
      <c r="S84" s="1"/>
      <c r="T84" s="1"/>
    </row>
    <row r="85" spans="1:20">
      <c r="A85" s="1">
        <v>84</v>
      </c>
      <c r="B85" s="9" t="str">
        <f>IF(ISBLANK(Interface!B85),"",RANK(D85,Effect_estimates))</f>
        <v/>
      </c>
      <c r="C85" s="9" t="str">
        <f>IF(ISBLANK(Interface!B85),"",B85+COUNTIF(B85:B184,B85)-1)</f>
        <v/>
      </c>
      <c r="D85" s="9" t="str">
        <f>IF(ISBLANK(Interface!B85),"",Effect_estimates)</f>
        <v/>
      </c>
      <c r="E85" s="9" t="str">
        <f>IF(ISBLANK(Interface!B85),"",Standard_errors)</f>
        <v/>
      </c>
      <c r="F85" s="9" t="str">
        <f>IF(ISBLANK(Interface!B85),"",1.96*E85)</f>
        <v/>
      </c>
      <c r="G85" s="9" t="str">
        <f>IF(ISBLANK(Interface!B85),"",VLOOKUP(A85,$C$2:$F$101,2,FALSE))</f>
        <v/>
      </c>
      <c r="H85" s="9" t="str">
        <f>IF(ISBLANK(Interface!B85),"",VLOOKUP(A85,$C$2:$F$101,4,FALSE))</f>
        <v/>
      </c>
      <c r="I85" s="9" t="str">
        <f>IF(ISBLANK(Interface!B85),"",[0]!Names)</f>
        <v/>
      </c>
      <c r="J85" s="10" t="str">
        <f>IF(ISBLANK(Interface!B85),"",VLOOKUP(A85,$C$2:$I$101,7,FALSE))</f>
        <v/>
      </c>
      <c r="K85" s="9" t="str">
        <f>IF(ISBLANK(Interface!B85),"",RANK(M85,Cali_effect))</f>
        <v/>
      </c>
      <c r="L85" s="9" t="str">
        <f>IF(ISBLANK(Interface!B85),"",K85+COUNTIF(K85:K184,K85)-1)</f>
        <v/>
      </c>
      <c r="M85" s="9" t="str">
        <f t="array" ref="M85">IF(ISBLANK(Interface!B85),"",Estimated_mean+(Estimated_tau2/(Estimated_tau2+Interface!C85^2))^0.5*(Interface!B85-Estimated_mean))</f>
        <v/>
      </c>
      <c r="N85" s="10" t="str">
        <f>IF(ISBLANK(Interface!B85),"",VLOOKUP(A85,$L$2:$M$101,2,FALSE))</f>
        <v/>
      </c>
      <c r="O85" s="1"/>
      <c r="P85" s="1"/>
      <c r="Q85" s="1"/>
      <c r="R85" s="1">
        <v>0</v>
      </c>
      <c r="S85" s="1"/>
      <c r="T85" s="1"/>
    </row>
    <row r="86" spans="1:20">
      <c r="A86" s="1">
        <v>85</v>
      </c>
      <c r="B86" s="9" t="str">
        <f>IF(ISBLANK(Interface!B86),"",RANK(D86,Effect_estimates))</f>
        <v/>
      </c>
      <c r="C86" s="9" t="str">
        <f>IF(ISBLANK(Interface!B86),"",B86+COUNTIF(B86:B185,B86)-1)</f>
        <v/>
      </c>
      <c r="D86" s="9" t="str">
        <f>IF(ISBLANK(Interface!B86),"",Effect_estimates)</f>
        <v/>
      </c>
      <c r="E86" s="9" t="str">
        <f>IF(ISBLANK(Interface!B86),"",Standard_errors)</f>
        <v/>
      </c>
      <c r="F86" s="9" t="str">
        <f>IF(ISBLANK(Interface!B86),"",1.96*E86)</f>
        <v/>
      </c>
      <c r="G86" s="9" t="str">
        <f>IF(ISBLANK(Interface!B86),"",VLOOKUP(A86,$C$2:$F$101,2,FALSE))</f>
        <v/>
      </c>
      <c r="H86" s="9" t="str">
        <f>IF(ISBLANK(Interface!B86),"",VLOOKUP(A86,$C$2:$F$101,4,FALSE))</f>
        <v/>
      </c>
      <c r="I86" s="9" t="str">
        <f>IF(ISBLANK(Interface!B86),"",[0]!Names)</f>
        <v/>
      </c>
      <c r="J86" s="10" t="str">
        <f>IF(ISBLANK(Interface!B86),"",VLOOKUP(A86,$C$2:$I$101,7,FALSE))</f>
        <v/>
      </c>
      <c r="K86" s="9" t="str">
        <f>IF(ISBLANK(Interface!B86),"",RANK(M86,Cali_effect))</f>
        <v/>
      </c>
      <c r="L86" s="9" t="str">
        <f>IF(ISBLANK(Interface!B86),"",K86+COUNTIF(K86:K185,K86)-1)</f>
        <v/>
      </c>
      <c r="M86" s="9" t="str">
        <f t="array" ref="M86">IF(ISBLANK(Interface!B86),"",Estimated_mean+(Estimated_tau2/(Estimated_tau2+Interface!C86^2))^0.5*(Interface!B86-Estimated_mean))</f>
        <v/>
      </c>
      <c r="N86" s="10" t="str">
        <f>IF(ISBLANK(Interface!B86),"",VLOOKUP(A86,$L$2:$M$101,2,FALSE))</f>
        <v/>
      </c>
      <c r="O86" s="1"/>
      <c r="P86" s="1"/>
      <c r="Q86" s="1"/>
      <c r="R86" s="1">
        <v>0</v>
      </c>
      <c r="S86" s="1"/>
      <c r="T86" s="1"/>
    </row>
    <row r="87" spans="1:20">
      <c r="A87" s="1">
        <v>86</v>
      </c>
      <c r="B87" s="9" t="str">
        <f>IF(ISBLANK(Interface!B87),"",RANK(D87,Effect_estimates))</f>
        <v/>
      </c>
      <c r="C87" s="9" t="str">
        <f>IF(ISBLANK(Interface!B87),"",B87+COUNTIF(B87:B186,B87)-1)</f>
        <v/>
      </c>
      <c r="D87" s="9" t="str">
        <f>IF(ISBLANK(Interface!B87),"",Effect_estimates)</f>
        <v/>
      </c>
      <c r="E87" s="9" t="str">
        <f>IF(ISBLANK(Interface!B87),"",Standard_errors)</f>
        <v/>
      </c>
      <c r="F87" s="9" t="str">
        <f>IF(ISBLANK(Interface!B87),"",1.96*E87)</f>
        <v/>
      </c>
      <c r="G87" s="9" t="str">
        <f>IF(ISBLANK(Interface!B87),"",VLOOKUP(A87,$C$2:$F$101,2,FALSE))</f>
        <v/>
      </c>
      <c r="H87" s="9" t="str">
        <f>IF(ISBLANK(Interface!B87),"",VLOOKUP(A87,$C$2:$F$101,4,FALSE))</f>
        <v/>
      </c>
      <c r="I87" s="9" t="str">
        <f>IF(ISBLANK(Interface!B87),"",[0]!Names)</f>
        <v/>
      </c>
      <c r="J87" s="10" t="str">
        <f>IF(ISBLANK(Interface!B87),"",VLOOKUP(A87,$C$2:$I$101,7,FALSE))</f>
        <v/>
      </c>
      <c r="K87" s="9" t="str">
        <f>IF(ISBLANK(Interface!B87),"",RANK(M87,Cali_effect))</f>
        <v/>
      </c>
      <c r="L87" s="9" t="str">
        <f>IF(ISBLANK(Interface!B87),"",K87+COUNTIF(K87:K186,K87)-1)</f>
        <v/>
      </c>
      <c r="M87" s="9" t="str">
        <f t="array" ref="M87">IF(ISBLANK(Interface!B87),"",Estimated_mean+(Estimated_tau2/(Estimated_tau2+Interface!C87^2))^0.5*(Interface!B87-Estimated_mean))</f>
        <v/>
      </c>
      <c r="N87" s="10" t="str">
        <f>IF(ISBLANK(Interface!B87),"",VLOOKUP(A87,$L$2:$M$101,2,FALSE))</f>
        <v/>
      </c>
      <c r="O87" s="1"/>
      <c r="P87" s="1"/>
      <c r="Q87" s="1"/>
      <c r="R87" s="1">
        <v>0</v>
      </c>
      <c r="S87" s="1"/>
      <c r="T87" s="1"/>
    </row>
    <row r="88" spans="1:20">
      <c r="A88" s="1">
        <v>87</v>
      </c>
      <c r="B88" s="9" t="str">
        <f>IF(ISBLANK(Interface!B88),"",RANK(D88,Effect_estimates))</f>
        <v/>
      </c>
      <c r="C88" s="9" t="str">
        <f>IF(ISBLANK(Interface!B88),"",B88+COUNTIF(B88:B187,B88)-1)</f>
        <v/>
      </c>
      <c r="D88" s="9" t="str">
        <f>IF(ISBLANK(Interface!B88),"",Effect_estimates)</f>
        <v/>
      </c>
      <c r="E88" s="9" t="str">
        <f>IF(ISBLANK(Interface!B88),"",Standard_errors)</f>
        <v/>
      </c>
      <c r="F88" s="9" t="str">
        <f>IF(ISBLANK(Interface!B88),"",1.96*E88)</f>
        <v/>
      </c>
      <c r="G88" s="9" t="str">
        <f>IF(ISBLANK(Interface!B88),"",VLOOKUP(A88,$C$2:$F$101,2,FALSE))</f>
        <v/>
      </c>
      <c r="H88" s="9" t="str">
        <f>IF(ISBLANK(Interface!B88),"",VLOOKUP(A88,$C$2:$F$101,4,FALSE))</f>
        <v/>
      </c>
      <c r="I88" s="9" t="str">
        <f>IF(ISBLANK(Interface!B88),"",[0]!Names)</f>
        <v/>
      </c>
      <c r="J88" s="10" t="str">
        <f>IF(ISBLANK(Interface!B88),"",VLOOKUP(A88,$C$2:$I$101,7,FALSE))</f>
        <v/>
      </c>
      <c r="K88" s="9" t="str">
        <f>IF(ISBLANK(Interface!B88),"",RANK(M88,Cali_effect))</f>
        <v/>
      </c>
      <c r="L88" s="9" t="str">
        <f>IF(ISBLANK(Interface!B88),"",K88+COUNTIF(K88:K187,K88)-1)</f>
        <v/>
      </c>
      <c r="M88" s="9" t="str">
        <f t="array" ref="M88">IF(ISBLANK(Interface!B88),"",Estimated_mean+(Estimated_tau2/(Estimated_tau2+Interface!C88^2))^0.5*(Interface!B88-Estimated_mean))</f>
        <v/>
      </c>
      <c r="N88" s="10" t="str">
        <f>IF(ISBLANK(Interface!B88),"",VLOOKUP(A88,$L$2:$M$101,2,FALSE))</f>
        <v/>
      </c>
      <c r="O88" s="1"/>
      <c r="P88" s="1"/>
      <c r="Q88" s="1"/>
      <c r="R88" s="1">
        <v>0</v>
      </c>
      <c r="S88" s="1"/>
      <c r="T88" s="1"/>
    </row>
    <row r="89" spans="1:20">
      <c r="A89" s="1">
        <v>88</v>
      </c>
      <c r="B89" s="9" t="str">
        <f>IF(ISBLANK(Interface!B89),"",RANK(D89,Effect_estimates))</f>
        <v/>
      </c>
      <c r="C89" s="9" t="str">
        <f>IF(ISBLANK(Interface!B89),"",B89+COUNTIF(B89:B188,B89)-1)</f>
        <v/>
      </c>
      <c r="D89" s="9" t="str">
        <f>IF(ISBLANK(Interface!B89),"",Effect_estimates)</f>
        <v/>
      </c>
      <c r="E89" s="9" t="str">
        <f>IF(ISBLANK(Interface!B89),"",Standard_errors)</f>
        <v/>
      </c>
      <c r="F89" s="9" t="str">
        <f>IF(ISBLANK(Interface!B89),"",1.96*E89)</f>
        <v/>
      </c>
      <c r="G89" s="9" t="str">
        <f>IF(ISBLANK(Interface!B89),"",VLOOKUP(A89,$C$2:$F$101,2,FALSE))</f>
        <v/>
      </c>
      <c r="H89" s="9" t="str">
        <f>IF(ISBLANK(Interface!B89),"",VLOOKUP(A89,$C$2:$F$101,4,FALSE))</f>
        <v/>
      </c>
      <c r="I89" s="9" t="str">
        <f>IF(ISBLANK(Interface!B89),"",[0]!Names)</f>
        <v/>
      </c>
      <c r="J89" s="10" t="str">
        <f>IF(ISBLANK(Interface!B89),"",VLOOKUP(A89,$C$2:$I$101,7,FALSE))</f>
        <v/>
      </c>
      <c r="K89" s="9" t="str">
        <f>IF(ISBLANK(Interface!B89),"",RANK(M89,Cali_effect))</f>
        <v/>
      </c>
      <c r="L89" s="9" t="str">
        <f>IF(ISBLANK(Interface!B89),"",K89+COUNTIF(K89:K188,K89)-1)</f>
        <v/>
      </c>
      <c r="M89" s="9" t="str">
        <f t="array" ref="M89">IF(ISBLANK(Interface!B89),"",Estimated_mean+(Estimated_tau2/(Estimated_tau2+Interface!C89^2))^0.5*(Interface!B89-Estimated_mean))</f>
        <v/>
      </c>
      <c r="N89" s="10" t="str">
        <f>IF(ISBLANK(Interface!B89),"",VLOOKUP(A89,$L$2:$M$101,2,FALSE))</f>
        <v/>
      </c>
      <c r="O89" s="1"/>
      <c r="P89" s="1"/>
      <c r="Q89" s="1"/>
      <c r="R89" s="1">
        <v>0</v>
      </c>
      <c r="S89" s="1"/>
      <c r="T89" s="1"/>
    </row>
    <row r="90" spans="1:20">
      <c r="A90" s="1">
        <v>89</v>
      </c>
      <c r="B90" s="9" t="str">
        <f>IF(ISBLANK(Interface!B90),"",RANK(D90,Effect_estimates))</f>
        <v/>
      </c>
      <c r="C90" s="9" t="str">
        <f>IF(ISBLANK(Interface!B90),"",B90+COUNTIF(B90:B189,B90)-1)</f>
        <v/>
      </c>
      <c r="D90" s="9" t="str">
        <f>IF(ISBLANK(Interface!B90),"",Effect_estimates)</f>
        <v/>
      </c>
      <c r="E90" s="9" t="str">
        <f>IF(ISBLANK(Interface!B90),"",Standard_errors)</f>
        <v/>
      </c>
      <c r="F90" s="9" t="str">
        <f>IF(ISBLANK(Interface!B90),"",1.96*E90)</f>
        <v/>
      </c>
      <c r="G90" s="9" t="str">
        <f>IF(ISBLANK(Interface!B90),"",VLOOKUP(A90,$C$2:$F$101,2,FALSE))</f>
        <v/>
      </c>
      <c r="H90" s="9" t="str">
        <f>IF(ISBLANK(Interface!B90),"",VLOOKUP(A90,$C$2:$F$101,4,FALSE))</f>
        <v/>
      </c>
      <c r="I90" s="9" t="str">
        <f>IF(ISBLANK(Interface!B90),"",[0]!Names)</f>
        <v/>
      </c>
      <c r="J90" s="10" t="str">
        <f>IF(ISBLANK(Interface!B90),"",VLOOKUP(A90,$C$2:$I$101,7,FALSE))</f>
        <v/>
      </c>
      <c r="K90" s="9" t="str">
        <f>IF(ISBLANK(Interface!B90),"",RANK(M90,Cali_effect))</f>
        <v/>
      </c>
      <c r="L90" s="9" t="str">
        <f>IF(ISBLANK(Interface!B90),"",K90+COUNTIF(K90:K189,K90)-1)</f>
        <v/>
      </c>
      <c r="M90" s="9" t="str">
        <f t="array" ref="M90">IF(ISBLANK(Interface!B90),"",Estimated_mean+(Estimated_tau2/(Estimated_tau2+Interface!C90^2))^0.5*(Interface!B90-Estimated_mean))</f>
        <v/>
      </c>
      <c r="N90" s="10" t="str">
        <f>IF(ISBLANK(Interface!B90),"",VLOOKUP(A90,$L$2:$M$101,2,FALSE))</f>
        <v/>
      </c>
      <c r="O90" s="1"/>
      <c r="P90" s="1"/>
      <c r="Q90" s="1"/>
      <c r="R90" s="1">
        <v>0</v>
      </c>
      <c r="S90" s="1"/>
      <c r="T90" s="1"/>
    </row>
    <row r="91" spans="1:20">
      <c r="A91" s="1">
        <v>90</v>
      </c>
      <c r="B91" s="9" t="str">
        <f>IF(ISBLANK(Interface!B91),"",RANK(D91,Effect_estimates))</f>
        <v/>
      </c>
      <c r="C91" s="9" t="str">
        <f>IF(ISBLANK(Interface!B91),"",B91+COUNTIF(B91:B190,B91)-1)</f>
        <v/>
      </c>
      <c r="D91" s="9" t="str">
        <f>IF(ISBLANK(Interface!B91),"",Effect_estimates)</f>
        <v/>
      </c>
      <c r="E91" s="9" t="str">
        <f>IF(ISBLANK(Interface!B91),"",Standard_errors)</f>
        <v/>
      </c>
      <c r="F91" s="9" t="str">
        <f>IF(ISBLANK(Interface!B91),"",1.96*E91)</f>
        <v/>
      </c>
      <c r="G91" s="9" t="str">
        <f>IF(ISBLANK(Interface!B91),"",VLOOKUP(A91,$C$2:$F$101,2,FALSE))</f>
        <v/>
      </c>
      <c r="H91" s="9" t="str">
        <f>IF(ISBLANK(Interface!B91),"",VLOOKUP(A91,$C$2:$F$101,4,FALSE))</f>
        <v/>
      </c>
      <c r="I91" s="9" t="str">
        <f>IF(ISBLANK(Interface!B91),"",[0]!Names)</f>
        <v/>
      </c>
      <c r="J91" s="10" t="str">
        <f>IF(ISBLANK(Interface!B91),"",VLOOKUP(A91,$C$2:$I$101,7,FALSE))</f>
        <v/>
      </c>
      <c r="K91" s="9" t="str">
        <f>IF(ISBLANK(Interface!B91),"",RANK(M91,Cali_effect))</f>
        <v/>
      </c>
      <c r="L91" s="9" t="str">
        <f>IF(ISBLANK(Interface!B91),"",K91+COUNTIF(K91:K190,K91)-1)</f>
        <v/>
      </c>
      <c r="M91" s="9" t="str">
        <f t="array" ref="M91">IF(ISBLANK(Interface!B91),"",Estimated_mean+(Estimated_tau2/(Estimated_tau2+Interface!C91^2))^0.5*(Interface!B91-Estimated_mean))</f>
        <v/>
      </c>
      <c r="N91" s="10" t="str">
        <f>IF(ISBLANK(Interface!B91),"",VLOOKUP(A91,$L$2:$M$101,2,FALSE))</f>
        <v/>
      </c>
      <c r="O91" s="1"/>
      <c r="P91" s="1"/>
      <c r="Q91" s="1"/>
      <c r="R91" s="1">
        <v>0</v>
      </c>
      <c r="S91" s="1"/>
      <c r="T91" s="1"/>
    </row>
    <row r="92" spans="1:20">
      <c r="A92" s="1">
        <v>91</v>
      </c>
      <c r="B92" s="9" t="str">
        <f>IF(ISBLANK(Interface!B92),"",RANK(D92,Effect_estimates))</f>
        <v/>
      </c>
      <c r="C92" s="9" t="str">
        <f>IF(ISBLANK(Interface!B92),"",B92+COUNTIF(B92:B191,B92)-1)</f>
        <v/>
      </c>
      <c r="D92" s="9" t="str">
        <f>IF(ISBLANK(Interface!B92),"",Effect_estimates)</f>
        <v/>
      </c>
      <c r="E92" s="9" t="str">
        <f>IF(ISBLANK(Interface!B92),"",Standard_errors)</f>
        <v/>
      </c>
      <c r="F92" s="9" t="str">
        <f>IF(ISBLANK(Interface!B92),"",1.96*E92)</f>
        <v/>
      </c>
      <c r="G92" s="9" t="str">
        <f>IF(ISBLANK(Interface!B92),"",VLOOKUP(A92,$C$2:$F$101,2,FALSE))</f>
        <v/>
      </c>
      <c r="H92" s="9" t="str">
        <f>IF(ISBLANK(Interface!B92),"",VLOOKUP(A92,$C$2:$F$101,4,FALSE))</f>
        <v/>
      </c>
      <c r="I92" s="9" t="str">
        <f>IF(ISBLANK(Interface!B92),"",[0]!Names)</f>
        <v/>
      </c>
      <c r="J92" s="10" t="str">
        <f>IF(ISBLANK(Interface!B92),"",VLOOKUP(A92,$C$2:$I$101,7,FALSE))</f>
        <v/>
      </c>
      <c r="K92" s="9" t="str">
        <f>IF(ISBLANK(Interface!B92),"",RANK(M92,Cali_effect))</f>
        <v/>
      </c>
      <c r="L92" s="9" t="str">
        <f>IF(ISBLANK(Interface!B92),"",K92+COUNTIF(K92:K191,K92)-1)</f>
        <v/>
      </c>
      <c r="M92" s="9" t="str">
        <f t="array" ref="M92">IF(ISBLANK(Interface!B92),"",Estimated_mean+(Estimated_tau2/(Estimated_tau2+Interface!C92^2))^0.5*(Interface!B92-Estimated_mean))</f>
        <v/>
      </c>
      <c r="N92" s="10" t="str">
        <f>IF(ISBLANK(Interface!B92),"",VLOOKUP(A92,$L$2:$M$101,2,FALSE))</f>
        <v/>
      </c>
      <c r="O92" s="1"/>
      <c r="P92" s="1"/>
      <c r="Q92" s="1"/>
      <c r="R92" s="1">
        <v>0</v>
      </c>
      <c r="S92" s="1"/>
      <c r="T92" s="1"/>
    </row>
    <row r="93" spans="1:20">
      <c r="A93" s="1">
        <v>92</v>
      </c>
      <c r="B93" s="9" t="str">
        <f>IF(ISBLANK(Interface!B93),"",RANK(D93,Effect_estimates))</f>
        <v/>
      </c>
      <c r="C93" s="9" t="str">
        <f>IF(ISBLANK(Interface!B93),"",B93+COUNTIF(B93:B192,B93)-1)</f>
        <v/>
      </c>
      <c r="D93" s="9" t="str">
        <f>IF(ISBLANK(Interface!B93),"",Effect_estimates)</f>
        <v/>
      </c>
      <c r="E93" s="9" t="str">
        <f>IF(ISBLANK(Interface!B93),"",Standard_errors)</f>
        <v/>
      </c>
      <c r="F93" s="9" t="str">
        <f>IF(ISBLANK(Interface!B93),"",1.96*E93)</f>
        <v/>
      </c>
      <c r="G93" s="9" t="str">
        <f>IF(ISBLANK(Interface!B93),"",VLOOKUP(A93,$C$2:$F$101,2,FALSE))</f>
        <v/>
      </c>
      <c r="H93" s="9" t="str">
        <f>IF(ISBLANK(Interface!B93),"",VLOOKUP(A93,$C$2:$F$101,4,FALSE))</f>
        <v/>
      </c>
      <c r="I93" s="9" t="str">
        <f>IF(ISBLANK(Interface!B93),"",[0]!Names)</f>
        <v/>
      </c>
      <c r="J93" s="10" t="str">
        <f>IF(ISBLANK(Interface!B93),"",VLOOKUP(A93,$C$2:$I$101,7,FALSE))</f>
        <v/>
      </c>
      <c r="K93" s="9" t="str">
        <f>IF(ISBLANK(Interface!B93),"",RANK(M93,Cali_effect))</f>
        <v/>
      </c>
      <c r="L93" s="9" t="str">
        <f>IF(ISBLANK(Interface!B93),"",K93+COUNTIF(K93:K192,K93)-1)</f>
        <v/>
      </c>
      <c r="M93" s="9" t="str">
        <f t="array" ref="M93">IF(ISBLANK(Interface!B93),"",Estimated_mean+(Estimated_tau2/(Estimated_tau2+Interface!C93^2))^0.5*(Interface!B93-Estimated_mean))</f>
        <v/>
      </c>
      <c r="N93" s="10" t="str">
        <f>IF(ISBLANK(Interface!B93),"",VLOOKUP(A93,$L$2:$M$101,2,FALSE))</f>
        <v/>
      </c>
      <c r="O93" s="1"/>
      <c r="P93" s="1"/>
      <c r="Q93" s="1"/>
      <c r="R93" s="1">
        <v>0</v>
      </c>
      <c r="S93" s="1"/>
      <c r="T93" s="1"/>
    </row>
    <row r="94" spans="1:20">
      <c r="A94" s="1">
        <v>93</v>
      </c>
      <c r="B94" s="9" t="str">
        <f>IF(ISBLANK(Interface!B94),"",RANK(D94,Effect_estimates))</f>
        <v/>
      </c>
      <c r="C94" s="9" t="str">
        <f>IF(ISBLANK(Interface!B94),"",B94+COUNTIF(B94:B193,B94)-1)</f>
        <v/>
      </c>
      <c r="D94" s="9" t="str">
        <f>IF(ISBLANK(Interface!B94),"",Effect_estimates)</f>
        <v/>
      </c>
      <c r="E94" s="9" t="str">
        <f>IF(ISBLANK(Interface!B94),"",Standard_errors)</f>
        <v/>
      </c>
      <c r="F94" s="9" t="str">
        <f>IF(ISBLANK(Interface!B94),"",1.96*E94)</f>
        <v/>
      </c>
      <c r="G94" s="9" t="str">
        <f>IF(ISBLANK(Interface!B94),"",VLOOKUP(A94,$C$2:$F$101,2,FALSE))</f>
        <v/>
      </c>
      <c r="H94" s="9" t="str">
        <f>IF(ISBLANK(Interface!B94),"",VLOOKUP(A94,$C$2:$F$101,4,FALSE))</f>
        <v/>
      </c>
      <c r="I94" s="9" t="str">
        <f>IF(ISBLANK(Interface!B94),"",[0]!Names)</f>
        <v/>
      </c>
      <c r="J94" s="10" t="str">
        <f>IF(ISBLANK(Interface!B94),"",VLOOKUP(A94,$C$2:$I$101,7,FALSE))</f>
        <v/>
      </c>
      <c r="K94" s="9" t="str">
        <f>IF(ISBLANK(Interface!B94),"",RANK(M94,Cali_effect))</f>
        <v/>
      </c>
      <c r="L94" s="9" t="str">
        <f>IF(ISBLANK(Interface!B94),"",K94+COUNTIF(K94:K193,K94)-1)</f>
        <v/>
      </c>
      <c r="M94" s="9" t="str">
        <f t="array" ref="M94">IF(ISBLANK(Interface!B94),"",Estimated_mean+(Estimated_tau2/(Estimated_tau2+Interface!C94^2))^0.5*(Interface!B94-Estimated_mean))</f>
        <v/>
      </c>
      <c r="N94" s="10" t="str">
        <f>IF(ISBLANK(Interface!B94),"",VLOOKUP(A94,$L$2:$M$101,2,FALSE))</f>
        <v/>
      </c>
      <c r="O94" s="1"/>
      <c r="P94" s="1"/>
      <c r="Q94" s="1"/>
      <c r="R94" s="1">
        <v>0</v>
      </c>
      <c r="S94" s="1"/>
      <c r="T94" s="1"/>
    </row>
    <row r="95" spans="1:20">
      <c r="A95" s="1">
        <v>94</v>
      </c>
      <c r="B95" s="9" t="str">
        <f>IF(ISBLANK(Interface!B95),"",RANK(D95,Effect_estimates))</f>
        <v/>
      </c>
      <c r="C95" s="9" t="str">
        <f>IF(ISBLANK(Interface!B95),"",B95+COUNTIF(B95:B194,B95)-1)</f>
        <v/>
      </c>
      <c r="D95" s="9" t="str">
        <f>IF(ISBLANK(Interface!B95),"",Effect_estimates)</f>
        <v/>
      </c>
      <c r="E95" s="9" t="str">
        <f>IF(ISBLANK(Interface!B95),"",Standard_errors)</f>
        <v/>
      </c>
      <c r="F95" s="9" t="str">
        <f>IF(ISBLANK(Interface!B95),"",1.96*E95)</f>
        <v/>
      </c>
      <c r="G95" s="9" t="str">
        <f>IF(ISBLANK(Interface!B95),"",VLOOKUP(A95,$C$2:$F$101,2,FALSE))</f>
        <v/>
      </c>
      <c r="H95" s="9" t="str">
        <f>IF(ISBLANK(Interface!B95),"",VLOOKUP(A95,$C$2:$F$101,4,FALSE))</f>
        <v/>
      </c>
      <c r="I95" s="9" t="str">
        <f>IF(ISBLANK(Interface!B95),"",[0]!Names)</f>
        <v/>
      </c>
      <c r="J95" s="10" t="str">
        <f>IF(ISBLANK(Interface!B95),"",VLOOKUP(A95,$C$2:$I$101,7,FALSE))</f>
        <v/>
      </c>
      <c r="K95" s="9" t="str">
        <f>IF(ISBLANK(Interface!B95),"",RANK(M95,Cali_effect))</f>
        <v/>
      </c>
      <c r="L95" s="9" t="str">
        <f>IF(ISBLANK(Interface!B95),"",K95+COUNTIF(K95:K194,K95)-1)</f>
        <v/>
      </c>
      <c r="M95" s="9" t="str">
        <f t="array" ref="M95">IF(ISBLANK(Interface!B95),"",Estimated_mean+(Estimated_tau2/(Estimated_tau2+Interface!C95^2))^0.5*(Interface!B95-Estimated_mean))</f>
        <v/>
      </c>
      <c r="N95" s="10" t="str">
        <f>IF(ISBLANK(Interface!B95),"",VLOOKUP(A95,$L$2:$M$101,2,FALSE))</f>
        <v/>
      </c>
      <c r="O95" s="1"/>
      <c r="P95" s="1"/>
      <c r="Q95" s="1"/>
      <c r="R95" s="1">
        <v>0</v>
      </c>
      <c r="S95" s="1"/>
      <c r="T95" s="1"/>
    </row>
    <row r="96" spans="1:20">
      <c r="A96" s="1">
        <v>95</v>
      </c>
      <c r="B96" s="9" t="str">
        <f>IF(ISBLANK(Interface!B96),"",RANK(D96,Effect_estimates))</f>
        <v/>
      </c>
      <c r="C96" s="9" t="str">
        <f>IF(ISBLANK(Interface!B96),"",B96+COUNTIF(B96:B195,B96)-1)</f>
        <v/>
      </c>
      <c r="D96" s="9" t="str">
        <f>IF(ISBLANK(Interface!B96),"",Effect_estimates)</f>
        <v/>
      </c>
      <c r="E96" s="9" t="str">
        <f>IF(ISBLANK(Interface!B96),"",Standard_errors)</f>
        <v/>
      </c>
      <c r="F96" s="9" t="str">
        <f>IF(ISBLANK(Interface!B96),"",1.96*E96)</f>
        <v/>
      </c>
      <c r="G96" s="9" t="str">
        <f>IF(ISBLANK(Interface!B96),"",VLOOKUP(A96,$C$2:$F$101,2,FALSE))</f>
        <v/>
      </c>
      <c r="H96" s="9" t="str">
        <f>IF(ISBLANK(Interface!B96),"",VLOOKUP(A96,$C$2:$F$101,4,FALSE))</f>
        <v/>
      </c>
      <c r="I96" s="9" t="str">
        <f>IF(ISBLANK(Interface!B96),"",[0]!Names)</f>
        <v/>
      </c>
      <c r="J96" s="10" t="str">
        <f>IF(ISBLANK(Interface!B96),"",VLOOKUP(A96,$C$2:$I$101,7,FALSE))</f>
        <v/>
      </c>
      <c r="K96" s="9" t="str">
        <f>IF(ISBLANK(Interface!B96),"",RANK(M96,Cali_effect))</f>
        <v/>
      </c>
      <c r="L96" s="9" t="str">
        <f>IF(ISBLANK(Interface!B96),"",K96+COUNTIF(K96:K195,K96)-1)</f>
        <v/>
      </c>
      <c r="M96" s="9" t="str">
        <f t="array" ref="M96">IF(ISBLANK(Interface!B96),"",Estimated_mean+(Estimated_tau2/(Estimated_tau2+Interface!C96^2))^0.5*(Interface!B96-Estimated_mean))</f>
        <v/>
      </c>
      <c r="N96" s="10" t="str">
        <f>IF(ISBLANK(Interface!B96),"",VLOOKUP(A96,$L$2:$M$101,2,FALSE))</f>
        <v/>
      </c>
      <c r="O96" s="1"/>
      <c r="P96" s="1"/>
      <c r="Q96" s="1"/>
      <c r="R96" s="1">
        <v>0</v>
      </c>
      <c r="S96" s="1"/>
      <c r="T96" s="1"/>
    </row>
    <row r="97" spans="1:20">
      <c r="A97" s="1">
        <v>96</v>
      </c>
      <c r="B97" s="9" t="str">
        <f>IF(ISBLANK(Interface!B97),"",RANK(D97,Effect_estimates))</f>
        <v/>
      </c>
      <c r="C97" s="9" t="str">
        <f>IF(ISBLANK(Interface!B97),"",B97+COUNTIF(B97:B196,B97)-1)</f>
        <v/>
      </c>
      <c r="D97" s="9" t="str">
        <f>IF(ISBLANK(Interface!B97),"",Effect_estimates)</f>
        <v/>
      </c>
      <c r="E97" s="9" t="str">
        <f>IF(ISBLANK(Interface!B97),"",Standard_errors)</f>
        <v/>
      </c>
      <c r="F97" s="9" t="str">
        <f>IF(ISBLANK(Interface!B97),"",1.96*E97)</f>
        <v/>
      </c>
      <c r="G97" s="9" t="str">
        <f>IF(ISBLANK(Interface!B97),"",VLOOKUP(A97,$C$2:$F$101,2,FALSE))</f>
        <v/>
      </c>
      <c r="H97" s="9" t="str">
        <f>IF(ISBLANK(Interface!B97),"",VLOOKUP(A97,$C$2:$F$101,4,FALSE))</f>
        <v/>
      </c>
      <c r="I97" s="9" t="str">
        <f>IF(ISBLANK(Interface!B97),"",[0]!Names)</f>
        <v/>
      </c>
      <c r="J97" s="10" t="str">
        <f>IF(ISBLANK(Interface!B97),"",VLOOKUP(A97,$C$2:$I$101,7,FALSE))</f>
        <v/>
      </c>
      <c r="K97" s="9" t="str">
        <f>IF(ISBLANK(Interface!B97),"",RANK(M97,Cali_effect))</f>
        <v/>
      </c>
      <c r="L97" s="9" t="str">
        <f>IF(ISBLANK(Interface!B97),"",K97+COUNTIF(K97:K196,K97)-1)</f>
        <v/>
      </c>
      <c r="M97" s="9" t="str">
        <f t="array" ref="M97">IF(ISBLANK(Interface!B97),"",Estimated_mean+(Estimated_tau2/(Estimated_tau2+Interface!C97^2))^0.5*(Interface!B97-Estimated_mean))</f>
        <v/>
      </c>
      <c r="N97" s="10" t="str">
        <f>IF(ISBLANK(Interface!B97),"",VLOOKUP(A97,$L$2:$M$101,2,FALSE))</f>
        <v/>
      </c>
      <c r="O97" s="1"/>
      <c r="P97" s="1"/>
      <c r="Q97" s="1"/>
      <c r="R97" s="1">
        <v>0</v>
      </c>
      <c r="S97" s="1"/>
      <c r="T97" s="1"/>
    </row>
    <row r="98" spans="1:20">
      <c r="A98" s="1">
        <v>97</v>
      </c>
      <c r="B98" s="9" t="str">
        <f>IF(ISBLANK(Interface!B98),"",RANK(D98,Effect_estimates))</f>
        <v/>
      </c>
      <c r="C98" s="9" t="str">
        <f>IF(ISBLANK(Interface!B98),"",B98+COUNTIF(B98:B197,B98)-1)</f>
        <v/>
      </c>
      <c r="D98" s="9" t="str">
        <f>IF(ISBLANK(Interface!B98),"",Effect_estimates)</f>
        <v/>
      </c>
      <c r="E98" s="9" t="str">
        <f>IF(ISBLANK(Interface!B98),"",Standard_errors)</f>
        <v/>
      </c>
      <c r="F98" s="9" t="str">
        <f>IF(ISBLANK(Interface!B98),"",1.96*E98)</f>
        <v/>
      </c>
      <c r="G98" s="9" t="str">
        <f>IF(ISBLANK(Interface!B98),"",VLOOKUP(A98,$C$2:$F$101,2,FALSE))</f>
        <v/>
      </c>
      <c r="H98" s="9" t="str">
        <f>IF(ISBLANK(Interface!B98),"",VLOOKUP(A98,$C$2:$F$101,4,FALSE))</f>
        <v/>
      </c>
      <c r="I98" s="9" t="str">
        <f>IF(ISBLANK(Interface!B98),"",[0]!Names)</f>
        <v/>
      </c>
      <c r="J98" s="10" t="str">
        <f>IF(ISBLANK(Interface!B98),"",VLOOKUP(A98,$C$2:$I$101,7,FALSE))</f>
        <v/>
      </c>
      <c r="K98" s="9" t="str">
        <f>IF(ISBLANK(Interface!B98),"",RANK(M98,Cali_effect))</f>
        <v/>
      </c>
      <c r="L98" s="9" t="str">
        <f>IF(ISBLANK(Interface!B98),"",K98+COUNTIF(K98:K197,K98)-1)</f>
        <v/>
      </c>
      <c r="M98" s="9" t="str">
        <f t="array" ref="M98">IF(ISBLANK(Interface!B98),"",Estimated_mean+(Estimated_tau2/(Estimated_tau2+Interface!C98^2))^0.5*(Interface!B98-Estimated_mean))</f>
        <v/>
      </c>
      <c r="N98" s="10" t="str">
        <f>IF(ISBLANK(Interface!B98),"",VLOOKUP(A98,$L$2:$M$101,2,FALSE))</f>
        <v/>
      </c>
      <c r="O98" s="1"/>
      <c r="P98" s="1"/>
      <c r="Q98" s="1"/>
      <c r="R98" s="1">
        <v>0</v>
      </c>
      <c r="S98" s="1"/>
      <c r="T98" s="1"/>
    </row>
    <row r="99" spans="1:20">
      <c r="A99" s="1">
        <v>98</v>
      </c>
      <c r="B99" s="9" t="str">
        <f>IF(ISBLANK(Interface!B99),"",RANK(D99,Effect_estimates))</f>
        <v/>
      </c>
      <c r="C99" s="9" t="str">
        <f>IF(ISBLANK(Interface!B99),"",B99+COUNTIF(B99:B198,B99)-1)</f>
        <v/>
      </c>
      <c r="D99" s="9" t="str">
        <f>IF(ISBLANK(Interface!B99),"",Effect_estimates)</f>
        <v/>
      </c>
      <c r="E99" s="9" t="str">
        <f>IF(ISBLANK(Interface!B99),"",Standard_errors)</f>
        <v/>
      </c>
      <c r="F99" s="9" t="str">
        <f>IF(ISBLANK(Interface!B99),"",1.96*E99)</f>
        <v/>
      </c>
      <c r="G99" s="9" t="str">
        <f>IF(ISBLANK(Interface!B99),"",VLOOKUP(A99,$C$2:$F$101,2,FALSE))</f>
        <v/>
      </c>
      <c r="H99" s="9" t="str">
        <f>IF(ISBLANK(Interface!B99),"",VLOOKUP(A99,$C$2:$F$101,4,FALSE))</f>
        <v/>
      </c>
      <c r="I99" s="9" t="str">
        <f>IF(ISBLANK(Interface!B99),"",[0]!Names)</f>
        <v/>
      </c>
      <c r="J99" s="10" t="str">
        <f>IF(ISBLANK(Interface!B99),"",VLOOKUP(A99,$C$2:$I$101,7,FALSE))</f>
        <v/>
      </c>
      <c r="K99" s="9" t="str">
        <f>IF(ISBLANK(Interface!B99),"",RANK(M99,Cali_effect))</f>
        <v/>
      </c>
      <c r="L99" s="9" t="str">
        <f>IF(ISBLANK(Interface!B99),"",K99+COUNTIF(K99:K198,K99)-1)</f>
        <v/>
      </c>
      <c r="M99" s="9" t="str">
        <f t="array" ref="M99">IF(ISBLANK(Interface!B99),"",Estimated_mean+(Estimated_tau2/(Estimated_tau2+Interface!C99^2))^0.5*(Interface!B99-Estimated_mean))</f>
        <v/>
      </c>
      <c r="N99" s="10" t="str">
        <f>IF(ISBLANK(Interface!B99),"",VLOOKUP(A99,$L$2:$M$101,2,FALSE))</f>
        <v/>
      </c>
      <c r="O99" s="1"/>
      <c r="P99" s="1"/>
      <c r="Q99" s="1"/>
      <c r="R99" s="1">
        <v>0</v>
      </c>
      <c r="S99" s="1"/>
      <c r="T99" s="1"/>
    </row>
    <row r="100" spans="1:20">
      <c r="A100" s="1">
        <v>99</v>
      </c>
      <c r="B100" s="9" t="str">
        <f>IF(ISBLANK(Interface!B100),"",RANK(D100,Effect_estimates))</f>
        <v/>
      </c>
      <c r="C100" s="9" t="str">
        <f>IF(ISBLANK(Interface!B100),"",B100+COUNTIF(B100:B199,B100)-1)</f>
        <v/>
      </c>
      <c r="D100" s="9" t="str">
        <f>IF(ISBLANK(Interface!B100),"",Effect_estimates)</f>
        <v/>
      </c>
      <c r="E100" s="9" t="str">
        <f>IF(ISBLANK(Interface!B100),"",Standard_errors)</f>
        <v/>
      </c>
      <c r="F100" s="9" t="str">
        <f>IF(ISBLANK(Interface!B100),"",1.96*E100)</f>
        <v/>
      </c>
      <c r="G100" s="9" t="str">
        <f>IF(ISBLANK(Interface!B100),"",VLOOKUP(A100,$C$2:$F$101,2,FALSE))</f>
        <v/>
      </c>
      <c r="H100" s="9" t="str">
        <f>IF(ISBLANK(Interface!B100),"",VLOOKUP(A100,$C$2:$F$101,4,FALSE))</f>
        <v/>
      </c>
      <c r="I100" s="9" t="str">
        <f>IF(ISBLANK(Interface!B100),"",[0]!Names)</f>
        <v/>
      </c>
      <c r="J100" s="10" t="str">
        <f>IF(ISBLANK(Interface!B100),"",VLOOKUP(A100,$C$2:$I$101,7,FALSE))</f>
        <v/>
      </c>
      <c r="K100" s="9" t="str">
        <f>IF(ISBLANK(Interface!B100),"",RANK(M100,Cali_effect))</f>
        <v/>
      </c>
      <c r="L100" s="9" t="str">
        <f>IF(ISBLANK(Interface!B100),"",K100+COUNTIF(K100:K199,K100)-1)</f>
        <v/>
      </c>
      <c r="M100" s="9" t="str">
        <f t="array" ref="M100">IF(ISBLANK(Interface!B100),"",Estimated_mean+(Estimated_tau2/(Estimated_tau2+Interface!C100^2))^0.5*(Interface!B100-Estimated_mean))</f>
        <v/>
      </c>
      <c r="N100" s="10" t="str">
        <f>IF(ISBLANK(Interface!B100),"",VLOOKUP(A100,$L$2:$M$101,2,FALSE))</f>
        <v/>
      </c>
      <c r="O100" s="1"/>
      <c r="P100" s="1"/>
      <c r="Q100" s="1"/>
      <c r="R100" s="1">
        <v>0</v>
      </c>
      <c r="S100" s="1"/>
      <c r="T100" s="1"/>
    </row>
    <row r="101" spans="1:20">
      <c r="A101" s="1">
        <v>100</v>
      </c>
      <c r="B101" s="9" t="str">
        <f>IF(ISBLANK(Interface!B101),"",RANK(D101,Effect_estimates))</f>
        <v/>
      </c>
      <c r="C101" s="9" t="str">
        <f>IF(ISBLANK(Interface!B101),"",B101+COUNTIF(B101:B200,B101)-1)</f>
        <v/>
      </c>
      <c r="D101" s="9" t="str">
        <f>IF(ISBLANK(Interface!B101),"",Effect_estimates)</f>
        <v/>
      </c>
      <c r="E101" s="9" t="str">
        <f>IF(ISBLANK(Interface!B101),"",Standard_errors)</f>
        <v/>
      </c>
      <c r="F101" s="9" t="str">
        <f>IF(ISBLANK(Interface!B101),"",1.96*E101)</f>
        <v/>
      </c>
      <c r="G101" s="9" t="str">
        <f>IF(ISBLANK(Interface!B101),"",VLOOKUP(A101,$C$2:$F$101,2,FALSE))</f>
        <v/>
      </c>
      <c r="H101" s="9" t="str">
        <f>IF(ISBLANK(Interface!B101),"",VLOOKUP(A101,$C$2:$F$101,4,FALSE))</f>
        <v/>
      </c>
      <c r="I101" s="9" t="str">
        <f>IF(ISBLANK(Interface!B101),"",[0]!Names)</f>
        <v/>
      </c>
      <c r="J101" s="10" t="str">
        <f>IF(ISBLANK(Interface!B101),"",VLOOKUP(A101,$C$2:$I$101,7,FALSE))</f>
        <v/>
      </c>
      <c r="K101" s="9" t="str">
        <f>IF(ISBLANK(Interface!B101),"",RANK(M101,Cali_effect))</f>
        <v/>
      </c>
      <c r="L101" s="9" t="str">
        <f>IF(ISBLANK(Interface!B101),"",K101+COUNTIF(K101:K200,K101)-1)</f>
        <v/>
      </c>
      <c r="M101" s="9" t="str">
        <f t="array" ref="M101">IF(ISBLANK(Interface!B101),"",Estimated_mean+(Estimated_tau2/(Estimated_tau2+Interface!C101^2))^0.5*(Interface!B101-Estimated_mean))</f>
        <v/>
      </c>
      <c r="N101" s="10" t="str">
        <f>IF(ISBLANK(Interface!B101),"",VLOOKUP(A101,$L$2:$M$101,2,FALSE))</f>
        <v/>
      </c>
      <c r="O101" s="1"/>
      <c r="P101" s="1"/>
      <c r="Q101" s="1"/>
      <c r="R101" s="1">
        <v>0</v>
      </c>
      <c r="S101" s="1"/>
      <c r="T101" s="1"/>
    </row>
  </sheetData>
  <sheetProtection password="DA7F" sheet="1" objects="1" scenarios="1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Normal="100" workbookViewId="0">
      <selection activeCell="D2" sqref="D2:D1001"/>
    </sheetView>
  </sheetViews>
  <sheetFormatPr baseColWidth="10" defaultColWidth="8.83203125" defaultRowHeight="16"/>
  <cols>
    <col min="4" max="4" width="12.83203125" customWidth="1"/>
  </cols>
  <sheetData>
    <row r="1" spans="1:4">
      <c r="A1" s="6" t="s">
        <v>25</v>
      </c>
      <c r="B1" s="6" t="s">
        <v>26</v>
      </c>
      <c r="C1" s="6" t="s">
        <v>27</v>
      </c>
      <c r="D1" s="6" t="s">
        <v>42</v>
      </c>
    </row>
    <row r="2" spans="1:4">
      <c r="A2" s="1">
        <v>1</v>
      </c>
      <c r="B2" s="1">
        <f ca="1">IF(FLOOR(0.001*(Number_of_studies+1),1)=0, Estimated_mean+(OFFSET(Working!N2,Number_of_studies-1,0,1)-Estimated_mean)/NORMINV(1/(Number_of_studies+1),0,1)*NORMINV(0.001,0,1), IF(FLOOR(0.001*(Number_of_studies+1),1)=Number_of_studies, Estimated_mean+(Working!N2-Estimated_mean)/NORMINV(Number_of_studies/(Number_of_studies+1),0,1)*NORMINV(0.001,0,1), OFFSET(Working!N2,Number_of_studies-FLOOR(0.001*(Number_of_studies+1),1),0,1)+(OFFSET(Working!N2,Number_of_studies-FLOOR(0.001*(Number_of_studies+1),1)-1,0,1)-OFFSET(Working!N2,Number_of_studies-FLOOR(0.001*(Number_of_studies+1),1),0,1))*(NORMINV(0.001,0,1)-NORMINV(FLOOR(0.001*(Number_of_studies+1),1)/(Number_of_studies+1),0,1))/(NORMINV((FLOOR(0.001*(Number_of_studies+1),1)+1)/(Number_of_studies+1),0,1)-NORMINV(FLOOR(0.001*(Number_of_studies+1),1)/(Number_of_studies+1),0,1))))</f>
        <v>0.18561283458921898</v>
      </c>
      <c r="C2" s="1">
        <f t="array" aca="1" ref="C2" ca="1">SUM(NORMDIST(((B2-Sort_cali_effect)/bw),0,1,FALSE))/(Number_of_studies*bw)</f>
        <v>2.0996962126391194</v>
      </c>
      <c r="D2" s="1">
        <f ca="1">EXP(GAMMALN((df+1)/2))/((df*PI())^0.5*EXP(GAMMALN((df)/2)))*(1+((B2-Estimated_mean)/(Estimated_tau2+Interface!$E$11^2)^0.5)^2/df)^(-(df+1)/2)/(Estimated_tau2+Interface!$E$11^2)^0.5</f>
        <v>2.962100555773747</v>
      </c>
    </row>
    <row r="3" spans="1:4">
      <c r="A3" s="1">
        <v>2</v>
      </c>
      <c r="B3" s="1">
        <f ca="1">$B$2+($B$1001-$B$2)/999*(A3-1)</f>
        <v>0.18561283458921898</v>
      </c>
      <c r="C3" s="1">
        <f t="array" aca="1" ref="C3" ca="1">SUM(NORMDIST(((B3-Sort_cali_effect)/bw),0,1,FALSE))/(Number_of_studies*bw)</f>
        <v>2.0996962126391194</v>
      </c>
      <c r="D3" s="1">
        <f ca="1">EXP(GAMMALN((df+1)/2))/((df*PI())^0.5*EXP(GAMMALN((df)/2)))*(1+((B3-Estimated_mean)/(Estimated_tau2+Interface!$E$11^2)^0.5)^2/df)^(-(df+1)/2)/(Estimated_tau2+Interface!$E$11^2)^0.5</f>
        <v>2.962100555773747</v>
      </c>
    </row>
    <row r="4" spans="1:4">
      <c r="A4" s="1">
        <v>3</v>
      </c>
      <c r="B4" s="1">
        <f t="shared" ref="B4:B67" ca="1" si="0">$B$2+($B$1001-$B$2)/999*(A4-1)</f>
        <v>0.18561283458921898</v>
      </c>
      <c r="C4" s="1">
        <f t="array" aca="1" ref="C4" ca="1">SUM(NORMDIST(((B4-Sort_cali_effect)/bw),0,1,FALSE))/(Number_of_studies*bw)</f>
        <v>2.0996962126391194</v>
      </c>
      <c r="D4" s="1">
        <f ca="1">EXP(GAMMALN((df+1)/2))/((df*PI())^0.5*EXP(GAMMALN((df)/2)))*(1+((B4-Estimated_mean)/(Estimated_tau2+Interface!$E$11^2)^0.5)^2/df)^(-(df+1)/2)/(Estimated_tau2+Interface!$E$11^2)^0.5</f>
        <v>2.962100555773747</v>
      </c>
    </row>
    <row r="5" spans="1:4">
      <c r="A5" s="1">
        <v>4</v>
      </c>
      <c r="B5" s="1">
        <f t="shared" ca="1" si="0"/>
        <v>0.18561283458921898</v>
      </c>
      <c r="C5" s="1">
        <f t="array" aca="1" ref="C5" ca="1">SUM(NORMDIST(((B5-Sort_cali_effect)/bw),0,1,FALSE))/(Number_of_studies*bw)</f>
        <v>2.0996962126391194</v>
      </c>
      <c r="D5" s="1">
        <f ca="1">EXP(GAMMALN((df+1)/2))/((df*PI())^0.5*EXP(GAMMALN((df)/2)))*(1+((B5-Estimated_mean)/(Estimated_tau2+Interface!$E$11^2)^0.5)^2/df)^(-(df+1)/2)/(Estimated_tau2+Interface!$E$11^2)^0.5</f>
        <v>2.962100555773747</v>
      </c>
    </row>
    <row r="6" spans="1:4">
      <c r="A6" s="1">
        <v>5</v>
      </c>
      <c r="B6" s="1">
        <f t="shared" ca="1" si="0"/>
        <v>0.18561283458921898</v>
      </c>
      <c r="C6" s="1">
        <f t="array" aca="1" ref="C6" ca="1">SUM(NORMDIST(((B6-Sort_cali_effect)/bw),0,1,FALSE))/(Number_of_studies*bw)</f>
        <v>2.0996962126391194</v>
      </c>
      <c r="D6" s="1">
        <f ca="1">EXP(GAMMALN((df+1)/2))/((df*PI())^0.5*EXP(GAMMALN((df)/2)))*(1+((B6-Estimated_mean)/(Estimated_tau2+Interface!$E$11^2)^0.5)^2/df)^(-(df+1)/2)/(Estimated_tau2+Interface!$E$11^2)^0.5</f>
        <v>2.962100555773747</v>
      </c>
    </row>
    <row r="7" spans="1:4">
      <c r="A7" s="1">
        <v>6</v>
      </c>
      <c r="B7" s="1">
        <f t="shared" ca="1" si="0"/>
        <v>0.18561283458921898</v>
      </c>
      <c r="C7" s="1">
        <f t="array" aca="1" ref="C7" ca="1">SUM(NORMDIST(((B7-Sort_cali_effect)/bw),0,1,FALSE))/(Number_of_studies*bw)</f>
        <v>2.0996962126391194</v>
      </c>
      <c r="D7" s="1">
        <f ca="1">EXP(GAMMALN((df+1)/2))/((df*PI())^0.5*EXP(GAMMALN((df)/2)))*(1+((B7-Estimated_mean)/(Estimated_tau2+Interface!$E$11^2)^0.5)^2/df)^(-(df+1)/2)/(Estimated_tau2+Interface!$E$11^2)^0.5</f>
        <v>2.962100555773747</v>
      </c>
    </row>
    <row r="8" spans="1:4">
      <c r="A8" s="1">
        <v>7</v>
      </c>
      <c r="B8" s="1">
        <f t="shared" ca="1" si="0"/>
        <v>0.18561283458921898</v>
      </c>
      <c r="C8" s="1">
        <f t="array" aca="1" ref="C8" ca="1">SUM(NORMDIST(((B8-Sort_cali_effect)/bw),0,1,FALSE))/(Number_of_studies*bw)</f>
        <v>2.0996962126391194</v>
      </c>
      <c r="D8" s="1">
        <f ca="1">EXP(GAMMALN((df+1)/2))/((df*PI())^0.5*EXP(GAMMALN((df)/2)))*(1+((B8-Estimated_mean)/(Estimated_tau2+Interface!$E$11^2)^0.5)^2/df)^(-(df+1)/2)/(Estimated_tau2+Interface!$E$11^2)^0.5</f>
        <v>2.962100555773747</v>
      </c>
    </row>
    <row r="9" spans="1:4">
      <c r="A9" s="1">
        <v>8</v>
      </c>
      <c r="B9" s="1">
        <f t="shared" ca="1" si="0"/>
        <v>0.18561283458921898</v>
      </c>
      <c r="C9" s="1">
        <f t="array" aca="1" ref="C9" ca="1">SUM(NORMDIST(((B9-Sort_cali_effect)/bw),0,1,FALSE))/(Number_of_studies*bw)</f>
        <v>2.0996962126391194</v>
      </c>
      <c r="D9" s="1">
        <f ca="1">EXP(GAMMALN((df+1)/2))/((df*PI())^0.5*EXP(GAMMALN((df)/2)))*(1+((B9-Estimated_mean)/(Estimated_tau2+Interface!$E$11^2)^0.5)^2/df)^(-(df+1)/2)/(Estimated_tau2+Interface!$E$11^2)^0.5</f>
        <v>2.962100555773747</v>
      </c>
    </row>
    <row r="10" spans="1:4">
      <c r="A10" s="1">
        <v>9</v>
      </c>
      <c r="B10" s="1">
        <f t="shared" ca="1" si="0"/>
        <v>0.18561283458921898</v>
      </c>
      <c r="C10" s="1">
        <f t="array" aca="1" ref="C10" ca="1">SUM(NORMDIST(((B10-Sort_cali_effect)/bw),0,1,FALSE))/(Number_of_studies*bw)</f>
        <v>2.0996962126391194</v>
      </c>
      <c r="D10" s="1">
        <f ca="1">EXP(GAMMALN((df+1)/2))/((df*PI())^0.5*EXP(GAMMALN((df)/2)))*(1+((B10-Estimated_mean)/(Estimated_tau2+Interface!$E$11^2)^0.5)^2/df)^(-(df+1)/2)/(Estimated_tau2+Interface!$E$11^2)^0.5</f>
        <v>2.962100555773747</v>
      </c>
    </row>
    <row r="11" spans="1:4">
      <c r="A11" s="1">
        <v>10</v>
      </c>
      <c r="B11" s="1">
        <f t="shared" ca="1" si="0"/>
        <v>0.18561283458921898</v>
      </c>
      <c r="C11" s="1">
        <f t="array" aca="1" ref="C11" ca="1">SUM(NORMDIST(((B11-Sort_cali_effect)/bw),0,1,FALSE))/(Number_of_studies*bw)</f>
        <v>2.0996962126391194</v>
      </c>
      <c r="D11" s="1">
        <f ca="1">EXP(GAMMALN((df+1)/2))/((df*PI())^0.5*EXP(GAMMALN((df)/2)))*(1+((B11-Estimated_mean)/(Estimated_tau2+Interface!$E$11^2)^0.5)^2/df)^(-(df+1)/2)/(Estimated_tau2+Interface!$E$11^2)^0.5</f>
        <v>2.962100555773747</v>
      </c>
    </row>
    <row r="12" spans="1:4">
      <c r="A12" s="1">
        <v>11</v>
      </c>
      <c r="B12" s="1">
        <f t="shared" ca="1" si="0"/>
        <v>0.18561283458921898</v>
      </c>
      <c r="C12" s="1">
        <f t="array" aca="1" ref="C12" ca="1">SUM(NORMDIST(((B12-Sort_cali_effect)/bw),0,1,FALSE))/(Number_of_studies*bw)</f>
        <v>2.0996962126391194</v>
      </c>
      <c r="D12" s="1">
        <f ca="1">EXP(GAMMALN((df+1)/2))/((df*PI())^0.5*EXP(GAMMALN((df)/2)))*(1+((B12-Estimated_mean)/(Estimated_tau2+Interface!$E$11^2)^0.5)^2/df)^(-(df+1)/2)/(Estimated_tau2+Interface!$E$11^2)^0.5</f>
        <v>2.962100555773747</v>
      </c>
    </row>
    <row r="13" spans="1:4">
      <c r="A13" s="1">
        <v>12</v>
      </c>
      <c r="B13" s="1">
        <f t="shared" ca="1" si="0"/>
        <v>0.18561283458921898</v>
      </c>
      <c r="C13" s="1">
        <f t="array" aca="1" ref="C13" ca="1">SUM(NORMDIST(((B13-Sort_cali_effect)/bw),0,1,FALSE))/(Number_of_studies*bw)</f>
        <v>2.0996962126391194</v>
      </c>
      <c r="D13" s="1">
        <f ca="1">EXP(GAMMALN((df+1)/2))/((df*PI())^0.5*EXP(GAMMALN((df)/2)))*(1+((B13-Estimated_mean)/(Estimated_tau2+Interface!$E$11^2)^0.5)^2/df)^(-(df+1)/2)/(Estimated_tau2+Interface!$E$11^2)^0.5</f>
        <v>2.962100555773747</v>
      </c>
    </row>
    <row r="14" spans="1:4">
      <c r="A14" s="1">
        <v>13</v>
      </c>
      <c r="B14" s="1">
        <f t="shared" ca="1" si="0"/>
        <v>0.18561283458921898</v>
      </c>
      <c r="C14" s="1">
        <f t="array" aca="1" ref="C14" ca="1">SUM(NORMDIST(((B14-Sort_cali_effect)/bw),0,1,FALSE))/(Number_of_studies*bw)</f>
        <v>2.0996962126391194</v>
      </c>
      <c r="D14" s="1">
        <f ca="1">EXP(GAMMALN((df+1)/2))/((df*PI())^0.5*EXP(GAMMALN((df)/2)))*(1+((B14-Estimated_mean)/(Estimated_tau2+Interface!$E$11^2)^0.5)^2/df)^(-(df+1)/2)/(Estimated_tau2+Interface!$E$11^2)^0.5</f>
        <v>2.962100555773747</v>
      </c>
    </row>
    <row r="15" spans="1:4">
      <c r="A15" s="1">
        <v>14</v>
      </c>
      <c r="B15" s="1">
        <f t="shared" ca="1" si="0"/>
        <v>0.18561283458921898</v>
      </c>
      <c r="C15" s="1">
        <f t="array" aca="1" ref="C15" ca="1">SUM(NORMDIST(((B15-Sort_cali_effect)/bw),0,1,FALSE))/(Number_of_studies*bw)</f>
        <v>2.0996962126391194</v>
      </c>
      <c r="D15" s="1">
        <f ca="1">EXP(GAMMALN((df+1)/2))/((df*PI())^0.5*EXP(GAMMALN((df)/2)))*(1+((B15-Estimated_mean)/(Estimated_tau2+Interface!$E$11^2)^0.5)^2/df)^(-(df+1)/2)/(Estimated_tau2+Interface!$E$11^2)^0.5</f>
        <v>2.962100555773747</v>
      </c>
    </row>
    <row r="16" spans="1:4">
      <c r="A16" s="1">
        <v>15</v>
      </c>
      <c r="B16" s="1">
        <f t="shared" ca="1" si="0"/>
        <v>0.18561283458921898</v>
      </c>
      <c r="C16" s="1">
        <f t="array" aca="1" ref="C16" ca="1">SUM(NORMDIST(((B16-Sort_cali_effect)/bw),0,1,FALSE))/(Number_of_studies*bw)</f>
        <v>2.0996962126391194</v>
      </c>
      <c r="D16" s="1">
        <f ca="1">EXP(GAMMALN((df+1)/2))/((df*PI())^0.5*EXP(GAMMALN((df)/2)))*(1+((B16-Estimated_mean)/(Estimated_tau2+Interface!$E$11^2)^0.5)^2/df)^(-(df+1)/2)/(Estimated_tau2+Interface!$E$11^2)^0.5</f>
        <v>2.962100555773747</v>
      </c>
    </row>
    <row r="17" spans="1:4">
      <c r="A17" s="1">
        <v>16</v>
      </c>
      <c r="B17" s="1">
        <f t="shared" ca="1" si="0"/>
        <v>0.18561283458921898</v>
      </c>
      <c r="C17" s="1">
        <f t="array" aca="1" ref="C17" ca="1">SUM(NORMDIST(((B17-Sort_cali_effect)/bw),0,1,FALSE))/(Number_of_studies*bw)</f>
        <v>2.0996962126391194</v>
      </c>
      <c r="D17" s="1">
        <f ca="1">EXP(GAMMALN((df+1)/2))/((df*PI())^0.5*EXP(GAMMALN((df)/2)))*(1+((B17-Estimated_mean)/(Estimated_tau2+Interface!$E$11^2)^0.5)^2/df)^(-(df+1)/2)/(Estimated_tau2+Interface!$E$11^2)^0.5</f>
        <v>2.962100555773747</v>
      </c>
    </row>
    <row r="18" spans="1:4">
      <c r="A18" s="1">
        <v>17</v>
      </c>
      <c r="B18" s="1">
        <f t="shared" ca="1" si="0"/>
        <v>0.18561283458921898</v>
      </c>
      <c r="C18" s="1">
        <f t="array" aca="1" ref="C18" ca="1">SUM(NORMDIST(((B18-Sort_cali_effect)/bw),0,1,FALSE))/(Number_of_studies*bw)</f>
        <v>2.0996962126391194</v>
      </c>
      <c r="D18" s="1">
        <f ca="1">EXP(GAMMALN((df+1)/2))/((df*PI())^0.5*EXP(GAMMALN((df)/2)))*(1+((B18-Estimated_mean)/(Estimated_tau2+Interface!$E$11^2)^0.5)^2/df)^(-(df+1)/2)/(Estimated_tau2+Interface!$E$11^2)^0.5</f>
        <v>2.962100555773747</v>
      </c>
    </row>
    <row r="19" spans="1:4">
      <c r="A19" s="1">
        <v>18</v>
      </c>
      <c r="B19" s="1">
        <f t="shared" ca="1" si="0"/>
        <v>0.18561283458921898</v>
      </c>
      <c r="C19" s="1">
        <f t="array" aca="1" ref="C19" ca="1">SUM(NORMDIST(((B19-Sort_cali_effect)/bw),0,1,FALSE))/(Number_of_studies*bw)</f>
        <v>2.0996962126391194</v>
      </c>
      <c r="D19" s="1">
        <f ca="1">EXP(GAMMALN((df+1)/2))/((df*PI())^0.5*EXP(GAMMALN((df)/2)))*(1+((B19-Estimated_mean)/(Estimated_tau2+Interface!$E$11^2)^0.5)^2/df)^(-(df+1)/2)/(Estimated_tau2+Interface!$E$11^2)^0.5</f>
        <v>2.962100555773747</v>
      </c>
    </row>
    <row r="20" spans="1:4">
      <c r="A20" s="1">
        <v>19</v>
      </c>
      <c r="B20" s="1">
        <f t="shared" ca="1" si="0"/>
        <v>0.18561283458921898</v>
      </c>
      <c r="C20" s="1">
        <f t="array" aca="1" ref="C20" ca="1">SUM(NORMDIST(((B20-Sort_cali_effect)/bw),0,1,FALSE))/(Number_of_studies*bw)</f>
        <v>2.0996962126391194</v>
      </c>
      <c r="D20" s="1">
        <f ca="1">EXP(GAMMALN((df+1)/2))/((df*PI())^0.5*EXP(GAMMALN((df)/2)))*(1+((B20-Estimated_mean)/(Estimated_tau2+Interface!$E$11^2)^0.5)^2/df)^(-(df+1)/2)/(Estimated_tau2+Interface!$E$11^2)^0.5</f>
        <v>2.962100555773747</v>
      </c>
    </row>
    <row r="21" spans="1:4">
      <c r="A21" s="1">
        <v>20</v>
      </c>
      <c r="B21" s="1">
        <f t="shared" ca="1" si="0"/>
        <v>0.18561283458921898</v>
      </c>
      <c r="C21" s="1">
        <f t="array" aca="1" ref="C21" ca="1">SUM(NORMDIST(((B21-Sort_cali_effect)/bw),0,1,FALSE))/(Number_of_studies*bw)</f>
        <v>2.0996962126391194</v>
      </c>
      <c r="D21" s="1">
        <f ca="1">EXP(GAMMALN((df+1)/2))/((df*PI())^0.5*EXP(GAMMALN((df)/2)))*(1+((B21-Estimated_mean)/(Estimated_tau2+Interface!$E$11^2)^0.5)^2/df)^(-(df+1)/2)/(Estimated_tau2+Interface!$E$11^2)^0.5</f>
        <v>2.962100555773747</v>
      </c>
    </row>
    <row r="22" spans="1:4">
      <c r="A22" s="1">
        <v>21</v>
      </c>
      <c r="B22" s="1">
        <f t="shared" ca="1" si="0"/>
        <v>0.18561283458921898</v>
      </c>
      <c r="C22" s="1">
        <f t="array" aca="1" ref="C22" ca="1">SUM(NORMDIST(((B22-Sort_cali_effect)/bw),0,1,FALSE))/(Number_of_studies*bw)</f>
        <v>2.0996962126391194</v>
      </c>
      <c r="D22" s="1">
        <f ca="1">EXP(GAMMALN((df+1)/2))/((df*PI())^0.5*EXP(GAMMALN((df)/2)))*(1+((B22-Estimated_mean)/(Estimated_tau2+Interface!$E$11^2)^0.5)^2/df)^(-(df+1)/2)/(Estimated_tau2+Interface!$E$11^2)^0.5</f>
        <v>2.962100555773747</v>
      </c>
    </row>
    <row r="23" spans="1:4">
      <c r="A23" s="1">
        <v>22</v>
      </c>
      <c r="B23" s="1">
        <f t="shared" ca="1" si="0"/>
        <v>0.18561283458921898</v>
      </c>
      <c r="C23" s="1">
        <f t="array" aca="1" ref="C23" ca="1">SUM(NORMDIST(((B23-Sort_cali_effect)/bw),0,1,FALSE))/(Number_of_studies*bw)</f>
        <v>2.0996962126391194</v>
      </c>
      <c r="D23" s="1">
        <f ca="1">EXP(GAMMALN((df+1)/2))/((df*PI())^0.5*EXP(GAMMALN((df)/2)))*(1+((B23-Estimated_mean)/(Estimated_tau2+Interface!$E$11^2)^0.5)^2/df)^(-(df+1)/2)/(Estimated_tau2+Interface!$E$11^2)^0.5</f>
        <v>2.962100555773747</v>
      </c>
    </row>
    <row r="24" spans="1:4">
      <c r="A24" s="1">
        <v>23</v>
      </c>
      <c r="B24" s="1">
        <f t="shared" ca="1" si="0"/>
        <v>0.18561283458921898</v>
      </c>
      <c r="C24" s="1">
        <f t="array" aca="1" ref="C24" ca="1">SUM(NORMDIST(((B24-Sort_cali_effect)/bw),0,1,FALSE))/(Number_of_studies*bw)</f>
        <v>2.0996962126391194</v>
      </c>
      <c r="D24" s="1">
        <f ca="1">EXP(GAMMALN((df+1)/2))/((df*PI())^0.5*EXP(GAMMALN((df)/2)))*(1+((B24-Estimated_mean)/(Estimated_tau2+Interface!$E$11^2)^0.5)^2/df)^(-(df+1)/2)/(Estimated_tau2+Interface!$E$11^2)^0.5</f>
        <v>2.962100555773747</v>
      </c>
    </row>
    <row r="25" spans="1:4">
      <c r="A25" s="1">
        <v>24</v>
      </c>
      <c r="B25" s="1">
        <f t="shared" ca="1" si="0"/>
        <v>0.18561283458921898</v>
      </c>
      <c r="C25" s="1">
        <f t="array" aca="1" ref="C25" ca="1">SUM(NORMDIST(((B25-Sort_cali_effect)/bw),0,1,FALSE))/(Number_of_studies*bw)</f>
        <v>2.0996962126391194</v>
      </c>
      <c r="D25" s="1">
        <f ca="1">EXP(GAMMALN((df+1)/2))/((df*PI())^0.5*EXP(GAMMALN((df)/2)))*(1+((B25-Estimated_mean)/(Estimated_tau2+Interface!$E$11^2)^0.5)^2/df)^(-(df+1)/2)/(Estimated_tau2+Interface!$E$11^2)^0.5</f>
        <v>2.962100555773747</v>
      </c>
    </row>
    <row r="26" spans="1:4">
      <c r="A26" s="1">
        <v>25</v>
      </c>
      <c r="B26" s="1">
        <f t="shared" ca="1" si="0"/>
        <v>0.18561283458921898</v>
      </c>
      <c r="C26" s="1">
        <f t="array" aca="1" ref="C26" ca="1">SUM(NORMDIST(((B26-Sort_cali_effect)/bw),0,1,FALSE))/(Number_of_studies*bw)</f>
        <v>2.0996962126391194</v>
      </c>
      <c r="D26" s="1">
        <f ca="1">EXP(GAMMALN((df+1)/2))/((df*PI())^0.5*EXP(GAMMALN((df)/2)))*(1+((B26-Estimated_mean)/(Estimated_tau2+Interface!$E$11^2)^0.5)^2/df)^(-(df+1)/2)/(Estimated_tau2+Interface!$E$11^2)^0.5</f>
        <v>2.962100555773747</v>
      </c>
    </row>
    <row r="27" spans="1:4">
      <c r="A27" s="1">
        <v>26</v>
      </c>
      <c r="B27" s="1">
        <f t="shared" ca="1" si="0"/>
        <v>0.18561283458921898</v>
      </c>
      <c r="C27" s="1">
        <f t="array" aca="1" ref="C27" ca="1">SUM(NORMDIST(((B27-Sort_cali_effect)/bw),0,1,FALSE))/(Number_of_studies*bw)</f>
        <v>2.0996962126391194</v>
      </c>
      <c r="D27" s="1">
        <f ca="1">EXP(GAMMALN((df+1)/2))/((df*PI())^0.5*EXP(GAMMALN((df)/2)))*(1+((B27-Estimated_mean)/(Estimated_tau2+Interface!$E$11^2)^0.5)^2/df)^(-(df+1)/2)/(Estimated_tau2+Interface!$E$11^2)^0.5</f>
        <v>2.962100555773747</v>
      </c>
    </row>
    <row r="28" spans="1:4">
      <c r="A28" s="1">
        <v>27</v>
      </c>
      <c r="B28" s="1">
        <f t="shared" ca="1" si="0"/>
        <v>0.18561283458921898</v>
      </c>
      <c r="C28" s="1">
        <f t="array" aca="1" ref="C28" ca="1">SUM(NORMDIST(((B28-Sort_cali_effect)/bw),0,1,FALSE))/(Number_of_studies*bw)</f>
        <v>2.0996962126391194</v>
      </c>
      <c r="D28" s="1">
        <f ca="1">EXP(GAMMALN((df+1)/2))/((df*PI())^0.5*EXP(GAMMALN((df)/2)))*(1+((B28-Estimated_mean)/(Estimated_tau2+Interface!$E$11^2)^0.5)^2/df)^(-(df+1)/2)/(Estimated_tau2+Interface!$E$11^2)^0.5</f>
        <v>2.962100555773747</v>
      </c>
    </row>
    <row r="29" spans="1:4">
      <c r="A29" s="1">
        <v>28</v>
      </c>
      <c r="B29" s="1">
        <f t="shared" ca="1" si="0"/>
        <v>0.18561283458921898</v>
      </c>
      <c r="C29" s="1">
        <f t="array" aca="1" ref="C29" ca="1">SUM(NORMDIST(((B29-Sort_cali_effect)/bw),0,1,FALSE))/(Number_of_studies*bw)</f>
        <v>2.0996962126391194</v>
      </c>
      <c r="D29" s="1">
        <f ca="1">EXP(GAMMALN((df+1)/2))/((df*PI())^0.5*EXP(GAMMALN((df)/2)))*(1+((B29-Estimated_mean)/(Estimated_tau2+Interface!$E$11^2)^0.5)^2/df)^(-(df+1)/2)/(Estimated_tau2+Interface!$E$11^2)^0.5</f>
        <v>2.962100555773747</v>
      </c>
    </row>
    <row r="30" spans="1:4">
      <c r="A30" s="1">
        <v>29</v>
      </c>
      <c r="B30" s="1">
        <f t="shared" ca="1" si="0"/>
        <v>0.18561283458921898</v>
      </c>
      <c r="C30" s="1">
        <f t="array" aca="1" ref="C30" ca="1">SUM(NORMDIST(((B30-Sort_cali_effect)/bw),0,1,FALSE))/(Number_of_studies*bw)</f>
        <v>2.0996962126391194</v>
      </c>
      <c r="D30" s="1">
        <f ca="1">EXP(GAMMALN((df+1)/2))/((df*PI())^0.5*EXP(GAMMALN((df)/2)))*(1+((B30-Estimated_mean)/(Estimated_tau2+Interface!$E$11^2)^0.5)^2/df)^(-(df+1)/2)/(Estimated_tau2+Interface!$E$11^2)^0.5</f>
        <v>2.962100555773747</v>
      </c>
    </row>
    <row r="31" spans="1:4">
      <c r="A31" s="1">
        <v>30</v>
      </c>
      <c r="B31" s="1">
        <f t="shared" ca="1" si="0"/>
        <v>0.18561283458921898</v>
      </c>
      <c r="C31" s="1">
        <f t="array" aca="1" ref="C31" ca="1">SUM(NORMDIST(((B31-Sort_cali_effect)/bw),0,1,FALSE))/(Number_of_studies*bw)</f>
        <v>2.0996962126391194</v>
      </c>
      <c r="D31" s="1">
        <f ca="1">EXP(GAMMALN((df+1)/2))/((df*PI())^0.5*EXP(GAMMALN((df)/2)))*(1+((B31-Estimated_mean)/(Estimated_tau2+Interface!$E$11^2)^0.5)^2/df)^(-(df+1)/2)/(Estimated_tau2+Interface!$E$11^2)^0.5</f>
        <v>2.962100555773747</v>
      </c>
    </row>
    <row r="32" spans="1:4">
      <c r="A32" s="1">
        <v>31</v>
      </c>
      <c r="B32" s="1">
        <f t="shared" ca="1" si="0"/>
        <v>0.18561283458921898</v>
      </c>
      <c r="C32" s="1">
        <f t="array" aca="1" ref="C32" ca="1">SUM(NORMDIST(((B32-Sort_cali_effect)/bw),0,1,FALSE))/(Number_of_studies*bw)</f>
        <v>2.0996962126391194</v>
      </c>
      <c r="D32" s="1">
        <f ca="1">EXP(GAMMALN((df+1)/2))/((df*PI())^0.5*EXP(GAMMALN((df)/2)))*(1+((B32-Estimated_mean)/(Estimated_tau2+Interface!$E$11^2)^0.5)^2/df)^(-(df+1)/2)/(Estimated_tau2+Interface!$E$11^2)^0.5</f>
        <v>2.962100555773747</v>
      </c>
    </row>
    <row r="33" spans="1:4">
      <c r="A33" s="1">
        <v>32</v>
      </c>
      <c r="B33" s="1">
        <f t="shared" ca="1" si="0"/>
        <v>0.18561283458921898</v>
      </c>
      <c r="C33" s="1">
        <f t="array" aca="1" ref="C33" ca="1">SUM(NORMDIST(((B33-Sort_cali_effect)/bw),0,1,FALSE))/(Number_of_studies*bw)</f>
        <v>2.0996962126391194</v>
      </c>
      <c r="D33" s="1">
        <f ca="1">EXP(GAMMALN((df+1)/2))/((df*PI())^0.5*EXP(GAMMALN((df)/2)))*(1+((B33-Estimated_mean)/(Estimated_tau2+Interface!$E$11^2)^0.5)^2/df)^(-(df+1)/2)/(Estimated_tau2+Interface!$E$11^2)^0.5</f>
        <v>2.962100555773747</v>
      </c>
    </row>
    <row r="34" spans="1:4">
      <c r="A34" s="1">
        <v>33</v>
      </c>
      <c r="B34" s="1">
        <f t="shared" ca="1" si="0"/>
        <v>0.18561283458921898</v>
      </c>
      <c r="C34" s="1">
        <f t="array" aca="1" ref="C34" ca="1">SUM(NORMDIST(((B34-Sort_cali_effect)/bw),0,1,FALSE))/(Number_of_studies*bw)</f>
        <v>2.0996962126391194</v>
      </c>
      <c r="D34" s="1">
        <f ca="1">EXP(GAMMALN((df+1)/2))/((df*PI())^0.5*EXP(GAMMALN((df)/2)))*(1+((B34-Estimated_mean)/(Estimated_tau2+Interface!$E$11^2)^0.5)^2/df)^(-(df+1)/2)/(Estimated_tau2+Interface!$E$11^2)^0.5</f>
        <v>2.962100555773747</v>
      </c>
    </row>
    <row r="35" spans="1:4">
      <c r="A35" s="1">
        <v>34</v>
      </c>
      <c r="B35" s="1">
        <f t="shared" ca="1" si="0"/>
        <v>0.18561283458921898</v>
      </c>
      <c r="C35" s="1">
        <f t="array" aca="1" ref="C35" ca="1">SUM(NORMDIST(((B35-Sort_cali_effect)/bw),0,1,FALSE))/(Number_of_studies*bw)</f>
        <v>2.0996962126391194</v>
      </c>
      <c r="D35" s="1">
        <f ca="1">EXP(GAMMALN((df+1)/2))/((df*PI())^0.5*EXP(GAMMALN((df)/2)))*(1+((B35-Estimated_mean)/(Estimated_tau2+Interface!$E$11^2)^0.5)^2/df)^(-(df+1)/2)/(Estimated_tau2+Interface!$E$11^2)^0.5</f>
        <v>2.962100555773747</v>
      </c>
    </row>
    <row r="36" spans="1:4">
      <c r="A36" s="1">
        <v>35</v>
      </c>
      <c r="B36" s="1">
        <f t="shared" ca="1" si="0"/>
        <v>0.18561283458921898</v>
      </c>
      <c r="C36" s="1">
        <f t="array" aca="1" ref="C36" ca="1">SUM(NORMDIST(((B36-Sort_cali_effect)/bw),0,1,FALSE))/(Number_of_studies*bw)</f>
        <v>2.0996962126391194</v>
      </c>
      <c r="D36" s="1">
        <f ca="1">EXP(GAMMALN((df+1)/2))/((df*PI())^0.5*EXP(GAMMALN((df)/2)))*(1+((B36-Estimated_mean)/(Estimated_tau2+Interface!$E$11^2)^0.5)^2/df)^(-(df+1)/2)/(Estimated_tau2+Interface!$E$11^2)^0.5</f>
        <v>2.962100555773747</v>
      </c>
    </row>
    <row r="37" spans="1:4">
      <c r="A37" s="1">
        <v>36</v>
      </c>
      <c r="B37" s="1">
        <f t="shared" ca="1" si="0"/>
        <v>0.18561283458921898</v>
      </c>
      <c r="C37" s="1">
        <f t="array" aca="1" ref="C37" ca="1">SUM(NORMDIST(((B37-Sort_cali_effect)/bw),0,1,FALSE))/(Number_of_studies*bw)</f>
        <v>2.0996962126391194</v>
      </c>
      <c r="D37" s="1">
        <f ca="1">EXP(GAMMALN((df+1)/2))/((df*PI())^0.5*EXP(GAMMALN((df)/2)))*(1+((B37-Estimated_mean)/(Estimated_tau2+Interface!$E$11^2)^0.5)^2/df)^(-(df+1)/2)/(Estimated_tau2+Interface!$E$11^2)^0.5</f>
        <v>2.962100555773747</v>
      </c>
    </row>
    <row r="38" spans="1:4">
      <c r="A38" s="1">
        <v>37</v>
      </c>
      <c r="B38" s="1">
        <f t="shared" ca="1" si="0"/>
        <v>0.18561283458921898</v>
      </c>
      <c r="C38" s="1">
        <f t="array" aca="1" ref="C38" ca="1">SUM(NORMDIST(((B38-Sort_cali_effect)/bw),0,1,FALSE))/(Number_of_studies*bw)</f>
        <v>2.0996962126391194</v>
      </c>
      <c r="D38" s="1">
        <f ca="1">EXP(GAMMALN((df+1)/2))/((df*PI())^0.5*EXP(GAMMALN((df)/2)))*(1+((B38-Estimated_mean)/(Estimated_tau2+Interface!$E$11^2)^0.5)^2/df)^(-(df+1)/2)/(Estimated_tau2+Interface!$E$11^2)^0.5</f>
        <v>2.962100555773747</v>
      </c>
    </row>
    <row r="39" spans="1:4">
      <c r="A39" s="1">
        <v>38</v>
      </c>
      <c r="B39" s="1">
        <f t="shared" ca="1" si="0"/>
        <v>0.18561283458921898</v>
      </c>
      <c r="C39" s="1">
        <f t="array" aca="1" ref="C39" ca="1">SUM(NORMDIST(((B39-Sort_cali_effect)/bw),0,1,FALSE))/(Number_of_studies*bw)</f>
        <v>2.0996962126391194</v>
      </c>
      <c r="D39" s="1">
        <f ca="1">EXP(GAMMALN((df+1)/2))/((df*PI())^0.5*EXP(GAMMALN((df)/2)))*(1+((B39-Estimated_mean)/(Estimated_tau2+Interface!$E$11^2)^0.5)^2/df)^(-(df+1)/2)/(Estimated_tau2+Interface!$E$11^2)^0.5</f>
        <v>2.962100555773747</v>
      </c>
    </row>
    <row r="40" spans="1:4">
      <c r="A40" s="1">
        <v>39</v>
      </c>
      <c r="B40" s="1">
        <f t="shared" ca="1" si="0"/>
        <v>0.18561283458921898</v>
      </c>
      <c r="C40" s="1">
        <f t="array" aca="1" ref="C40" ca="1">SUM(NORMDIST(((B40-Sort_cali_effect)/bw),0,1,FALSE))/(Number_of_studies*bw)</f>
        <v>2.0996962126391194</v>
      </c>
      <c r="D40" s="1">
        <f ca="1">EXP(GAMMALN((df+1)/2))/((df*PI())^0.5*EXP(GAMMALN((df)/2)))*(1+((B40-Estimated_mean)/(Estimated_tau2+Interface!$E$11^2)^0.5)^2/df)^(-(df+1)/2)/(Estimated_tau2+Interface!$E$11^2)^0.5</f>
        <v>2.962100555773747</v>
      </c>
    </row>
    <row r="41" spans="1:4">
      <c r="A41" s="1">
        <v>40</v>
      </c>
      <c r="B41" s="1">
        <f t="shared" ca="1" si="0"/>
        <v>0.18561283458921898</v>
      </c>
      <c r="C41" s="1">
        <f t="array" aca="1" ref="C41" ca="1">SUM(NORMDIST(((B41-Sort_cali_effect)/bw),0,1,FALSE))/(Number_of_studies*bw)</f>
        <v>2.0996962126391194</v>
      </c>
      <c r="D41" s="1">
        <f ca="1">EXP(GAMMALN((df+1)/2))/((df*PI())^0.5*EXP(GAMMALN((df)/2)))*(1+((B41-Estimated_mean)/(Estimated_tau2+Interface!$E$11^2)^0.5)^2/df)^(-(df+1)/2)/(Estimated_tau2+Interface!$E$11^2)^0.5</f>
        <v>2.962100555773747</v>
      </c>
    </row>
    <row r="42" spans="1:4">
      <c r="A42" s="1">
        <v>41</v>
      </c>
      <c r="B42" s="1">
        <f t="shared" ca="1" si="0"/>
        <v>0.18561283458921898</v>
      </c>
      <c r="C42" s="1">
        <f t="array" aca="1" ref="C42" ca="1">SUM(NORMDIST(((B42-Sort_cali_effect)/bw),0,1,FALSE))/(Number_of_studies*bw)</f>
        <v>2.0996962126391194</v>
      </c>
      <c r="D42" s="1">
        <f ca="1">EXP(GAMMALN((df+1)/2))/((df*PI())^0.5*EXP(GAMMALN((df)/2)))*(1+((B42-Estimated_mean)/(Estimated_tau2+Interface!$E$11^2)^0.5)^2/df)^(-(df+1)/2)/(Estimated_tau2+Interface!$E$11^2)^0.5</f>
        <v>2.962100555773747</v>
      </c>
    </row>
    <row r="43" spans="1:4">
      <c r="A43" s="1">
        <v>42</v>
      </c>
      <c r="B43" s="1">
        <f t="shared" ca="1" si="0"/>
        <v>0.18561283458921898</v>
      </c>
      <c r="C43" s="1">
        <f t="array" aca="1" ref="C43" ca="1">SUM(NORMDIST(((B43-Sort_cali_effect)/bw),0,1,FALSE))/(Number_of_studies*bw)</f>
        <v>2.0996962126391194</v>
      </c>
      <c r="D43" s="1">
        <f ca="1">EXP(GAMMALN((df+1)/2))/((df*PI())^0.5*EXP(GAMMALN((df)/2)))*(1+((B43-Estimated_mean)/(Estimated_tau2+Interface!$E$11^2)^0.5)^2/df)^(-(df+1)/2)/(Estimated_tau2+Interface!$E$11^2)^0.5</f>
        <v>2.962100555773747</v>
      </c>
    </row>
    <row r="44" spans="1:4">
      <c r="A44" s="1">
        <v>43</v>
      </c>
      <c r="B44" s="1">
        <f t="shared" ca="1" si="0"/>
        <v>0.18561283458921898</v>
      </c>
      <c r="C44" s="1">
        <f t="array" aca="1" ref="C44" ca="1">SUM(NORMDIST(((B44-Sort_cali_effect)/bw),0,1,FALSE))/(Number_of_studies*bw)</f>
        <v>2.0996962126391194</v>
      </c>
      <c r="D44" s="1">
        <f ca="1">EXP(GAMMALN((df+1)/2))/((df*PI())^0.5*EXP(GAMMALN((df)/2)))*(1+((B44-Estimated_mean)/(Estimated_tau2+Interface!$E$11^2)^0.5)^2/df)^(-(df+1)/2)/(Estimated_tau2+Interface!$E$11^2)^0.5</f>
        <v>2.962100555773747</v>
      </c>
    </row>
    <row r="45" spans="1:4">
      <c r="A45" s="1">
        <v>44</v>
      </c>
      <c r="B45" s="1">
        <f t="shared" ca="1" si="0"/>
        <v>0.18561283458921898</v>
      </c>
      <c r="C45" s="1">
        <f t="array" aca="1" ref="C45" ca="1">SUM(NORMDIST(((B45-Sort_cali_effect)/bw),0,1,FALSE))/(Number_of_studies*bw)</f>
        <v>2.0996962126391194</v>
      </c>
      <c r="D45" s="1">
        <f ca="1">EXP(GAMMALN((df+1)/2))/((df*PI())^0.5*EXP(GAMMALN((df)/2)))*(1+((B45-Estimated_mean)/(Estimated_tau2+Interface!$E$11^2)^0.5)^2/df)^(-(df+1)/2)/(Estimated_tau2+Interface!$E$11^2)^0.5</f>
        <v>2.962100555773747</v>
      </c>
    </row>
    <row r="46" spans="1:4">
      <c r="A46" s="1">
        <v>45</v>
      </c>
      <c r="B46" s="1">
        <f t="shared" ca="1" si="0"/>
        <v>0.18561283458921898</v>
      </c>
      <c r="C46" s="1">
        <f t="array" aca="1" ref="C46" ca="1">SUM(NORMDIST(((B46-Sort_cali_effect)/bw),0,1,FALSE))/(Number_of_studies*bw)</f>
        <v>2.0996962126391194</v>
      </c>
      <c r="D46" s="1">
        <f ca="1">EXP(GAMMALN((df+1)/2))/((df*PI())^0.5*EXP(GAMMALN((df)/2)))*(1+((B46-Estimated_mean)/(Estimated_tau2+Interface!$E$11^2)^0.5)^2/df)^(-(df+1)/2)/(Estimated_tau2+Interface!$E$11^2)^0.5</f>
        <v>2.962100555773747</v>
      </c>
    </row>
    <row r="47" spans="1:4">
      <c r="A47" s="1">
        <v>46</v>
      </c>
      <c r="B47" s="1">
        <f t="shared" ca="1" si="0"/>
        <v>0.18561283458921898</v>
      </c>
      <c r="C47" s="1">
        <f t="array" aca="1" ref="C47" ca="1">SUM(NORMDIST(((B47-Sort_cali_effect)/bw),0,1,FALSE))/(Number_of_studies*bw)</f>
        <v>2.0996962126391194</v>
      </c>
      <c r="D47" s="1">
        <f ca="1">EXP(GAMMALN((df+1)/2))/((df*PI())^0.5*EXP(GAMMALN((df)/2)))*(1+((B47-Estimated_mean)/(Estimated_tau2+Interface!$E$11^2)^0.5)^2/df)^(-(df+1)/2)/(Estimated_tau2+Interface!$E$11^2)^0.5</f>
        <v>2.962100555773747</v>
      </c>
    </row>
    <row r="48" spans="1:4">
      <c r="A48" s="1">
        <v>47</v>
      </c>
      <c r="B48" s="1">
        <f t="shared" ca="1" si="0"/>
        <v>0.18561283458921898</v>
      </c>
      <c r="C48" s="1">
        <f t="array" aca="1" ref="C48" ca="1">SUM(NORMDIST(((B48-Sort_cali_effect)/bw),0,1,FALSE))/(Number_of_studies*bw)</f>
        <v>2.0996962126391194</v>
      </c>
      <c r="D48" s="1">
        <f ca="1">EXP(GAMMALN((df+1)/2))/((df*PI())^0.5*EXP(GAMMALN((df)/2)))*(1+((B48-Estimated_mean)/(Estimated_tau2+Interface!$E$11^2)^0.5)^2/df)^(-(df+1)/2)/(Estimated_tau2+Interface!$E$11^2)^0.5</f>
        <v>2.962100555773747</v>
      </c>
    </row>
    <row r="49" spans="1:4">
      <c r="A49" s="1">
        <v>48</v>
      </c>
      <c r="B49" s="1">
        <f t="shared" ca="1" si="0"/>
        <v>0.18561283458921898</v>
      </c>
      <c r="C49" s="1">
        <f t="array" aca="1" ref="C49" ca="1">SUM(NORMDIST(((B49-Sort_cali_effect)/bw),0,1,FALSE))/(Number_of_studies*bw)</f>
        <v>2.0996962126391194</v>
      </c>
      <c r="D49" s="1">
        <f ca="1">EXP(GAMMALN((df+1)/2))/((df*PI())^0.5*EXP(GAMMALN((df)/2)))*(1+((B49-Estimated_mean)/(Estimated_tau2+Interface!$E$11^2)^0.5)^2/df)^(-(df+1)/2)/(Estimated_tau2+Interface!$E$11^2)^0.5</f>
        <v>2.962100555773747</v>
      </c>
    </row>
    <row r="50" spans="1:4">
      <c r="A50" s="1">
        <v>49</v>
      </c>
      <c r="B50" s="1">
        <f t="shared" ca="1" si="0"/>
        <v>0.18561283458921898</v>
      </c>
      <c r="C50" s="1">
        <f t="array" aca="1" ref="C50" ca="1">SUM(NORMDIST(((B50-Sort_cali_effect)/bw),0,1,FALSE))/(Number_of_studies*bw)</f>
        <v>2.0996962126391194</v>
      </c>
      <c r="D50" s="1">
        <f ca="1">EXP(GAMMALN((df+1)/2))/((df*PI())^0.5*EXP(GAMMALN((df)/2)))*(1+((B50-Estimated_mean)/(Estimated_tau2+Interface!$E$11^2)^0.5)^2/df)^(-(df+1)/2)/(Estimated_tau2+Interface!$E$11^2)^0.5</f>
        <v>2.962100555773747</v>
      </c>
    </row>
    <row r="51" spans="1:4">
      <c r="A51" s="1">
        <v>50</v>
      </c>
      <c r="B51" s="1">
        <f t="shared" ca="1" si="0"/>
        <v>0.18561283458921898</v>
      </c>
      <c r="C51" s="1">
        <f t="array" aca="1" ref="C51" ca="1">SUM(NORMDIST(((B51-Sort_cali_effect)/bw),0,1,FALSE))/(Number_of_studies*bw)</f>
        <v>2.0996962126391194</v>
      </c>
      <c r="D51" s="1">
        <f ca="1">EXP(GAMMALN((df+1)/2))/((df*PI())^0.5*EXP(GAMMALN((df)/2)))*(1+((B51-Estimated_mean)/(Estimated_tau2+Interface!$E$11^2)^0.5)^2/df)^(-(df+1)/2)/(Estimated_tau2+Interface!$E$11^2)^0.5</f>
        <v>2.962100555773747</v>
      </c>
    </row>
    <row r="52" spans="1:4">
      <c r="A52" s="1">
        <v>51</v>
      </c>
      <c r="B52" s="1">
        <f t="shared" ca="1" si="0"/>
        <v>0.18561283458921898</v>
      </c>
      <c r="C52" s="1">
        <f t="array" aca="1" ref="C52" ca="1">SUM(NORMDIST(((B52-Sort_cali_effect)/bw),0,1,FALSE))/(Number_of_studies*bw)</f>
        <v>2.0996962126391194</v>
      </c>
      <c r="D52" s="1">
        <f ca="1">EXP(GAMMALN((df+1)/2))/((df*PI())^0.5*EXP(GAMMALN((df)/2)))*(1+((B52-Estimated_mean)/(Estimated_tau2+Interface!$E$11^2)^0.5)^2/df)^(-(df+1)/2)/(Estimated_tau2+Interface!$E$11^2)^0.5</f>
        <v>2.962100555773747</v>
      </c>
    </row>
    <row r="53" spans="1:4">
      <c r="A53" s="1">
        <v>52</v>
      </c>
      <c r="B53" s="1">
        <f t="shared" ca="1" si="0"/>
        <v>0.18561283458921898</v>
      </c>
      <c r="C53" s="1">
        <f t="array" aca="1" ref="C53" ca="1">SUM(NORMDIST(((B53-Sort_cali_effect)/bw),0,1,FALSE))/(Number_of_studies*bw)</f>
        <v>2.0996962126391194</v>
      </c>
      <c r="D53" s="1">
        <f ca="1">EXP(GAMMALN((df+1)/2))/((df*PI())^0.5*EXP(GAMMALN((df)/2)))*(1+((B53-Estimated_mean)/(Estimated_tau2+Interface!$E$11^2)^0.5)^2/df)^(-(df+1)/2)/(Estimated_tau2+Interface!$E$11^2)^0.5</f>
        <v>2.962100555773747</v>
      </c>
    </row>
    <row r="54" spans="1:4">
      <c r="A54" s="1">
        <v>53</v>
      </c>
      <c r="B54" s="1">
        <f t="shared" ca="1" si="0"/>
        <v>0.18561283458921898</v>
      </c>
      <c r="C54" s="1">
        <f t="array" aca="1" ref="C54" ca="1">SUM(NORMDIST(((B54-Sort_cali_effect)/bw),0,1,FALSE))/(Number_of_studies*bw)</f>
        <v>2.0996962126391194</v>
      </c>
      <c r="D54" s="1">
        <f ca="1">EXP(GAMMALN((df+1)/2))/((df*PI())^0.5*EXP(GAMMALN((df)/2)))*(1+((B54-Estimated_mean)/(Estimated_tau2+Interface!$E$11^2)^0.5)^2/df)^(-(df+1)/2)/(Estimated_tau2+Interface!$E$11^2)^0.5</f>
        <v>2.962100555773747</v>
      </c>
    </row>
    <row r="55" spans="1:4">
      <c r="A55" s="1">
        <v>54</v>
      </c>
      <c r="B55" s="1">
        <f t="shared" ca="1" si="0"/>
        <v>0.18561283458921898</v>
      </c>
      <c r="C55" s="1">
        <f t="array" aca="1" ref="C55" ca="1">SUM(NORMDIST(((B55-Sort_cali_effect)/bw),0,1,FALSE))/(Number_of_studies*bw)</f>
        <v>2.0996962126391194</v>
      </c>
      <c r="D55" s="1">
        <f ca="1">EXP(GAMMALN((df+1)/2))/((df*PI())^0.5*EXP(GAMMALN((df)/2)))*(1+((B55-Estimated_mean)/(Estimated_tau2+Interface!$E$11^2)^0.5)^2/df)^(-(df+1)/2)/(Estimated_tau2+Interface!$E$11^2)^0.5</f>
        <v>2.962100555773747</v>
      </c>
    </row>
    <row r="56" spans="1:4">
      <c r="A56" s="1">
        <v>55</v>
      </c>
      <c r="B56" s="1">
        <f t="shared" ca="1" si="0"/>
        <v>0.18561283458921898</v>
      </c>
      <c r="C56" s="1">
        <f t="array" aca="1" ref="C56" ca="1">SUM(NORMDIST(((B56-Sort_cali_effect)/bw),0,1,FALSE))/(Number_of_studies*bw)</f>
        <v>2.0996962126391194</v>
      </c>
      <c r="D56" s="1">
        <f ca="1">EXP(GAMMALN((df+1)/2))/((df*PI())^0.5*EXP(GAMMALN((df)/2)))*(1+((B56-Estimated_mean)/(Estimated_tau2+Interface!$E$11^2)^0.5)^2/df)^(-(df+1)/2)/(Estimated_tau2+Interface!$E$11^2)^0.5</f>
        <v>2.962100555773747</v>
      </c>
    </row>
    <row r="57" spans="1:4">
      <c r="A57" s="1">
        <v>56</v>
      </c>
      <c r="B57" s="1">
        <f t="shared" ca="1" si="0"/>
        <v>0.18561283458921898</v>
      </c>
      <c r="C57" s="1">
        <f t="array" aca="1" ref="C57" ca="1">SUM(NORMDIST(((B57-Sort_cali_effect)/bw),0,1,FALSE))/(Number_of_studies*bw)</f>
        <v>2.0996962126391194</v>
      </c>
      <c r="D57" s="1">
        <f ca="1">EXP(GAMMALN((df+1)/2))/((df*PI())^0.5*EXP(GAMMALN((df)/2)))*(1+((B57-Estimated_mean)/(Estimated_tau2+Interface!$E$11^2)^0.5)^2/df)^(-(df+1)/2)/(Estimated_tau2+Interface!$E$11^2)^0.5</f>
        <v>2.962100555773747</v>
      </c>
    </row>
    <row r="58" spans="1:4">
      <c r="A58" s="1">
        <v>57</v>
      </c>
      <c r="B58" s="1">
        <f t="shared" ca="1" si="0"/>
        <v>0.18561283458921898</v>
      </c>
      <c r="C58" s="1">
        <f t="array" aca="1" ref="C58" ca="1">SUM(NORMDIST(((B58-Sort_cali_effect)/bw),0,1,FALSE))/(Number_of_studies*bw)</f>
        <v>2.0996962126391194</v>
      </c>
      <c r="D58" s="1">
        <f ca="1">EXP(GAMMALN((df+1)/2))/((df*PI())^0.5*EXP(GAMMALN((df)/2)))*(1+((B58-Estimated_mean)/(Estimated_tau2+Interface!$E$11^2)^0.5)^2/df)^(-(df+1)/2)/(Estimated_tau2+Interface!$E$11^2)^0.5</f>
        <v>2.962100555773747</v>
      </c>
    </row>
    <row r="59" spans="1:4">
      <c r="A59" s="1">
        <v>58</v>
      </c>
      <c r="B59" s="1">
        <f t="shared" ca="1" si="0"/>
        <v>0.18561283458921898</v>
      </c>
      <c r="C59" s="1">
        <f t="array" aca="1" ref="C59" ca="1">SUM(NORMDIST(((B59-Sort_cali_effect)/bw),0,1,FALSE))/(Number_of_studies*bw)</f>
        <v>2.0996962126391194</v>
      </c>
      <c r="D59" s="1">
        <f ca="1">EXP(GAMMALN((df+1)/2))/((df*PI())^0.5*EXP(GAMMALN((df)/2)))*(1+((B59-Estimated_mean)/(Estimated_tau2+Interface!$E$11^2)^0.5)^2/df)^(-(df+1)/2)/(Estimated_tau2+Interface!$E$11^2)^0.5</f>
        <v>2.962100555773747</v>
      </c>
    </row>
    <row r="60" spans="1:4">
      <c r="A60" s="1">
        <v>59</v>
      </c>
      <c r="B60" s="1">
        <f t="shared" ca="1" si="0"/>
        <v>0.18561283458921898</v>
      </c>
      <c r="C60" s="1">
        <f t="array" aca="1" ref="C60" ca="1">SUM(NORMDIST(((B60-Sort_cali_effect)/bw),0,1,FALSE))/(Number_of_studies*bw)</f>
        <v>2.0996962126391194</v>
      </c>
      <c r="D60" s="1">
        <f ca="1">EXP(GAMMALN((df+1)/2))/((df*PI())^0.5*EXP(GAMMALN((df)/2)))*(1+((B60-Estimated_mean)/(Estimated_tau2+Interface!$E$11^2)^0.5)^2/df)^(-(df+1)/2)/(Estimated_tau2+Interface!$E$11^2)^0.5</f>
        <v>2.962100555773747</v>
      </c>
    </row>
    <row r="61" spans="1:4">
      <c r="A61" s="1">
        <v>60</v>
      </c>
      <c r="B61" s="1">
        <f t="shared" ca="1" si="0"/>
        <v>0.18561283458921898</v>
      </c>
      <c r="C61" s="1">
        <f t="array" aca="1" ref="C61" ca="1">SUM(NORMDIST(((B61-Sort_cali_effect)/bw),0,1,FALSE))/(Number_of_studies*bw)</f>
        <v>2.0996962126391194</v>
      </c>
      <c r="D61" s="1">
        <f ca="1">EXP(GAMMALN((df+1)/2))/((df*PI())^0.5*EXP(GAMMALN((df)/2)))*(1+((B61-Estimated_mean)/(Estimated_tau2+Interface!$E$11^2)^0.5)^2/df)^(-(df+1)/2)/(Estimated_tau2+Interface!$E$11^2)^0.5</f>
        <v>2.962100555773747</v>
      </c>
    </row>
    <row r="62" spans="1:4">
      <c r="A62" s="1">
        <v>61</v>
      </c>
      <c r="B62" s="1">
        <f t="shared" ca="1" si="0"/>
        <v>0.18561283458921898</v>
      </c>
      <c r="C62" s="1">
        <f t="array" aca="1" ref="C62" ca="1">SUM(NORMDIST(((B62-Sort_cali_effect)/bw),0,1,FALSE))/(Number_of_studies*bw)</f>
        <v>2.0996962126391194</v>
      </c>
      <c r="D62" s="1">
        <f ca="1">EXP(GAMMALN((df+1)/2))/((df*PI())^0.5*EXP(GAMMALN((df)/2)))*(1+((B62-Estimated_mean)/(Estimated_tau2+Interface!$E$11^2)^0.5)^2/df)^(-(df+1)/2)/(Estimated_tau2+Interface!$E$11^2)^0.5</f>
        <v>2.962100555773747</v>
      </c>
    </row>
    <row r="63" spans="1:4">
      <c r="A63" s="1">
        <v>62</v>
      </c>
      <c r="B63" s="1">
        <f t="shared" ca="1" si="0"/>
        <v>0.18561283458921898</v>
      </c>
      <c r="C63" s="1">
        <f t="array" aca="1" ref="C63" ca="1">SUM(NORMDIST(((B63-Sort_cali_effect)/bw),0,1,FALSE))/(Number_of_studies*bw)</f>
        <v>2.0996962126391194</v>
      </c>
      <c r="D63" s="1">
        <f ca="1">EXP(GAMMALN((df+1)/2))/((df*PI())^0.5*EXP(GAMMALN((df)/2)))*(1+((B63-Estimated_mean)/(Estimated_tau2+Interface!$E$11^2)^0.5)^2/df)^(-(df+1)/2)/(Estimated_tau2+Interface!$E$11^2)^0.5</f>
        <v>2.962100555773747</v>
      </c>
    </row>
    <row r="64" spans="1:4">
      <c r="A64" s="1">
        <v>63</v>
      </c>
      <c r="B64" s="1">
        <f t="shared" ca="1" si="0"/>
        <v>0.18561283458921898</v>
      </c>
      <c r="C64" s="1">
        <f t="array" aca="1" ref="C64" ca="1">SUM(NORMDIST(((B64-Sort_cali_effect)/bw),0,1,FALSE))/(Number_of_studies*bw)</f>
        <v>2.0996962126391194</v>
      </c>
      <c r="D64" s="1">
        <f ca="1">EXP(GAMMALN((df+1)/2))/((df*PI())^0.5*EXP(GAMMALN((df)/2)))*(1+((B64-Estimated_mean)/(Estimated_tau2+Interface!$E$11^2)^0.5)^2/df)^(-(df+1)/2)/(Estimated_tau2+Interface!$E$11^2)^0.5</f>
        <v>2.962100555773747</v>
      </c>
    </row>
    <row r="65" spans="1:4">
      <c r="A65" s="1">
        <v>64</v>
      </c>
      <c r="B65" s="1">
        <f t="shared" ca="1" si="0"/>
        <v>0.18561283458921898</v>
      </c>
      <c r="C65" s="1">
        <f t="array" aca="1" ref="C65" ca="1">SUM(NORMDIST(((B65-Sort_cali_effect)/bw),0,1,FALSE))/(Number_of_studies*bw)</f>
        <v>2.0996962126391194</v>
      </c>
      <c r="D65" s="1">
        <f ca="1">EXP(GAMMALN((df+1)/2))/((df*PI())^0.5*EXP(GAMMALN((df)/2)))*(1+((B65-Estimated_mean)/(Estimated_tau2+Interface!$E$11^2)^0.5)^2/df)^(-(df+1)/2)/(Estimated_tau2+Interface!$E$11^2)^0.5</f>
        <v>2.962100555773747</v>
      </c>
    </row>
    <row r="66" spans="1:4">
      <c r="A66" s="1">
        <v>65</v>
      </c>
      <c r="B66" s="1">
        <f t="shared" ca="1" si="0"/>
        <v>0.18561283458921898</v>
      </c>
      <c r="C66" s="1">
        <f t="array" aca="1" ref="C66" ca="1">SUM(NORMDIST(((B66-Sort_cali_effect)/bw),0,1,FALSE))/(Number_of_studies*bw)</f>
        <v>2.0996962126391194</v>
      </c>
      <c r="D66" s="1">
        <f ca="1">EXP(GAMMALN((df+1)/2))/((df*PI())^0.5*EXP(GAMMALN((df)/2)))*(1+((B66-Estimated_mean)/(Estimated_tau2+Interface!$E$11^2)^0.5)^2/df)^(-(df+1)/2)/(Estimated_tau2+Interface!$E$11^2)^0.5</f>
        <v>2.962100555773747</v>
      </c>
    </row>
    <row r="67" spans="1:4">
      <c r="A67" s="1">
        <v>66</v>
      </c>
      <c r="B67" s="1">
        <f t="shared" ca="1" si="0"/>
        <v>0.18561283458921898</v>
      </c>
      <c r="C67" s="1">
        <f t="array" aca="1" ref="C67" ca="1">SUM(NORMDIST(((B67-Sort_cali_effect)/bw),0,1,FALSE))/(Number_of_studies*bw)</f>
        <v>2.0996962126391194</v>
      </c>
      <c r="D67" s="1">
        <f ca="1">EXP(GAMMALN((df+1)/2))/((df*PI())^0.5*EXP(GAMMALN((df)/2)))*(1+((B67-Estimated_mean)/(Estimated_tau2+Interface!$E$11^2)^0.5)^2/df)^(-(df+1)/2)/(Estimated_tau2+Interface!$E$11^2)^0.5</f>
        <v>2.962100555773747</v>
      </c>
    </row>
    <row r="68" spans="1:4">
      <c r="A68" s="1">
        <v>67</v>
      </c>
      <c r="B68" s="1">
        <f t="shared" ref="B68:B131" ca="1" si="1">$B$2+($B$1001-$B$2)/999*(A68-1)</f>
        <v>0.18561283458921898</v>
      </c>
      <c r="C68" s="1">
        <f t="array" aca="1" ref="C68" ca="1">SUM(NORMDIST(((B68-Sort_cali_effect)/bw),0,1,FALSE))/(Number_of_studies*bw)</f>
        <v>2.0996962126391194</v>
      </c>
      <c r="D68" s="1">
        <f ca="1">EXP(GAMMALN((df+1)/2))/((df*PI())^0.5*EXP(GAMMALN((df)/2)))*(1+((B68-Estimated_mean)/(Estimated_tau2+Interface!$E$11^2)^0.5)^2/df)^(-(df+1)/2)/(Estimated_tau2+Interface!$E$11^2)^0.5</f>
        <v>2.962100555773747</v>
      </c>
    </row>
    <row r="69" spans="1:4">
      <c r="A69" s="1">
        <v>68</v>
      </c>
      <c r="B69" s="1">
        <f t="shared" ca="1" si="1"/>
        <v>0.18561283458921898</v>
      </c>
      <c r="C69" s="1">
        <f t="array" aca="1" ref="C69" ca="1">SUM(NORMDIST(((B69-Sort_cali_effect)/bw),0,1,FALSE))/(Number_of_studies*bw)</f>
        <v>2.0996962126391194</v>
      </c>
      <c r="D69" s="1">
        <f ca="1">EXP(GAMMALN((df+1)/2))/((df*PI())^0.5*EXP(GAMMALN((df)/2)))*(1+((B69-Estimated_mean)/(Estimated_tau2+Interface!$E$11^2)^0.5)^2/df)^(-(df+1)/2)/(Estimated_tau2+Interface!$E$11^2)^0.5</f>
        <v>2.962100555773747</v>
      </c>
    </row>
    <row r="70" spans="1:4">
      <c r="A70" s="1">
        <v>69</v>
      </c>
      <c r="B70" s="1">
        <f t="shared" ca="1" si="1"/>
        <v>0.18561283458921898</v>
      </c>
      <c r="C70" s="1">
        <f t="array" aca="1" ref="C70" ca="1">SUM(NORMDIST(((B70-Sort_cali_effect)/bw),0,1,FALSE))/(Number_of_studies*bw)</f>
        <v>2.0996962126391194</v>
      </c>
      <c r="D70" s="1">
        <f ca="1">EXP(GAMMALN((df+1)/2))/((df*PI())^0.5*EXP(GAMMALN((df)/2)))*(1+((B70-Estimated_mean)/(Estimated_tau2+Interface!$E$11^2)^0.5)^2/df)^(-(df+1)/2)/(Estimated_tau2+Interface!$E$11^2)^0.5</f>
        <v>2.962100555773747</v>
      </c>
    </row>
    <row r="71" spans="1:4">
      <c r="A71" s="1">
        <v>70</v>
      </c>
      <c r="B71" s="1">
        <f t="shared" ca="1" si="1"/>
        <v>0.18561283458921898</v>
      </c>
      <c r="C71" s="1">
        <f t="array" aca="1" ref="C71" ca="1">SUM(NORMDIST(((B71-Sort_cali_effect)/bw),0,1,FALSE))/(Number_of_studies*bw)</f>
        <v>2.0996962126391194</v>
      </c>
      <c r="D71" s="1">
        <f ca="1">EXP(GAMMALN((df+1)/2))/((df*PI())^0.5*EXP(GAMMALN((df)/2)))*(1+((B71-Estimated_mean)/(Estimated_tau2+Interface!$E$11^2)^0.5)^2/df)^(-(df+1)/2)/(Estimated_tau2+Interface!$E$11^2)^0.5</f>
        <v>2.962100555773747</v>
      </c>
    </row>
    <row r="72" spans="1:4">
      <c r="A72" s="1">
        <v>71</v>
      </c>
      <c r="B72" s="1">
        <f t="shared" ca="1" si="1"/>
        <v>0.18561283458921898</v>
      </c>
      <c r="C72" s="1">
        <f t="array" aca="1" ref="C72" ca="1">SUM(NORMDIST(((B72-Sort_cali_effect)/bw),0,1,FALSE))/(Number_of_studies*bw)</f>
        <v>2.0996962126391194</v>
      </c>
      <c r="D72" s="1">
        <f ca="1">EXP(GAMMALN((df+1)/2))/((df*PI())^0.5*EXP(GAMMALN((df)/2)))*(1+((B72-Estimated_mean)/(Estimated_tau2+Interface!$E$11^2)^0.5)^2/df)^(-(df+1)/2)/(Estimated_tau2+Interface!$E$11^2)^0.5</f>
        <v>2.962100555773747</v>
      </c>
    </row>
    <row r="73" spans="1:4">
      <c r="A73" s="1">
        <v>72</v>
      </c>
      <c r="B73" s="1">
        <f t="shared" ca="1" si="1"/>
        <v>0.18561283458921898</v>
      </c>
      <c r="C73" s="1">
        <f t="array" aca="1" ref="C73" ca="1">SUM(NORMDIST(((B73-Sort_cali_effect)/bw),0,1,FALSE))/(Number_of_studies*bw)</f>
        <v>2.0996962126391194</v>
      </c>
      <c r="D73" s="1">
        <f ca="1">EXP(GAMMALN((df+1)/2))/((df*PI())^0.5*EXP(GAMMALN((df)/2)))*(1+((B73-Estimated_mean)/(Estimated_tau2+Interface!$E$11^2)^0.5)^2/df)^(-(df+1)/2)/(Estimated_tau2+Interface!$E$11^2)^0.5</f>
        <v>2.962100555773747</v>
      </c>
    </row>
    <row r="74" spans="1:4">
      <c r="A74" s="1">
        <v>73</v>
      </c>
      <c r="B74" s="1">
        <f t="shared" ca="1" si="1"/>
        <v>0.18561283458921898</v>
      </c>
      <c r="C74" s="1">
        <f t="array" aca="1" ref="C74" ca="1">SUM(NORMDIST(((B74-Sort_cali_effect)/bw),0,1,FALSE))/(Number_of_studies*bw)</f>
        <v>2.0996962126391194</v>
      </c>
      <c r="D74" s="1">
        <f ca="1">EXP(GAMMALN((df+1)/2))/((df*PI())^0.5*EXP(GAMMALN((df)/2)))*(1+((B74-Estimated_mean)/(Estimated_tau2+Interface!$E$11^2)^0.5)^2/df)^(-(df+1)/2)/(Estimated_tau2+Interface!$E$11^2)^0.5</f>
        <v>2.962100555773747</v>
      </c>
    </row>
    <row r="75" spans="1:4">
      <c r="A75" s="1">
        <v>74</v>
      </c>
      <c r="B75" s="1">
        <f t="shared" ca="1" si="1"/>
        <v>0.18561283458921898</v>
      </c>
      <c r="C75" s="1">
        <f t="array" aca="1" ref="C75" ca="1">SUM(NORMDIST(((B75-Sort_cali_effect)/bw),0,1,FALSE))/(Number_of_studies*bw)</f>
        <v>2.0996962126391194</v>
      </c>
      <c r="D75" s="1">
        <f ca="1">EXP(GAMMALN((df+1)/2))/((df*PI())^0.5*EXP(GAMMALN((df)/2)))*(1+((B75-Estimated_mean)/(Estimated_tau2+Interface!$E$11^2)^0.5)^2/df)^(-(df+1)/2)/(Estimated_tau2+Interface!$E$11^2)^0.5</f>
        <v>2.962100555773747</v>
      </c>
    </row>
    <row r="76" spans="1:4">
      <c r="A76" s="1">
        <v>75</v>
      </c>
      <c r="B76" s="1">
        <f t="shared" ca="1" si="1"/>
        <v>0.18561283458921898</v>
      </c>
      <c r="C76" s="1">
        <f t="array" aca="1" ref="C76" ca="1">SUM(NORMDIST(((B76-Sort_cali_effect)/bw),0,1,FALSE))/(Number_of_studies*bw)</f>
        <v>2.0996962126391194</v>
      </c>
      <c r="D76" s="1">
        <f ca="1">EXP(GAMMALN((df+1)/2))/((df*PI())^0.5*EXP(GAMMALN((df)/2)))*(1+((B76-Estimated_mean)/(Estimated_tau2+Interface!$E$11^2)^0.5)^2/df)^(-(df+1)/2)/(Estimated_tau2+Interface!$E$11^2)^0.5</f>
        <v>2.962100555773747</v>
      </c>
    </row>
    <row r="77" spans="1:4">
      <c r="A77" s="1">
        <v>76</v>
      </c>
      <c r="B77" s="1">
        <f t="shared" ca="1" si="1"/>
        <v>0.18561283458921898</v>
      </c>
      <c r="C77" s="1">
        <f t="array" aca="1" ref="C77" ca="1">SUM(NORMDIST(((B77-Sort_cali_effect)/bw),0,1,FALSE))/(Number_of_studies*bw)</f>
        <v>2.0996962126391194</v>
      </c>
      <c r="D77" s="1">
        <f ca="1">EXP(GAMMALN((df+1)/2))/((df*PI())^0.5*EXP(GAMMALN((df)/2)))*(1+((B77-Estimated_mean)/(Estimated_tau2+Interface!$E$11^2)^0.5)^2/df)^(-(df+1)/2)/(Estimated_tau2+Interface!$E$11^2)^0.5</f>
        <v>2.962100555773747</v>
      </c>
    </row>
    <row r="78" spans="1:4">
      <c r="A78" s="1">
        <v>77</v>
      </c>
      <c r="B78" s="1">
        <f t="shared" ca="1" si="1"/>
        <v>0.18561283458921898</v>
      </c>
      <c r="C78" s="1">
        <f t="array" aca="1" ref="C78" ca="1">SUM(NORMDIST(((B78-Sort_cali_effect)/bw),0,1,FALSE))/(Number_of_studies*bw)</f>
        <v>2.0996962126391194</v>
      </c>
      <c r="D78" s="1">
        <f ca="1">EXP(GAMMALN((df+1)/2))/((df*PI())^0.5*EXP(GAMMALN((df)/2)))*(1+((B78-Estimated_mean)/(Estimated_tau2+Interface!$E$11^2)^0.5)^2/df)^(-(df+1)/2)/(Estimated_tau2+Interface!$E$11^2)^0.5</f>
        <v>2.962100555773747</v>
      </c>
    </row>
    <row r="79" spans="1:4">
      <c r="A79" s="1">
        <v>78</v>
      </c>
      <c r="B79" s="1">
        <f t="shared" ca="1" si="1"/>
        <v>0.18561283458921898</v>
      </c>
      <c r="C79" s="1">
        <f t="array" aca="1" ref="C79" ca="1">SUM(NORMDIST(((B79-Sort_cali_effect)/bw),0,1,FALSE))/(Number_of_studies*bw)</f>
        <v>2.0996962126391194</v>
      </c>
      <c r="D79" s="1">
        <f ca="1">EXP(GAMMALN((df+1)/2))/((df*PI())^0.5*EXP(GAMMALN((df)/2)))*(1+((B79-Estimated_mean)/(Estimated_tau2+Interface!$E$11^2)^0.5)^2/df)^(-(df+1)/2)/(Estimated_tau2+Interface!$E$11^2)^0.5</f>
        <v>2.962100555773747</v>
      </c>
    </row>
    <row r="80" spans="1:4">
      <c r="A80" s="1">
        <v>79</v>
      </c>
      <c r="B80" s="1">
        <f t="shared" ca="1" si="1"/>
        <v>0.18561283458921898</v>
      </c>
      <c r="C80" s="1">
        <f t="array" aca="1" ref="C80" ca="1">SUM(NORMDIST(((B80-Sort_cali_effect)/bw),0,1,FALSE))/(Number_of_studies*bw)</f>
        <v>2.0996962126391194</v>
      </c>
      <c r="D80" s="1">
        <f ca="1">EXP(GAMMALN((df+1)/2))/((df*PI())^0.5*EXP(GAMMALN((df)/2)))*(1+((B80-Estimated_mean)/(Estimated_tau2+Interface!$E$11^2)^0.5)^2/df)^(-(df+1)/2)/(Estimated_tau2+Interface!$E$11^2)^0.5</f>
        <v>2.962100555773747</v>
      </c>
    </row>
    <row r="81" spans="1:4">
      <c r="A81" s="1">
        <v>80</v>
      </c>
      <c r="B81" s="1">
        <f t="shared" ca="1" si="1"/>
        <v>0.18561283458921898</v>
      </c>
      <c r="C81" s="1">
        <f t="array" aca="1" ref="C81" ca="1">SUM(NORMDIST(((B81-Sort_cali_effect)/bw),0,1,FALSE))/(Number_of_studies*bw)</f>
        <v>2.0996962126391194</v>
      </c>
      <c r="D81" s="1">
        <f ca="1">EXP(GAMMALN((df+1)/2))/((df*PI())^0.5*EXP(GAMMALN((df)/2)))*(1+((B81-Estimated_mean)/(Estimated_tau2+Interface!$E$11^2)^0.5)^2/df)^(-(df+1)/2)/(Estimated_tau2+Interface!$E$11^2)^0.5</f>
        <v>2.962100555773747</v>
      </c>
    </row>
    <row r="82" spans="1:4">
      <c r="A82" s="1">
        <v>81</v>
      </c>
      <c r="B82" s="1">
        <f t="shared" ca="1" si="1"/>
        <v>0.18561283458921898</v>
      </c>
      <c r="C82" s="1">
        <f t="array" aca="1" ref="C82" ca="1">SUM(NORMDIST(((B82-Sort_cali_effect)/bw),0,1,FALSE))/(Number_of_studies*bw)</f>
        <v>2.0996962126391194</v>
      </c>
      <c r="D82" s="1">
        <f ca="1">EXP(GAMMALN((df+1)/2))/((df*PI())^0.5*EXP(GAMMALN((df)/2)))*(1+((B82-Estimated_mean)/(Estimated_tau2+Interface!$E$11^2)^0.5)^2/df)^(-(df+1)/2)/(Estimated_tau2+Interface!$E$11^2)^0.5</f>
        <v>2.962100555773747</v>
      </c>
    </row>
    <row r="83" spans="1:4">
      <c r="A83" s="1">
        <v>82</v>
      </c>
      <c r="B83" s="1">
        <f t="shared" ca="1" si="1"/>
        <v>0.18561283458921898</v>
      </c>
      <c r="C83" s="1">
        <f t="array" aca="1" ref="C83" ca="1">SUM(NORMDIST(((B83-Sort_cali_effect)/bw),0,1,FALSE))/(Number_of_studies*bw)</f>
        <v>2.0996962126391194</v>
      </c>
      <c r="D83" s="1">
        <f ca="1">EXP(GAMMALN((df+1)/2))/((df*PI())^0.5*EXP(GAMMALN((df)/2)))*(1+((B83-Estimated_mean)/(Estimated_tau2+Interface!$E$11^2)^0.5)^2/df)^(-(df+1)/2)/(Estimated_tau2+Interface!$E$11^2)^0.5</f>
        <v>2.962100555773747</v>
      </c>
    </row>
    <row r="84" spans="1:4">
      <c r="A84" s="1">
        <v>83</v>
      </c>
      <c r="B84" s="1">
        <f t="shared" ca="1" si="1"/>
        <v>0.18561283458921898</v>
      </c>
      <c r="C84" s="1">
        <f t="array" aca="1" ref="C84" ca="1">SUM(NORMDIST(((B84-Sort_cali_effect)/bw),0,1,FALSE))/(Number_of_studies*bw)</f>
        <v>2.0996962126391194</v>
      </c>
      <c r="D84" s="1">
        <f ca="1">EXP(GAMMALN((df+1)/2))/((df*PI())^0.5*EXP(GAMMALN((df)/2)))*(1+((B84-Estimated_mean)/(Estimated_tau2+Interface!$E$11^2)^0.5)^2/df)^(-(df+1)/2)/(Estimated_tau2+Interface!$E$11^2)^0.5</f>
        <v>2.962100555773747</v>
      </c>
    </row>
    <row r="85" spans="1:4">
      <c r="A85" s="1">
        <v>84</v>
      </c>
      <c r="B85" s="1">
        <f t="shared" ca="1" si="1"/>
        <v>0.18561283458921898</v>
      </c>
      <c r="C85" s="1">
        <f t="array" aca="1" ref="C85" ca="1">SUM(NORMDIST(((B85-Sort_cali_effect)/bw),0,1,FALSE))/(Number_of_studies*bw)</f>
        <v>2.0996962126391194</v>
      </c>
      <c r="D85" s="1">
        <f ca="1">EXP(GAMMALN((df+1)/2))/((df*PI())^0.5*EXP(GAMMALN((df)/2)))*(1+((B85-Estimated_mean)/(Estimated_tau2+Interface!$E$11^2)^0.5)^2/df)^(-(df+1)/2)/(Estimated_tau2+Interface!$E$11^2)^0.5</f>
        <v>2.962100555773747</v>
      </c>
    </row>
    <row r="86" spans="1:4">
      <c r="A86" s="1">
        <v>85</v>
      </c>
      <c r="B86" s="1">
        <f t="shared" ca="1" si="1"/>
        <v>0.18561283458921898</v>
      </c>
      <c r="C86" s="1">
        <f t="array" aca="1" ref="C86" ca="1">SUM(NORMDIST(((B86-Sort_cali_effect)/bw),0,1,FALSE))/(Number_of_studies*bw)</f>
        <v>2.0996962126391194</v>
      </c>
      <c r="D86" s="1">
        <f ca="1">EXP(GAMMALN((df+1)/2))/((df*PI())^0.5*EXP(GAMMALN((df)/2)))*(1+((B86-Estimated_mean)/(Estimated_tau2+Interface!$E$11^2)^0.5)^2/df)^(-(df+1)/2)/(Estimated_tau2+Interface!$E$11^2)^0.5</f>
        <v>2.962100555773747</v>
      </c>
    </row>
    <row r="87" spans="1:4">
      <c r="A87" s="1">
        <v>86</v>
      </c>
      <c r="B87" s="1">
        <f t="shared" ca="1" si="1"/>
        <v>0.18561283458921898</v>
      </c>
      <c r="C87" s="1">
        <f t="array" aca="1" ref="C87" ca="1">SUM(NORMDIST(((B87-Sort_cali_effect)/bw),0,1,FALSE))/(Number_of_studies*bw)</f>
        <v>2.0996962126391194</v>
      </c>
      <c r="D87" s="1">
        <f ca="1">EXP(GAMMALN((df+1)/2))/((df*PI())^0.5*EXP(GAMMALN((df)/2)))*(1+((B87-Estimated_mean)/(Estimated_tau2+Interface!$E$11^2)^0.5)^2/df)^(-(df+1)/2)/(Estimated_tau2+Interface!$E$11^2)^0.5</f>
        <v>2.962100555773747</v>
      </c>
    </row>
    <row r="88" spans="1:4">
      <c r="A88" s="1">
        <v>87</v>
      </c>
      <c r="B88" s="1">
        <f t="shared" ca="1" si="1"/>
        <v>0.18561283458921898</v>
      </c>
      <c r="C88" s="1">
        <f t="array" aca="1" ref="C88" ca="1">SUM(NORMDIST(((B88-Sort_cali_effect)/bw),0,1,FALSE))/(Number_of_studies*bw)</f>
        <v>2.0996962126391194</v>
      </c>
      <c r="D88" s="1">
        <f ca="1">EXP(GAMMALN((df+1)/2))/((df*PI())^0.5*EXP(GAMMALN((df)/2)))*(1+((B88-Estimated_mean)/(Estimated_tau2+Interface!$E$11^2)^0.5)^2/df)^(-(df+1)/2)/(Estimated_tau2+Interface!$E$11^2)^0.5</f>
        <v>2.962100555773747</v>
      </c>
    </row>
    <row r="89" spans="1:4">
      <c r="A89" s="1">
        <v>88</v>
      </c>
      <c r="B89" s="1">
        <f t="shared" ca="1" si="1"/>
        <v>0.18561283458921898</v>
      </c>
      <c r="C89" s="1">
        <f t="array" aca="1" ref="C89" ca="1">SUM(NORMDIST(((B89-Sort_cali_effect)/bw),0,1,FALSE))/(Number_of_studies*bw)</f>
        <v>2.0996962126391194</v>
      </c>
      <c r="D89" s="1">
        <f ca="1">EXP(GAMMALN((df+1)/2))/((df*PI())^0.5*EXP(GAMMALN((df)/2)))*(1+((B89-Estimated_mean)/(Estimated_tau2+Interface!$E$11^2)^0.5)^2/df)^(-(df+1)/2)/(Estimated_tau2+Interface!$E$11^2)^0.5</f>
        <v>2.962100555773747</v>
      </c>
    </row>
    <row r="90" spans="1:4">
      <c r="A90" s="1">
        <v>89</v>
      </c>
      <c r="B90" s="1">
        <f t="shared" ca="1" si="1"/>
        <v>0.18561283458921898</v>
      </c>
      <c r="C90" s="1">
        <f t="array" aca="1" ref="C90" ca="1">SUM(NORMDIST(((B90-Sort_cali_effect)/bw),0,1,FALSE))/(Number_of_studies*bw)</f>
        <v>2.0996962126391194</v>
      </c>
      <c r="D90" s="1">
        <f ca="1">EXP(GAMMALN((df+1)/2))/((df*PI())^0.5*EXP(GAMMALN((df)/2)))*(1+((B90-Estimated_mean)/(Estimated_tau2+Interface!$E$11^2)^0.5)^2/df)^(-(df+1)/2)/(Estimated_tau2+Interface!$E$11^2)^0.5</f>
        <v>2.962100555773747</v>
      </c>
    </row>
    <row r="91" spans="1:4">
      <c r="A91" s="1">
        <v>90</v>
      </c>
      <c r="B91" s="1">
        <f t="shared" ca="1" si="1"/>
        <v>0.18561283458921898</v>
      </c>
      <c r="C91" s="1">
        <f t="array" aca="1" ref="C91" ca="1">SUM(NORMDIST(((B91-Sort_cali_effect)/bw),0,1,FALSE))/(Number_of_studies*bw)</f>
        <v>2.0996962126391194</v>
      </c>
      <c r="D91" s="1">
        <f ca="1">EXP(GAMMALN((df+1)/2))/((df*PI())^0.5*EXP(GAMMALN((df)/2)))*(1+((B91-Estimated_mean)/(Estimated_tau2+Interface!$E$11^2)^0.5)^2/df)^(-(df+1)/2)/(Estimated_tau2+Interface!$E$11^2)^0.5</f>
        <v>2.962100555773747</v>
      </c>
    </row>
    <row r="92" spans="1:4">
      <c r="A92" s="1">
        <v>91</v>
      </c>
      <c r="B92" s="1">
        <f t="shared" ca="1" si="1"/>
        <v>0.18561283458921898</v>
      </c>
      <c r="C92" s="1">
        <f t="array" aca="1" ref="C92" ca="1">SUM(NORMDIST(((B92-Sort_cali_effect)/bw),0,1,FALSE))/(Number_of_studies*bw)</f>
        <v>2.0996962126391194</v>
      </c>
      <c r="D92" s="1">
        <f ca="1">EXP(GAMMALN((df+1)/2))/((df*PI())^0.5*EXP(GAMMALN((df)/2)))*(1+((B92-Estimated_mean)/(Estimated_tau2+Interface!$E$11^2)^0.5)^2/df)^(-(df+1)/2)/(Estimated_tau2+Interface!$E$11^2)^0.5</f>
        <v>2.962100555773747</v>
      </c>
    </row>
    <row r="93" spans="1:4">
      <c r="A93" s="1">
        <v>92</v>
      </c>
      <c r="B93" s="1">
        <f t="shared" ca="1" si="1"/>
        <v>0.18561283458921898</v>
      </c>
      <c r="C93" s="1">
        <f t="array" aca="1" ref="C93" ca="1">SUM(NORMDIST(((B93-Sort_cali_effect)/bw),0,1,FALSE))/(Number_of_studies*bw)</f>
        <v>2.0996962126391194</v>
      </c>
      <c r="D93" s="1">
        <f ca="1">EXP(GAMMALN((df+1)/2))/((df*PI())^0.5*EXP(GAMMALN((df)/2)))*(1+((B93-Estimated_mean)/(Estimated_tau2+Interface!$E$11^2)^0.5)^2/df)^(-(df+1)/2)/(Estimated_tau2+Interface!$E$11^2)^0.5</f>
        <v>2.962100555773747</v>
      </c>
    </row>
    <row r="94" spans="1:4">
      <c r="A94" s="1">
        <v>93</v>
      </c>
      <c r="B94" s="1">
        <f t="shared" ca="1" si="1"/>
        <v>0.18561283458921898</v>
      </c>
      <c r="C94" s="1">
        <f t="array" aca="1" ref="C94" ca="1">SUM(NORMDIST(((B94-Sort_cali_effect)/bw),0,1,FALSE))/(Number_of_studies*bw)</f>
        <v>2.0996962126391194</v>
      </c>
      <c r="D94" s="1">
        <f ca="1">EXP(GAMMALN((df+1)/2))/((df*PI())^0.5*EXP(GAMMALN((df)/2)))*(1+((B94-Estimated_mean)/(Estimated_tau2+Interface!$E$11^2)^0.5)^2/df)^(-(df+1)/2)/(Estimated_tau2+Interface!$E$11^2)^0.5</f>
        <v>2.962100555773747</v>
      </c>
    </row>
    <row r="95" spans="1:4">
      <c r="A95" s="1">
        <v>94</v>
      </c>
      <c r="B95" s="1">
        <f t="shared" ca="1" si="1"/>
        <v>0.18561283458921898</v>
      </c>
      <c r="C95" s="1">
        <f t="array" aca="1" ref="C95" ca="1">SUM(NORMDIST(((B95-Sort_cali_effect)/bw),0,1,FALSE))/(Number_of_studies*bw)</f>
        <v>2.0996962126391194</v>
      </c>
      <c r="D95" s="1">
        <f ca="1">EXP(GAMMALN((df+1)/2))/((df*PI())^0.5*EXP(GAMMALN((df)/2)))*(1+((B95-Estimated_mean)/(Estimated_tau2+Interface!$E$11^2)^0.5)^2/df)^(-(df+1)/2)/(Estimated_tau2+Interface!$E$11^2)^0.5</f>
        <v>2.962100555773747</v>
      </c>
    </row>
    <row r="96" spans="1:4">
      <c r="A96" s="1">
        <v>95</v>
      </c>
      <c r="B96" s="1">
        <f t="shared" ca="1" si="1"/>
        <v>0.18561283458921898</v>
      </c>
      <c r="C96" s="1">
        <f t="array" aca="1" ref="C96" ca="1">SUM(NORMDIST(((B96-Sort_cali_effect)/bw),0,1,FALSE))/(Number_of_studies*bw)</f>
        <v>2.0996962126391194</v>
      </c>
      <c r="D96" s="1">
        <f ca="1">EXP(GAMMALN((df+1)/2))/((df*PI())^0.5*EXP(GAMMALN((df)/2)))*(1+((B96-Estimated_mean)/(Estimated_tau2+Interface!$E$11^2)^0.5)^2/df)^(-(df+1)/2)/(Estimated_tau2+Interface!$E$11^2)^0.5</f>
        <v>2.962100555773747</v>
      </c>
    </row>
    <row r="97" spans="1:4">
      <c r="A97" s="1">
        <v>96</v>
      </c>
      <c r="B97" s="1">
        <f t="shared" ca="1" si="1"/>
        <v>0.18561283458921898</v>
      </c>
      <c r="C97" s="1">
        <f t="array" aca="1" ref="C97" ca="1">SUM(NORMDIST(((B97-Sort_cali_effect)/bw),0,1,FALSE))/(Number_of_studies*bw)</f>
        <v>2.0996962126391194</v>
      </c>
      <c r="D97" s="1">
        <f ca="1">EXP(GAMMALN((df+1)/2))/((df*PI())^0.5*EXP(GAMMALN((df)/2)))*(1+((B97-Estimated_mean)/(Estimated_tau2+Interface!$E$11^2)^0.5)^2/df)^(-(df+1)/2)/(Estimated_tau2+Interface!$E$11^2)^0.5</f>
        <v>2.962100555773747</v>
      </c>
    </row>
    <row r="98" spans="1:4">
      <c r="A98" s="1">
        <v>97</v>
      </c>
      <c r="B98" s="1">
        <f t="shared" ca="1" si="1"/>
        <v>0.18561283458921898</v>
      </c>
      <c r="C98" s="1">
        <f t="array" aca="1" ref="C98" ca="1">SUM(NORMDIST(((B98-Sort_cali_effect)/bw),0,1,FALSE))/(Number_of_studies*bw)</f>
        <v>2.0996962126391194</v>
      </c>
      <c r="D98" s="1">
        <f ca="1">EXP(GAMMALN((df+1)/2))/((df*PI())^0.5*EXP(GAMMALN((df)/2)))*(1+((B98-Estimated_mean)/(Estimated_tau2+Interface!$E$11^2)^0.5)^2/df)^(-(df+1)/2)/(Estimated_tau2+Interface!$E$11^2)^0.5</f>
        <v>2.962100555773747</v>
      </c>
    </row>
    <row r="99" spans="1:4">
      <c r="A99" s="1">
        <v>98</v>
      </c>
      <c r="B99" s="1">
        <f t="shared" ca="1" si="1"/>
        <v>0.18561283458921898</v>
      </c>
      <c r="C99" s="1">
        <f t="array" aca="1" ref="C99" ca="1">SUM(NORMDIST(((B99-Sort_cali_effect)/bw),0,1,FALSE))/(Number_of_studies*bw)</f>
        <v>2.0996962126391194</v>
      </c>
      <c r="D99" s="1">
        <f ca="1">EXP(GAMMALN((df+1)/2))/((df*PI())^0.5*EXP(GAMMALN((df)/2)))*(1+((B99-Estimated_mean)/(Estimated_tau2+Interface!$E$11^2)^0.5)^2/df)^(-(df+1)/2)/(Estimated_tau2+Interface!$E$11^2)^0.5</f>
        <v>2.962100555773747</v>
      </c>
    </row>
    <row r="100" spans="1:4">
      <c r="A100" s="1">
        <v>99</v>
      </c>
      <c r="B100" s="1">
        <f t="shared" ca="1" si="1"/>
        <v>0.18561283458921898</v>
      </c>
      <c r="C100" s="1">
        <f t="array" aca="1" ref="C100" ca="1">SUM(NORMDIST(((B100-Sort_cali_effect)/bw),0,1,FALSE))/(Number_of_studies*bw)</f>
        <v>2.0996962126391194</v>
      </c>
      <c r="D100" s="1">
        <f ca="1">EXP(GAMMALN((df+1)/2))/((df*PI())^0.5*EXP(GAMMALN((df)/2)))*(1+((B100-Estimated_mean)/(Estimated_tau2+Interface!$E$11^2)^0.5)^2/df)^(-(df+1)/2)/(Estimated_tau2+Interface!$E$11^2)^0.5</f>
        <v>2.962100555773747</v>
      </c>
    </row>
    <row r="101" spans="1:4">
      <c r="A101" s="1">
        <v>100</v>
      </c>
      <c r="B101" s="1">
        <f t="shared" ca="1" si="1"/>
        <v>0.18561283458921898</v>
      </c>
      <c r="C101" s="1">
        <f t="array" aca="1" ref="C101" ca="1">SUM(NORMDIST(((B101-Sort_cali_effect)/bw),0,1,FALSE))/(Number_of_studies*bw)</f>
        <v>2.0996962126391194</v>
      </c>
      <c r="D101" s="1">
        <f ca="1">EXP(GAMMALN((df+1)/2))/((df*PI())^0.5*EXP(GAMMALN((df)/2)))*(1+((B101-Estimated_mean)/(Estimated_tau2+Interface!$E$11^2)^0.5)^2/df)^(-(df+1)/2)/(Estimated_tau2+Interface!$E$11^2)^0.5</f>
        <v>2.962100555773747</v>
      </c>
    </row>
    <row r="102" spans="1:4">
      <c r="A102" s="1">
        <v>101</v>
      </c>
      <c r="B102" s="1">
        <f t="shared" ca="1" si="1"/>
        <v>0.18561283458921898</v>
      </c>
      <c r="C102" s="1">
        <f t="array" aca="1" ref="C102" ca="1">SUM(NORMDIST(((B102-Sort_cali_effect)/bw),0,1,FALSE))/(Number_of_studies*bw)</f>
        <v>2.0996962126391194</v>
      </c>
      <c r="D102" s="1">
        <f ca="1">EXP(GAMMALN((df+1)/2))/((df*PI())^0.5*EXP(GAMMALN((df)/2)))*(1+((B102-Estimated_mean)/(Estimated_tau2+Interface!$E$11^2)^0.5)^2/df)^(-(df+1)/2)/(Estimated_tau2+Interface!$E$11^2)^0.5</f>
        <v>2.962100555773747</v>
      </c>
    </row>
    <row r="103" spans="1:4">
      <c r="A103" s="1">
        <v>102</v>
      </c>
      <c r="B103" s="1">
        <f t="shared" ca="1" si="1"/>
        <v>0.18561283458921898</v>
      </c>
      <c r="C103" s="1">
        <f t="array" aca="1" ref="C103" ca="1">SUM(NORMDIST(((B103-Sort_cali_effect)/bw),0,1,FALSE))/(Number_of_studies*bw)</f>
        <v>2.0996962126391194</v>
      </c>
      <c r="D103" s="1">
        <f ca="1">EXP(GAMMALN((df+1)/2))/((df*PI())^0.5*EXP(GAMMALN((df)/2)))*(1+((B103-Estimated_mean)/(Estimated_tau2+Interface!$E$11^2)^0.5)^2/df)^(-(df+1)/2)/(Estimated_tau2+Interface!$E$11^2)^0.5</f>
        <v>2.962100555773747</v>
      </c>
    </row>
    <row r="104" spans="1:4">
      <c r="A104" s="1">
        <v>103</v>
      </c>
      <c r="B104" s="1">
        <f t="shared" ca="1" si="1"/>
        <v>0.18561283458921898</v>
      </c>
      <c r="C104" s="1">
        <f t="array" aca="1" ref="C104" ca="1">SUM(NORMDIST(((B104-Sort_cali_effect)/bw),0,1,FALSE))/(Number_of_studies*bw)</f>
        <v>2.0996962126391194</v>
      </c>
      <c r="D104" s="1">
        <f ca="1">EXP(GAMMALN((df+1)/2))/((df*PI())^0.5*EXP(GAMMALN((df)/2)))*(1+((B104-Estimated_mean)/(Estimated_tau2+Interface!$E$11^2)^0.5)^2/df)^(-(df+1)/2)/(Estimated_tau2+Interface!$E$11^2)^0.5</f>
        <v>2.962100555773747</v>
      </c>
    </row>
    <row r="105" spans="1:4">
      <c r="A105" s="1">
        <v>104</v>
      </c>
      <c r="B105" s="1">
        <f t="shared" ca="1" si="1"/>
        <v>0.18561283458921898</v>
      </c>
      <c r="C105" s="1">
        <f t="array" aca="1" ref="C105" ca="1">SUM(NORMDIST(((B105-Sort_cali_effect)/bw),0,1,FALSE))/(Number_of_studies*bw)</f>
        <v>2.0996962126391194</v>
      </c>
      <c r="D105" s="1">
        <f ca="1">EXP(GAMMALN((df+1)/2))/((df*PI())^0.5*EXP(GAMMALN((df)/2)))*(1+((B105-Estimated_mean)/(Estimated_tau2+Interface!$E$11^2)^0.5)^2/df)^(-(df+1)/2)/(Estimated_tau2+Interface!$E$11^2)^0.5</f>
        <v>2.962100555773747</v>
      </c>
    </row>
    <row r="106" spans="1:4">
      <c r="A106" s="1">
        <v>105</v>
      </c>
      <c r="B106" s="1">
        <f t="shared" ca="1" si="1"/>
        <v>0.18561283458921898</v>
      </c>
      <c r="C106" s="1">
        <f t="array" aca="1" ref="C106" ca="1">SUM(NORMDIST(((B106-Sort_cali_effect)/bw),0,1,FALSE))/(Number_of_studies*bw)</f>
        <v>2.0996962126391194</v>
      </c>
      <c r="D106" s="1">
        <f ca="1">EXP(GAMMALN((df+1)/2))/((df*PI())^0.5*EXP(GAMMALN((df)/2)))*(1+((B106-Estimated_mean)/(Estimated_tau2+Interface!$E$11^2)^0.5)^2/df)^(-(df+1)/2)/(Estimated_tau2+Interface!$E$11^2)^0.5</f>
        <v>2.962100555773747</v>
      </c>
    </row>
    <row r="107" spans="1:4">
      <c r="A107" s="1">
        <v>106</v>
      </c>
      <c r="B107" s="1">
        <f t="shared" ca="1" si="1"/>
        <v>0.18561283458921898</v>
      </c>
      <c r="C107" s="1">
        <f t="array" aca="1" ref="C107" ca="1">SUM(NORMDIST(((B107-Sort_cali_effect)/bw),0,1,FALSE))/(Number_of_studies*bw)</f>
        <v>2.0996962126391194</v>
      </c>
      <c r="D107" s="1">
        <f ca="1">EXP(GAMMALN((df+1)/2))/((df*PI())^0.5*EXP(GAMMALN((df)/2)))*(1+((B107-Estimated_mean)/(Estimated_tau2+Interface!$E$11^2)^0.5)^2/df)^(-(df+1)/2)/(Estimated_tau2+Interface!$E$11^2)^0.5</f>
        <v>2.962100555773747</v>
      </c>
    </row>
    <row r="108" spans="1:4">
      <c r="A108" s="1">
        <v>107</v>
      </c>
      <c r="B108" s="1">
        <f t="shared" ca="1" si="1"/>
        <v>0.18561283458921898</v>
      </c>
      <c r="C108" s="1">
        <f t="array" aca="1" ref="C108" ca="1">SUM(NORMDIST(((B108-Sort_cali_effect)/bw),0,1,FALSE))/(Number_of_studies*bw)</f>
        <v>2.0996962126391194</v>
      </c>
      <c r="D108" s="1">
        <f ca="1">EXP(GAMMALN((df+1)/2))/((df*PI())^0.5*EXP(GAMMALN((df)/2)))*(1+((B108-Estimated_mean)/(Estimated_tau2+Interface!$E$11^2)^0.5)^2/df)^(-(df+1)/2)/(Estimated_tau2+Interface!$E$11^2)^0.5</f>
        <v>2.962100555773747</v>
      </c>
    </row>
    <row r="109" spans="1:4">
      <c r="A109" s="1">
        <v>108</v>
      </c>
      <c r="B109" s="1">
        <f t="shared" ca="1" si="1"/>
        <v>0.18561283458921898</v>
      </c>
      <c r="C109" s="1">
        <f t="array" aca="1" ref="C109" ca="1">SUM(NORMDIST(((B109-Sort_cali_effect)/bw),0,1,FALSE))/(Number_of_studies*bw)</f>
        <v>2.0996962126391194</v>
      </c>
      <c r="D109" s="1">
        <f ca="1">EXP(GAMMALN((df+1)/2))/((df*PI())^0.5*EXP(GAMMALN((df)/2)))*(1+((B109-Estimated_mean)/(Estimated_tau2+Interface!$E$11^2)^0.5)^2/df)^(-(df+1)/2)/(Estimated_tau2+Interface!$E$11^2)^0.5</f>
        <v>2.962100555773747</v>
      </c>
    </row>
    <row r="110" spans="1:4">
      <c r="A110" s="1">
        <v>109</v>
      </c>
      <c r="B110" s="1">
        <f t="shared" ca="1" si="1"/>
        <v>0.18561283458921898</v>
      </c>
      <c r="C110" s="1">
        <f t="array" aca="1" ref="C110" ca="1">SUM(NORMDIST(((B110-Sort_cali_effect)/bw),0,1,FALSE))/(Number_of_studies*bw)</f>
        <v>2.0996962126391194</v>
      </c>
      <c r="D110" s="1">
        <f ca="1">EXP(GAMMALN((df+1)/2))/((df*PI())^0.5*EXP(GAMMALN((df)/2)))*(1+((B110-Estimated_mean)/(Estimated_tau2+Interface!$E$11^2)^0.5)^2/df)^(-(df+1)/2)/(Estimated_tau2+Interface!$E$11^2)^0.5</f>
        <v>2.962100555773747</v>
      </c>
    </row>
    <row r="111" spans="1:4">
      <c r="A111" s="1">
        <v>110</v>
      </c>
      <c r="B111" s="1">
        <f t="shared" ca="1" si="1"/>
        <v>0.18561283458921898</v>
      </c>
      <c r="C111" s="1">
        <f t="array" aca="1" ref="C111" ca="1">SUM(NORMDIST(((B111-Sort_cali_effect)/bw),0,1,FALSE))/(Number_of_studies*bw)</f>
        <v>2.0996962126391194</v>
      </c>
      <c r="D111" s="1">
        <f ca="1">EXP(GAMMALN((df+1)/2))/((df*PI())^0.5*EXP(GAMMALN((df)/2)))*(1+((B111-Estimated_mean)/(Estimated_tau2+Interface!$E$11^2)^0.5)^2/df)^(-(df+1)/2)/(Estimated_tau2+Interface!$E$11^2)^0.5</f>
        <v>2.962100555773747</v>
      </c>
    </row>
    <row r="112" spans="1:4">
      <c r="A112" s="1">
        <v>111</v>
      </c>
      <c r="B112" s="1">
        <f t="shared" ca="1" si="1"/>
        <v>0.18561283458921898</v>
      </c>
      <c r="C112" s="1">
        <f t="array" aca="1" ref="C112" ca="1">SUM(NORMDIST(((B112-Sort_cali_effect)/bw),0,1,FALSE))/(Number_of_studies*bw)</f>
        <v>2.0996962126391194</v>
      </c>
      <c r="D112" s="1">
        <f ca="1">EXP(GAMMALN((df+1)/2))/((df*PI())^0.5*EXP(GAMMALN((df)/2)))*(1+((B112-Estimated_mean)/(Estimated_tau2+Interface!$E$11^2)^0.5)^2/df)^(-(df+1)/2)/(Estimated_tau2+Interface!$E$11^2)^0.5</f>
        <v>2.962100555773747</v>
      </c>
    </row>
    <row r="113" spans="1:4">
      <c r="A113" s="1">
        <v>112</v>
      </c>
      <c r="B113" s="1">
        <f t="shared" ca="1" si="1"/>
        <v>0.18561283458921898</v>
      </c>
      <c r="C113" s="1">
        <f t="array" aca="1" ref="C113" ca="1">SUM(NORMDIST(((B113-Sort_cali_effect)/bw),0,1,FALSE))/(Number_of_studies*bw)</f>
        <v>2.0996962126391194</v>
      </c>
      <c r="D113" s="1">
        <f ca="1">EXP(GAMMALN((df+1)/2))/((df*PI())^0.5*EXP(GAMMALN((df)/2)))*(1+((B113-Estimated_mean)/(Estimated_tau2+Interface!$E$11^2)^0.5)^2/df)^(-(df+1)/2)/(Estimated_tau2+Interface!$E$11^2)^0.5</f>
        <v>2.962100555773747</v>
      </c>
    </row>
    <row r="114" spans="1:4">
      <c r="A114" s="1">
        <v>113</v>
      </c>
      <c r="B114" s="1">
        <f t="shared" ca="1" si="1"/>
        <v>0.18561283458921898</v>
      </c>
      <c r="C114" s="1">
        <f t="array" aca="1" ref="C114" ca="1">SUM(NORMDIST(((B114-Sort_cali_effect)/bw),0,1,FALSE))/(Number_of_studies*bw)</f>
        <v>2.0996962126391194</v>
      </c>
      <c r="D114" s="1">
        <f ca="1">EXP(GAMMALN((df+1)/2))/((df*PI())^0.5*EXP(GAMMALN((df)/2)))*(1+((B114-Estimated_mean)/(Estimated_tau2+Interface!$E$11^2)^0.5)^2/df)^(-(df+1)/2)/(Estimated_tau2+Interface!$E$11^2)^0.5</f>
        <v>2.962100555773747</v>
      </c>
    </row>
    <row r="115" spans="1:4">
      <c r="A115" s="1">
        <v>114</v>
      </c>
      <c r="B115" s="1">
        <f t="shared" ca="1" si="1"/>
        <v>0.18561283458921898</v>
      </c>
      <c r="C115" s="1">
        <f t="array" aca="1" ref="C115" ca="1">SUM(NORMDIST(((B115-Sort_cali_effect)/bw),0,1,FALSE))/(Number_of_studies*bw)</f>
        <v>2.0996962126391194</v>
      </c>
      <c r="D115" s="1">
        <f ca="1">EXP(GAMMALN((df+1)/2))/((df*PI())^0.5*EXP(GAMMALN((df)/2)))*(1+((B115-Estimated_mean)/(Estimated_tau2+Interface!$E$11^2)^0.5)^2/df)^(-(df+1)/2)/(Estimated_tau2+Interface!$E$11^2)^0.5</f>
        <v>2.962100555773747</v>
      </c>
    </row>
    <row r="116" spans="1:4">
      <c r="A116" s="1">
        <v>115</v>
      </c>
      <c r="B116" s="1">
        <f t="shared" ca="1" si="1"/>
        <v>0.18561283458921898</v>
      </c>
      <c r="C116" s="1">
        <f t="array" aca="1" ref="C116" ca="1">SUM(NORMDIST(((B116-Sort_cali_effect)/bw),0,1,FALSE))/(Number_of_studies*bw)</f>
        <v>2.0996962126391194</v>
      </c>
      <c r="D116" s="1">
        <f ca="1">EXP(GAMMALN((df+1)/2))/((df*PI())^0.5*EXP(GAMMALN((df)/2)))*(1+((B116-Estimated_mean)/(Estimated_tau2+Interface!$E$11^2)^0.5)^2/df)^(-(df+1)/2)/(Estimated_tau2+Interface!$E$11^2)^0.5</f>
        <v>2.962100555773747</v>
      </c>
    </row>
    <row r="117" spans="1:4">
      <c r="A117" s="1">
        <v>116</v>
      </c>
      <c r="B117" s="1">
        <f t="shared" ca="1" si="1"/>
        <v>0.18561283458921898</v>
      </c>
      <c r="C117" s="1">
        <f t="array" aca="1" ref="C117" ca="1">SUM(NORMDIST(((B117-Sort_cali_effect)/bw),0,1,FALSE))/(Number_of_studies*bw)</f>
        <v>2.0996962126391194</v>
      </c>
      <c r="D117" s="1">
        <f ca="1">EXP(GAMMALN((df+1)/2))/((df*PI())^0.5*EXP(GAMMALN((df)/2)))*(1+((B117-Estimated_mean)/(Estimated_tau2+Interface!$E$11^2)^0.5)^2/df)^(-(df+1)/2)/(Estimated_tau2+Interface!$E$11^2)^0.5</f>
        <v>2.962100555773747</v>
      </c>
    </row>
    <row r="118" spans="1:4">
      <c r="A118" s="1">
        <v>117</v>
      </c>
      <c r="B118" s="1">
        <f t="shared" ca="1" si="1"/>
        <v>0.18561283458921898</v>
      </c>
      <c r="C118" s="1">
        <f t="array" aca="1" ref="C118" ca="1">SUM(NORMDIST(((B118-Sort_cali_effect)/bw),0,1,FALSE))/(Number_of_studies*bw)</f>
        <v>2.0996962126391194</v>
      </c>
      <c r="D118" s="1">
        <f ca="1">EXP(GAMMALN((df+1)/2))/((df*PI())^0.5*EXP(GAMMALN((df)/2)))*(1+((B118-Estimated_mean)/(Estimated_tau2+Interface!$E$11^2)^0.5)^2/df)^(-(df+1)/2)/(Estimated_tau2+Interface!$E$11^2)^0.5</f>
        <v>2.962100555773747</v>
      </c>
    </row>
    <row r="119" spans="1:4">
      <c r="A119" s="1">
        <v>118</v>
      </c>
      <c r="B119" s="1">
        <f t="shared" ca="1" si="1"/>
        <v>0.18561283458921898</v>
      </c>
      <c r="C119" s="1">
        <f t="array" aca="1" ref="C119" ca="1">SUM(NORMDIST(((B119-Sort_cali_effect)/bw),0,1,FALSE))/(Number_of_studies*bw)</f>
        <v>2.0996962126391194</v>
      </c>
      <c r="D119" s="1">
        <f ca="1">EXP(GAMMALN((df+1)/2))/((df*PI())^0.5*EXP(GAMMALN((df)/2)))*(1+((B119-Estimated_mean)/(Estimated_tau2+Interface!$E$11^2)^0.5)^2/df)^(-(df+1)/2)/(Estimated_tau2+Interface!$E$11^2)^0.5</f>
        <v>2.962100555773747</v>
      </c>
    </row>
    <row r="120" spans="1:4">
      <c r="A120" s="1">
        <v>119</v>
      </c>
      <c r="B120" s="1">
        <f t="shared" ca="1" si="1"/>
        <v>0.18561283458921898</v>
      </c>
      <c r="C120" s="1">
        <f t="array" aca="1" ref="C120" ca="1">SUM(NORMDIST(((B120-Sort_cali_effect)/bw),0,1,FALSE))/(Number_of_studies*bw)</f>
        <v>2.0996962126391194</v>
      </c>
      <c r="D120" s="1">
        <f ca="1">EXP(GAMMALN((df+1)/2))/((df*PI())^0.5*EXP(GAMMALN((df)/2)))*(1+((B120-Estimated_mean)/(Estimated_tau2+Interface!$E$11^2)^0.5)^2/df)^(-(df+1)/2)/(Estimated_tau2+Interface!$E$11^2)^0.5</f>
        <v>2.962100555773747</v>
      </c>
    </row>
    <row r="121" spans="1:4">
      <c r="A121" s="1">
        <v>120</v>
      </c>
      <c r="B121" s="1">
        <f t="shared" ca="1" si="1"/>
        <v>0.18561283458921898</v>
      </c>
      <c r="C121" s="1">
        <f t="array" aca="1" ref="C121" ca="1">SUM(NORMDIST(((B121-Sort_cali_effect)/bw),0,1,FALSE))/(Number_of_studies*bw)</f>
        <v>2.0996962126391194</v>
      </c>
      <c r="D121" s="1">
        <f ca="1">EXP(GAMMALN((df+1)/2))/((df*PI())^0.5*EXP(GAMMALN((df)/2)))*(1+((B121-Estimated_mean)/(Estimated_tau2+Interface!$E$11^2)^0.5)^2/df)^(-(df+1)/2)/(Estimated_tau2+Interface!$E$11^2)^0.5</f>
        <v>2.962100555773747</v>
      </c>
    </row>
    <row r="122" spans="1:4">
      <c r="A122" s="1">
        <v>121</v>
      </c>
      <c r="B122" s="1">
        <f t="shared" ca="1" si="1"/>
        <v>0.18561283458921898</v>
      </c>
      <c r="C122" s="1">
        <f t="array" aca="1" ref="C122" ca="1">SUM(NORMDIST(((B122-Sort_cali_effect)/bw),0,1,FALSE))/(Number_of_studies*bw)</f>
        <v>2.0996962126391194</v>
      </c>
      <c r="D122" s="1">
        <f ca="1">EXP(GAMMALN((df+1)/2))/((df*PI())^0.5*EXP(GAMMALN((df)/2)))*(1+((B122-Estimated_mean)/(Estimated_tau2+Interface!$E$11^2)^0.5)^2/df)^(-(df+1)/2)/(Estimated_tau2+Interface!$E$11^2)^0.5</f>
        <v>2.962100555773747</v>
      </c>
    </row>
    <row r="123" spans="1:4">
      <c r="A123" s="1">
        <v>122</v>
      </c>
      <c r="B123" s="1">
        <f t="shared" ca="1" si="1"/>
        <v>0.18561283458921898</v>
      </c>
      <c r="C123" s="1">
        <f t="array" aca="1" ref="C123" ca="1">SUM(NORMDIST(((B123-Sort_cali_effect)/bw),0,1,FALSE))/(Number_of_studies*bw)</f>
        <v>2.0996962126391194</v>
      </c>
      <c r="D123" s="1">
        <f ca="1">EXP(GAMMALN((df+1)/2))/((df*PI())^0.5*EXP(GAMMALN((df)/2)))*(1+((B123-Estimated_mean)/(Estimated_tau2+Interface!$E$11^2)^0.5)^2/df)^(-(df+1)/2)/(Estimated_tau2+Interface!$E$11^2)^0.5</f>
        <v>2.962100555773747</v>
      </c>
    </row>
    <row r="124" spans="1:4">
      <c r="A124" s="1">
        <v>123</v>
      </c>
      <c r="B124" s="1">
        <f t="shared" ca="1" si="1"/>
        <v>0.18561283458921898</v>
      </c>
      <c r="C124" s="1">
        <f t="array" aca="1" ref="C124" ca="1">SUM(NORMDIST(((B124-Sort_cali_effect)/bw),0,1,FALSE))/(Number_of_studies*bw)</f>
        <v>2.0996962126391194</v>
      </c>
      <c r="D124" s="1">
        <f ca="1">EXP(GAMMALN((df+1)/2))/((df*PI())^0.5*EXP(GAMMALN((df)/2)))*(1+((B124-Estimated_mean)/(Estimated_tau2+Interface!$E$11^2)^0.5)^2/df)^(-(df+1)/2)/(Estimated_tau2+Interface!$E$11^2)^0.5</f>
        <v>2.962100555773747</v>
      </c>
    </row>
    <row r="125" spans="1:4">
      <c r="A125" s="1">
        <v>124</v>
      </c>
      <c r="B125" s="1">
        <f t="shared" ca="1" si="1"/>
        <v>0.18561283458921898</v>
      </c>
      <c r="C125" s="1">
        <f t="array" aca="1" ref="C125" ca="1">SUM(NORMDIST(((B125-Sort_cali_effect)/bw),0,1,FALSE))/(Number_of_studies*bw)</f>
        <v>2.0996962126391194</v>
      </c>
      <c r="D125" s="1">
        <f ca="1">EXP(GAMMALN((df+1)/2))/((df*PI())^0.5*EXP(GAMMALN((df)/2)))*(1+((B125-Estimated_mean)/(Estimated_tau2+Interface!$E$11^2)^0.5)^2/df)^(-(df+1)/2)/(Estimated_tau2+Interface!$E$11^2)^0.5</f>
        <v>2.962100555773747</v>
      </c>
    </row>
    <row r="126" spans="1:4">
      <c r="A126" s="1">
        <v>125</v>
      </c>
      <c r="B126" s="1">
        <f t="shared" ca="1" si="1"/>
        <v>0.18561283458921898</v>
      </c>
      <c r="C126" s="1">
        <f t="array" aca="1" ref="C126" ca="1">SUM(NORMDIST(((B126-Sort_cali_effect)/bw),0,1,FALSE))/(Number_of_studies*bw)</f>
        <v>2.0996962126391194</v>
      </c>
      <c r="D126" s="1">
        <f ca="1">EXP(GAMMALN((df+1)/2))/((df*PI())^0.5*EXP(GAMMALN((df)/2)))*(1+((B126-Estimated_mean)/(Estimated_tau2+Interface!$E$11^2)^0.5)^2/df)^(-(df+1)/2)/(Estimated_tau2+Interface!$E$11^2)^0.5</f>
        <v>2.962100555773747</v>
      </c>
    </row>
    <row r="127" spans="1:4">
      <c r="A127" s="1">
        <v>126</v>
      </c>
      <c r="B127" s="1">
        <f t="shared" ca="1" si="1"/>
        <v>0.18561283458921898</v>
      </c>
      <c r="C127" s="1">
        <f t="array" aca="1" ref="C127" ca="1">SUM(NORMDIST(((B127-Sort_cali_effect)/bw),0,1,FALSE))/(Number_of_studies*bw)</f>
        <v>2.0996962126391194</v>
      </c>
      <c r="D127" s="1">
        <f ca="1">EXP(GAMMALN((df+1)/2))/((df*PI())^0.5*EXP(GAMMALN((df)/2)))*(1+((B127-Estimated_mean)/(Estimated_tau2+Interface!$E$11^2)^0.5)^2/df)^(-(df+1)/2)/(Estimated_tau2+Interface!$E$11^2)^0.5</f>
        <v>2.962100555773747</v>
      </c>
    </row>
    <row r="128" spans="1:4">
      <c r="A128" s="1">
        <v>127</v>
      </c>
      <c r="B128" s="1">
        <f t="shared" ca="1" si="1"/>
        <v>0.18561283458921898</v>
      </c>
      <c r="C128" s="1">
        <f t="array" aca="1" ref="C128" ca="1">SUM(NORMDIST(((B128-Sort_cali_effect)/bw),0,1,FALSE))/(Number_of_studies*bw)</f>
        <v>2.0996962126391194</v>
      </c>
      <c r="D128" s="1">
        <f ca="1">EXP(GAMMALN((df+1)/2))/((df*PI())^0.5*EXP(GAMMALN((df)/2)))*(1+((B128-Estimated_mean)/(Estimated_tau2+Interface!$E$11^2)^0.5)^2/df)^(-(df+1)/2)/(Estimated_tau2+Interface!$E$11^2)^0.5</f>
        <v>2.962100555773747</v>
      </c>
    </row>
    <row r="129" spans="1:4">
      <c r="A129" s="1">
        <v>128</v>
      </c>
      <c r="B129" s="1">
        <f t="shared" ca="1" si="1"/>
        <v>0.18561283458921898</v>
      </c>
      <c r="C129" s="1">
        <f t="array" aca="1" ref="C129" ca="1">SUM(NORMDIST(((B129-Sort_cali_effect)/bw),0,1,FALSE))/(Number_of_studies*bw)</f>
        <v>2.0996962126391194</v>
      </c>
      <c r="D129" s="1">
        <f ca="1">EXP(GAMMALN((df+1)/2))/((df*PI())^0.5*EXP(GAMMALN((df)/2)))*(1+((B129-Estimated_mean)/(Estimated_tau2+Interface!$E$11^2)^0.5)^2/df)^(-(df+1)/2)/(Estimated_tau2+Interface!$E$11^2)^0.5</f>
        <v>2.962100555773747</v>
      </c>
    </row>
    <row r="130" spans="1:4">
      <c r="A130" s="1">
        <v>129</v>
      </c>
      <c r="B130" s="1">
        <f t="shared" ca="1" si="1"/>
        <v>0.18561283458921898</v>
      </c>
      <c r="C130" s="1">
        <f t="array" aca="1" ref="C130" ca="1">SUM(NORMDIST(((B130-Sort_cali_effect)/bw),0,1,FALSE))/(Number_of_studies*bw)</f>
        <v>2.0996962126391194</v>
      </c>
      <c r="D130" s="1">
        <f ca="1">EXP(GAMMALN((df+1)/2))/((df*PI())^0.5*EXP(GAMMALN((df)/2)))*(1+((B130-Estimated_mean)/(Estimated_tau2+Interface!$E$11^2)^0.5)^2/df)^(-(df+1)/2)/(Estimated_tau2+Interface!$E$11^2)^0.5</f>
        <v>2.962100555773747</v>
      </c>
    </row>
    <row r="131" spans="1:4">
      <c r="A131" s="1">
        <v>130</v>
      </c>
      <c r="B131" s="1">
        <f t="shared" ca="1" si="1"/>
        <v>0.18561283458921898</v>
      </c>
      <c r="C131" s="1">
        <f t="array" aca="1" ref="C131" ca="1">SUM(NORMDIST(((B131-Sort_cali_effect)/bw),0,1,FALSE))/(Number_of_studies*bw)</f>
        <v>2.0996962126391194</v>
      </c>
      <c r="D131" s="1">
        <f ca="1">EXP(GAMMALN((df+1)/2))/((df*PI())^0.5*EXP(GAMMALN((df)/2)))*(1+((B131-Estimated_mean)/(Estimated_tau2+Interface!$E$11^2)^0.5)^2/df)^(-(df+1)/2)/(Estimated_tau2+Interface!$E$11^2)^0.5</f>
        <v>2.962100555773747</v>
      </c>
    </row>
    <row r="132" spans="1:4">
      <c r="A132" s="1">
        <v>131</v>
      </c>
      <c r="B132" s="1">
        <f t="shared" ref="B132:B195" ca="1" si="2">$B$2+($B$1001-$B$2)/999*(A132-1)</f>
        <v>0.18561283458921898</v>
      </c>
      <c r="C132" s="1">
        <f t="array" aca="1" ref="C132" ca="1">SUM(NORMDIST(((B132-Sort_cali_effect)/bw),0,1,FALSE))/(Number_of_studies*bw)</f>
        <v>2.0996962126391194</v>
      </c>
      <c r="D132" s="1">
        <f ca="1">EXP(GAMMALN((df+1)/2))/((df*PI())^0.5*EXP(GAMMALN((df)/2)))*(1+((B132-Estimated_mean)/(Estimated_tau2+Interface!$E$11^2)^0.5)^2/df)^(-(df+1)/2)/(Estimated_tau2+Interface!$E$11^2)^0.5</f>
        <v>2.962100555773747</v>
      </c>
    </row>
    <row r="133" spans="1:4">
      <c r="A133" s="1">
        <v>132</v>
      </c>
      <c r="B133" s="1">
        <f t="shared" ca="1" si="2"/>
        <v>0.18561283458921898</v>
      </c>
      <c r="C133" s="1">
        <f t="array" aca="1" ref="C133" ca="1">SUM(NORMDIST(((B133-Sort_cali_effect)/bw),0,1,FALSE))/(Number_of_studies*bw)</f>
        <v>2.0996962126391194</v>
      </c>
      <c r="D133" s="1">
        <f ca="1">EXP(GAMMALN((df+1)/2))/((df*PI())^0.5*EXP(GAMMALN((df)/2)))*(1+((B133-Estimated_mean)/(Estimated_tau2+Interface!$E$11^2)^0.5)^2/df)^(-(df+1)/2)/(Estimated_tau2+Interface!$E$11^2)^0.5</f>
        <v>2.962100555773747</v>
      </c>
    </row>
    <row r="134" spans="1:4">
      <c r="A134" s="1">
        <v>133</v>
      </c>
      <c r="B134" s="1">
        <f t="shared" ca="1" si="2"/>
        <v>0.18561283458921898</v>
      </c>
      <c r="C134" s="1">
        <f t="array" aca="1" ref="C134" ca="1">SUM(NORMDIST(((B134-Sort_cali_effect)/bw),0,1,FALSE))/(Number_of_studies*bw)</f>
        <v>2.0996962126391194</v>
      </c>
      <c r="D134" s="1">
        <f ca="1">EXP(GAMMALN((df+1)/2))/((df*PI())^0.5*EXP(GAMMALN((df)/2)))*(1+((B134-Estimated_mean)/(Estimated_tau2+Interface!$E$11^2)^0.5)^2/df)^(-(df+1)/2)/(Estimated_tau2+Interface!$E$11^2)^0.5</f>
        <v>2.962100555773747</v>
      </c>
    </row>
    <row r="135" spans="1:4">
      <c r="A135" s="1">
        <v>134</v>
      </c>
      <c r="B135" s="1">
        <f t="shared" ca="1" si="2"/>
        <v>0.18561283458921898</v>
      </c>
      <c r="C135" s="1">
        <f t="array" aca="1" ref="C135" ca="1">SUM(NORMDIST(((B135-Sort_cali_effect)/bw),0,1,FALSE))/(Number_of_studies*bw)</f>
        <v>2.0996962126391194</v>
      </c>
      <c r="D135" s="1">
        <f ca="1">EXP(GAMMALN((df+1)/2))/((df*PI())^0.5*EXP(GAMMALN((df)/2)))*(1+((B135-Estimated_mean)/(Estimated_tau2+Interface!$E$11^2)^0.5)^2/df)^(-(df+1)/2)/(Estimated_tau2+Interface!$E$11^2)^0.5</f>
        <v>2.962100555773747</v>
      </c>
    </row>
    <row r="136" spans="1:4">
      <c r="A136" s="1">
        <v>135</v>
      </c>
      <c r="B136" s="1">
        <f t="shared" ca="1" si="2"/>
        <v>0.18561283458921898</v>
      </c>
      <c r="C136" s="1">
        <f t="array" aca="1" ref="C136" ca="1">SUM(NORMDIST(((B136-Sort_cali_effect)/bw),0,1,FALSE))/(Number_of_studies*bw)</f>
        <v>2.0996962126391194</v>
      </c>
      <c r="D136" s="1">
        <f ca="1">EXP(GAMMALN((df+1)/2))/((df*PI())^0.5*EXP(GAMMALN((df)/2)))*(1+((B136-Estimated_mean)/(Estimated_tau2+Interface!$E$11^2)^0.5)^2/df)^(-(df+1)/2)/(Estimated_tau2+Interface!$E$11^2)^0.5</f>
        <v>2.962100555773747</v>
      </c>
    </row>
    <row r="137" spans="1:4">
      <c r="A137" s="1">
        <v>136</v>
      </c>
      <c r="B137" s="1">
        <f t="shared" ca="1" si="2"/>
        <v>0.18561283458921898</v>
      </c>
      <c r="C137" s="1">
        <f t="array" aca="1" ref="C137" ca="1">SUM(NORMDIST(((B137-Sort_cali_effect)/bw),0,1,FALSE))/(Number_of_studies*bw)</f>
        <v>2.0996962126391194</v>
      </c>
      <c r="D137" s="1">
        <f ca="1">EXP(GAMMALN((df+1)/2))/((df*PI())^0.5*EXP(GAMMALN((df)/2)))*(1+((B137-Estimated_mean)/(Estimated_tau2+Interface!$E$11^2)^0.5)^2/df)^(-(df+1)/2)/(Estimated_tau2+Interface!$E$11^2)^0.5</f>
        <v>2.962100555773747</v>
      </c>
    </row>
    <row r="138" spans="1:4">
      <c r="A138" s="1">
        <v>137</v>
      </c>
      <c r="B138" s="1">
        <f t="shared" ca="1" si="2"/>
        <v>0.18561283458921898</v>
      </c>
      <c r="C138" s="1">
        <f t="array" aca="1" ref="C138" ca="1">SUM(NORMDIST(((B138-Sort_cali_effect)/bw),0,1,FALSE))/(Number_of_studies*bw)</f>
        <v>2.0996962126391194</v>
      </c>
      <c r="D138" s="1">
        <f ca="1">EXP(GAMMALN((df+1)/2))/((df*PI())^0.5*EXP(GAMMALN((df)/2)))*(1+((B138-Estimated_mean)/(Estimated_tau2+Interface!$E$11^2)^0.5)^2/df)^(-(df+1)/2)/(Estimated_tau2+Interface!$E$11^2)^0.5</f>
        <v>2.962100555773747</v>
      </c>
    </row>
    <row r="139" spans="1:4">
      <c r="A139" s="1">
        <v>138</v>
      </c>
      <c r="B139" s="1">
        <f t="shared" ca="1" si="2"/>
        <v>0.18561283458921898</v>
      </c>
      <c r="C139" s="1">
        <f t="array" aca="1" ref="C139" ca="1">SUM(NORMDIST(((B139-Sort_cali_effect)/bw),0,1,FALSE))/(Number_of_studies*bw)</f>
        <v>2.0996962126391194</v>
      </c>
      <c r="D139" s="1">
        <f ca="1">EXP(GAMMALN((df+1)/2))/((df*PI())^0.5*EXP(GAMMALN((df)/2)))*(1+((B139-Estimated_mean)/(Estimated_tau2+Interface!$E$11^2)^0.5)^2/df)^(-(df+1)/2)/(Estimated_tau2+Interface!$E$11^2)^0.5</f>
        <v>2.962100555773747</v>
      </c>
    </row>
    <row r="140" spans="1:4">
      <c r="A140" s="1">
        <v>139</v>
      </c>
      <c r="B140" s="1">
        <f t="shared" ca="1" si="2"/>
        <v>0.18561283458921898</v>
      </c>
      <c r="C140" s="1">
        <f t="array" aca="1" ref="C140" ca="1">SUM(NORMDIST(((B140-Sort_cali_effect)/bw),0,1,FALSE))/(Number_of_studies*bw)</f>
        <v>2.0996962126391194</v>
      </c>
      <c r="D140" s="1">
        <f ca="1">EXP(GAMMALN((df+1)/2))/((df*PI())^0.5*EXP(GAMMALN((df)/2)))*(1+((B140-Estimated_mean)/(Estimated_tau2+Interface!$E$11^2)^0.5)^2/df)^(-(df+1)/2)/(Estimated_tau2+Interface!$E$11^2)^0.5</f>
        <v>2.962100555773747</v>
      </c>
    </row>
    <row r="141" spans="1:4">
      <c r="A141" s="1">
        <v>140</v>
      </c>
      <c r="B141" s="1">
        <f t="shared" ca="1" si="2"/>
        <v>0.18561283458921898</v>
      </c>
      <c r="C141" s="1">
        <f t="array" aca="1" ref="C141" ca="1">SUM(NORMDIST(((B141-Sort_cali_effect)/bw),0,1,FALSE))/(Number_of_studies*bw)</f>
        <v>2.0996962126391194</v>
      </c>
      <c r="D141" s="1">
        <f ca="1">EXP(GAMMALN((df+1)/2))/((df*PI())^0.5*EXP(GAMMALN((df)/2)))*(1+((B141-Estimated_mean)/(Estimated_tau2+Interface!$E$11^2)^0.5)^2/df)^(-(df+1)/2)/(Estimated_tau2+Interface!$E$11^2)^0.5</f>
        <v>2.962100555773747</v>
      </c>
    </row>
    <row r="142" spans="1:4">
      <c r="A142" s="1">
        <v>141</v>
      </c>
      <c r="B142" s="1">
        <f t="shared" ca="1" si="2"/>
        <v>0.18561283458921898</v>
      </c>
      <c r="C142" s="1">
        <f t="array" aca="1" ref="C142" ca="1">SUM(NORMDIST(((B142-Sort_cali_effect)/bw),0,1,FALSE))/(Number_of_studies*bw)</f>
        <v>2.0996962126391194</v>
      </c>
      <c r="D142" s="1">
        <f ca="1">EXP(GAMMALN((df+1)/2))/((df*PI())^0.5*EXP(GAMMALN((df)/2)))*(1+((B142-Estimated_mean)/(Estimated_tau2+Interface!$E$11^2)^0.5)^2/df)^(-(df+1)/2)/(Estimated_tau2+Interface!$E$11^2)^0.5</f>
        <v>2.962100555773747</v>
      </c>
    </row>
    <row r="143" spans="1:4">
      <c r="A143" s="1">
        <v>142</v>
      </c>
      <c r="B143" s="1">
        <f t="shared" ca="1" si="2"/>
        <v>0.18561283458921898</v>
      </c>
      <c r="C143" s="1">
        <f t="array" aca="1" ref="C143" ca="1">SUM(NORMDIST(((B143-Sort_cali_effect)/bw),0,1,FALSE))/(Number_of_studies*bw)</f>
        <v>2.0996962126391194</v>
      </c>
      <c r="D143" s="1">
        <f ca="1">EXP(GAMMALN((df+1)/2))/((df*PI())^0.5*EXP(GAMMALN((df)/2)))*(1+((B143-Estimated_mean)/(Estimated_tau2+Interface!$E$11^2)^0.5)^2/df)^(-(df+1)/2)/(Estimated_tau2+Interface!$E$11^2)^0.5</f>
        <v>2.962100555773747</v>
      </c>
    </row>
    <row r="144" spans="1:4">
      <c r="A144" s="1">
        <v>143</v>
      </c>
      <c r="B144" s="1">
        <f t="shared" ca="1" si="2"/>
        <v>0.18561283458921898</v>
      </c>
      <c r="C144" s="1">
        <f t="array" aca="1" ref="C144" ca="1">SUM(NORMDIST(((B144-Sort_cali_effect)/bw),0,1,FALSE))/(Number_of_studies*bw)</f>
        <v>2.0996962126391194</v>
      </c>
      <c r="D144" s="1">
        <f ca="1">EXP(GAMMALN((df+1)/2))/((df*PI())^0.5*EXP(GAMMALN((df)/2)))*(1+((B144-Estimated_mean)/(Estimated_tau2+Interface!$E$11^2)^0.5)^2/df)^(-(df+1)/2)/(Estimated_tau2+Interface!$E$11^2)^0.5</f>
        <v>2.962100555773747</v>
      </c>
    </row>
    <row r="145" spans="1:4">
      <c r="A145" s="1">
        <v>144</v>
      </c>
      <c r="B145" s="1">
        <f t="shared" ca="1" si="2"/>
        <v>0.18561283458921898</v>
      </c>
      <c r="C145" s="1">
        <f t="array" aca="1" ref="C145" ca="1">SUM(NORMDIST(((B145-Sort_cali_effect)/bw),0,1,FALSE))/(Number_of_studies*bw)</f>
        <v>2.0996962126391194</v>
      </c>
      <c r="D145" s="1">
        <f ca="1">EXP(GAMMALN((df+1)/2))/((df*PI())^0.5*EXP(GAMMALN((df)/2)))*(1+((B145-Estimated_mean)/(Estimated_tau2+Interface!$E$11^2)^0.5)^2/df)^(-(df+1)/2)/(Estimated_tau2+Interface!$E$11^2)^0.5</f>
        <v>2.962100555773747</v>
      </c>
    </row>
    <row r="146" spans="1:4">
      <c r="A146" s="1">
        <v>145</v>
      </c>
      <c r="B146" s="1">
        <f t="shared" ca="1" si="2"/>
        <v>0.18561283458921898</v>
      </c>
      <c r="C146" s="1">
        <f t="array" aca="1" ref="C146" ca="1">SUM(NORMDIST(((B146-Sort_cali_effect)/bw),0,1,FALSE))/(Number_of_studies*bw)</f>
        <v>2.0996962126391194</v>
      </c>
      <c r="D146" s="1">
        <f ca="1">EXP(GAMMALN((df+1)/2))/((df*PI())^0.5*EXP(GAMMALN((df)/2)))*(1+((B146-Estimated_mean)/(Estimated_tau2+Interface!$E$11^2)^0.5)^2/df)^(-(df+1)/2)/(Estimated_tau2+Interface!$E$11^2)^0.5</f>
        <v>2.962100555773747</v>
      </c>
    </row>
    <row r="147" spans="1:4">
      <c r="A147" s="1">
        <v>146</v>
      </c>
      <c r="B147" s="1">
        <f t="shared" ca="1" si="2"/>
        <v>0.18561283458921898</v>
      </c>
      <c r="C147" s="1">
        <f t="array" aca="1" ref="C147" ca="1">SUM(NORMDIST(((B147-Sort_cali_effect)/bw),0,1,FALSE))/(Number_of_studies*bw)</f>
        <v>2.0996962126391194</v>
      </c>
      <c r="D147" s="1">
        <f ca="1">EXP(GAMMALN((df+1)/2))/((df*PI())^0.5*EXP(GAMMALN((df)/2)))*(1+((B147-Estimated_mean)/(Estimated_tau2+Interface!$E$11^2)^0.5)^2/df)^(-(df+1)/2)/(Estimated_tau2+Interface!$E$11^2)^0.5</f>
        <v>2.962100555773747</v>
      </c>
    </row>
    <row r="148" spans="1:4">
      <c r="A148" s="1">
        <v>147</v>
      </c>
      <c r="B148" s="1">
        <f t="shared" ca="1" si="2"/>
        <v>0.18561283458921898</v>
      </c>
      <c r="C148" s="1">
        <f t="array" aca="1" ref="C148" ca="1">SUM(NORMDIST(((B148-Sort_cali_effect)/bw),0,1,FALSE))/(Number_of_studies*bw)</f>
        <v>2.0996962126391194</v>
      </c>
      <c r="D148" s="1">
        <f ca="1">EXP(GAMMALN((df+1)/2))/((df*PI())^0.5*EXP(GAMMALN((df)/2)))*(1+((B148-Estimated_mean)/(Estimated_tau2+Interface!$E$11^2)^0.5)^2/df)^(-(df+1)/2)/(Estimated_tau2+Interface!$E$11^2)^0.5</f>
        <v>2.962100555773747</v>
      </c>
    </row>
    <row r="149" spans="1:4">
      <c r="A149" s="1">
        <v>148</v>
      </c>
      <c r="B149" s="1">
        <f t="shared" ca="1" si="2"/>
        <v>0.18561283458921898</v>
      </c>
      <c r="C149" s="1">
        <f t="array" aca="1" ref="C149" ca="1">SUM(NORMDIST(((B149-Sort_cali_effect)/bw),0,1,FALSE))/(Number_of_studies*bw)</f>
        <v>2.0996962126391194</v>
      </c>
      <c r="D149" s="1">
        <f ca="1">EXP(GAMMALN((df+1)/2))/((df*PI())^0.5*EXP(GAMMALN((df)/2)))*(1+((B149-Estimated_mean)/(Estimated_tau2+Interface!$E$11^2)^0.5)^2/df)^(-(df+1)/2)/(Estimated_tau2+Interface!$E$11^2)^0.5</f>
        <v>2.962100555773747</v>
      </c>
    </row>
    <row r="150" spans="1:4">
      <c r="A150" s="1">
        <v>149</v>
      </c>
      <c r="B150" s="1">
        <f t="shared" ca="1" si="2"/>
        <v>0.18561283458921898</v>
      </c>
      <c r="C150" s="1">
        <f t="array" aca="1" ref="C150" ca="1">SUM(NORMDIST(((B150-Sort_cali_effect)/bw),0,1,FALSE))/(Number_of_studies*bw)</f>
        <v>2.0996962126391194</v>
      </c>
      <c r="D150" s="1">
        <f ca="1">EXP(GAMMALN((df+1)/2))/((df*PI())^0.5*EXP(GAMMALN((df)/2)))*(1+((B150-Estimated_mean)/(Estimated_tau2+Interface!$E$11^2)^0.5)^2/df)^(-(df+1)/2)/(Estimated_tau2+Interface!$E$11^2)^0.5</f>
        <v>2.962100555773747</v>
      </c>
    </row>
    <row r="151" spans="1:4">
      <c r="A151" s="1">
        <v>150</v>
      </c>
      <c r="B151" s="1">
        <f t="shared" ca="1" si="2"/>
        <v>0.18561283458921898</v>
      </c>
      <c r="C151" s="1">
        <f t="array" aca="1" ref="C151" ca="1">SUM(NORMDIST(((B151-Sort_cali_effect)/bw),0,1,FALSE))/(Number_of_studies*bw)</f>
        <v>2.0996962126391194</v>
      </c>
      <c r="D151" s="1">
        <f ca="1">EXP(GAMMALN((df+1)/2))/((df*PI())^0.5*EXP(GAMMALN((df)/2)))*(1+((B151-Estimated_mean)/(Estimated_tau2+Interface!$E$11^2)^0.5)^2/df)^(-(df+1)/2)/(Estimated_tau2+Interface!$E$11^2)^0.5</f>
        <v>2.962100555773747</v>
      </c>
    </row>
    <row r="152" spans="1:4">
      <c r="A152" s="1">
        <v>151</v>
      </c>
      <c r="B152" s="1">
        <f t="shared" ca="1" si="2"/>
        <v>0.18561283458921898</v>
      </c>
      <c r="C152" s="1">
        <f t="array" aca="1" ref="C152" ca="1">SUM(NORMDIST(((B152-Sort_cali_effect)/bw),0,1,FALSE))/(Number_of_studies*bw)</f>
        <v>2.0996962126391194</v>
      </c>
      <c r="D152" s="1">
        <f ca="1">EXP(GAMMALN((df+1)/2))/((df*PI())^0.5*EXP(GAMMALN((df)/2)))*(1+((B152-Estimated_mean)/(Estimated_tau2+Interface!$E$11^2)^0.5)^2/df)^(-(df+1)/2)/(Estimated_tau2+Interface!$E$11^2)^0.5</f>
        <v>2.962100555773747</v>
      </c>
    </row>
    <row r="153" spans="1:4">
      <c r="A153" s="1">
        <v>152</v>
      </c>
      <c r="B153" s="1">
        <f t="shared" ca="1" si="2"/>
        <v>0.18561283458921898</v>
      </c>
      <c r="C153" s="1">
        <f t="array" aca="1" ref="C153" ca="1">SUM(NORMDIST(((B153-Sort_cali_effect)/bw),0,1,FALSE))/(Number_of_studies*bw)</f>
        <v>2.0996962126391194</v>
      </c>
      <c r="D153" s="1">
        <f ca="1">EXP(GAMMALN((df+1)/2))/((df*PI())^0.5*EXP(GAMMALN((df)/2)))*(1+((B153-Estimated_mean)/(Estimated_tau2+Interface!$E$11^2)^0.5)^2/df)^(-(df+1)/2)/(Estimated_tau2+Interface!$E$11^2)^0.5</f>
        <v>2.962100555773747</v>
      </c>
    </row>
    <row r="154" spans="1:4">
      <c r="A154" s="1">
        <v>153</v>
      </c>
      <c r="B154" s="1">
        <f t="shared" ca="1" si="2"/>
        <v>0.18561283458921898</v>
      </c>
      <c r="C154" s="1">
        <f t="array" aca="1" ref="C154" ca="1">SUM(NORMDIST(((B154-Sort_cali_effect)/bw),0,1,FALSE))/(Number_of_studies*bw)</f>
        <v>2.0996962126391194</v>
      </c>
      <c r="D154" s="1">
        <f ca="1">EXP(GAMMALN((df+1)/2))/((df*PI())^0.5*EXP(GAMMALN((df)/2)))*(1+((B154-Estimated_mean)/(Estimated_tau2+Interface!$E$11^2)^0.5)^2/df)^(-(df+1)/2)/(Estimated_tau2+Interface!$E$11^2)^0.5</f>
        <v>2.962100555773747</v>
      </c>
    </row>
    <row r="155" spans="1:4">
      <c r="A155" s="1">
        <v>154</v>
      </c>
      <c r="B155" s="1">
        <f t="shared" ca="1" si="2"/>
        <v>0.18561283458921898</v>
      </c>
      <c r="C155" s="1">
        <f t="array" aca="1" ref="C155" ca="1">SUM(NORMDIST(((B155-Sort_cali_effect)/bw),0,1,FALSE))/(Number_of_studies*bw)</f>
        <v>2.0996962126391194</v>
      </c>
      <c r="D155" s="1">
        <f ca="1">EXP(GAMMALN((df+1)/2))/((df*PI())^0.5*EXP(GAMMALN((df)/2)))*(1+((B155-Estimated_mean)/(Estimated_tau2+Interface!$E$11^2)^0.5)^2/df)^(-(df+1)/2)/(Estimated_tau2+Interface!$E$11^2)^0.5</f>
        <v>2.962100555773747</v>
      </c>
    </row>
    <row r="156" spans="1:4">
      <c r="A156" s="1">
        <v>155</v>
      </c>
      <c r="B156" s="1">
        <f t="shared" ca="1" si="2"/>
        <v>0.18561283458921898</v>
      </c>
      <c r="C156" s="1">
        <f t="array" aca="1" ref="C156" ca="1">SUM(NORMDIST(((B156-Sort_cali_effect)/bw),0,1,FALSE))/(Number_of_studies*bw)</f>
        <v>2.0996962126391194</v>
      </c>
      <c r="D156" s="1">
        <f ca="1">EXP(GAMMALN((df+1)/2))/((df*PI())^0.5*EXP(GAMMALN((df)/2)))*(1+((B156-Estimated_mean)/(Estimated_tau2+Interface!$E$11^2)^0.5)^2/df)^(-(df+1)/2)/(Estimated_tau2+Interface!$E$11^2)^0.5</f>
        <v>2.962100555773747</v>
      </c>
    </row>
    <row r="157" spans="1:4">
      <c r="A157" s="1">
        <v>156</v>
      </c>
      <c r="B157" s="1">
        <f t="shared" ca="1" si="2"/>
        <v>0.18561283458921898</v>
      </c>
      <c r="C157" s="1">
        <f t="array" aca="1" ref="C157" ca="1">SUM(NORMDIST(((B157-Sort_cali_effect)/bw),0,1,FALSE))/(Number_of_studies*bw)</f>
        <v>2.0996962126391194</v>
      </c>
      <c r="D157" s="1">
        <f ca="1">EXP(GAMMALN((df+1)/2))/((df*PI())^0.5*EXP(GAMMALN((df)/2)))*(1+((B157-Estimated_mean)/(Estimated_tau2+Interface!$E$11^2)^0.5)^2/df)^(-(df+1)/2)/(Estimated_tau2+Interface!$E$11^2)^0.5</f>
        <v>2.962100555773747</v>
      </c>
    </row>
    <row r="158" spans="1:4">
      <c r="A158" s="1">
        <v>157</v>
      </c>
      <c r="B158" s="1">
        <f t="shared" ca="1" si="2"/>
        <v>0.18561283458921898</v>
      </c>
      <c r="C158" s="1">
        <f t="array" aca="1" ref="C158" ca="1">SUM(NORMDIST(((B158-Sort_cali_effect)/bw),0,1,FALSE))/(Number_of_studies*bw)</f>
        <v>2.0996962126391194</v>
      </c>
      <c r="D158" s="1">
        <f ca="1">EXP(GAMMALN((df+1)/2))/((df*PI())^0.5*EXP(GAMMALN((df)/2)))*(1+((B158-Estimated_mean)/(Estimated_tau2+Interface!$E$11^2)^0.5)^2/df)^(-(df+1)/2)/(Estimated_tau2+Interface!$E$11^2)^0.5</f>
        <v>2.962100555773747</v>
      </c>
    </row>
    <row r="159" spans="1:4">
      <c r="A159" s="1">
        <v>158</v>
      </c>
      <c r="B159" s="1">
        <f t="shared" ca="1" si="2"/>
        <v>0.18561283458921898</v>
      </c>
      <c r="C159" s="1">
        <f t="array" aca="1" ref="C159" ca="1">SUM(NORMDIST(((B159-Sort_cali_effect)/bw),0,1,FALSE))/(Number_of_studies*bw)</f>
        <v>2.0996962126391194</v>
      </c>
      <c r="D159" s="1">
        <f ca="1">EXP(GAMMALN((df+1)/2))/((df*PI())^0.5*EXP(GAMMALN((df)/2)))*(1+((B159-Estimated_mean)/(Estimated_tau2+Interface!$E$11^2)^0.5)^2/df)^(-(df+1)/2)/(Estimated_tau2+Interface!$E$11^2)^0.5</f>
        <v>2.962100555773747</v>
      </c>
    </row>
    <row r="160" spans="1:4">
      <c r="A160" s="1">
        <v>159</v>
      </c>
      <c r="B160" s="1">
        <f t="shared" ca="1" si="2"/>
        <v>0.18561283458921898</v>
      </c>
      <c r="C160" s="1">
        <f t="array" aca="1" ref="C160" ca="1">SUM(NORMDIST(((B160-Sort_cali_effect)/bw),0,1,FALSE))/(Number_of_studies*bw)</f>
        <v>2.0996962126391194</v>
      </c>
      <c r="D160" s="1">
        <f ca="1">EXP(GAMMALN((df+1)/2))/((df*PI())^0.5*EXP(GAMMALN((df)/2)))*(1+((B160-Estimated_mean)/(Estimated_tau2+Interface!$E$11^2)^0.5)^2/df)^(-(df+1)/2)/(Estimated_tau2+Interface!$E$11^2)^0.5</f>
        <v>2.962100555773747</v>
      </c>
    </row>
    <row r="161" spans="1:4">
      <c r="A161" s="1">
        <v>160</v>
      </c>
      <c r="B161" s="1">
        <f t="shared" ca="1" si="2"/>
        <v>0.18561283458921898</v>
      </c>
      <c r="C161" s="1">
        <f t="array" aca="1" ref="C161" ca="1">SUM(NORMDIST(((B161-Sort_cali_effect)/bw),0,1,FALSE))/(Number_of_studies*bw)</f>
        <v>2.0996962126391194</v>
      </c>
      <c r="D161" s="1">
        <f ca="1">EXP(GAMMALN((df+1)/2))/((df*PI())^0.5*EXP(GAMMALN((df)/2)))*(1+((B161-Estimated_mean)/(Estimated_tau2+Interface!$E$11^2)^0.5)^2/df)^(-(df+1)/2)/(Estimated_tau2+Interface!$E$11^2)^0.5</f>
        <v>2.962100555773747</v>
      </c>
    </row>
    <row r="162" spans="1:4">
      <c r="A162" s="1">
        <v>161</v>
      </c>
      <c r="B162" s="1">
        <f t="shared" ca="1" si="2"/>
        <v>0.18561283458921898</v>
      </c>
      <c r="C162" s="1">
        <f t="array" aca="1" ref="C162" ca="1">SUM(NORMDIST(((B162-Sort_cali_effect)/bw),0,1,FALSE))/(Number_of_studies*bw)</f>
        <v>2.0996962126391194</v>
      </c>
      <c r="D162" s="1">
        <f ca="1">EXP(GAMMALN((df+1)/2))/((df*PI())^0.5*EXP(GAMMALN((df)/2)))*(1+((B162-Estimated_mean)/(Estimated_tau2+Interface!$E$11^2)^0.5)^2/df)^(-(df+1)/2)/(Estimated_tau2+Interface!$E$11^2)^0.5</f>
        <v>2.962100555773747</v>
      </c>
    </row>
    <row r="163" spans="1:4">
      <c r="A163" s="1">
        <v>162</v>
      </c>
      <c r="B163" s="1">
        <f t="shared" ca="1" si="2"/>
        <v>0.18561283458921898</v>
      </c>
      <c r="C163" s="1">
        <f t="array" aca="1" ref="C163" ca="1">SUM(NORMDIST(((B163-Sort_cali_effect)/bw),0,1,FALSE))/(Number_of_studies*bw)</f>
        <v>2.0996962126391194</v>
      </c>
      <c r="D163" s="1">
        <f ca="1">EXP(GAMMALN((df+1)/2))/((df*PI())^0.5*EXP(GAMMALN((df)/2)))*(1+((B163-Estimated_mean)/(Estimated_tau2+Interface!$E$11^2)^0.5)^2/df)^(-(df+1)/2)/(Estimated_tau2+Interface!$E$11^2)^0.5</f>
        <v>2.962100555773747</v>
      </c>
    </row>
    <row r="164" spans="1:4">
      <c r="A164" s="1">
        <v>163</v>
      </c>
      <c r="B164" s="1">
        <f t="shared" ca="1" si="2"/>
        <v>0.18561283458921898</v>
      </c>
      <c r="C164" s="1">
        <f t="array" aca="1" ref="C164" ca="1">SUM(NORMDIST(((B164-Sort_cali_effect)/bw),0,1,FALSE))/(Number_of_studies*bw)</f>
        <v>2.0996962126391194</v>
      </c>
      <c r="D164" s="1">
        <f ca="1">EXP(GAMMALN((df+1)/2))/((df*PI())^0.5*EXP(GAMMALN((df)/2)))*(1+((B164-Estimated_mean)/(Estimated_tau2+Interface!$E$11^2)^0.5)^2/df)^(-(df+1)/2)/(Estimated_tau2+Interface!$E$11^2)^0.5</f>
        <v>2.962100555773747</v>
      </c>
    </row>
    <row r="165" spans="1:4">
      <c r="A165" s="1">
        <v>164</v>
      </c>
      <c r="B165" s="1">
        <f t="shared" ca="1" si="2"/>
        <v>0.18561283458921898</v>
      </c>
      <c r="C165" s="1">
        <f t="array" aca="1" ref="C165" ca="1">SUM(NORMDIST(((B165-Sort_cali_effect)/bw),0,1,FALSE))/(Number_of_studies*bw)</f>
        <v>2.0996962126391194</v>
      </c>
      <c r="D165" s="1">
        <f ca="1">EXP(GAMMALN((df+1)/2))/((df*PI())^0.5*EXP(GAMMALN((df)/2)))*(1+((B165-Estimated_mean)/(Estimated_tau2+Interface!$E$11^2)^0.5)^2/df)^(-(df+1)/2)/(Estimated_tau2+Interface!$E$11^2)^0.5</f>
        <v>2.962100555773747</v>
      </c>
    </row>
    <row r="166" spans="1:4">
      <c r="A166" s="1">
        <v>165</v>
      </c>
      <c r="B166" s="1">
        <f t="shared" ca="1" si="2"/>
        <v>0.18561283458921898</v>
      </c>
      <c r="C166" s="1">
        <f t="array" aca="1" ref="C166" ca="1">SUM(NORMDIST(((B166-Sort_cali_effect)/bw),0,1,FALSE))/(Number_of_studies*bw)</f>
        <v>2.0996962126391194</v>
      </c>
      <c r="D166" s="1">
        <f ca="1">EXP(GAMMALN((df+1)/2))/((df*PI())^0.5*EXP(GAMMALN((df)/2)))*(1+((B166-Estimated_mean)/(Estimated_tau2+Interface!$E$11^2)^0.5)^2/df)^(-(df+1)/2)/(Estimated_tau2+Interface!$E$11^2)^0.5</f>
        <v>2.962100555773747</v>
      </c>
    </row>
    <row r="167" spans="1:4">
      <c r="A167" s="1">
        <v>166</v>
      </c>
      <c r="B167" s="1">
        <f t="shared" ca="1" si="2"/>
        <v>0.18561283458921898</v>
      </c>
      <c r="C167" s="1">
        <f t="array" aca="1" ref="C167" ca="1">SUM(NORMDIST(((B167-Sort_cali_effect)/bw),0,1,FALSE))/(Number_of_studies*bw)</f>
        <v>2.0996962126391194</v>
      </c>
      <c r="D167" s="1">
        <f ca="1">EXP(GAMMALN((df+1)/2))/((df*PI())^0.5*EXP(GAMMALN((df)/2)))*(1+((B167-Estimated_mean)/(Estimated_tau2+Interface!$E$11^2)^0.5)^2/df)^(-(df+1)/2)/(Estimated_tau2+Interface!$E$11^2)^0.5</f>
        <v>2.962100555773747</v>
      </c>
    </row>
    <row r="168" spans="1:4">
      <c r="A168" s="1">
        <v>167</v>
      </c>
      <c r="B168" s="1">
        <f t="shared" ca="1" si="2"/>
        <v>0.18561283458921898</v>
      </c>
      <c r="C168" s="1">
        <f t="array" aca="1" ref="C168" ca="1">SUM(NORMDIST(((B168-Sort_cali_effect)/bw),0,1,FALSE))/(Number_of_studies*bw)</f>
        <v>2.0996962126391194</v>
      </c>
      <c r="D168" s="1">
        <f ca="1">EXP(GAMMALN((df+1)/2))/((df*PI())^0.5*EXP(GAMMALN((df)/2)))*(1+((B168-Estimated_mean)/(Estimated_tau2+Interface!$E$11^2)^0.5)^2/df)^(-(df+1)/2)/(Estimated_tau2+Interface!$E$11^2)^0.5</f>
        <v>2.962100555773747</v>
      </c>
    </row>
    <row r="169" spans="1:4">
      <c r="A169" s="1">
        <v>168</v>
      </c>
      <c r="B169" s="1">
        <f t="shared" ca="1" si="2"/>
        <v>0.18561283458921898</v>
      </c>
      <c r="C169" s="1">
        <f t="array" aca="1" ref="C169" ca="1">SUM(NORMDIST(((B169-Sort_cali_effect)/bw),0,1,FALSE))/(Number_of_studies*bw)</f>
        <v>2.0996962126391194</v>
      </c>
      <c r="D169" s="1">
        <f ca="1">EXP(GAMMALN((df+1)/2))/((df*PI())^0.5*EXP(GAMMALN((df)/2)))*(1+((B169-Estimated_mean)/(Estimated_tau2+Interface!$E$11^2)^0.5)^2/df)^(-(df+1)/2)/(Estimated_tau2+Interface!$E$11^2)^0.5</f>
        <v>2.962100555773747</v>
      </c>
    </row>
    <row r="170" spans="1:4">
      <c r="A170" s="1">
        <v>169</v>
      </c>
      <c r="B170" s="1">
        <f t="shared" ca="1" si="2"/>
        <v>0.18561283458921898</v>
      </c>
      <c r="C170" s="1">
        <f t="array" aca="1" ref="C170" ca="1">SUM(NORMDIST(((B170-Sort_cali_effect)/bw),0,1,FALSE))/(Number_of_studies*bw)</f>
        <v>2.0996962126391194</v>
      </c>
      <c r="D170" s="1">
        <f ca="1">EXP(GAMMALN((df+1)/2))/((df*PI())^0.5*EXP(GAMMALN((df)/2)))*(1+((B170-Estimated_mean)/(Estimated_tau2+Interface!$E$11^2)^0.5)^2/df)^(-(df+1)/2)/(Estimated_tau2+Interface!$E$11^2)^0.5</f>
        <v>2.962100555773747</v>
      </c>
    </row>
    <row r="171" spans="1:4">
      <c r="A171" s="1">
        <v>170</v>
      </c>
      <c r="B171" s="1">
        <f t="shared" ca="1" si="2"/>
        <v>0.18561283458921898</v>
      </c>
      <c r="C171" s="1">
        <f t="array" aca="1" ref="C171" ca="1">SUM(NORMDIST(((B171-Sort_cali_effect)/bw),0,1,FALSE))/(Number_of_studies*bw)</f>
        <v>2.0996962126391194</v>
      </c>
      <c r="D171" s="1">
        <f ca="1">EXP(GAMMALN((df+1)/2))/((df*PI())^0.5*EXP(GAMMALN((df)/2)))*(1+((B171-Estimated_mean)/(Estimated_tau2+Interface!$E$11^2)^0.5)^2/df)^(-(df+1)/2)/(Estimated_tau2+Interface!$E$11^2)^0.5</f>
        <v>2.962100555773747</v>
      </c>
    </row>
    <row r="172" spans="1:4">
      <c r="A172" s="1">
        <v>171</v>
      </c>
      <c r="B172" s="1">
        <f t="shared" ca="1" si="2"/>
        <v>0.18561283458921898</v>
      </c>
      <c r="C172" s="1">
        <f t="array" aca="1" ref="C172" ca="1">SUM(NORMDIST(((B172-Sort_cali_effect)/bw),0,1,FALSE))/(Number_of_studies*bw)</f>
        <v>2.0996962126391194</v>
      </c>
      <c r="D172" s="1">
        <f ca="1">EXP(GAMMALN((df+1)/2))/((df*PI())^0.5*EXP(GAMMALN((df)/2)))*(1+((B172-Estimated_mean)/(Estimated_tau2+Interface!$E$11^2)^0.5)^2/df)^(-(df+1)/2)/(Estimated_tau2+Interface!$E$11^2)^0.5</f>
        <v>2.962100555773747</v>
      </c>
    </row>
    <row r="173" spans="1:4">
      <c r="A173" s="1">
        <v>172</v>
      </c>
      <c r="B173" s="1">
        <f t="shared" ca="1" si="2"/>
        <v>0.18561283458921898</v>
      </c>
      <c r="C173" s="1">
        <f t="array" aca="1" ref="C173" ca="1">SUM(NORMDIST(((B173-Sort_cali_effect)/bw),0,1,FALSE))/(Number_of_studies*bw)</f>
        <v>2.0996962126391194</v>
      </c>
      <c r="D173" s="1">
        <f ca="1">EXP(GAMMALN((df+1)/2))/((df*PI())^0.5*EXP(GAMMALN((df)/2)))*(1+((B173-Estimated_mean)/(Estimated_tau2+Interface!$E$11^2)^0.5)^2/df)^(-(df+1)/2)/(Estimated_tau2+Interface!$E$11^2)^0.5</f>
        <v>2.962100555773747</v>
      </c>
    </row>
    <row r="174" spans="1:4">
      <c r="A174" s="1">
        <v>173</v>
      </c>
      <c r="B174" s="1">
        <f t="shared" ca="1" si="2"/>
        <v>0.18561283458921898</v>
      </c>
      <c r="C174" s="1">
        <f t="array" aca="1" ref="C174" ca="1">SUM(NORMDIST(((B174-Sort_cali_effect)/bw),0,1,FALSE))/(Number_of_studies*bw)</f>
        <v>2.0996962126391194</v>
      </c>
      <c r="D174" s="1">
        <f ca="1">EXP(GAMMALN((df+1)/2))/((df*PI())^0.5*EXP(GAMMALN((df)/2)))*(1+((B174-Estimated_mean)/(Estimated_tau2+Interface!$E$11^2)^0.5)^2/df)^(-(df+1)/2)/(Estimated_tau2+Interface!$E$11^2)^0.5</f>
        <v>2.962100555773747</v>
      </c>
    </row>
    <row r="175" spans="1:4">
      <c r="A175" s="1">
        <v>174</v>
      </c>
      <c r="B175" s="1">
        <f t="shared" ca="1" si="2"/>
        <v>0.18561283458921898</v>
      </c>
      <c r="C175" s="1">
        <f t="array" aca="1" ref="C175" ca="1">SUM(NORMDIST(((B175-Sort_cali_effect)/bw),0,1,FALSE))/(Number_of_studies*bw)</f>
        <v>2.0996962126391194</v>
      </c>
      <c r="D175" s="1">
        <f ca="1">EXP(GAMMALN((df+1)/2))/((df*PI())^0.5*EXP(GAMMALN((df)/2)))*(1+((B175-Estimated_mean)/(Estimated_tau2+Interface!$E$11^2)^0.5)^2/df)^(-(df+1)/2)/(Estimated_tau2+Interface!$E$11^2)^0.5</f>
        <v>2.962100555773747</v>
      </c>
    </row>
    <row r="176" spans="1:4">
      <c r="A176" s="1">
        <v>175</v>
      </c>
      <c r="B176" s="1">
        <f t="shared" ca="1" si="2"/>
        <v>0.18561283458921898</v>
      </c>
      <c r="C176" s="1">
        <f t="array" aca="1" ref="C176" ca="1">SUM(NORMDIST(((B176-Sort_cali_effect)/bw),0,1,FALSE))/(Number_of_studies*bw)</f>
        <v>2.0996962126391194</v>
      </c>
      <c r="D176" s="1">
        <f ca="1">EXP(GAMMALN((df+1)/2))/((df*PI())^0.5*EXP(GAMMALN((df)/2)))*(1+((B176-Estimated_mean)/(Estimated_tau2+Interface!$E$11^2)^0.5)^2/df)^(-(df+1)/2)/(Estimated_tau2+Interface!$E$11^2)^0.5</f>
        <v>2.962100555773747</v>
      </c>
    </row>
    <row r="177" spans="1:4">
      <c r="A177" s="1">
        <v>176</v>
      </c>
      <c r="B177" s="1">
        <f t="shared" ca="1" si="2"/>
        <v>0.18561283458921898</v>
      </c>
      <c r="C177" s="1">
        <f t="array" aca="1" ref="C177" ca="1">SUM(NORMDIST(((B177-Sort_cali_effect)/bw),0,1,FALSE))/(Number_of_studies*bw)</f>
        <v>2.0996962126391194</v>
      </c>
      <c r="D177" s="1">
        <f ca="1">EXP(GAMMALN((df+1)/2))/((df*PI())^0.5*EXP(GAMMALN((df)/2)))*(1+((B177-Estimated_mean)/(Estimated_tau2+Interface!$E$11^2)^0.5)^2/df)^(-(df+1)/2)/(Estimated_tau2+Interface!$E$11^2)^0.5</f>
        <v>2.962100555773747</v>
      </c>
    </row>
    <row r="178" spans="1:4">
      <c r="A178" s="1">
        <v>177</v>
      </c>
      <c r="B178" s="1">
        <f t="shared" ca="1" si="2"/>
        <v>0.18561283458921898</v>
      </c>
      <c r="C178" s="1">
        <f t="array" aca="1" ref="C178" ca="1">SUM(NORMDIST(((B178-Sort_cali_effect)/bw),0,1,FALSE))/(Number_of_studies*bw)</f>
        <v>2.0996962126391194</v>
      </c>
      <c r="D178" s="1">
        <f ca="1">EXP(GAMMALN((df+1)/2))/((df*PI())^0.5*EXP(GAMMALN((df)/2)))*(1+((B178-Estimated_mean)/(Estimated_tau2+Interface!$E$11^2)^0.5)^2/df)^(-(df+1)/2)/(Estimated_tau2+Interface!$E$11^2)^0.5</f>
        <v>2.962100555773747</v>
      </c>
    </row>
    <row r="179" spans="1:4">
      <c r="A179" s="1">
        <v>178</v>
      </c>
      <c r="B179" s="1">
        <f t="shared" ca="1" si="2"/>
        <v>0.18561283458921898</v>
      </c>
      <c r="C179" s="1">
        <f t="array" aca="1" ref="C179" ca="1">SUM(NORMDIST(((B179-Sort_cali_effect)/bw),0,1,FALSE))/(Number_of_studies*bw)</f>
        <v>2.0996962126391194</v>
      </c>
      <c r="D179" s="1">
        <f ca="1">EXP(GAMMALN((df+1)/2))/((df*PI())^0.5*EXP(GAMMALN((df)/2)))*(1+((B179-Estimated_mean)/(Estimated_tau2+Interface!$E$11^2)^0.5)^2/df)^(-(df+1)/2)/(Estimated_tau2+Interface!$E$11^2)^0.5</f>
        <v>2.962100555773747</v>
      </c>
    </row>
    <row r="180" spans="1:4">
      <c r="A180" s="1">
        <v>179</v>
      </c>
      <c r="B180" s="1">
        <f t="shared" ca="1" si="2"/>
        <v>0.18561283458921898</v>
      </c>
      <c r="C180" s="1">
        <f t="array" aca="1" ref="C180" ca="1">SUM(NORMDIST(((B180-Sort_cali_effect)/bw),0,1,FALSE))/(Number_of_studies*bw)</f>
        <v>2.0996962126391194</v>
      </c>
      <c r="D180" s="1">
        <f ca="1">EXP(GAMMALN((df+1)/2))/((df*PI())^0.5*EXP(GAMMALN((df)/2)))*(1+((B180-Estimated_mean)/(Estimated_tau2+Interface!$E$11^2)^0.5)^2/df)^(-(df+1)/2)/(Estimated_tau2+Interface!$E$11^2)^0.5</f>
        <v>2.962100555773747</v>
      </c>
    </row>
    <row r="181" spans="1:4">
      <c r="A181" s="1">
        <v>180</v>
      </c>
      <c r="B181" s="1">
        <f t="shared" ca="1" si="2"/>
        <v>0.18561283458921898</v>
      </c>
      <c r="C181" s="1">
        <f t="array" aca="1" ref="C181" ca="1">SUM(NORMDIST(((B181-Sort_cali_effect)/bw),0,1,FALSE))/(Number_of_studies*bw)</f>
        <v>2.0996962126391194</v>
      </c>
      <c r="D181" s="1">
        <f ca="1">EXP(GAMMALN((df+1)/2))/((df*PI())^0.5*EXP(GAMMALN((df)/2)))*(1+((B181-Estimated_mean)/(Estimated_tau2+Interface!$E$11^2)^0.5)^2/df)^(-(df+1)/2)/(Estimated_tau2+Interface!$E$11^2)^0.5</f>
        <v>2.962100555773747</v>
      </c>
    </row>
    <row r="182" spans="1:4">
      <c r="A182" s="1">
        <v>181</v>
      </c>
      <c r="B182" s="1">
        <f t="shared" ca="1" si="2"/>
        <v>0.18561283458921898</v>
      </c>
      <c r="C182" s="1">
        <f t="array" aca="1" ref="C182" ca="1">SUM(NORMDIST(((B182-Sort_cali_effect)/bw),0,1,FALSE))/(Number_of_studies*bw)</f>
        <v>2.0996962126391194</v>
      </c>
      <c r="D182" s="1">
        <f ca="1">EXP(GAMMALN((df+1)/2))/((df*PI())^0.5*EXP(GAMMALN((df)/2)))*(1+((B182-Estimated_mean)/(Estimated_tau2+Interface!$E$11^2)^0.5)^2/df)^(-(df+1)/2)/(Estimated_tau2+Interface!$E$11^2)^0.5</f>
        <v>2.962100555773747</v>
      </c>
    </row>
    <row r="183" spans="1:4">
      <c r="A183" s="1">
        <v>182</v>
      </c>
      <c r="B183" s="1">
        <f t="shared" ca="1" si="2"/>
        <v>0.18561283458921898</v>
      </c>
      <c r="C183" s="1">
        <f t="array" aca="1" ref="C183" ca="1">SUM(NORMDIST(((B183-Sort_cali_effect)/bw),0,1,FALSE))/(Number_of_studies*bw)</f>
        <v>2.0996962126391194</v>
      </c>
      <c r="D183" s="1">
        <f ca="1">EXP(GAMMALN((df+1)/2))/((df*PI())^0.5*EXP(GAMMALN((df)/2)))*(1+((B183-Estimated_mean)/(Estimated_tau2+Interface!$E$11^2)^0.5)^2/df)^(-(df+1)/2)/(Estimated_tau2+Interface!$E$11^2)^0.5</f>
        <v>2.962100555773747</v>
      </c>
    </row>
    <row r="184" spans="1:4">
      <c r="A184" s="1">
        <v>183</v>
      </c>
      <c r="B184" s="1">
        <f t="shared" ca="1" si="2"/>
        <v>0.18561283458921898</v>
      </c>
      <c r="C184" s="1">
        <f t="array" aca="1" ref="C184" ca="1">SUM(NORMDIST(((B184-Sort_cali_effect)/bw),0,1,FALSE))/(Number_of_studies*bw)</f>
        <v>2.0996962126391194</v>
      </c>
      <c r="D184" s="1">
        <f ca="1">EXP(GAMMALN((df+1)/2))/((df*PI())^0.5*EXP(GAMMALN((df)/2)))*(1+((B184-Estimated_mean)/(Estimated_tau2+Interface!$E$11^2)^0.5)^2/df)^(-(df+1)/2)/(Estimated_tau2+Interface!$E$11^2)^0.5</f>
        <v>2.962100555773747</v>
      </c>
    </row>
    <row r="185" spans="1:4">
      <c r="A185" s="1">
        <v>184</v>
      </c>
      <c r="B185" s="1">
        <f t="shared" ca="1" si="2"/>
        <v>0.18561283458921898</v>
      </c>
      <c r="C185" s="1">
        <f t="array" aca="1" ref="C185" ca="1">SUM(NORMDIST(((B185-Sort_cali_effect)/bw),0,1,FALSE))/(Number_of_studies*bw)</f>
        <v>2.0996962126391194</v>
      </c>
      <c r="D185" s="1">
        <f ca="1">EXP(GAMMALN((df+1)/2))/((df*PI())^0.5*EXP(GAMMALN((df)/2)))*(1+((B185-Estimated_mean)/(Estimated_tau2+Interface!$E$11^2)^0.5)^2/df)^(-(df+1)/2)/(Estimated_tau2+Interface!$E$11^2)^0.5</f>
        <v>2.962100555773747</v>
      </c>
    </row>
    <row r="186" spans="1:4">
      <c r="A186" s="1">
        <v>185</v>
      </c>
      <c r="B186" s="1">
        <f t="shared" ca="1" si="2"/>
        <v>0.18561283458921898</v>
      </c>
      <c r="C186" s="1">
        <f t="array" aca="1" ref="C186" ca="1">SUM(NORMDIST(((B186-Sort_cali_effect)/bw),0,1,FALSE))/(Number_of_studies*bw)</f>
        <v>2.0996962126391194</v>
      </c>
      <c r="D186" s="1">
        <f ca="1">EXP(GAMMALN((df+1)/2))/((df*PI())^0.5*EXP(GAMMALN((df)/2)))*(1+((B186-Estimated_mean)/(Estimated_tau2+Interface!$E$11^2)^0.5)^2/df)^(-(df+1)/2)/(Estimated_tau2+Interface!$E$11^2)^0.5</f>
        <v>2.962100555773747</v>
      </c>
    </row>
    <row r="187" spans="1:4">
      <c r="A187" s="1">
        <v>186</v>
      </c>
      <c r="B187" s="1">
        <f t="shared" ca="1" si="2"/>
        <v>0.18561283458921898</v>
      </c>
      <c r="C187" s="1">
        <f t="array" aca="1" ref="C187" ca="1">SUM(NORMDIST(((B187-Sort_cali_effect)/bw),0,1,FALSE))/(Number_of_studies*bw)</f>
        <v>2.0996962126391194</v>
      </c>
      <c r="D187" s="1">
        <f ca="1">EXP(GAMMALN((df+1)/2))/((df*PI())^0.5*EXP(GAMMALN((df)/2)))*(1+((B187-Estimated_mean)/(Estimated_tau2+Interface!$E$11^2)^0.5)^2/df)^(-(df+1)/2)/(Estimated_tau2+Interface!$E$11^2)^0.5</f>
        <v>2.962100555773747</v>
      </c>
    </row>
    <row r="188" spans="1:4">
      <c r="A188" s="1">
        <v>187</v>
      </c>
      <c r="B188" s="1">
        <f t="shared" ca="1" si="2"/>
        <v>0.18561283458921898</v>
      </c>
      <c r="C188" s="1">
        <f t="array" aca="1" ref="C188" ca="1">SUM(NORMDIST(((B188-Sort_cali_effect)/bw),0,1,FALSE))/(Number_of_studies*bw)</f>
        <v>2.0996962126391194</v>
      </c>
      <c r="D188" s="1">
        <f ca="1">EXP(GAMMALN((df+1)/2))/((df*PI())^0.5*EXP(GAMMALN((df)/2)))*(1+((B188-Estimated_mean)/(Estimated_tau2+Interface!$E$11^2)^0.5)^2/df)^(-(df+1)/2)/(Estimated_tau2+Interface!$E$11^2)^0.5</f>
        <v>2.962100555773747</v>
      </c>
    </row>
    <row r="189" spans="1:4">
      <c r="A189" s="1">
        <v>188</v>
      </c>
      <c r="B189" s="1">
        <f t="shared" ca="1" si="2"/>
        <v>0.18561283458921898</v>
      </c>
      <c r="C189" s="1">
        <f t="array" aca="1" ref="C189" ca="1">SUM(NORMDIST(((B189-Sort_cali_effect)/bw),0,1,FALSE))/(Number_of_studies*bw)</f>
        <v>2.0996962126391194</v>
      </c>
      <c r="D189" s="1">
        <f ca="1">EXP(GAMMALN((df+1)/2))/((df*PI())^0.5*EXP(GAMMALN((df)/2)))*(1+((B189-Estimated_mean)/(Estimated_tau2+Interface!$E$11^2)^0.5)^2/df)^(-(df+1)/2)/(Estimated_tau2+Interface!$E$11^2)^0.5</f>
        <v>2.962100555773747</v>
      </c>
    </row>
    <row r="190" spans="1:4">
      <c r="A190" s="1">
        <v>189</v>
      </c>
      <c r="B190" s="1">
        <f t="shared" ca="1" si="2"/>
        <v>0.18561283458921898</v>
      </c>
      <c r="C190" s="1">
        <f t="array" aca="1" ref="C190" ca="1">SUM(NORMDIST(((B190-Sort_cali_effect)/bw),0,1,FALSE))/(Number_of_studies*bw)</f>
        <v>2.0996962126391194</v>
      </c>
      <c r="D190" s="1">
        <f ca="1">EXP(GAMMALN((df+1)/2))/((df*PI())^0.5*EXP(GAMMALN((df)/2)))*(1+((B190-Estimated_mean)/(Estimated_tau2+Interface!$E$11^2)^0.5)^2/df)^(-(df+1)/2)/(Estimated_tau2+Interface!$E$11^2)^0.5</f>
        <v>2.962100555773747</v>
      </c>
    </row>
    <row r="191" spans="1:4">
      <c r="A191" s="1">
        <v>190</v>
      </c>
      <c r="B191" s="1">
        <f t="shared" ca="1" si="2"/>
        <v>0.18561283458921898</v>
      </c>
      <c r="C191" s="1">
        <f t="array" aca="1" ref="C191" ca="1">SUM(NORMDIST(((B191-Sort_cali_effect)/bw),0,1,FALSE))/(Number_of_studies*bw)</f>
        <v>2.0996962126391194</v>
      </c>
      <c r="D191" s="1">
        <f ca="1">EXP(GAMMALN((df+1)/2))/((df*PI())^0.5*EXP(GAMMALN((df)/2)))*(1+((B191-Estimated_mean)/(Estimated_tau2+Interface!$E$11^2)^0.5)^2/df)^(-(df+1)/2)/(Estimated_tau2+Interface!$E$11^2)^0.5</f>
        <v>2.962100555773747</v>
      </c>
    </row>
    <row r="192" spans="1:4">
      <c r="A192" s="1">
        <v>191</v>
      </c>
      <c r="B192" s="1">
        <f t="shared" ca="1" si="2"/>
        <v>0.18561283458921898</v>
      </c>
      <c r="C192" s="1">
        <f t="array" aca="1" ref="C192" ca="1">SUM(NORMDIST(((B192-Sort_cali_effect)/bw),0,1,FALSE))/(Number_of_studies*bw)</f>
        <v>2.0996962126391194</v>
      </c>
      <c r="D192" s="1">
        <f ca="1">EXP(GAMMALN((df+1)/2))/((df*PI())^0.5*EXP(GAMMALN((df)/2)))*(1+((B192-Estimated_mean)/(Estimated_tau2+Interface!$E$11^2)^0.5)^2/df)^(-(df+1)/2)/(Estimated_tau2+Interface!$E$11^2)^0.5</f>
        <v>2.962100555773747</v>
      </c>
    </row>
    <row r="193" spans="1:4">
      <c r="A193" s="1">
        <v>192</v>
      </c>
      <c r="B193" s="1">
        <f t="shared" ca="1" si="2"/>
        <v>0.18561283458921898</v>
      </c>
      <c r="C193" s="1">
        <f t="array" aca="1" ref="C193" ca="1">SUM(NORMDIST(((B193-Sort_cali_effect)/bw),0,1,FALSE))/(Number_of_studies*bw)</f>
        <v>2.0996962126391194</v>
      </c>
      <c r="D193" s="1">
        <f ca="1">EXP(GAMMALN((df+1)/2))/((df*PI())^0.5*EXP(GAMMALN((df)/2)))*(1+((B193-Estimated_mean)/(Estimated_tau2+Interface!$E$11^2)^0.5)^2/df)^(-(df+1)/2)/(Estimated_tau2+Interface!$E$11^2)^0.5</f>
        <v>2.962100555773747</v>
      </c>
    </row>
    <row r="194" spans="1:4">
      <c r="A194" s="1">
        <v>193</v>
      </c>
      <c r="B194" s="1">
        <f t="shared" ca="1" si="2"/>
        <v>0.18561283458921898</v>
      </c>
      <c r="C194" s="1">
        <f t="array" aca="1" ref="C194" ca="1">SUM(NORMDIST(((B194-Sort_cali_effect)/bw),0,1,FALSE))/(Number_of_studies*bw)</f>
        <v>2.0996962126391194</v>
      </c>
      <c r="D194" s="1">
        <f ca="1">EXP(GAMMALN((df+1)/2))/((df*PI())^0.5*EXP(GAMMALN((df)/2)))*(1+((B194-Estimated_mean)/(Estimated_tau2+Interface!$E$11^2)^0.5)^2/df)^(-(df+1)/2)/(Estimated_tau2+Interface!$E$11^2)^0.5</f>
        <v>2.962100555773747</v>
      </c>
    </row>
    <row r="195" spans="1:4">
      <c r="A195" s="1">
        <v>194</v>
      </c>
      <c r="B195" s="1">
        <f t="shared" ca="1" si="2"/>
        <v>0.18561283458921898</v>
      </c>
      <c r="C195" s="1">
        <f t="array" aca="1" ref="C195" ca="1">SUM(NORMDIST(((B195-Sort_cali_effect)/bw),0,1,FALSE))/(Number_of_studies*bw)</f>
        <v>2.0996962126391194</v>
      </c>
      <c r="D195" s="1">
        <f ca="1">EXP(GAMMALN((df+1)/2))/((df*PI())^0.5*EXP(GAMMALN((df)/2)))*(1+((B195-Estimated_mean)/(Estimated_tau2+Interface!$E$11^2)^0.5)^2/df)^(-(df+1)/2)/(Estimated_tau2+Interface!$E$11^2)^0.5</f>
        <v>2.962100555773747</v>
      </c>
    </row>
    <row r="196" spans="1:4">
      <c r="A196" s="1">
        <v>195</v>
      </c>
      <c r="B196" s="1">
        <f t="shared" ref="B196:B259" ca="1" si="3">$B$2+($B$1001-$B$2)/999*(A196-1)</f>
        <v>0.18561283458921898</v>
      </c>
      <c r="C196" s="1">
        <f t="array" aca="1" ref="C196" ca="1">SUM(NORMDIST(((B196-Sort_cali_effect)/bw),0,1,FALSE))/(Number_of_studies*bw)</f>
        <v>2.0996962126391194</v>
      </c>
      <c r="D196" s="1">
        <f ca="1">EXP(GAMMALN((df+1)/2))/((df*PI())^0.5*EXP(GAMMALN((df)/2)))*(1+((B196-Estimated_mean)/(Estimated_tau2+Interface!$E$11^2)^0.5)^2/df)^(-(df+1)/2)/(Estimated_tau2+Interface!$E$11^2)^0.5</f>
        <v>2.962100555773747</v>
      </c>
    </row>
    <row r="197" spans="1:4">
      <c r="A197" s="1">
        <v>196</v>
      </c>
      <c r="B197" s="1">
        <f t="shared" ca="1" si="3"/>
        <v>0.18561283458921898</v>
      </c>
      <c r="C197" s="1">
        <f t="array" aca="1" ref="C197" ca="1">SUM(NORMDIST(((B197-Sort_cali_effect)/bw),0,1,FALSE))/(Number_of_studies*bw)</f>
        <v>2.0996962126391194</v>
      </c>
      <c r="D197" s="1">
        <f ca="1">EXP(GAMMALN((df+1)/2))/((df*PI())^0.5*EXP(GAMMALN((df)/2)))*(1+((B197-Estimated_mean)/(Estimated_tau2+Interface!$E$11^2)^0.5)^2/df)^(-(df+1)/2)/(Estimated_tau2+Interface!$E$11^2)^0.5</f>
        <v>2.962100555773747</v>
      </c>
    </row>
    <row r="198" spans="1:4">
      <c r="A198" s="1">
        <v>197</v>
      </c>
      <c r="B198" s="1">
        <f t="shared" ca="1" si="3"/>
        <v>0.18561283458921898</v>
      </c>
      <c r="C198" s="1">
        <f t="array" aca="1" ref="C198" ca="1">SUM(NORMDIST(((B198-Sort_cali_effect)/bw),0,1,FALSE))/(Number_of_studies*bw)</f>
        <v>2.0996962126391194</v>
      </c>
      <c r="D198" s="1">
        <f ca="1">EXP(GAMMALN((df+1)/2))/((df*PI())^0.5*EXP(GAMMALN((df)/2)))*(1+((B198-Estimated_mean)/(Estimated_tau2+Interface!$E$11^2)^0.5)^2/df)^(-(df+1)/2)/(Estimated_tau2+Interface!$E$11^2)^0.5</f>
        <v>2.962100555773747</v>
      </c>
    </row>
    <row r="199" spans="1:4">
      <c r="A199" s="1">
        <v>198</v>
      </c>
      <c r="B199" s="1">
        <f t="shared" ca="1" si="3"/>
        <v>0.18561283458921898</v>
      </c>
      <c r="C199" s="1">
        <f t="array" aca="1" ref="C199" ca="1">SUM(NORMDIST(((B199-Sort_cali_effect)/bw),0,1,FALSE))/(Number_of_studies*bw)</f>
        <v>2.0996962126391194</v>
      </c>
      <c r="D199" s="1">
        <f ca="1">EXP(GAMMALN((df+1)/2))/((df*PI())^0.5*EXP(GAMMALN((df)/2)))*(1+((B199-Estimated_mean)/(Estimated_tau2+Interface!$E$11^2)^0.5)^2/df)^(-(df+1)/2)/(Estimated_tau2+Interface!$E$11^2)^0.5</f>
        <v>2.962100555773747</v>
      </c>
    </row>
    <row r="200" spans="1:4">
      <c r="A200" s="1">
        <v>199</v>
      </c>
      <c r="B200" s="1">
        <f t="shared" ca="1" si="3"/>
        <v>0.18561283458921898</v>
      </c>
      <c r="C200" s="1">
        <f t="array" aca="1" ref="C200" ca="1">SUM(NORMDIST(((B200-Sort_cali_effect)/bw),0,1,FALSE))/(Number_of_studies*bw)</f>
        <v>2.0996962126391194</v>
      </c>
      <c r="D200" s="1">
        <f ca="1">EXP(GAMMALN((df+1)/2))/((df*PI())^0.5*EXP(GAMMALN((df)/2)))*(1+((B200-Estimated_mean)/(Estimated_tau2+Interface!$E$11^2)^0.5)^2/df)^(-(df+1)/2)/(Estimated_tau2+Interface!$E$11^2)^0.5</f>
        <v>2.962100555773747</v>
      </c>
    </row>
    <row r="201" spans="1:4">
      <c r="A201" s="1">
        <v>200</v>
      </c>
      <c r="B201" s="1">
        <f t="shared" ca="1" si="3"/>
        <v>0.18561283458921898</v>
      </c>
      <c r="C201" s="1">
        <f t="array" aca="1" ref="C201" ca="1">SUM(NORMDIST(((B201-Sort_cali_effect)/bw),0,1,FALSE))/(Number_of_studies*bw)</f>
        <v>2.0996962126391194</v>
      </c>
      <c r="D201" s="1">
        <f ca="1">EXP(GAMMALN((df+1)/2))/((df*PI())^0.5*EXP(GAMMALN((df)/2)))*(1+((B201-Estimated_mean)/(Estimated_tau2+Interface!$E$11^2)^0.5)^2/df)^(-(df+1)/2)/(Estimated_tau2+Interface!$E$11^2)^0.5</f>
        <v>2.962100555773747</v>
      </c>
    </row>
    <row r="202" spans="1:4">
      <c r="A202" s="1">
        <v>201</v>
      </c>
      <c r="B202" s="1">
        <f t="shared" ca="1" si="3"/>
        <v>0.18561283458921898</v>
      </c>
      <c r="C202" s="1">
        <f t="array" aca="1" ref="C202" ca="1">SUM(NORMDIST(((B202-Sort_cali_effect)/bw),0,1,FALSE))/(Number_of_studies*bw)</f>
        <v>2.0996962126391194</v>
      </c>
      <c r="D202" s="1">
        <f ca="1">EXP(GAMMALN((df+1)/2))/((df*PI())^0.5*EXP(GAMMALN((df)/2)))*(1+((B202-Estimated_mean)/(Estimated_tau2+Interface!$E$11^2)^0.5)^2/df)^(-(df+1)/2)/(Estimated_tau2+Interface!$E$11^2)^0.5</f>
        <v>2.962100555773747</v>
      </c>
    </row>
    <row r="203" spans="1:4">
      <c r="A203" s="1">
        <v>202</v>
      </c>
      <c r="B203" s="1">
        <f t="shared" ca="1" si="3"/>
        <v>0.18561283458921898</v>
      </c>
      <c r="C203" s="1">
        <f t="array" aca="1" ref="C203" ca="1">SUM(NORMDIST(((B203-Sort_cali_effect)/bw),0,1,FALSE))/(Number_of_studies*bw)</f>
        <v>2.0996962126391194</v>
      </c>
      <c r="D203" s="1">
        <f ca="1">EXP(GAMMALN((df+1)/2))/((df*PI())^0.5*EXP(GAMMALN((df)/2)))*(1+((B203-Estimated_mean)/(Estimated_tau2+Interface!$E$11^2)^0.5)^2/df)^(-(df+1)/2)/(Estimated_tau2+Interface!$E$11^2)^0.5</f>
        <v>2.962100555773747</v>
      </c>
    </row>
    <row r="204" spans="1:4">
      <c r="A204" s="1">
        <v>203</v>
      </c>
      <c r="B204" s="1">
        <f t="shared" ca="1" si="3"/>
        <v>0.18561283458921898</v>
      </c>
      <c r="C204" s="1">
        <f t="array" aca="1" ref="C204" ca="1">SUM(NORMDIST(((B204-Sort_cali_effect)/bw),0,1,FALSE))/(Number_of_studies*bw)</f>
        <v>2.0996962126391194</v>
      </c>
      <c r="D204" s="1">
        <f ca="1">EXP(GAMMALN((df+1)/2))/((df*PI())^0.5*EXP(GAMMALN((df)/2)))*(1+((B204-Estimated_mean)/(Estimated_tau2+Interface!$E$11^2)^0.5)^2/df)^(-(df+1)/2)/(Estimated_tau2+Interface!$E$11^2)^0.5</f>
        <v>2.962100555773747</v>
      </c>
    </row>
    <row r="205" spans="1:4">
      <c r="A205" s="1">
        <v>204</v>
      </c>
      <c r="B205" s="1">
        <f t="shared" ca="1" si="3"/>
        <v>0.18561283458921898</v>
      </c>
      <c r="C205" s="1">
        <f t="array" aca="1" ref="C205" ca="1">SUM(NORMDIST(((B205-Sort_cali_effect)/bw),0,1,FALSE))/(Number_of_studies*bw)</f>
        <v>2.0996962126391194</v>
      </c>
      <c r="D205" s="1">
        <f ca="1">EXP(GAMMALN((df+1)/2))/((df*PI())^0.5*EXP(GAMMALN((df)/2)))*(1+((B205-Estimated_mean)/(Estimated_tau2+Interface!$E$11^2)^0.5)^2/df)^(-(df+1)/2)/(Estimated_tau2+Interface!$E$11^2)^0.5</f>
        <v>2.962100555773747</v>
      </c>
    </row>
    <row r="206" spans="1:4">
      <c r="A206" s="1">
        <v>205</v>
      </c>
      <c r="B206" s="1">
        <f t="shared" ca="1" si="3"/>
        <v>0.18561283458921898</v>
      </c>
      <c r="C206" s="1">
        <f t="array" aca="1" ref="C206" ca="1">SUM(NORMDIST(((B206-Sort_cali_effect)/bw),0,1,FALSE))/(Number_of_studies*bw)</f>
        <v>2.0996962126391194</v>
      </c>
      <c r="D206" s="1">
        <f ca="1">EXP(GAMMALN((df+1)/2))/((df*PI())^0.5*EXP(GAMMALN((df)/2)))*(1+((B206-Estimated_mean)/(Estimated_tau2+Interface!$E$11^2)^0.5)^2/df)^(-(df+1)/2)/(Estimated_tau2+Interface!$E$11^2)^0.5</f>
        <v>2.962100555773747</v>
      </c>
    </row>
    <row r="207" spans="1:4">
      <c r="A207" s="1">
        <v>206</v>
      </c>
      <c r="B207" s="1">
        <f t="shared" ca="1" si="3"/>
        <v>0.18561283458921898</v>
      </c>
      <c r="C207" s="1">
        <f t="array" aca="1" ref="C207" ca="1">SUM(NORMDIST(((B207-Sort_cali_effect)/bw),0,1,FALSE))/(Number_of_studies*bw)</f>
        <v>2.0996962126391194</v>
      </c>
      <c r="D207" s="1">
        <f ca="1">EXP(GAMMALN((df+1)/2))/((df*PI())^0.5*EXP(GAMMALN((df)/2)))*(1+((B207-Estimated_mean)/(Estimated_tau2+Interface!$E$11^2)^0.5)^2/df)^(-(df+1)/2)/(Estimated_tau2+Interface!$E$11^2)^0.5</f>
        <v>2.962100555773747</v>
      </c>
    </row>
    <row r="208" spans="1:4">
      <c r="A208" s="1">
        <v>207</v>
      </c>
      <c r="B208" s="1">
        <f t="shared" ca="1" si="3"/>
        <v>0.18561283458921898</v>
      </c>
      <c r="C208" s="1">
        <f t="array" aca="1" ref="C208" ca="1">SUM(NORMDIST(((B208-Sort_cali_effect)/bw),0,1,FALSE))/(Number_of_studies*bw)</f>
        <v>2.0996962126391194</v>
      </c>
      <c r="D208" s="1">
        <f ca="1">EXP(GAMMALN((df+1)/2))/((df*PI())^0.5*EXP(GAMMALN((df)/2)))*(1+((B208-Estimated_mean)/(Estimated_tau2+Interface!$E$11^2)^0.5)^2/df)^(-(df+1)/2)/(Estimated_tau2+Interface!$E$11^2)^0.5</f>
        <v>2.962100555773747</v>
      </c>
    </row>
    <row r="209" spans="1:4">
      <c r="A209" s="1">
        <v>208</v>
      </c>
      <c r="B209" s="1">
        <f t="shared" ca="1" si="3"/>
        <v>0.18561283458921898</v>
      </c>
      <c r="C209" s="1">
        <f t="array" aca="1" ref="C209" ca="1">SUM(NORMDIST(((B209-Sort_cali_effect)/bw),0,1,FALSE))/(Number_of_studies*bw)</f>
        <v>2.0996962126391194</v>
      </c>
      <c r="D209" s="1">
        <f ca="1">EXP(GAMMALN((df+1)/2))/((df*PI())^0.5*EXP(GAMMALN((df)/2)))*(1+((B209-Estimated_mean)/(Estimated_tau2+Interface!$E$11^2)^0.5)^2/df)^(-(df+1)/2)/(Estimated_tau2+Interface!$E$11^2)^0.5</f>
        <v>2.962100555773747</v>
      </c>
    </row>
    <row r="210" spans="1:4">
      <c r="A210" s="1">
        <v>209</v>
      </c>
      <c r="B210" s="1">
        <f t="shared" ca="1" si="3"/>
        <v>0.18561283458921898</v>
      </c>
      <c r="C210" s="1">
        <f t="array" aca="1" ref="C210" ca="1">SUM(NORMDIST(((B210-Sort_cali_effect)/bw),0,1,FALSE))/(Number_of_studies*bw)</f>
        <v>2.0996962126391194</v>
      </c>
      <c r="D210" s="1">
        <f ca="1">EXP(GAMMALN((df+1)/2))/((df*PI())^0.5*EXP(GAMMALN((df)/2)))*(1+((B210-Estimated_mean)/(Estimated_tau2+Interface!$E$11^2)^0.5)^2/df)^(-(df+1)/2)/(Estimated_tau2+Interface!$E$11^2)^0.5</f>
        <v>2.962100555773747</v>
      </c>
    </row>
    <row r="211" spans="1:4">
      <c r="A211" s="1">
        <v>210</v>
      </c>
      <c r="B211" s="1">
        <f t="shared" ca="1" si="3"/>
        <v>0.18561283458921898</v>
      </c>
      <c r="C211" s="1">
        <f t="array" aca="1" ref="C211" ca="1">SUM(NORMDIST(((B211-Sort_cali_effect)/bw),0,1,FALSE))/(Number_of_studies*bw)</f>
        <v>2.0996962126391194</v>
      </c>
      <c r="D211" s="1">
        <f ca="1">EXP(GAMMALN((df+1)/2))/((df*PI())^0.5*EXP(GAMMALN((df)/2)))*(1+((B211-Estimated_mean)/(Estimated_tau2+Interface!$E$11^2)^0.5)^2/df)^(-(df+1)/2)/(Estimated_tau2+Interface!$E$11^2)^0.5</f>
        <v>2.962100555773747</v>
      </c>
    </row>
    <row r="212" spans="1:4">
      <c r="A212" s="1">
        <v>211</v>
      </c>
      <c r="B212" s="1">
        <f t="shared" ca="1" si="3"/>
        <v>0.18561283458921898</v>
      </c>
      <c r="C212" s="1">
        <f t="array" aca="1" ref="C212" ca="1">SUM(NORMDIST(((B212-Sort_cali_effect)/bw),0,1,FALSE))/(Number_of_studies*bw)</f>
        <v>2.0996962126391194</v>
      </c>
      <c r="D212" s="1">
        <f ca="1">EXP(GAMMALN((df+1)/2))/((df*PI())^0.5*EXP(GAMMALN((df)/2)))*(1+((B212-Estimated_mean)/(Estimated_tau2+Interface!$E$11^2)^0.5)^2/df)^(-(df+1)/2)/(Estimated_tau2+Interface!$E$11^2)^0.5</f>
        <v>2.962100555773747</v>
      </c>
    </row>
    <row r="213" spans="1:4">
      <c r="A213" s="1">
        <v>212</v>
      </c>
      <c r="B213" s="1">
        <f t="shared" ca="1" si="3"/>
        <v>0.18561283458921898</v>
      </c>
      <c r="C213" s="1">
        <f t="array" aca="1" ref="C213" ca="1">SUM(NORMDIST(((B213-Sort_cali_effect)/bw),0,1,FALSE))/(Number_of_studies*bw)</f>
        <v>2.0996962126391194</v>
      </c>
      <c r="D213" s="1">
        <f ca="1">EXP(GAMMALN((df+1)/2))/((df*PI())^0.5*EXP(GAMMALN((df)/2)))*(1+((B213-Estimated_mean)/(Estimated_tau2+Interface!$E$11^2)^0.5)^2/df)^(-(df+1)/2)/(Estimated_tau2+Interface!$E$11^2)^0.5</f>
        <v>2.962100555773747</v>
      </c>
    </row>
    <row r="214" spans="1:4">
      <c r="A214" s="1">
        <v>213</v>
      </c>
      <c r="B214" s="1">
        <f t="shared" ca="1" si="3"/>
        <v>0.18561283458921898</v>
      </c>
      <c r="C214" s="1">
        <f t="array" aca="1" ref="C214" ca="1">SUM(NORMDIST(((B214-Sort_cali_effect)/bw),0,1,FALSE))/(Number_of_studies*bw)</f>
        <v>2.0996962126391194</v>
      </c>
      <c r="D214" s="1">
        <f ca="1">EXP(GAMMALN((df+1)/2))/((df*PI())^0.5*EXP(GAMMALN((df)/2)))*(1+((B214-Estimated_mean)/(Estimated_tau2+Interface!$E$11^2)^0.5)^2/df)^(-(df+1)/2)/(Estimated_tau2+Interface!$E$11^2)^0.5</f>
        <v>2.962100555773747</v>
      </c>
    </row>
    <row r="215" spans="1:4">
      <c r="A215" s="1">
        <v>214</v>
      </c>
      <c r="B215" s="1">
        <f t="shared" ca="1" si="3"/>
        <v>0.18561283458921898</v>
      </c>
      <c r="C215" s="1">
        <f t="array" aca="1" ref="C215" ca="1">SUM(NORMDIST(((B215-Sort_cali_effect)/bw),0,1,FALSE))/(Number_of_studies*bw)</f>
        <v>2.0996962126391194</v>
      </c>
      <c r="D215" s="1">
        <f ca="1">EXP(GAMMALN((df+1)/2))/((df*PI())^0.5*EXP(GAMMALN((df)/2)))*(1+((B215-Estimated_mean)/(Estimated_tau2+Interface!$E$11^2)^0.5)^2/df)^(-(df+1)/2)/(Estimated_tau2+Interface!$E$11^2)^0.5</f>
        <v>2.962100555773747</v>
      </c>
    </row>
    <row r="216" spans="1:4">
      <c r="A216" s="1">
        <v>215</v>
      </c>
      <c r="B216" s="1">
        <f t="shared" ca="1" si="3"/>
        <v>0.18561283458921898</v>
      </c>
      <c r="C216" s="1">
        <f t="array" aca="1" ref="C216" ca="1">SUM(NORMDIST(((B216-Sort_cali_effect)/bw),0,1,FALSE))/(Number_of_studies*bw)</f>
        <v>2.0996962126391194</v>
      </c>
      <c r="D216" s="1">
        <f ca="1">EXP(GAMMALN((df+1)/2))/((df*PI())^0.5*EXP(GAMMALN((df)/2)))*(1+((B216-Estimated_mean)/(Estimated_tau2+Interface!$E$11^2)^0.5)^2/df)^(-(df+1)/2)/(Estimated_tau2+Interface!$E$11^2)^0.5</f>
        <v>2.962100555773747</v>
      </c>
    </row>
    <row r="217" spans="1:4">
      <c r="A217" s="1">
        <v>216</v>
      </c>
      <c r="B217" s="1">
        <f t="shared" ca="1" si="3"/>
        <v>0.18561283458921898</v>
      </c>
      <c r="C217" s="1">
        <f t="array" aca="1" ref="C217" ca="1">SUM(NORMDIST(((B217-Sort_cali_effect)/bw),0,1,FALSE))/(Number_of_studies*bw)</f>
        <v>2.0996962126391194</v>
      </c>
      <c r="D217" s="1">
        <f ca="1">EXP(GAMMALN((df+1)/2))/((df*PI())^0.5*EXP(GAMMALN((df)/2)))*(1+((B217-Estimated_mean)/(Estimated_tau2+Interface!$E$11^2)^0.5)^2/df)^(-(df+1)/2)/(Estimated_tau2+Interface!$E$11^2)^0.5</f>
        <v>2.962100555773747</v>
      </c>
    </row>
    <row r="218" spans="1:4">
      <c r="A218" s="1">
        <v>217</v>
      </c>
      <c r="B218" s="1">
        <f t="shared" ca="1" si="3"/>
        <v>0.18561283458921898</v>
      </c>
      <c r="C218" s="1">
        <f t="array" aca="1" ref="C218" ca="1">SUM(NORMDIST(((B218-Sort_cali_effect)/bw),0,1,FALSE))/(Number_of_studies*bw)</f>
        <v>2.0996962126391194</v>
      </c>
      <c r="D218" s="1">
        <f ca="1">EXP(GAMMALN((df+1)/2))/((df*PI())^0.5*EXP(GAMMALN((df)/2)))*(1+((B218-Estimated_mean)/(Estimated_tau2+Interface!$E$11^2)^0.5)^2/df)^(-(df+1)/2)/(Estimated_tau2+Interface!$E$11^2)^0.5</f>
        <v>2.962100555773747</v>
      </c>
    </row>
    <row r="219" spans="1:4">
      <c r="A219" s="1">
        <v>218</v>
      </c>
      <c r="B219" s="1">
        <f t="shared" ca="1" si="3"/>
        <v>0.18561283458921898</v>
      </c>
      <c r="C219" s="1">
        <f t="array" aca="1" ref="C219" ca="1">SUM(NORMDIST(((B219-Sort_cali_effect)/bw),0,1,FALSE))/(Number_of_studies*bw)</f>
        <v>2.0996962126391194</v>
      </c>
      <c r="D219" s="1">
        <f ca="1">EXP(GAMMALN((df+1)/2))/((df*PI())^0.5*EXP(GAMMALN((df)/2)))*(1+((B219-Estimated_mean)/(Estimated_tau2+Interface!$E$11^2)^0.5)^2/df)^(-(df+1)/2)/(Estimated_tau2+Interface!$E$11^2)^0.5</f>
        <v>2.962100555773747</v>
      </c>
    </row>
    <row r="220" spans="1:4">
      <c r="A220" s="1">
        <v>219</v>
      </c>
      <c r="B220" s="1">
        <f t="shared" ca="1" si="3"/>
        <v>0.18561283458921898</v>
      </c>
      <c r="C220" s="1">
        <f t="array" aca="1" ref="C220" ca="1">SUM(NORMDIST(((B220-Sort_cali_effect)/bw),0,1,FALSE))/(Number_of_studies*bw)</f>
        <v>2.0996962126391194</v>
      </c>
      <c r="D220" s="1">
        <f ca="1">EXP(GAMMALN((df+1)/2))/((df*PI())^0.5*EXP(GAMMALN((df)/2)))*(1+((B220-Estimated_mean)/(Estimated_tau2+Interface!$E$11^2)^0.5)^2/df)^(-(df+1)/2)/(Estimated_tau2+Interface!$E$11^2)^0.5</f>
        <v>2.962100555773747</v>
      </c>
    </row>
    <row r="221" spans="1:4">
      <c r="A221" s="1">
        <v>220</v>
      </c>
      <c r="B221" s="1">
        <f t="shared" ca="1" si="3"/>
        <v>0.18561283458921898</v>
      </c>
      <c r="C221" s="1">
        <f t="array" aca="1" ref="C221" ca="1">SUM(NORMDIST(((B221-Sort_cali_effect)/bw),0,1,FALSE))/(Number_of_studies*bw)</f>
        <v>2.0996962126391194</v>
      </c>
      <c r="D221" s="1">
        <f ca="1">EXP(GAMMALN((df+1)/2))/((df*PI())^0.5*EXP(GAMMALN((df)/2)))*(1+((B221-Estimated_mean)/(Estimated_tau2+Interface!$E$11^2)^0.5)^2/df)^(-(df+1)/2)/(Estimated_tau2+Interface!$E$11^2)^0.5</f>
        <v>2.962100555773747</v>
      </c>
    </row>
    <row r="222" spans="1:4">
      <c r="A222" s="1">
        <v>221</v>
      </c>
      <c r="B222" s="1">
        <f t="shared" ca="1" si="3"/>
        <v>0.18561283458921898</v>
      </c>
      <c r="C222" s="1">
        <f t="array" aca="1" ref="C222" ca="1">SUM(NORMDIST(((B222-Sort_cali_effect)/bw),0,1,FALSE))/(Number_of_studies*bw)</f>
        <v>2.0996962126391194</v>
      </c>
      <c r="D222" s="1">
        <f ca="1">EXP(GAMMALN((df+1)/2))/((df*PI())^0.5*EXP(GAMMALN((df)/2)))*(1+((B222-Estimated_mean)/(Estimated_tau2+Interface!$E$11^2)^0.5)^2/df)^(-(df+1)/2)/(Estimated_tau2+Interface!$E$11^2)^0.5</f>
        <v>2.962100555773747</v>
      </c>
    </row>
    <row r="223" spans="1:4">
      <c r="A223" s="1">
        <v>222</v>
      </c>
      <c r="B223" s="1">
        <f t="shared" ca="1" si="3"/>
        <v>0.18561283458921898</v>
      </c>
      <c r="C223" s="1">
        <f t="array" aca="1" ref="C223" ca="1">SUM(NORMDIST(((B223-Sort_cali_effect)/bw),0,1,FALSE))/(Number_of_studies*bw)</f>
        <v>2.0996962126391194</v>
      </c>
      <c r="D223" s="1">
        <f ca="1">EXP(GAMMALN((df+1)/2))/((df*PI())^0.5*EXP(GAMMALN((df)/2)))*(1+((B223-Estimated_mean)/(Estimated_tau2+Interface!$E$11^2)^0.5)^2/df)^(-(df+1)/2)/(Estimated_tau2+Interface!$E$11^2)^0.5</f>
        <v>2.962100555773747</v>
      </c>
    </row>
    <row r="224" spans="1:4">
      <c r="A224" s="1">
        <v>223</v>
      </c>
      <c r="B224" s="1">
        <f t="shared" ca="1" si="3"/>
        <v>0.18561283458921898</v>
      </c>
      <c r="C224" s="1">
        <f t="array" aca="1" ref="C224" ca="1">SUM(NORMDIST(((B224-Sort_cali_effect)/bw),0,1,FALSE))/(Number_of_studies*bw)</f>
        <v>2.0996962126391194</v>
      </c>
      <c r="D224" s="1">
        <f ca="1">EXP(GAMMALN((df+1)/2))/((df*PI())^0.5*EXP(GAMMALN((df)/2)))*(1+((B224-Estimated_mean)/(Estimated_tau2+Interface!$E$11^2)^0.5)^2/df)^(-(df+1)/2)/(Estimated_tau2+Interface!$E$11^2)^0.5</f>
        <v>2.962100555773747</v>
      </c>
    </row>
    <row r="225" spans="1:4">
      <c r="A225" s="1">
        <v>224</v>
      </c>
      <c r="B225" s="1">
        <f t="shared" ca="1" si="3"/>
        <v>0.18561283458921898</v>
      </c>
      <c r="C225" s="1">
        <f t="array" aca="1" ref="C225" ca="1">SUM(NORMDIST(((B225-Sort_cali_effect)/bw),0,1,FALSE))/(Number_of_studies*bw)</f>
        <v>2.0996962126391194</v>
      </c>
      <c r="D225" s="1">
        <f ca="1">EXP(GAMMALN((df+1)/2))/((df*PI())^0.5*EXP(GAMMALN((df)/2)))*(1+((B225-Estimated_mean)/(Estimated_tau2+Interface!$E$11^2)^0.5)^2/df)^(-(df+1)/2)/(Estimated_tau2+Interface!$E$11^2)^0.5</f>
        <v>2.962100555773747</v>
      </c>
    </row>
    <row r="226" spans="1:4">
      <c r="A226" s="1">
        <v>225</v>
      </c>
      <c r="B226" s="1">
        <f t="shared" ca="1" si="3"/>
        <v>0.18561283458921898</v>
      </c>
      <c r="C226" s="1">
        <f t="array" aca="1" ref="C226" ca="1">SUM(NORMDIST(((B226-Sort_cali_effect)/bw),0,1,FALSE))/(Number_of_studies*bw)</f>
        <v>2.0996962126391194</v>
      </c>
      <c r="D226" s="1">
        <f ca="1">EXP(GAMMALN((df+1)/2))/((df*PI())^0.5*EXP(GAMMALN((df)/2)))*(1+((B226-Estimated_mean)/(Estimated_tau2+Interface!$E$11^2)^0.5)^2/df)^(-(df+1)/2)/(Estimated_tau2+Interface!$E$11^2)^0.5</f>
        <v>2.962100555773747</v>
      </c>
    </row>
    <row r="227" spans="1:4">
      <c r="A227" s="1">
        <v>226</v>
      </c>
      <c r="B227" s="1">
        <f t="shared" ca="1" si="3"/>
        <v>0.18561283458921898</v>
      </c>
      <c r="C227" s="1">
        <f t="array" aca="1" ref="C227" ca="1">SUM(NORMDIST(((B227-Sort_cali_effect)/bw),0,1,FALSE))/(Number_of_studies*bw)</f>
        <v>2.0996962126391194</v>
      </c>
      <c r="D227" s="1">
        <f ca="1">EXP(GAMMALN((df+1)/2))/((df*PI())^0.5*EXP(GAMMALN((df)/2)))*(1+((B227-Estimated_mean)/(Estimated_tau2+Interface!$E$11^2)^0.5)^2/df)^(-(df+1)/2)/(Estimated_tau2+Interface!$E$11^2)^0.5</f>
        <v>2.962100555773747</v>
      </c>
    </row>
    <row r="228" spans="1:4">
      <c r="A228" s="1">
        <v>227</v>
      </c>
      <c r="B228" s="1">
        <f t="shared" ca="1" si="3"/>
        <v>0.18561283458921898</v>
      </c>
      <c r="C228" s="1">
        <f t="array" aca="1" ref="C228" ca="1">SUM(NORMDIST(((B228-Sort_cali_effect)/bw),0,1,FALSE))/(Number_of_studies*bw)</f>
        <v>2.0996962126391194</v>
      </c>
      <c r="D228" s="1">
        <f ca="1">EXP(GAMMALN((df+1)/2))/((df*PI())^0.5*EXP(GAMMALN((df)/2)))*(1+((B228-Estimated_mean)/(Estimated_tau2+Interface!$E$11^2)^0.5)^2/df)^(-(df+1)/2)/(Estimated_tau2+Interface!$E$11^2)^0.5</f>
        <v>2.962100555773747</v>
      </c>
    </row>
    <row r="229" spans="1:4">
      <c r="A229" s="1">
        <v>228</v>
      </c>
      <c r="B229" s="1">
        <f t="shared" ca="1" si="3"/>
        <v>0.18561283458921898</v>
      </c>
      <c r="C229" s="1">
        <f t="array" aca="1" ref="C229" ca="1">SUM(NORMDIST(((B229-Sort_cali_effect)/bw),0,1,FALSE))/(Number_of_studies*bw)</f>
        <v>2.0996962126391194</v>
      </c>
      <c r="D229" s="1">
        <f ca="1">EXP(GAMMALN((df+1)/2))/((df*PI())^0.5*EXP(GAMMALN((df)/2)))*(1+((B229-Estimated_mean)/(Estimated_tau2+Interface!$E$11^2)^0.5)^2/df)^(-(df+1)/2)/(Estimated_tau2+Interface!$E$11^2)^0.5</f>
        <v>2.962100555773747</v>
      </c>
    </row>
    <row r="230" spans="1:4">
      <c r="A230" s="1">
        <v>229</v>
      </c>
      <c r="B230" s="1">
        <f t="shared" ca="1" si="3"/>
        <v>0.18561283458921898</v>
      </c>
      <c r="C230" s="1">
        <f t="array" aca="1" ref="C230" ca="1">SUM(NORMDIST(((B230-Sort_cali_effect)/bw),0,1,FALSE))/(Number_of_studies*bw)</f>
        <v>2.0996962126391194</v>
      </c>
      <c r="D230" s="1">
        <f ca="1">EXP(GAMMALN((df+1)/2))/((df*PI())^0.5*EXP(GAMMALN((df)/2)))*(1+((B230-Estimated_mean)/(Estimated_tau2+Interface!$E$11^2)^0.5)^2/df)^(-(df+1)/2)/(Estimated_tau2+Interface!$E$11^2)^0.5</f>
        <v>2.962100555773747</v>
      </c>
    </row>
    <row r="231" spans="1:4">
      <c r="A231" s="1">
        <v>230</v>
      </c>
      <c r="B231" s="1">
        <f t="shared" ca="1" si="3"/>
        <v>0.18561283458921898</v>
      </c>
      <c r="C231" s="1">
        <f t="array" aca="1" ref="C231" ca="1">SUM(NORMDIST(((B231-Sort_cali_effect)/bw),0,1,FALSE))/(Number_of_studies*bw)</f>
        <v>2.0996962126391194</v>
      </c>
      <c r="D231" s="1">
        <f ca="1">EXP(GAMMALN((df+1)/2))/((df*PI())^0.5*EXP(GAMMALN((df)/2)))*(1+((B231-Estimated_mean)/(Estimated_tau2+Interface!$E$11^2)^0.5)^2/df)^(-(df+1)/2)/(Estimated_tau2+Interface!$E$11^2)^0.5</f>
        <v>2.962100555773747</v>
      </c>
    </row>
    <row r="232" spans="1:4">
      <c r="A232" s="1">
        <v>231</v>
      </c>
      <c r="B232" s="1">
        <f t="shared" ca="1" si="3"/>
        <v>0.18561283458921898</v>
      </c>
      <c r="C232" s="1">
        <f t="array" aca="1" ref="C232" ca="1">SUM(NORMDIST(((B232-Sort_cali_effect)/bw),0,1,FALSE))/(Number_of_studies*bw)</f>
        <v>2.0996962126391194</v>
      </c>
      <c r="D232" s="1">
        <f ca="1">EXP(GAMMALN((df+1)/2))/((df*PI())^0.5*EXP(GAMMALN((df)/2)))*(1+((B232-Estimated_mean)/(Estimated_tau2+Interface!$E$11^2)^0.5)^2/df)^(-(df+1)/2)/(Estimated_tau2+Interface!$E$11^2)^0.5</f>
        <v>2.962100555773747</v>
      </c>
    </row>
    <row r="233" spans="1:4">
      <c r="A233" s="1">
        <v>232</v>
      </c>
      <c r="B233" s="1">
        <f t="shared" ca="1" si="3"/>
        <v>0.18561283458921898</v>
      </c>
      <c r="C233" s="1">
        <f t="array" aca="1" ref="C233" ca="1">SUM(NORMDIST(((B233-Sort_cali_effect)/bw),0,1,FALSE))/(Number_of_studies*bw)</f>
        <v>2.0996962126391194</v>
      </c>
      <c r="D233" s="1">
        <f ca="1">EXP(GAMMALN((df+1)/2))/((df*PI())^0.5*EXP(GAMMALN((df)/2)))*(1+((B233-Estimated_mean)/(Estimated_tau2+Interface!$E$11^2)^0.5)^2/df)^(-(df+1)/2)/(Estimated_tau2+Interface!$E$11^2)^0.5</f>
        <v>2.962100555773747</v>
      </c>
    </row>
    <row r="234" spans="1:4">
      <c r="A234" s="1">
        <v>233</v>
      </c>
      <c r="B234" s="1">
        <f t="shared" ca="1" si="3"/>
        <v>0.18561283458921898</v>
      </c>
      <c r="C234" s="1">
        <f t="array" aca="1" ref="C234" ca="1">SUM(NORMDIST(((B234-Sort_cali_effect)/bw),0,1,FALSE))/(Number_of_studies*bw)</f>
        <v>2.0996962126391194</v>
      </c>
      <c r="D234" s="1">
        <f ca="1">EXP(GAMMALN((df+1)/2))/((df*PI())^0.5*EXP(GAMMALN((df)/2)))*(1+((B234-Estimated_mean)/(Estimated_tau2+Interface!$E$11^2)^0.5)^2/df)^(-(df+1)/2)/(Estimated_tau2+Interface!$E$11^2)^0.5</f>
        <v>2.962100555773747</v>
      </c>
    </row>
    <row r="235" spans="1:4">
      <c r="A235" s="1">
        <v>234</v>
      </c>
      <c r="B235" s="1">
        <f t="shared" ca="1" si="3"/>
        <v>0.18561283458921898</v>
      </c>
      <c r="C235" s="1">
        <f t="array" aca="1" ref="C235" ca="1">SUM(NORMDIST(((B235-Sort_cali_effect)/bw),0,1,FALSE))/(Number_of_studies*bw)</f>
        <v>2.0996962126391194</v>
      </c>
      <c r="D235" s="1">
        <f ca="1">EXP(GAMMALN((df+1)/2))/((df*PI())^0.5*EXP(GAMMALN((df)/2)))*(1+((B235-Estimated_mean)/(Estimated_tau2+Interface!$E$11^2)^0.5)^2/df)^(-(df+1)/2)/(Estimated_tau2+Interface!$E$11^2)^0.5</f>
        <v>2.962100555773747</v>
      </c>
    </row>
    <row r="236" spans="1:4">
      <c r="A236" s="1">
        <v>235</v>
      </c>
      <c r="B236" s="1">
        <f t="shared" ca="1" si="3"/>
        <v>0.18561283458921898</v>
      </c>
      <c r="C236" s="1">
        <f t="array" aca="1" ref="C236" ca="1">SUM(NORMDIST(((B236-Sort_cali_effect)/bw),0,1,FALSE))/(Number_of_studies*bw)</f>
        <v>2.0996962126391194</v>
      </c>
      <c r="D236" s="1">
        <f ca="1">EXP(GAMMALN((df+1)/2))/((df*PI())^0.5*EXP(GAMMALN((df)/2)))*(1+((B236-Estimated_mean)/(Estimated_tau2+Interface!$E$11^2)^0.5)^2/df)^(-(df+1)/2)/(Estimated_tau2+Interface!$E$11^2)^0.5</f>
        <v>2.962100555773747</v>
      </c>
    </row>
    <row r="237" spans="1:4">
      <c r="A237" s="1">
        <v>236</v>
      </c>
      <c r="B237" s="1">
        <f t="shared" ca="1" si="3"/>
        <v>0.18561283458921898</v>
      </c>
      <c r="C237" s="1">
        <f t="array" aca="1" ref="C237" ca="1">SUM(NORMDIST(((B237-Sort_cali_effect)/bw),0,1,FALSE))/(Number_of_studies*bw)</f>
        <v>2.0996962126391194</v>
      </c>
      <c r="D237" s="1">
        <f ca="1">EXP(GAMMALN((df+1)/2))/((df*PI())^0.5*EXP(GAMMALN((df)/2)))*(1+((B237-Estimated_mean)/(Estimated_tau2+Interface!$E$11^2)^0.5)^2/df)^(-(df+1)/2)/(Estimated_tau2+Interface!$E$11^2)^0.5</f>
        <v>2.962100555773747</v>
      </c>
    </row>
    <row r="238" spans="1:4">
      <c r="A238" s="1">
        <v>237</v>
      </c>
      <c r="B238" s="1">
        <f t="shared" ca="1" si="3"/>
        <v>0.18561283458921898</v>
      </c>
      <c r="C238" s="1">
        <f t="array" aca="1" ref="C238" ca="1">SUM(NORMDIST(((B238-Sort_cali_effect)/bw),0,1,FALSE))/(Number_of_studies*bw)</f>
        <v>2.0996962126391194</v>
      </c>
      <c r="D238" s="1">
        <f ca="1">EXP(GAMMALN((df+1)/2))/((df*PI())^0.5*EXP(GAMMALN((df)/2)))*(1+((B238-Estimated_mean)/(Estimated_tau2+Interface!$E$11^2)^0.5)^2/df)^(-(df+1)/2)/(Estimated_tau2+Interface!$E$11^2)^0.5</f>
        <v>2.962100555773747</v>
      </c>
    </row>
    <row r="239" spans="1:4">
      <c r="A239" s="1">
        <v>238</v>
      </c>
      <c r="B239" s="1">
        <f t="shared" ca="1" si="3"/>
        <v>0.18561283458921898</v>
      </c>
      <c r="C239" s="1">
        <f t="array" aca="1" ref="C239" ca="1">SUM(NORMDIST(((B239-Sort_cali_effect)/bw),0,1,FALSE))/(Number_of_studies*bw)</f>
        <v>2.0996962126391194</v>
      </c>
      <c r="D239" s="1">
        <f ca="1">EXP(GAMMALN((df+1)/2))/((df*PI())^0.5*EXP(GAMMALN((df)/2)))*(1+((B239-Estimated_mean)/(Estimated_tau2+Interface!$E$11^2)^0.5)^2/df)^(-(df+1)/2)/(Estimated_tau2+Interface!$E$11^2)^0.5</f>
        <v>2.962100555773747</v>
      </c>
    </row>
    <row r="240" spans="1:4">
      <c r="A240" s="1">
        <v>239</v>
      </c>
      <c r="B240" s="1">
        <f t="shared" ca="1" si="3"/>
        <v>0.18561283458921898</v>
      </c>
      <c r="C240" s="1">
        <f t="array" aca="1" ref="C240" ca="1">SUM(NORMDIST(((B240-Sort_cali_effect)/bw),0,1,FALSE))/(Number_of_studies*bw)</f>
        <v>2.0996962126391194</v>
      </c>
      <c r="D240" s="1">
        <f ca="1">EXP(GAMMALN((df+1)/2))/((df*PI())^0.5*EXP(GAMMALN((df)/2)))*(1+((B240-Estimated_mean)/(Estimated_tau2+Interface!$E$11^2)^0.5)^2/df)^(-(df+1)/2)/(Estimated_tau2+Interface!$E$11^2)^0.5</f>
        <v>2.962100555773747</v>
      </c>
    </row>
    <row r="241" spans="1:4">
      <c r="A241" s="1">
        <v>240</v>
      </c>
      <c r="B241" s="1">
        <f t="shared" ca="1" si="3"/>
        <v>0.18561283458921898</v>
      </c>
      <c r="C241" s="1">
        <f t="array" aca="1" ref="C241" ca="1">SUM(NORMDIST(((B241-Sort_cali_effect)/bw),0,1,FALSE))/(Number_of_studies*bw)</f>
        <v>2.0996962126391194</v>
      </c>
      <c r="D241" s="1">
        <f ca="1">EXP(GAMMALN((df+1)/2))/((df*PI())^0.5*EXP(GAMMALN((df)/2)))*(1+((B241-Estimated_mean)/(Estimated_tau2+Interface!$E$11^2)^0.5)^2/df)^(-(df+1)/2)/(Estimated_tau2+Interface!$E$11^2)^0.5</f>
        <v>2.962100555773747</v>
      </c>
    </row>
    <row r="242" spans="1:4">
      <c r="A242" s="1">
        <v>241</v>
      </c>
      <c r="B242" s="1">
        <f t="shared" ca="1" si="3"/>
        <v>0.18561283458921898</v>
      </c>
      <c r="C242" s="1">
        <f t="array" aca="1" ref="C242" ca="1">SUM(NORMDIST(((B242-Sort_cali_effect)/bw),0,1,FALSE))/(Number_of_studies*bw)</f>
        <v>2.0996962126391194</v>
      </c>
      <c r="D242" s="1">
        <f ca="1">EXP(GAMMALN((df+1)/2))/((df*PI())^0.5*EXP(GAMMALN((df)/2)))*(1+((B242-Estimated_mean)/(Estimated_tau2+Interface!$E$11^2)^0.5)^2/df)^(-(df+1)/2)/(Estimated_tau2+Interface!$E$11^2)^0.5</f>
        <v>2.962100555773747</v>
      </c>
    </row>
    <row r="243" spans="1:4">
      <c r="A243" s="1">
        <v>242</v>
      </c>
      <c r="B243" s="1">
        <f t="shared" ca="1" si="3"/>
        <v>0.18561283458921898</v>
      </c>
      <c r="C243" s="1">
        <f t="array" aca="1" ref="C243" ca="1">SUM(NORMDIST(((B243-Sort_cali_effect)/bw),0,1,FALSE))/(Number_of_studies*bw)</f>
        <v>2.0996962126391194</v>
      </c>
      <c r="D243" s="1">
        <f ca="1">EXP(GAMMALN((df+1)/2))/((df*PI())^0.5*EXP(GAMMALN((df)/2)))*(1+((B243-Estimated_mean)/(Estimated_tau2+Interface!$E$11^2)^0.5)^2/df)^(-(df+1)/2)/(Estimated_tau2+Interface!$E$11^2)^0.5</f>
        <v>2.962100555773747</v>
      </c>
    </row>
    <row r="244" spans="1:4">
      <c r="A244" s="1">
        <v>243</v>
      </c>
      <c r="B244" s="1">
        <f t="shared" ca="1" si="3"/>
        <v>0.18561283458921898</v>
      </c>
      <c r="C244" s="1">
        <f t="array" aca="1" ref="C244" ca="1">SUM(NORMDIST(((B244-Sort_cali_effect)/bw),0,1,FALSE))/(Number_of_studies*bw)</f>
        <v>2.0996962126391194</v>
      </c>
      <c r="D244" s="1">
        <f ca="1">EXP(GAMMALN((df+1)/2))/((df*PI())^0.5*EXP(GAMMALN((df)/2)))*(1+((B244-Estimated_mean)/(Estimated_tau2+Interface!$E$11^2)^0.5)^2/df)^(-(df+1)/2)/(Estimated_tau2+Interface!$E$11^2)^0.5</f>
        <v>2.962100555773747</v>
      </c>
    </row>
    <row r="245" spans="1:4">
      <c r="A245" s="1">
        <v>244</v>
      </c>
      <c r="B245" s="1">
        <f t="shared" ca="1" si="3"/>
        <v>0.18561283458921898</v>
      </c>
      <c r="C245" s="1">
        <f t="array" aca="1" ref="C245" ca="1">SUM(NORMDIST(((B245-Sort_cali_effect)/bw),0,1,FALSE))/(Number_of_studies*bw)</f>
        <v>2.0996962126391194</v>
      </c>
      <c r="D245" s="1">
        <f ca="1">EXP(GAMMALN((df+1)/2))/((df*PI())^0.5*EXP(GAMMALN((df)/2)))*(1+((B245-Estimated_mean)/(Estimated_tau2+Interface!$E$11^2)^0.5)^2/df)^(-(df+1)/2)/(Estimated_tau2+Interface!$E$11^2)^0.5</f>
        <v>2.962100555773747</v>
      </c>
    </row>
    <row r="246" spans="1:4">
      <c r="A246" s="1">
        <v>245</v>
      </c>
      <c r="B246" s="1">
        <f t="shared" ca="1" si="3"/>
        <v>0.18561283458921898</v>
      </c>
      <c r="C246" s="1">
        <f t="array" aca="1" ref="C246" ca="1">SUM(NORMDIST(((B246-Sort_cali_effect)/bw),0,1,FALSE))/(Number_of_studies*bw)</f>
        <v>2.0996962126391194</v>
      </c>
      <c r="D246" s="1">
        <f ca="1">EXP(GAMMALN((df+1)/2))/((df*PI())^0.5*EXP(GAMMALN((df)/2)))*(1+((B246-Estimated_mean)/(Estimated_tau2+Interface!$E$11^2)^0.5)^2/df)^(-(df+1)/2)/(Estimated_tau2+Interface!$E$11^2)^0.5</f>
        <v>2.962100555773747</v>
      </c>
    </row>
    <row r="247" spans="1:4">
      <c r="A247" s="1">
        <v>246</v>
      </c>
      <c r="B247" s="1">
        <f t="shared" ca="1" si="3"/>
        <v>0.18561283458921898</v>
      </c>
      <c r="C247" s="1">
        <f t="array" aca="1" ref="C247" ca="1">SUM(NORMDIST(((B247-Sort_cali_effect)/bw),0,1,FALSE))/(Number_of_studies*bw)</f>
        <v>2.0996962126391194</v>
      </c>
      <c r="D247" s="1">
        <f ca="1">EXP(GAMMALN((df+1)/2))/((df*PI())^0.5*EXP(GAMMALN((df)/2)))*(1+((B247-Estimated_mean)/(Estimated_tau2+Interface!$E$11^2)^0.5)^2/df)^(-(df+1)/2)/(Estimated_tau2+Interface!$E$11^2)^0.5</f>
        <v>2.962100555773747</v>
      </c>
    </row>
    <row r="248" spans="1:4">
      <c r="A248" s="1">
        <v>247</v>
      </c>
      <c r="B248" s="1">
        <f t="shared" ca="1" si="3"/>
        <v>0.18561283458921898</v>
      </c>
      <c r="C248" s="1">
        <f t="array" aca="1" ref="C248" ca="1">SUM(NORMDIST(((B248-Sort_cali_effect)/bw),0,1,FALSE))/(Number_of_studies*bw)</f>
        <v>2.0996962126391194</v>
      </c>
      <c r="D248" s="1">
        <f ca="1">EXP(GAMMALN((df+1)/2))/((df*PI())^0.5*EXP(GAMMALN((df)/2)))*(1+((B248-Estimated_mean)/(Estimated_tau2+Interface!$E$11^2)^0.5)^2/df)^(-(df+1)/2)/(Estimated_tau2+Interface!$E$11^2)^0.5</f>
        <v>2.962100555773747</v>
      </c>
    </row>
    <row r="249" spans="1:4">
      <c r="A249" s="1">
        <v>248</v>
      </c>
      <c r="B249" s="1">
        <f t="shared" ca="1" si="3"/>
        <v>0.18561283458921898</v>
      </c>
      <c r="C249" s="1">
        <f t="array" aca="1" ref="C249" ca="1">SUM(NORMDIST(((B249-Sort_cali_effect)/bw),0,1,FALSE))/(Number_of_studies*bw)</f>
        <v>2.0996962126391194</v>
      </c>
      <c r="D249" s="1">
        <f ca="1">EXP(GAMMALN((df+1)/2))/((df*PI())^0.5*EXP(GAMMALN((df)/2)))*(1+((B249-Estimated_mean)/(Estimated_tau2+Interface!$E$11^2)^0.5)^2/df)^(-(df+1)/2)/(Estimated_tau2+Interface!$E$11^2)^0.5</f>
        <v>2.962100555773747</v>
      </c>
    </row>
    <row r="250" spans="1:4">
      <c r="A250" s="1">
        <v>249</v>
      </c>
      <c r="B250" s="1">
        <f t="shared" ca="1" si="3"/>
        <v>0.18561283458921898</v>
      </c>
      <c r="C250" s="1">
        <f t="array" aca="1" ref="C250" ca="1">SUM(NORMDIST(((B250-Sort_cali_effect)/bw),0,1,FALSE))/(Number_of_studies*bw)</f>
        <v>2.0996962126391194</v>
      </c>
      <c r="D250" s="1">
        <f ca="1">EXP(GAMMALN((df+1)/2))/((df*PI())^0.5*EXP(GAMMALN((df)/2)))*(1+((B250-Estimated_mean)/(Estimated_tau2+Interface!$E$11^2)^0.5)^2/df)^(-(df+1)/2)/(Estimated_tau2+Interface!$E$11^2)^0.5</f>
        <v>2.962100555773747</v>
      </c>
    </row>
    <row r="251" spans="1:4">
      <c r="A251" s="1">
        <v>250</v>
      </c>
      <c r="B251" s="1">
        <f t="shared" ca="1" si="3"/>
        <v>0.18561283458921898</v>
      </c>
      <c r="C251" s="1">
        <f t="array" aca="1" ref="C251" ca="1">SUM(NORMDIST(((B251-Sort_cali_effect)/bw),0,1,FALSE))/(Number_of_studies*bw)</f>
        <v>2.0996962126391194</v>
      </c>
      <c r="D251" s="1">
        <f ca="1">EXP(GAMMALN((df+1)/2))/((df*PI())^0.5*EXP(GAMMALN((df)/2)))*(1+((B251-Estimated_mean)/(Estimated_tau2+Interface!$E$11^2)^0.5)^2/df)^(-(df+1)/2)/(Estimated_tau2+Interface!$E$11^2)^0.5</f>
        <v>2.962100555773747</v>
      </c>
    </row>
    <row r="252" spans="1:4">
      <c r="A252" s="1">
        <v>251</v>
      </c>
      <c r="B252" s="1">
        <f t="shared" ca="1" si="3"/>
        <v>0.18561283458921898</v>
      </c>
      <c r="C252" s="1">
        <f t="array" aca="1" ref="C252" ca="1">SUM(NORMDIST(((B252-Sort_cali_effect)/bw),0,1,FALSE))/(Number_of_studies*bw)</f>
        <v>2.0996962126391194</v>
      </c>
      <c r="D252" s="1">
        <f ca="1">EXP(GAMMALN((df+1)/2))/((df*PI())^0.5*EXP(GAMMALN((df)/2)))*(1+((B252-Estimated_mean)/(Estimated_tau2+Interface!$E$11^2)^0.5)^2/df)^(-(df+1)/2)/(Estimated_tau2+Interface!$E$11^2)^0.5</f>
        <v>2.962100555773747</v>
      </c>
    </row>
    <row r="253" spans="1:4">
      <c r="A253" s="1">
        <v>252</v>
      </c>
      <c r="B253" s="1">
        <f t="shared" ca="1" si="3"/>
        <v>0.18561283458921898</v>
      </c>
      <c r="C253" s="1">
        <f t="array" aca="1" ref="C253" ca="1">SUM(NORMDIST(((B253-Sort_cali_effect)/bw),0,1,FALSE))/(Number_of_studies*bw)</f>
        <v>2.0996962126391194</v>
      </c>
      <c r="D253" s="1">
        <f ca="1">EXP(GAMMALN((df+1)/2))/((df*PI())^0.5*EXP(GAMMALN((df)/2)))*(1+((B253-Estimated_mean)/(Estimated_tau2+Interface!$E$11^2)^0.5)^2/df)^(-(df+1)/2)/(Estimated_tau2+Interface!$E$11^2)^0.5</f>
        <v>2.962100555773747</v>
      </c>
    </row>
    <row r="254" spans="1:4">
      <c r="A254" s="1">
        <v>253</v>
      </c>
      <c r="B254" s="1">
        <f t="shared" ca="1" si="3"/>
        <v>0.18561283458921898</v>
      </c>
      <c r="C254" s="1">
        <f t="array" aca="1" ref="C254" ca="1">SUM(NORMDIST(((B254-Sort_cali_effect)/bw),0,1,FALSE))/(Number_of_studies*bw)</f>
        <v>2.0996962126391194</v>
      </c>
      <c r="D254" s="1">
        <f ca="1">EXP(GAMMALN((df+1)/2))/((df*PI())^0.5*EXP(GAMMALN((df)/2)))*(1+((B254-Estimated_mean)/(Estimated_tau2+Interface!$E$11^2)^0.5)^2/df)^(-(df+1)/2)/(Estimated_tau2+Interface!$E$11^2)^0.5</f>
        <v>2.962100555773747</v>
      </c>
    </row>
    <row r="255" spans="1:4">
      <c r="A255" s="1">
        <v>254</v>
      </c>
      <c r="B255" s="1">
        <f t="shared" ca="1" si="3"/>
        <v>0.18561283458921898</v>
      </c>
      <c r="C255" s="1">
        <f t="array" aca="1" ref="C255" ca="1">SUM(NORMDIST(((B255-Sort_cali_effect)/bw),0,1,FALSE))/(Number_of_studies*bw)</f>
        <v>2.0996962126391194</v>
      </c>
      <c r="D255" s="1">
        <f ca="1">EXP(GAMMALN((df+1)/2))/((df*PI())^0.5*EXP(GAMMALN((df)/2)))*(1+((B255-Estimated_mean)/(Estimated_tau2+Interface!$E$11^2)^0.5)^2/df)^(-(df+1)/2)/(Estimated_tau2+Interface!$E$11^2)^0.5</f>
        <v>2.962100555773747</v>
      </c>
    </row>
    <row r="256" spans="1:4">
      <c r="A256" s="1">
        <v>255</v>
      </c>
      <c r="B256" s="1">
        <f t="shared" ca="1" si="3"/>
        <v>0.18561283458921898</v>
      </c>
      <c r="C256" s="1">
        <f t="array" aca="1" ref="C256" ca="1">SUM(NORMDIST(((B256-Sort_cali_effect)/bw),0,1,FALSE))/(Number_of_studies*bw)</f>
        <v>2.0996962126391194</v>
      </c>
      <c r="D256" s="1">
        <f ca="1">EXP(GAMMALN((df+1)/2))/((df*PI())^0.5*EXP(GAMMALN((df)/2)))*(1+((B256-Estimated_mean)/(Estimated_tau2+Interface!$E$11^2)^0.5)^2/df)^(-(df+1)/2)/(Estimated_tau2+Interface!$E$11^2)^0.5</f>
        <v>2.962100555773747</v>
      </c>
    </row>
    <row r="257" spans="1:4">
      <c r="A257" s="1">
        <v>256</v>
      </c>
      <c r="B257" s="1">
        <f t="shared" ca="1" si="3"/>
        <v>0.18561283458921898</v>
      </c>
      <c r="C257" s="1">
        <f t="array" aca="1" ref="C257" ca="1">SUM(NORMDIST(((B257-Sort_cali_effect)/bw),0,1,FALSE))/(Number_of_studies*bw)</f>
        <v>2.0996962126391194</v>
      </c>
      <c r="D257" s="1">
        <f ca="1">EXP(GAMMALN((df+1)/2))/((df*PI())^0.5*EXP(GAMMALN((df)/2)))*(1+((B257-Estimated_mean)/(Estimated_tau2+Interface!$E$11^2)^0.5)^2/df)^(-(df+1)/2)/(Estimated_tau2+Interface!$E$11^2)^0.5</f>
        <v>2.962100555773747</v>
      </c>
    </row>
    <row r="258" spans="1:4">
      <c r="A258" s="1">
        <v>257</v>
      </c>
      <c r="B258" s="1">
        <f t="shared" ca="1" si="3"/>
        <v>0.18561283458921898</v>
      </c>
      <c r="C258" s="1">
        <f t="array" aca="1" ref="C258" ca="1">SUM(NORMDIST(((B258-Sort_cali_effect)/bw),0,1,FALSE))/(Number_of_studies*bw)</f>
        <v>2.0996962126391194</v>
      </c>
      <c r="D258" s="1">
        <f ca="1">EXP(GAMMALN((df+1)/2))/((df*PI())^0.5*EXP(GAMMALN((df)/2)))*(1+((B258-Estimated_mean)/(Estimated_tau2+Interface!$E$11^2)^0.5)^2/df)^(-(df+1)/2)/(Estimated_tau2+Interface!$E$11^2)^0.5</f>
        <v>2.962100555773747</v>
      </c>
    </row>
    <row r="259" spans="1:4">
      <c r="A259" s="1">
        <v>258</v>
      </c>
      <c r="B259" s="1">
        <f t="shared" ca="1" si="3"/>
        <v>0.18561283458921898</v>
      </c>
      <c r="C259" s="1">
        <f t="array" aca="1" ref="C259" ca="1">SUM(NORMDIST(((B259-Sort_cali_effect)/bw),0,1,FALSE))/(Number_of_studies*bw)</f>
        <v>2.0996962126391194</v>
      </c>
      <c r="D259" s="1">
        <f ca="1">EXP(GAMMALN((df+1)/2))/((df*PI())^0.5*EXP(GAMMALN((df)/2)))*(1+((B259-Estimated_mean)/(Estimated_tau2+Interface!$E$11^2)^0.5)^2/df)^(-(df+1)/2)/(Estimated_tau2+Interface!$E$11^2)^0.5</f>
        <v>2.962100555773747</v>
      </c>
    </row>
    <row r="260" spans="1:4">
      <c r="A260" s="1">
        <v>259</v>
      </c>
      <c r="B260" s="1">
        <f t="shared" ref="B260:B323" ca="1" si="4">$B$2+($B$1001-$B$2)/999*(A260-1)</f>
        <v>0.18561283458921898</v>
      </c>
      <c r="C260" s="1">
        <f t="array" aca="1" ref="C260" ca="1">SUM(NORMDIST(((B260-Sort_cali_effect)/bw),0,1,FALSE))/(Number_of_studies*bw)</f>
        <v>2.0996962126391194</v>
      </c>
      <c r="D260" s="1">
        <f ca="1">EXP(GAMMALN((df+1)/2))/((df*PI())^0.5*EXP(GAMMALN((df)/2)))*(1+((B260-Estimated_mean)/(Estimated_tau2+Interface!$E$11^2)^0.5)^2/df)^(-(df+1)/2)/(Estimated_tau2+Interface!$E$11^2)^0.5</f>
        <v>2.962100555773747</v>
      </c>
    </row>
    <row r="261" spans="1:4">
      <c r="A261" s="1">
        <v>260</v>
      </c>
      <c r="B261" s="1">
        <f t="shared" ca="1" si="4"/>
        <v>0.18561283458921898</v>
      </c>
      <c r="C261" s="1">
        <f t="array" aca="1" ref="C261" ca="1">SUM(NORMDIST(((B261-Sort_cali_effect)/bw),0,1,FALSE))/(Number_of_studies*bw)</f>
        <v>2.0996962126391194</v>
      </c>
      <c r="D261" s="1">
        <f ca="1">EXP(GAMMALN((df+1)/2))/((df*PI())^0.5*EXP(GAMMALN((df)/2)))*(1+((B261-Estimated_mean)/(Estimated_tau2+Interface!$E$11^2)^0.5)^2/df)^(-(df+1)/2)/(Estimated_tau2+Interface!$E$11^2)^0.5</f>
        <v>2.962100555773747</v>
      </c>
    </row>
    <row r="262" spans="1:4">
      <c r="A262" s="1">
        <v>261</v>
      </c>
      <c r="B262" s="1">
        <f t="shared" ca="1" si="4"/>
        <v>0.18561283458921898</v>
      </c>
      <c r="C262" s="1">
        <f t="array" aca="1" ref="C262" ca="1">SUM(NORMDIST(((B262-Sort_cali_effect)/bw),0,1,FALSE))/(Number_of_studies*bw)</f>
        <v>2.0996962126391194</v>
      </c>
      <c r="D262" s="1">
        <f ca="1">EXP(GAMMALN((df+1)/2))/((df*PI())^0.5*EXP(GAMMALN((df)/2)))*(1+((B262-Estimated_mean)/(Estimated_tau2+Interface!$E$11^2)^0.5)^2/df)^(-(df+1)/2)/(Estimated_tau2+Interface!$E$11^2)^0.5</f>
        <v>2.962100555773747</v>
      </c>
    </row>
    <row r="263" spans="1:4">
      <c r="A263" s="1">
        <v>262</v>
      </c>
      <c r="B263" s="1">
        <f t="shared" ca="1" si="4"/>
        <v>0.18561283458921898</v>
      </c>
      <c r="C263" s="1">
        <f t="array" aca="1" ref="C263" ca="1">SUM(NORMDIST(((B263-Sort_cali_effect)/bw),0,1,FALSE))/(Number_of_studies*bw)</f>
        <v>2.0996962126391194</v>
      </c>
      <c r="D263" s="1">
        <f ca="1">EXP(GAMMALN((df+1)/2))/((df*PI())^0.5*EXP(GAMMALN((df)/2)))*(1+((B263-Estimated_mean)/(Estimated_tau2+Interface!$E$11^2)^0.5)^2/df)^(-(df+1)/2)/(Estimated_tau2+Interface!$E$11^2)^0.5</f>
        <v>2.962100555773747</v>
      </c>
    </row>
    <row r="264" spans="1:4">
      <c r="A264" s="1">
        <v>263</v>
      </c>
      <c r="B264" s="1">
        <f t="shared" ca="1" si="4"/>
        <v>0.18561283458921898</v>
      </c>
      <c r="C264" s="1">
        <f t="array" aca="1" ref="C264" ca="1">SUM(NORMDIST(((B264-Sort_cali_effect)/bw),0,1,FALSE))/(Number_of_studies*bw)</f>
        <v>2.0996962126391194</v>
      </c>
      <c r="D264" s="1">
        <f ca="1">EXP(GAMMALN((df+1)/2))/((df*PI())^0.5*EXP(GAMMALN((df)/2)))*(1+((B264-Estimated_mean)/(Estimated_tau2+Interface!$E$11^2)^0.5)^2/df)^(-(df+1)/2)/(Estimated_tau2+Interface!$E$11^2)^0.5</f>
        <v>2.962100555773747</v>
      </c>
    </row>
    <row r="265" spans="1:4">
      <c r="A265" s="1">
        <v>264</v>
      </c>
      <c r="B265" s="1">
        <f t="shared" ca="1" si="4"/>
        <v>0.18561283458921898</v>
      </c>
      <c r="C265" s="1">
        <f t="array" aca="1" ref="C265" ca="1">SUM(NORMDIST(((B265-Sort_cali_effect)/bw),0,1,FALSE))/(Number_of_studies*bw)</f>
        <v>2.0996962126391194</v>
      </c>
      <c r="D265" s="1">
        <f ca="1">EXP(GAMMALN((df+1)/2))/((df*PI())^0.5*EXP(GAMMALN((df)/2)))*(1+((B265-Estimated_mean)/(Estimated_tau2+Interface!$E$11^2)^0.5)^2/df)^(-(df+1)/2)/(Estimated_tau2+Interface!$E$11^2)^0.5</f>
        <v>2.962100555773747</v>
      </c>
    </row>
    <row r="266" spans="1:4">
      <c r="A266" s="1">
        <v>265</v>
      </c>
      <c r="B266" s="1">
        <f t="shared" ca="1" si="4"/>
        <v>0.18561283458921898</v>
      </c>
      <c r="C266" s="1">
        <f t="array" aca="1" ref="C266" ca="1">SUM(NORMDIST(((B266-Sort_cali_effect)/bw),0,1,FALSE))/(Number_of_studies*bw)</f>
        <v>2.0996962126391194</v>
      </c>
      <c r="D266" s="1">
        <f ca="1">EXP(GAMMALN((df+1)/2))/((df*PI())^0.5*EXP(GAMMALN((df)/2)))*(1+((B266-Estimated_mean)/(Estimated_tau2+Interface!$E$11^2)^0.5)^2/df)^(-(df+1)/2)/(Estimated_tau2+Interface!$E$11^2)^0.5</f>
        <v>2.962100555773747</v>
      </c>
    </row>
    <row r="267" spans="1:4">
      <c r="A267" s="1">
        <v>266</v>
      </c>
      <c r="B267" s="1">
        <f t="shared" ca="1" si="4"/>
        <v>0.18561283458921898</v>
      </c>
      <c r="C267" s="1">
        <f t="array" aca="1" ref="C267" ca="1">SUM(NORMDIST(((B267-Sort_cali_effect)/bw),0,1,FALSE))/(Number_of_studies*bw)</f>
        <v>2.0996962126391194</v>
      </c>
      <c r="D267" s="1">
        <f ca="1">EXP(GAMMALN((df+1)/2))/((df*PI())^0.5*EXP(GAMMALN((df)/2)))*(1+((B267-Estimated_mean)/(Estimated_tau2+Interface!$E$11^2)^0.5)^2/df)^(-(df+1)/2)/(Estimated_tau2+Interface!$E$11^2)^0.5</f>
        <v>2.962100555773747</v>
      </c>
    </row>
    <row r="268" spans="1:4">
      <c r="A268" s="1">
        <v>267</v>
      </c>
      <c r="B268" s="1">
        <f t="shared" ca="1" si="4"/>
        <v>0.18561283458921898</v>
      </c>
      <c r="C268" s="1">
        <f t="array" aca="1" ref="C268" ca="1">SUM(NORMDIST(((B268-Sort_cali_effect)/bw),0,1,FALSE))/(Number_of_studies*bw)</f>
        <v>2.0996962126391194</v>
      </c>
      <c r="D268" s="1">
        <f ca="1">EXP(GAMMALN((df+1)/2))/((df*PI())^0.5*EXP(GAMMALN((df)/2)))*(1+((B268-Estimated_mean)/(Estimated_tau2+Interface!$E$11^2)^0.5)^2/df)^(-(df+1)/2)/(Estimated_tau2+Interface!$E$11^2)^0.5</f>
        <v>2.962100555773747</v>
      </c>
    </row>
    <row r="269" spans="1:4">
      <c r="A269" s="1">
        <v>268</v>
      </c>
      <c r="B269" s="1">
        <f t="shared" ca="1" si="4"/>
        <v>0.18561283458921898</v>
      </c>
      <c r="C269" s="1">
        <f t="array" aca="1" ref="C269" ca="1">SUM(NORMDIST(((B269-Sort_cali_effect)/bw),0,1,FALSE))/(Number_of_studies*bw)</f>
        <v>2.0996962126391194</v>
      </c>
      <c r="D269" s="1">
        <f ca="1">EXP(GAMMALN((df+1)/2))/((df*PI())^0.5*EXP(GAMMALN((df)/2)))*(1+((B269-Estimated_mean)/(Estimated_tau2+Interface!$E$11^2)^0.5)^2/df)^(-(df+1)/2)/(Estimated_tau2+Interface!$E$11^2)^0.5</f>
        <v>2.962100555773747</v>
      </c>
    </row>
    <row r="270" spans="1:4">
      <c r="A270" s="1">
        <v>269</v>
      </c>
      <c r="B270" s="1">
        <f t="shared" ca="1" si="4"/>
        <v>0.18561283458921898</v>
      </c>
      <c r="C270" s="1">
        <f t="array" aca="1" ref="C270" ca="1">SUM(NORMDIST(((B270-Sort_cali_effect)/bw),0,1,FALSE))/(Number_of_studies*bw)</f>
        <v>2.0996962126391194</v>
      </c>
      <c r="D270" s="1">
        <f ca="1">EXP(GAMMALN((df+1)/2))/((df*PI())^0.5*EXP(GAMMALN((df)/2)))*(1+((B270-Estimated_mean)/(Estimated_tau2+Interface!$E$11^2)^0.5)^2/df)^(-(df+1)/2)/(Estimated_tau2+Interface!$E$11^2)^0.5</f>
        <v>2.962100555773747</v>
      </c>
    </row>
    <row r="271" spans="1:4">
      <c r="A271" s="1">
        <v>270</v>
      </c>
      <c r="B271" s="1">
        <f t="shared" ca="1" si="4"/>
        <v>0.18561283458921898</v>
      </c>
      <c r="C271" s="1">
        <f t="array" aca="1" ref="C271" ca="1">SUM(NORMDIST(((B271-Sort_cali_effect)/bw),0,1,FALSE))/(Number_of_studies*bw)</f>
        <v>2.0996962126391194</v>
      </c>
      <c r="D271" s="1">
        <f ca="1">EXP(GAMMALN((df+1)/2))/((df*PI())^0.5*EXP(GAMMALN((df)/2)))*(1+((B271-Estimated_mean)/(Estimated_tau2+Interface!$E$11^2)^0.5)^2/df)^(-(df+1)/2)/(Estimated_tau2+Interface!$E$11^2)^0.5</f>
        <v>2.962100555773747</v>
      </c>
    </row>
    <row r="272" spans="1:4">
      <c r="A272" s="1">
        <v>271</v>
      </c>
      <c r="B272" s="1">
        <f t="shared" ca="1" si="4"/>
        <v>0.18561283458921898</v>
      </c>
      <c r="C272" s="1">
        <f t="array" aca="1" ref="C272" ca="1">SUM(NORMDIST(((B272-Sort_cali_effect)/bw),0,1,FALSE))/(Number_of_studies*bw)</f>
        <v>2.0996962126391194</v>
      </c>
      <c r="D272" s="1">
        <f ca="1">EXP(GAMMALN((df+1)/2))/((df*PI())^0.5*EXP(GAMMALN((df)/2)))*(1+((B272-Estimated_mean)/(Estimated_tau2+Interface!$E$11^2)^0.5)^2/df)^(-(df+1)/2)/(Estimated_tau2+Interface!$E$11^2)^0.5</f>
        <v>2.962100555773747</v>
      </c>
    </row>
    <row r="273" spans="1:4">
      <c r="A273" s="1">
        <v>272</v>
      </c>
      <c r="B273" s="1">
        <f t="shared" ca="1" si="4"/>
        <v>0.18561283458921898</v>
      </c>
      <c r="C273" s="1">
        <f t="array" aca="1" ref="C273" ca="1">SUM(NORMDIST(((B273-Sort_cali_effect)/bw),0,1,FALSE))/(Number_of_studies*bw)</f>
        <v>2.0996962126391194</v>
      </c>
      <c r="D273" s="1">
        <f ca="1">EXP(GAMMALN((df+1)/2))/((df*PI())^0.5*EXP(GAMMALN((df)/2)))*(1+((B273-Estimated_mean)/(Estimated_tau2+Interface!$E$11^2)^0.5)^2/df)^(-(df+1)/2)/(Estimated_tau2+Interface!$E$11^2)^0.5</f>
        <v>2.962100555773747</v>
      </c>
    </row>
    <row r="274" spans="1:4">
      <c r="A274" s="1">
        <v>273</v>
      </c>
      <c r="B274" s="1">
        <f t="shared" ca="1" si="4"/>
        <v>0.18561283458921898</v>
      </c>
      <c r="C274" s="1">
        <f t="array" aca="1" ref="C274" ca="1">SUM(NORMDIST(((B274-Sort_cali_effect)/bw),0,1,FALSE))/(Number_of_studies*bw)</f>
        <v>2.0996962126391194</v>
      </c>
      <c r="D274" s="1">
        <f ca="1">EXP(GAMMALN((df+1)/2))/((df*PI())^0.5*EXP(GAMMALN((df)/2)))*(1+((B274-Estimated_mean)/(Estimated_tau2+Interface!$E$11^2)^0.5)^2/df)^(-(df+1)/2)/(Estimated_tau2+Interface!$E$11^2)^0.5</f>
        <v>2.962100555773747</v>
      </c>
    </row>
    <row r="275" spans="1:4">
      <c r="A275" s="1">
        <v>274</v>
      </c>
      <c r="B275" s="1">
        <f t="shared" ca="1" si="4"/>
        <v>0.18561283458921898</v>
      </c>
      <c r="C275" s="1">
        <f t="array" aca="1" ref="C275" ca="1">SUM(NORMDIST(((B275-Sort_cali_effect)/bw),0,1,FALSE))/(Number_of_studies*bw)</f>
        <v>2.0996962126391194</v>
      </c>
      <c r="D275" s="1">
        <f ca="1">EXP(GAMMALN((df+1)/2))/((df*PI())^0.5*EXP(GAMMALN((df)/2)))*(1+((B275-Estimated_mean)/(Estimated_tau2+Interface!$E$11^2)^0.5)^2/df)^(-(df+1)/2)/(Estimated_tau2+Interface!$E$11^2)^0.5</f>
        <v>2.962100555773747</v>
      </c>
    </row>
    <row r="276" spans="1:4">
      <c r="A276" s="1">
        <v>275</v>
      </c>
      <c r="B276" s="1">
        <f t="shared" ca="1" si="4"/>
        <v>0.18561283458921898</v>
      </c>
      <c r="C276" s="1">
        <f t="array" aca="1" ref="C276" ca="1">SUM(NORMDIST(((B276-Sort_cali_effect)/bw),0,1,FALSE))/(Number_of_studies*bw)</f>
        <v>2.0996962126391194</v>
      </c>
      <c r="D276" s="1">
        <f ca="1">EXP(GAMMALN((df+1)/2))/((df*PI())^0.5*EXP(GAMMALN((df)/2)))*(1+((B276-Estimated_mean)/(Estimated_tau2+Interface!$E$11^2)^0.5)^2/df)^(-(df+1)/2)/(Estimated_tau2+Interface!$E$11^2)^0.5</f>
        <v>2.962100555773747</v>
      </c>
    </row>
    <row r="277" spans="1:4">
      <c r="A277" s="1">
        <v>276</v>
      </c>
      <c r="B277" s="1">
        <f t="shared" ca="1" si="4"/>
        <v>0.18561283458921898</v>
      </c>
      <c r="C277" s="1">
        <f t="array" aca="1" ref="C277" ca="1">SUM(NORMDIST(((B277-Sort_cali_effect)/bw),0,1,FALSE))/(Number_of_studies*bw)</f>
        <v>2.0996962126391194</v>
      </c>
      <c r="D277" s="1">
        <f ca="1">EXP(GAMMALN((df+1)/2))/((df*PI())^0.5*EXP(GAMMALN((df)/2)))*(1+((B277-Estimated_mean)/(Estimated_tau2+Interface!$E$11^2)^0.5)^2/df)^(-(df+1)/2)/(Estimated_tau2+Interface!$E$11^2)^0.5</f>
        <v>2.962100555773747</v>
      </c>
    </row>
    <row r="278" spans="1:4">
      <c r="A278" s="1">
        <v>277</v>
      </c>
      <c r="B278" s="1">
        <f t="shared" ca="1" si="4"/>
        <v>0.18561283458921898</v>
      </c>
      <c r="C278" s="1">
        <f t="array" aca="1" ref="C278" ca="1">SUM(NORMDIST(((B278-Sort_cali_effect)/bw),0,1,FALSE))/(Number_of_studies*bw)</f>
        <v>2.0996962126391194</v>
      </c>
      <c r="D278" s="1">
        <f ca="1">EXP(GAMMALN((df+1)/2))/((df*PI())^0.5*EXP(GAMMALN((df)/2)))*(1+((B278-Estimated_mean)/(Estimated_tau2+Interface!$E$11^2)^0.5)^2/df)^(-(df+1)/2)/(Estimated_tau2+Interface!$E$11^2)^0.5</f>
        <v>2.962100555773747</v>
      </c>
    </row>
    <row r="279" spans="1:4">
      <c r="A279" s="1">
        <v>278</v>
      </c>
      <c r="B279" s="1">
        <f t="shared" ca="1" si="4"/>
        <v>0.18561283458921898</v>
      </c>
      <c r="C279" s="1">
        <f t="array" aca="1" ref="C279" ca="1">SUM(NORMDIST(((B279-Sort_cali_effect)/bw),0,1,FALSE))/(Number_of_studies*bw)</f>
        <v>2.0996962126391194</v>
      </c>
      <c r="D279" s="1">
        <f ca="1">EXP(GAMMALN((df+1)/2))/((df*PI())^0.5*EXP(GAMMALN((df)/2)))*(1+((B279-Estimated_mean)/(Estimated_tau2+Interface!$E$11^2)^0.5)^2/df)^(-(df+1)/2)/(Estimated_tau2+Interface!$E$11^2)^0.5</f>
        <v>2.962100555773747</v>
      </c>
    </row>
    <row r="280" spans="1:4">
      <c r="A280" s="1">
        <v>279</v>
      </c>
      <c r="B280" s="1">
        <f t="shared" ca="1" si="4"/>
        <v>0.18561283458921898</v>
      </c>
      <c r="C280" s="1">
        <f t="array" aca="1" ref="C280" ca="1">SUM(NORMDIST(((B280-Sort_cali_effect)/bw),0,1,FALSE))/(Number_of_studies*bw)</f>
        <v>2.0996962126391194</v>
      </c>
      <c r="D280" s="1">
        <f ca="1">EXP(GAMMALN((df+1)/2))/((df*PI())^0.5*EXP(GAMMALN((df)/2)))*(1+((B280-Estimated_mean)/(Estimated_tau2+Interface!$E$11^2)^0.5)^2/df)^(-(df+1)/2)/(Estimated_tau2+Interface!$E$11^2)^0.5</f>
        <v>2.962100555773747</v>
      </c>
    </row>
    <row r="281" spans="1:4">
      <c r="A281" s="1">
        <v>280</v>
      </c>
      <c r="B281" s="1">
        <f t="shared" ca="1" si="4"/>
        <v>0.18561283458921898</v>
      </c>
      <c r="C281" s="1">
        <f t="array" aca="1" ref="C281" ca="1">SUM(NORMDIST(((B281-Sort_cali_effect)/bw),0,1,FALSE))/(Number_of_studies*bw)</f>
        <v>2.0996962126391194</v>
      </c>
      <c r="D281" s="1">
        <f ca="1">EXP(GAMMALN((df+1)/2))/((df*PI())^0.5*EXP(GAMMALN((df)/2)))*(1+((B281-Estimated_mean)/(Estimated_tau2+Interface!$E$11^2)^0.5)^2/df)^(-(df+1)/2)/(Estimated_tau2+Interface!$E$11^2)^0.5</f>
        <v>2.962100555773747</v>
      </c>
    </row>
    <row r="282" spans="1:4">
      <c r="A282" s="1">
        <v>281</v>
      </c>
      <c r="B282" s="1">
        <f t="shared" ca="1" si="4"/>
        <v>0.18561283458921898</v>
      </c>
      <c r="C282" s="1">
        <f t="array" aca="1" ref="C282" ca="1">SUM(NORMDIST(((B282-Sort_cali_effect)/bw),0,1,FALSE))/(Number_of_studies*bw)</f>
        <v>2.0996962126391194</v>
      </c>
      <c r="D282" s="1">
        <f ca="1">EXP(GAMMALN((df+1)/2))/((df*PI())^0.5*EXP(GAMMALN((df)/2)))*(1+((B282-Estimated_mean)/(Estimated_tau2+Interface!$E$11^2)^0.5)^2/df)^(-(df+1)/2)/(Estimated_tau2+Interface!$E$11^2)^0.5</f>
        <v>2.962100555773747</v>
      </c>
    </row>
    <row r="283" spans="1:4">
      <c r="A283" s="1">
        <v>282</v>
      </c>
      <c r="B283" s="1">
        <f t="shared" ca="1" si="4"/>
        <v>0.18561283458921898</v>
      </c>
      <c r="C283" s="1">
        <f t="array" aca="1" ref="C283" ca="1">SUM(NORMDIST(((B283-Sort_cali_effect)/bw),0,1,FALSE))/(Number_of_studies*bw)</f>
        <v>2.0996962126391194</v>
      </c>
      <c r="D283" s="1">
        <f ca="1">EXP(GAMMALN((df+1)/2))/((df*PI())^0.5*EXP(GAMMALN((df)/2)))*(1+((B283-Estimated_mean)/(Estimated_tau2+Interface!$E$11^2)^0.5)^2/df)^(-(df+1)/2)/(Estimated_tau2+Interface!$E$11^2)^0.5</f>
        <v>2.962100555773747</v>
      </c>
    </row>
    <row r="284" spans="1:4">
      <c r="A284" s="1">
        <v>283</v>
      </c>
      <c r="B284" s="1">
        <f t="shared" ca="1" si="4"/>
        <v>0.18561283458921898</v>
      </c>
      <c r="C284" s="1">
        <f t="array" aca="1" ref="C284" ca="1">SUM(NORMDIST(((B284-Sort_cali_effect)/bw),0,1,FALSE))/(Number_of_studies*bw)</f>
        <v>2.0996962126391194</v>
      </c>
      <c r="D284" s="1">
        <f ca="1">EXP(GAMMALN((df+1)/2))/((df*PI())^0.5*EXP(GAMMALN((df)/2)))*(1+((B284-Estimated_mean)/(Estimated_tau2+Interface!$E$11^2)^0.5)^2/df)^(-(df+1)/2)/(Estimated_tau2+Interface!$E$11^2)^0.5</f>
        <v>2.962100555773747</v>
      </c>
    </row>
    <row r="285" spans="1:4">
      <c r="A285" s="1">
        <v>284</v>
      </c>
      <c r="B285" s="1">
        <f t="shared" ca="1" si="4"/>
        <v>0.18561283458921898</v>
      </c>
      <c r="C285" s="1">
        <f t="array" aca="1" ref="C285" ca="1">SUM(NORMDIST(((B285-Sort_cali_effect)/bw),0,1,FALSE))/(Number_of_studies*bw)</f>
        <v>2.0996962126391194</v>
      </c>
      <c r="D285" s="1">
        <f ca="1">EXP(GAMMALN((df+1)/2))/((df*PI())^0.5*EXP(GAMMALN((df)/2)))*(1+((B285-Estimated_mean)/(Estimated_tau2+Interface!$E$11^2)^0.5)^2/df)^(-(df+1)/2)/(Estimated_tau2+Interface!$E$11^2)^0.5</f>
        <v>2.962100555773747</v>
      </c>
    </row>
    <row r="286" spans="1:4">
      <c r="A286" s="1">
        <v>285</v>
      </c>
      <c r="B286" s="1">
        <f t="shared" ca="1" si="4"/>
        <v>0.18561283458921898</v>
      </c>
      <c r="C286" s="1">
        <f t="array" aca="1" ref="C286" ca="1">SUM(NORMDIST(((B286-Sort_cali_effect)/bw),0,1,FALSE))/(Number_of_studies*bw)</f>
        <v>2.0996962126391194</v>
      </c>
      <c r="D286" s="1">
        <f ca="1">EXP(GAMMALN((df+1)/2))/((df*PI())^0.5*EXP(GAMMALN((df)/2)))*(1+((B286-Estimated_mean)/(Estimated_tau2+Interface!$E$11^2)^0.5)^2/df)^(-(df+1)/2)/(Estimated_tau2+Interface!$E$11^2)^0.5</f>
        <v>2.962100555773747</v>
      </c>
    </row>
    <row r="287" spans="1:4">
      <c r="A287" s="1">
        <v>286</v>
      </c>
      <c r="B287" s="1">
        <f t="shared" ca="1" si="4"/>
        <v>0.18561283458921898</v>
      </c>
      <c r="C287" s="1">
        <f t="array" aca="1" ref="C287" ca="1">SUM(NORMDIST(((B287-Sort_cali_effect)/bw),0,1,FALSE))/(Number_of_studies*bw)</f>
        <v>2.0996962126391194</v>
      </c>
      <c r="D287" s="1">
        <f ca="1">EXP(GAMMALN((df+1)/2))/((df*PI())^0.5*EXP(GAMMALN((df)/2)))*(1+((B287-Estimated_mean)/(Estimated_tau2+Interface!$E$11^2)^0.5)^2/df)^(-(df+1)/2)/(Estimated_tau2+Interface!$E$11^2)^0.5</f>
        <v>2.962100555773747</v>
      </c>
    </row>
    <row r="288" spans="1:4">
      <c r="A288" s="1">
        <v>287</v>
      </c>
      <c r="B288" s="1">
        <f t="shared" ca="1" si="4"/>
        <v>0.18561283458921898</v>
      </c>
      <c r="C288" s="1">
        <f t="array" aca="1" ref="C288" ca="1">SUM(NORMDIST(((B288-Sort_cali_effect)/bw),0,1,FALSE))/(Number_of_studies*bw)</f>
        <v>2.0996962126391194</v>
      </c>
      <c r="D288" s="1">
        <f ca="1">EXP(GAMMALN((df+1)/2))/((df*PI())^0.5*EXP(GAMMALN((df)/2)))*(1+((B288-Estimated_mean)/(Estimated_tau2+Interface!$E$11^2)^0.5)^2/df)^(-(df+1)/2)/(Estimated_tau2+Interface!$E$11^2)^0.5</f>
        <v>2.962100555773747</v>
      </c>
    </row>
    <row r="289" spans="1:4">
      <c r="A289" s="1">
        <v>288</v>
      </c>
      <c r="B289" s="1">
        <f t="shared" ca="1" si="4"/>
        <v>0.18561283458921898</v>
      </c>
      <c r="C289" s="1">
        <f t="array" aca="1" ref="C289" ca="1">SUM(NORMDIST(((B289-Sort_cali_effect)/bw),0,1,FALSE))/(Number_of_studies*bw)</f>
        <v>2.0996962126391194</v>
      </c>
      <c r="D289" s="1">
        <f ca="1">EXP(GAMMALN((df+1)/2))/((df*PI())^0.5*EXP(GAMMALN((df)/2)))*(1+((B289-Estimated_mean)/(Estimated_tau2+Interface!$E$11^2)^0.5)^2/df)^(-(df+1)/2)/(Estimated_tau2+Interface!$E$11^2)^0.5</f>
        <v>2.962100555773747</v>
      </c>
    </row>
    <row r="290" spans="1:4">
      <c r="A290" s="1">
        <v>289</v>
      </c>
      <c r="B290" s="1">
        <f t="shared" ca="1" si="4"/>
        <v>0.18561283458921898</v>
      </c>
      <c r="C290" s="1">
        <f t="array" aca="1" ref="C290" ca="1">SUM(NORMDIST(((B290-Sort_cali_effect)/bw),0,1,FALSE))/(Number_of_studies*bw)</f>
        <v>2.0996962126391194</v>
      </c>
      <c r="D290" s="1">
        <f ca="1">EXP(GAMMALN((df+1)/2))/((df*PI())^0.5*EXP(GAMMALN((df)/2)))*(1+((B290-Estimated_mean)/(Estimated_tau2+Interface!$E$11^2)^0.5)^2/df)^(-(df+1)/2)/(Estimated_tau2+Interface!$E$11^2)^0.5</f>
        <v>2.962100555773747</v>
      </c>
    </row>
    <row r="291" spans="1:4">
      <c r="A291" s="1">
        <v>290</v>
      </c>
      <c r="B291" s="1">
        <f t="shared" ca="1" si="4"/>
        <v>0.18561283458921898</v>
      </c>
      <c r="C291" s="1">
        <f t="array" aca="1" ref="C291" ca="1">SUM(NORMDIST(((B291-Sort_cali_effect)/bw),0,1,FALSE))/(Number_of_studies*bw)</f>
        <v>2.0996962126391194</v>
      </c>
      <c r="D291" s="1">
        <f ca="1">EXP(GAMMALN((df+1)/2))/((df*PI())^0.5*EXP(GAMMALN((df)/2)))*(1+((B291-Estimated_mean)/(Estimated_tau2+Interface!$E$11^2)^0.5)^2/df)^(-(df+1)/2)/(Estimated_tau2+Interface!$E$11^2)^0.5</f>
        <v>2.962100555773747</v>
      </c>
    </row>
    <row r="292" spans="1:4">
      <c r="A292" s="1">
        <v>291</v>
      </c>
      <c r="B292" s="1">
        <f t="shared" ca="1" si="4"/>
        <v>0.18561283458921898</v>
      </c>
      <c r="C292" s="1">
        <f t="array" aca="1" ref="C292" ca="1">SUM(NORMDIST(((B292-Sort_cali_effect)/bw),0,1,FALSE))/(Number_of_studies*bw)</f>
        <v>2.0996962126391194</v>
      </c>
      <c r="D292" s="1">
        <f ca="1">EXP(GAMMALN((df+1)/2))/((df*PI())^0.5*EXP(GAMMALN((df)/2)))*(1+((B292-Estimated_mean)/(Estimated_tau2+Interface!$E$11^2)^0.5)^2/df)^(-(df+1)/2)/(Estimated_tau2+Interface!$E$11^2)^0.5</f>
        <v>2.962100555773747</v>
      </c>
    </row>
    <row r="293" spans="1:4">
      <c r="A293" s="1">
        <v>292</v>
      </c>
      <c r="B293" s="1">
        <f t="shared" ca="1" si="4"/>
        <v>0.18561283458921898</v>
      </c>
      <c r="C293" s="1">
        <f t="array" aca="1" ref="C293" ca="1">SUM(NORMDIST(((B293-Sort_cali_effect)/bw),0,1,FALSE))/(Number_of_studies*bw)</f>
        <v>2.0996962126391194</v>
      </c>
      <c r="D293" s="1">
        <f ca="1">EXP(GAMMALN((df+1)/2))/((df*PI())^0.5*EXP(GAMMALN((df)/2)))*(1+((B293-Estimated_mean)/(Estimated_tau2+Interface!$E$11^2)^0.5)^2/df)^(-(df+1)/2)/(Estimated_tau2+Interface!$E$11^2)^0.5</f>
        <v>2.962100555773747</v>
      </c>
    </row>
    <row r="294" spans="1:4">
      <c r="A294" s="1">
        <v>293</v>
      </c>
      <c r="B294" s="1">
        <f t="shared" ca="1" si="4"/>
        <v>0.18561283458921898</v>
      </c>
      <c r="C294" s="1">
        <f t="array" aca="1" ref="C294" ca="1">SUM(NORMDIST(((B294-Sort_cali_effect)/bw),0,1,FALSE))/(Number_of_studies*bw)</f>
        <v>2.0996962126391194</v>
      </c>
      <c r="D294" s="1">
        <f ca="1">EXP(GAMMALN((df+1)/2))/((df*PI())^0.5*EXP(GAMMALN((df)/2)))*(1+((B294-Estimated_mean)/(Estimated_tau2+Interface!$E$11^2)^0.5)^2/df)^(-(df+1)/2)/(Estimated_tau2+Interface!$E$11^2)^0.5</f>
        <v>2.962100555773747</v>
      </c>
    </row>
    <row r="295" spans="1:4">
      <c r="A295" s="1">
        <v>294</v>
      </c>
      <c r="B295" s="1">
        <f t="shared" ca="1" si="4"/>
        <v>0.18561283458921898</v>
      </c>
      <c r="C295" s="1">
        <f t="array" aca="1" ref="C295" ca="1">SUM(NORMDIST(((B295-Sort_cali_effect)/bw),0,1,FALSE))/(Number_of_studies*bw)</f>
        <v>2.0996962126391194</v>
      </c>
      <c r="D295" s="1">
        <f ca="1">EXP(GAMMALN((df+1)/2))/((df*PI())^0.5*EXP(GAMMALN((df)/2)))*(1+((B295-Estimated_mean)/(Estimated_tau2+Interface!$E$11^2)^0.5)^2/df)^(-(df+1)/2)/(Estimated_tau2+Interface!$E$11^2)^0.5</f>
        <v>2.962100555773747</v>
      </c>
    </row>
    <row r="296" spans="1:4">
      <c r="A296" s="1">
        <v>295</v>
      </c>
      <c r="B296" s="1">
        <f t="shared" ca="1" si="4"/>
        <v>0.18561283458921898</v>
      </c>
      <c r="C296" s="1">
        <f t="array" aca="1" ref="C296" ca="1">SUM(NORMDIST(((B296-Sort_cali_effect)/bw),0,1,FALSE))/(Number_of_studies*bw)</f>
        <v>2.0996962126391194</v>
      </c>
      <c r="D296" s="1">
        <f ca="1">EXP(GAMMALN((df+1)/2))/((df*PI())^0.5*EXP(GAMMALN((df)/2)))*(1+((B296-Estimated_mean)/(Estimated_tau2+Interface!$E$11^2)^0.5)^2/df)^(-(df+1)/2)/(Estimated_tau2+Interface!$E$11^2)^0.5</f>
        <v>2.962100555773747</v>
      </c>
    </row>
    <row r="297" spans="1:4">
      <c r="A297" s="1">
        <v>296</v>
      </c>
      <c r="B297" s="1">
        <f t="shared" ca="1" si="4"/>
        <v>0.18561283458921898</v>
      </c>
      <c r="C297" s="1">
        <f t="array" aca="1" ref="C297" ca="1">SUM(NORMDIST(((B297-Sort_cali_effect)/bw),0,1,FALSE))/(Number_of_studies*bw)</f>
        <v>2.0996962126391194</v>
      </c>
      <c r="D297" s="1">
        <f ca="1">EXP(GAMMALN((df+1)/2))/((df*PI())^0.5*EXP(GAMMALN((df)/2)))*(1+((B297-Estimated_mean)/(Estimated_tau2+Interface!$E$11^2)^0.5)^2/df)^(-(df+1)/2)/(Estimated_tau2+Interface!$E$11^2)^0.5</f>
        <v>2.962100555773747</v>
      </c>
    </row>
    <row r="298" spans="1:4">
      <c r="A298" s="1">
        <v>297</v>
      </c>
      <c r="B298" s="1">
        <f t="shared" ca="1" si="4"/>
        <v>0.18561283458921898</v>
      </c>
      <c r="C298" s="1">
        <f t="array" aca="1" ref="C298" ca="1">SUM(NORMDIST(((B298-Sort_cali_effect)/bw),0,1,FALSE))/(Number_of_studies*bw)</f>
        <v>2.0996962126391194</v>
      </c>
      <c r="D298" s="1">
        <f ca="1">EXP(GAMMALN((df+1)/2))/((df*PI())^0.5*EXP(GAMMALN((df)/2)))*(1+((B298-Estimated_mean)/(Estimated_tau2+Interface!$E$11^2)^0.5)^2/df)^(-(df+1)/2)/(Estimated_tau2+Interface!$E$11^2)^0.5</f>
        <v>2.962100555773747</v>
      </c>
    </row>
    <row r="299" spans="1:4">
      <c r="A299" s="1">
        <v>298</v>
      </c>
      <c r="B299" s="1">
        <f t="shared" ca="1" si="4"/>
        <v>0.18561283458921898</v>
      </c>
      <c r="C299" s="1">
        <f t="array" aca="1" ref="C299" ca="1">SUM(NORMDIST(((B299-Sort_cali_effect)/bw),0,1,FALSE))/(Number_of_studies*bw)</f>
        <v>2.0996962126391194</v>
      </c>
      <c r="D299" s="1">
        <f ca="1">EXP(GAMMALN((df+1)/2))/((df*PI())^0.5*EXP(GAMMALN((df)/2)))*(1+((B299-Estimated_mean)/(Estimated_tau2+Interface!$E$11^2)^0.5)^2/df)^(-(df+1)/2)/(Estimated_tau2+Interface!$E$11^2)^0.5</f>
        <v>2.962100555773747</v>
      </c>
    </row>
    <row r="300" spans="1:4">
      <c r="A300" s="1">
        <v>299</v>
      </c>
      <c r="B300" s="1">
        <f t="shared" ca="1" si="4"/>
        <v>0.18561283458921898</v>
      </c>
      <c r="C300" s="1">
        <f t="array" aca="1" ref="C300" ca="1">SUM(NORMDIST(((B300-Sort_cali_effect)/bw),0,1,FALSE))/(Number_of_studies*bw)</f>
        <v>2.0996962126391194</v>
      </c>
      <c r="D300" s="1">
        <f ca="1">EXP(GAMMALN((df+1)/2))/((df*PI())^0.5*EXP(GAMMALN((df)/2)))*(1+((B300-Estimated_mean)/(Estimated_tau2+Interface!$E$11^2)^0.5)^2/df)^(-(df+1)/2)/(Estimated_tau2+Interface!$E$11^2)^0.5</f>
        <v>2.962100555773747</v>
      </c>
    </row>
    <row r="301" spans="1:4">
      <c r="A301" s="1">
        <v>300</v>
      </c>
      <c r="B301" s="1">
        <f t="shared" ca="1" si="4"/>
        <v>0.18561283458921898</v>
      </c>
      <c r="C301" s="1">
        <f t="array" aca="1" ref="C301" ca="1">SUM(NORMDIST(((B301-Sort_cali_effect)/bw),0,1,FALSE))/(Number_of_studies*bw)</f>
        <v>2.0996962126391194</v>
      </c>
      <c r="D301" s="1">
        <f ca="1">EXP(GAMMALN((df+1)/2))/((df*PI())^0.5*EXP(GAMMALN((df)/2)))*(1+((B301-Estimated_mean)/(Estimated_tau2+Interface!$E$11^2)^0.5)^2/df)^(-(df+1)/2)/(Estimated_tau2+Interface!$E$11^2)^0.5</f>
        <v>2.962100555773747</v>
      </c>
    </row>
    <row r="302" spans="1:4">
      <c r="A302" s="1">
        <v>301</v>
      </c>
      <c r="B302" s="1">
        <f t="shared" ca="1" si="4"/>
        <v>0.18561283458921898</v>
      </c>
      <c r="C302" s="1">
        <f t="array" aca="1" ref="C302" ca="1">SUM(NORMDIST(((B302-Sort_cali_effect)/bw),0,1,FALSE))/(Number_of_studies*bw)</f>
        <v>2.0996962126391194</v>
      </c>
      <c r="D302" s="1">
        <f ca="1">EXP(GAMMALN((df+1)/2))/((df*PI())^0.5*EXP(GAMMALN((df)/2)))*(1+((B302-Estimated_mean)/(Estimated_tau2+Interface!$E$11^2)^0.5)^2/df)^(-(df+1)/2)/(Estimated_tau2+Interface!$E$11^2)^0.5</f>
        <v>2.962100555773747</v>
      </c>
    </row>
    <row r="303" spans="1:4">
      <c r="A303" s="1">
        <v>302</v>
      </c>
      <c r="B303" s="1">
        <f t="shared" ca="1" si="4"/>
        <v>0.18561283458921898</v>
      </c>
      <c r="C303" s="1">
        <f t="array" aca="1" ref="C303" ca="1">SUM(NORMDIST(((B303-Sort_cali_effect)/bw),0,1,FALSE))/(Number_of_studies*bw)</f>
        <v>2.0996962126391194</v>
      </c>
      <c r="D303" s="1">
        <f ca="1">EXP(GAMMALN((df+1)/2))/((df*PI())^0.5*EXP(GAMMALN((df)/2)))*(1+((B303-Estimated_mean)/(Estimated_tau2+Interface!$E$11^2)^0.5)^2/df)^(-(df+1)/2)/(Estimated_tau2+Interface!$E$11^2)^0.5</f>
        <v>2.962100555773747</v>
      </c>
    </row>
    <row r="304" spans="1:4">
      <c r="A304" s="1">
        <v>303</v>
      </c>
      <c r="B304" s="1">
        <f t="shared" ca="1" si="4"/>
        <v>0.18561283458921898</v>
      </c>
      <c r="C304" s="1">
        <f t="array" aca="1" ref="C304" ca="1">SUM(NORMDIST(((B304-Sort_cali_effect)/bw),0,1,FALSE))/(Number_of_studies*bw)</f>
        <v>2.0996962126391194</v>
      </c>
      <c r="D304" s="1">
        <f ca="1">EXP(GAMMALN((df+1)/2))/((df*PI())^0.5*EXP(GAMMALN((df)/2)))*(1+((B304-Estimated_mean)/(Estimated_tau2+Interface!$E$11^2)^0.5)^2/df)^(-(df+1)/2)/(Estimated_tau2+Interface!$E$11^2)^0.5</f>
        <v>2.962100555773747</v>
      </c>
    </row>
    <row r="305" spans="1:4">
      <c r="A305" s="1">
        <v>304</v>
      </c>
      <c r="B305" s="1">
        <f t="shared" ca="1" si="4"/>
        <v>0.18561283458921898</v>
      </c>
      <c r="C305" s="1">
        <f t="array" aca="1" ref="C305" ca="1">SUM(NORMDIST(((B305-Sort_cali_effect)/bw),0,1,FALSE))/(Number_of_studies*bw)</f>
        <v>2.0996962126391194</v>
      </c>
      <c r="D305" s="1">
        <f ca="1">EXP(GAMMALN((df+1)/2))/((df*PI())^0.5*EXP(GAMMALN((df)/2)))*(1+((B305-Estimated_mean)/(Estimated_tau2+Interface!$E$11^2)^0.5)^2/df)^(-(df+1)/2)/(Estimated_tau2+Interface!$E$11^2)^0.5</f>
        <v>2.962100555773747</v>
      </c>
    </row>
    <row r="306" spans="1:4">
      <c r="A306" s="1">
        <v>305</v>
      </c>
      <c r="B306" s="1">
        <f t="shared" ca="1" si="4"/>
        <v>0.18561283458921898</v>
      </c>
      <c r="C306" s="1">
        <f t="array" aca="1" ref="C306" ca="1">SUM(NORMDIST(((B306-Sort_cali_effect)/bw),0,1,FALSE))/(Number_of_studies*bw)</f>
        <v>2.0996962126391194</v>
      </c>
      <c r="D306" s="1">
        <f ca="1">EXP(GAMMALN((df+1)/2))/((df*PI())^0.5*EXP(GAMMALN((df)/2)))*(1+((B306-Estimated_mean)/(Estimated_tau2+Interface!$E$11^2)^0.5)^2/df)^(-(df+1)/2)/(Estimated_tau2+Interface!$E$11^2)^0.5</f>
        <v>2.962100555773747</v>
      </c>
    </row>
    <row r="307" spans="1:4">
      <c r="A307" s="1">
        <v>306</v>
      </c>
      <c r="B307" s="1">
        <f t="shared" ca="1" si="4"/>
        <v>0.18561283458921898</v>
      </c>
      <c r="C307" s="1">
        <f t="array" aca="1" ref="C307" ca="1">SUM(NORMDIST(((B307-Sort_cali_effect)/bw),0,1,FALSE))/(Number_of_studies*bw)</f>
        <v>2.0996962126391194</v>
      </c>
      <c r="D307" s="1">
        <f ca="1">EXP(GAMMALN((df+1)/2))/((df*PI())^0.5*EXP(GAMMALN((df)/2)))*(1+((B307-Estimated_mean)/(Estimated_tau2+Interface!$E$11^2)^0.5)^2/df)^(-(df+1)/2)/(Estimated_tau2+Interface!$E$11^2)^0.5</f>
        <v>2.962100555773747</v>
      </c>
    </row>
    <row r="308" spans="1:4">
      <c r="A308" s="1">
        <v>307</v>
      </c>
      <c r="B308" s="1">
        <f t="shared" ca="1" si="4"/>
        <v>0.18561283458921898</v>
      </c>
      <c r="C308" s="1">
        <f t="array" aca="1" ref="C308" ca="1">SUM(NORMDIST(((B308-Sort_cali_effect)/bw),0,1,FALSE))/(Number_of_studies*bw)</f>
        <v>2.0996962126391194</v>
      </c>
      <c r="D308" s="1">
        <f ca="1">EXP(GAMMALN((df+1)/2))/((df*PI())^0.5*EXP(GAMMALN((df)/2)))*(1+((B308-Estimated_mean)/(Estimated_tau2+Interface!$E$11^2)^0.5)^2/df)^(-(df+1)/2)/(Estimated_tau2+Interface!$E$11^2)^0.5</f>
        <v>2.962100555773747</v>
      </c>
    </row>
    <row r="309" spans="1:4">
      <c r="A309" s="1">
        <v>308</v>
      </c>
      <c r="B309" s="1">
        <f t="shared" ca="1" si="4"/>
        <v>0.18561283458921898</v>
      </c>
      <c r="C309" s="1">
        <f t="array" aca="1" ref="C309" ca="1">SUM(NORMDIST(((B309-Sort_cali_effect)/bw),0,1,FALSE))/(Number_of_studies*bw)</f>
        <v>2.0996962126391194</v>
      </c>
      <c r="D309" s="1">
        <f ca="1">EXP(GAMMALN((df+1)/2))/((df*PI())^0.5*EXP(GAMMALN((df)/2)))*(1+((B309-Estimated_mean)/(Estimated_tau2+Interface!$E$11^2)^0.5)^2/df)^(-(df+1)/2)/(Estimated_tau2+Interface!$E$11^2)^0.5</f>
        <v>2.962100555773747</v>
      </c>
    </row>
    <row r="310" spans="1:4">
      <c r="A310" s="1">
        <v>309</v>
      </c>
      <c r="B310" s="1">
        <f t="shared" ca="1" si="4"/>
        <v>0.18561283458921898</v>
      </c>
      <c r="C310" s="1">
        <f t="array" aca="1" ref="C310" ca="1">SUM(NORMDIST(((B310-Sort_cali_effect)/bw),0,1,FALSE))/(Number_of_studies*bw)</f>
        <v>2.0996962126391194</v>
      </c>
      <c r="D310" s="1">
        <f ca="1">EXP(GAMMALN((df+1)/2))/((df*PI())^0.5*EXP(GAMMALN((df)/2)))*(1+((B310-Estimated_mean)/(Estimated_tau2+Interface!$E$11^2)^0.5)^2/df)^(-(df+1)/2)/(Estimated_tau2+Interface!$E$11^2)^0.5</f>
        <v>2.962100555773747</v>
      </c>
    </row>
    <row r="311" spans="1:4">
      <c r="A311" s="1">
        <v>310</v>
      </c>
      <c r="B311" s="1">
        <f t="shared" ca="1" si="4"/>
        <v>0.18561283458921898</v>
      </c>
      <c r="C311" s="1">
        <f t="array" aca="1" ref="C311" ca="1">SUM(NORMDIST(((B311-Sort_cali_effect)/bw),0,1,FALSE))/(Number_of_studies*bw)</f>
        <v>2.0996962126391194</v>
      </c>
      <c r="D311" s="1">
        <f ca="1">EXP(GAMMALN((df+1)/2))/((df*PI())^0.5*EXP(GAMMALN((df)/2)))*(1+((B311-Estimated_mean)/(Estimated_tau2+Interface!$E$11^2)^0.5)^2/df)^(-(df+1)/2)/(Estimated_tau2+Interface!$E$11^2)^0.5</f>
        <v>2.962100555773747</v>
      </c>
    </row>
    <row r="312" spans="1:4">
      <c r="A312" s="1">
        <v>311</v>
      </c>
      <c r="B312" s="1">
        <f t="shared" ca="1" si="4"/>
        <v>0.18561283458921898</v>
      </c>
      <c r="C312" s="1">
        <f t="array" aca="1" ref="C312" ca="1">SUM(NORMDIST(((B312-Sort_cali_effect)/bw),0,1,FALSE))/(Number_of_studies*bw)</f>
        <v>2.0996962126391194</v>
      </c>
      <c r="D312" s="1">
        <f ca="1">EXP(GAMMALN((df+1)/2))/((df*PI())^0.5*EXP(GAMMALN((df)/2)))*(1+((B312-Estimated_mean)/(Estimated_tau2+Interface!$E$11^2)^0.5)^2/df)^(-(df+1)/2)/(Estimated_tau2+Interface!$E$11^2)^0.5</f>
        <v>2.962100555773747</v>
      </c>
    </row>
    <row r="313" spans="1:4">
      <c r="A313" s="1">
        <v>312</v>
      </c>
      <c r="B313" s="1">
        <f t="shared" ca="1" si="4"/>
        <v>0.18561283458921898</v>
      </c>
      <c r="C313" s="1">
        <f t="array" aca="1" ref="C313" ca="1">SUM(NORMDIST(((B313-Sort_cali_effect)/bw),0,1,FALSE))/(Number_of_studies*bw)</f>
        <v>2.0996962126391194</v>
      </c>
      <c r="D313" s="1">
        <f ca="1">EXP(GAMMALN((df+1)/2))/((df*PI())^0.5*EXP(GAMMALN((df)/2)))*(1+((B313-Estimated_mean)/(Estimated_tau2+Interface!$E$11^2)^0.5)^2/df)^(-(df+1)/2)/(Estimated_tau2+Interface!$E$11^2)^0.5</f>
        <v>2.962100555773747</v>
      </c>
    </row>
    <row r="314" spans="1:4">
      <c r="A314" s="1">
        <v>313</v>
      </c>
      <c r="B314" s="1">
        <f t="shared" ca="1" si="4"/>
        <v>0.18561283458921898</v>
      </c>
      <c r="C314" s="1">
        <f t="array" aca="1" ref="C314" ca="1">SUM(NORMDIST(((B314-Sort_cali_effect)/bw),0,1,FALSE))/(Number_of_studies*bw)</f>
        <v>2.0996962126391194</v>
      </c>
      <c r="D314" s="1">
        <f ca="1">EXP(GAMMALN((df+1)/2))/((df*PI())^0.5*EXP(GAMMALN((df)/2)))*(1+((B314-Estimated_mean)/(Estimated_tau2+Interface!$E$11^2)^0.5)^2/df)^(-(df+1)/2)/(Estimated_tau2+Interface!$E$11^2)^0.5</f>
        <v>2.962100555773747</v>
      </c>
    </row>
    <row r="315" spans="1:4">
      <c r="A315" s="1">
        <v>314</v>
      </c>
      <c r="B315" s="1">
        <f t="shared" ca="1" si="4"/>
        <v>0.18561283458921898</v>
      </c>
      <c r="C315" s="1">
        <f t="array" aca="1" ref="C315" ca="1">SUM(NORMDIST(((B315-Sort_cali_effect)/bw),0,1,FALSE))/(Number_of_studies*bw)</f>
        <v>2.0996962126391194</v>
      </c>
      <c r="D315" s="1">
        <f ca="1">EXP(GAMMALN((df+1)/2))/((df*PI())^0.5*EXP(GAMMALN((df)/2)))*(1+((B315-Estimated_mean)/(Estimated_tau2+Interface!$E$11^2)^0.5)^2/df)^(-(df+1)/2)/(Estimated_tau2+Interface!$E$11^2)^0.5</f>
        <v>2.962100555773747</v>
      </c>
    </row>
    <row r="316" spans="1:4">
      <c r="A316" s="1">
        <v>315</v>
      </c>
      <c r="B316" s="1">
        <f t="shared" ca="1" si="4"/>
        <v>0.18561283458921898</v>
      </c>
      <c r="C316" s="1">
        <f t="array" aca="1" ref="C316" ca="1">SUM(NORMDIST(((B316-Sort_cali_effect)/bw),0,1,FALSE))/(Number_of_studies*bw)</f>
        <v>2.0996962126391194</v>
      </c>
      <c r="D316" s="1">
        <f ca="1">EXP(GAMMALN((df+1)/2))/((df*PI())^0.5*EXP(GAMMALN((df)/2)))*(1+((B316-Estimated_mean)/(Estimated_tau2+Interface!$E$11^2)^0.5)^2/df)^(-(df+1)/2)/(Estimated_tau2+Interface!$E$11^2)^0.5</f>
        <v>2.962100555773747</v>
      </c>
    </row>
    <row r="317" spans="1:4">
      <c r="A317" s="1">
        <v>316</v>
      </c>
      <c r="B317" s="1">
        <f t="shared" ca="1" si="4"/>
        <v>0.18561283458921898</v>
      </c>
      <c r="C317" s="1">
        <f t="array" aca="1" ref="C317" ca="1">SUM(NORMDIST(((B317-Sort_cali_effect)/bw),0,1,FALSE))/(Number_of_studies*bw)</f>
        <v>2.0996962126391194</v>
      </c>
      <c r="D317" s="1">
        <f ca="1">EXP(GAMMALN((df+1)/2))/((df*PI())^0.5*EXP(GAMMALN((df)/2)))*(1+((B317-Estimated_mean)/(Estimated_tau2+Interface!$E$11^2)^0.5)^2/df)^(-(df+1)/2)/(Estimated_tau2+Interface!$E$11^2)^0.5</f>
        <v>2.962100555773747</v>
      </c>
    </row>
    <row r="318" spans="1:4">
      <c r="A318" s="1">
        <v>317</v>
      </c>
      <c r="B318" s="1">
        <f t="shared" ca="1" si="4"/>
        <v>0.18561283458921898</v>
      </c>
      <c r="C318" s="1">
        <f t="array" aca="1" ref="C318" ca="1">SUM(NORMDIST(((B318-Sort_cali_effect)/bw),0,1,FALSE))/(Number_of_studies*bw)</f>
        <v>2.0996962126391194</v>
      </c>
      <c r="D318" s="1">
        <f ca="1">EXP(GAMMALN((df+1)/2))/((df*PI())^0.5*EXP(GAMMALN((df)/2)))*(1+((B318-Estimated_mean)/(Estimated_tau2+Interface!$E$11^2)^0.5)^2/df)^(-(df+1)/2)/(Estimated_tau2+Interface!$E$11^2)^0.5</f>
        <v>2.962100555773747</v>
      </c>
    </row>
    <row r="319" spans="1:4">
      <c r="A319" s="1">
        <v>318</v>
      </c>
      <c r="B319" s="1">
        <f t="shared" ca="1" si="4"/>
        <v>0.18561283458921898</v>
      </c>
      <c r="C319" s="1">
        <f t="array" aca="1" ref="C319" ca="1">SUM(NORMDIST(((B319-Sort_cali_effect)/bw),0,1,FALSE))/(Number_of_studies*bw)</f>
        <v>2.0996962126391194</v>
      </c>
      <c r="D319" s="1">
        <f ca="1">EXP(GAMMALN((df+1)/2))/((df*PI())^0.5*EXP(GAMMALN((df)/2)))*(1+((B319-Estimated_mean)/(Estimated_tau2+Interface!$E$11^2)^0.5)^2/df)^(-(df+1)/2)/(Estimated_tau2+Interface!$E$11^2)^0.5</f>
        <v>2.962100555773747</v>
      </c>
    </row>
    <row r="320" spans="1:4">
      <c r="A320" s="1">
        <v>319</v>
      </c>
      <c r="B320" s="1">
        <f t="shared" ca="1" si="4"/>
        <v>0.18561283458921898</v>
      </c>
      <c r="C320" s="1">
        <f t="array" aca="1" ref="C320" ca="1">SUM(NORMDIST(((B320-Sort_cali_effect)/bw),0,1,FALSE))/(Number_of_studies*bw)</f>
        <v>2.0996962126391194</v>
      </c>
      <c r="D320" s="1">
        <f ca="1">EXP(GAMMALN((df+1)/2))/((df*PI())^0.5*EXP(GAMMALN((df)/2)))*(1+((B320-Estimated_mean)/(Estimated_tau2+Interface!$E$11^2)^0.5)^2/df)^(-(df+1)/2)/(Estimated_tau2+Interface!$E$11^2)^0.5</f>
        <v>2.962100555773747</v>
      </c>
    </row>
    <row r="321" spans="1:4">
      <c r="A321" s="1">
        <v>320</v>
      </c>
      <c r="B321" s="1">
        <f t="shared" ca="1" si="4"/>
        <v>0.18561283458921898</v>
      </c>
      <c r="C321" s="1">
        <f t="array" aca="1" ref="C321" ca="1">SUM(NORMDIST(((B321-Sort_cali_effect)/bw),0,1,FALSE))/(Number_of_studies*bw)</f>
        <v>2.0996962126391194</v>
      </c>
      <c r="D321" s="1">
        <f ca="1">EXP(GAMMALN((df+1)/2))/((df*PI())^0.5*EXP(GAMMALN((df)/2)))*(1+((B321-Estimated_mean)/(Estimated_tau2+Interface!$E$11^2)^0.5)^2/df)^(-(df+1)/2)/(Estimated_tau2+Interface!$E$11^2)^0.5</f>
        <v>2.962100555773747</v>
      </c>
    </row>
    <row r="322" spans="1:4">
      <c r="A322" s="1">
        <v>321</v>
      </c>
      <c r="B322" s="1">
        <f t="shared" ca="1" si="4"/>
        <v>0.18561283458921898</v>
      </c>
      <c r="C322" s="1">
        <f t="array" aca="1" ref="C322" ca="1">SUM(NORMDIST(((B322-Sort_cali_effect)/bw),0,1,FALSE))/(Number_of_studies*bw)</f>
        <v>2.0996962126391194</v>
      </c>
      <c r="D322" s="1">
        <f ca="1">EXP(GAMMALN((df+1)/2))/((df*PI())^0.5*EXP(GAMMALN((df)/2)))*(1+((B322-Estimated_mean)/(Estimated_tau2+Interface!$E$11^2)^0.5)^2/df)^(-(df+1)/2)/(Estimated_tau2+Interface!$E$11^2)^0.5</f>
        <v>2.962100555773747</v>
      </c>
    </row>
    <row r="323" spans="1:4">
      <c r="A323" s="1">
        <v>322</v>
      </c>
      <c r="B323" s="1">
        <f t="shared" ca="1" si="4"/>
        <v>0.18561283458921898</v>
      </c>
      <c r="C323" s="1">
        <f t="array" aca="1" ref="C323" ca="1">SUM(NORMDIST(((B323-Sort_cali_effect)/bw),0,1,FALSE))/(Number_of_studies*bw)</f>
        <v>2.0996962126391194</v>
      </c>
      <c r="D323" s="1">
        <f ca="1">EXP(GAMMALN((df+1)/2))/((df*PI())^0.5*EXP(GAMMALN((df)/2)))*(1+((B323-Estimated_mean)/(Estimated_tau2+Interface!$E$11^2)^0.5)^2/df)^(-(df+1)/2)/(Estimated_tau2+Interface!$E$11^2)^0.5</f>
        <v>2.962100555773747</v>
      </c>
    </row>
    <row r="324" spans="1:4">
      <c r="A324" s="1">
        <v>323</v>
      </c>
      <c r="B324" s="1">
        <f t="shared" ref="B324:B387" ca="1" si="5">$B$2+($B$1001-$B$2)/999*(A324-1)</f>
        <v>0.18561283458921898</v>
      </c>
      <c r="C324" s="1">
        <f t="array" aca="1" ref="C324" ca="1">SUM(NORMDIST(((B324-Sort_cali_effect)/bw),0,1,FALSE))/(Number_of_studies*bw)</f>
        <v>2.0996962126391194</v>
      </c>
      <c r="D324" s="1">
        <f ca="1">EXP(GAMMALN((df+1)/2))/((df*PI())^0.5*EXP(GAMMALN((df)/2)))*(1+((B324-Estimated_mean)/(Estimated_tau2+Interface!$E$11^2)^0.5)^2/df)^(-(df+1)/2)/(Estimated_tau2+Interface!$E$11^2)^0.5</f>
        <v>2.962100555773747</v>
      </c>
    </row>
    <row r="325" spans="1:4">
      <c r="A325" s="1">
        <v>324</v>
      </c>
      <c r="B325" s="1">
        <f t="shared" ca="1" si="5"/>
        <v>0.18561283458921898</v>
      </c>
      <c r="C325" s="1">
        <f t="array" aca="1" ref="C325" ca="1">SUM(NORMDIST(((B325-Sort_cali_effect)/bw),0,1,FALSE))/(Number_of_studies*bw)</f>
        <v>2.0996962126391194</v>
      </c>
      <c r="D325" s="1">
        <f ca="1">EXP(GAMMALN((df+1)/2))/((df*PI())^0.5*EXP(GAMMALN((df)/2)))*(1+((B325-Estimated_mean)/(Estimated_tau2+Interface!$E$11^2)^0.5)^2/df)^(-(df+1)/2)/(Estimated_tau2+Interface!$E$11^2)^0.5</f>
        <v>2.962100555773747</v>
      </c>
    </row>
    <row r="326" spans="1:4">
      <c r="A326" s="1">
        <v>325</v>
      </c>
      <c r="B326" s="1">
        <f t="shared" ca="1" si="5"/>
        <v>0.18561283458921898</v>
      </c>
      <c r="C326" s="1">
        <f t="array" aca="1" ref="C326" ca="1">SUM(NORMDIST(((B326-Sort_cali_effect)/bw),0,1,FALSE))/(Number_of_studies*bw)</f>
        <v>2.0996962126391194</v>
      </c>
      <c r="D326" s="1">
        <f ca="1">EXP(GAMMALN((df+1)/2))/((df*PI())^0.5*EXP(GAMMALN((df)/2)))*(1+((B326-Estimated_mean)/(Estimated_tau2+Interface!$E$11^2)^0.5)^2/df)^(-(df+1)/2)/(Estimated_tau2+Interface!$E$11^2)^0.5</f>
        <v>2.962100555773747</v>
      </c>
    </row>
    <row r="327" spans="1:4">
      <c r="A327" s="1">
        <v>326</v>
      </c>
      <c r="B327" s="1">
        <f t="shared" ca="1" si="5"/>
        <v>0.18561283458921898</v>
      </c>
      <c r="C327" s="1">
        <f t="array" aca="1" ref="C327" ca="1">SUM(NORMDIST(((B327-Sort_cali_effect)/bw),0,1,FALSE))/(Number_of_studies*bw)</f>
        <v>2.0996962126391194</v>
      </c>
      <c r="D327" s="1">
        <f ca="1">EXP(GAMMALN((df+1)/2))/((df*PI())^0.5*EXP(GAMMALN((df)/2)))*(1+((B327-Estimated_mean)/(Estimated_tau2+Interface!$E$11^2)^0.5)^2/df)^(-(df+1)/2)/(Estimated_tau2+Interface!$E$11^2)^0.5</f>
        <v>2.962100555773747</v>
      </c>
    </row>
    <row r="328" spans="1:4">
      <c r="A328" s="1">
        <v>327</v>
      </c>
      <c r="B328" s="1">
        <f t="shared" ca="1" si="5"/>
        <v>0.18561283458921898</v>
      </c>
      <c r="C328" s="1">
        <f t="array" aca="1" ref="C328" ca="1">SUM(NORMDIST(((B328-Sort_cali_effect)/bw),0,1,FALSE))/(Number_of_studies*bw)</f>
        <v>2.0996962126391194</v>
      </c>
      <c r="D328" s="1">
        <f ca="1">EXP(GAMMALN((df+1)/2))/((df*PI())^0.5*EXP(GAMMALN((df)/2)))*(1+((B328-Estimated_mean)/(Estimated_tau2+Interface!$E$11^2)^0.5)^2/df)^(-(df+1)/2)/(Estimated_tau2+Interface!$E$11^2)^0.5</f>
        <v>2.962100555773747</v>
      </c>
    </row>
    <row r="329" spans="1:4">
      <c r="A329" s="1">
        <v>328</v>
      </c>
      <c r="B329" s="1">
        <f t="shared" ca="1" si="5"/>
        <v>0.18561283458921898</v>
      </c>
      <c r="C329" s="1">
        <f t="array" aca="1" ref="C329" ca="1">SUM(NORMDIST(((B329-Sort_cali_effect)/bw),0,1,FALSE))/(Number_of_studies*bw)</f>
        <v>2.0996962126391194</v>
      </c>
      <c r="D329" s="1">
        <f ca="1">EXP(GAMMALN((df+1)/2))/((df*PI())^0.5*EXP(GAMMALN((df)/2)))*(1+((B329-Estimated_mean)/(Estimated_tau2+Interface!$E$11^2)^0.5)^2/df)^(-(df+1)/2)/(Estimated_tau2+Interface!$E$11^2)^0.5</f>
        <v>2.962100555773747</v>
      </c>
    </row>
    <row r="330" spans="1:4">
      <c r="A330" s="1">
        <v>329</v>
      </c>
      <c r="B330" s="1">
        <f t="shared" ca="1" si="5"/>
        <v>0.18561283458921898</v>
      </c>
      <c r="C330" s="1">
        <f t="array" aca="1" ref="C330" ca="1">SUM(NORMDIST(((B330-Sort_cali_effect)/bw),0,1,FALSE))/(Number_of_studies*bw)</f>
        <v>2.0996962126391194</v>
      </c>
      <c r="D330" s="1">
        <f ca="1">EXP(GAMMALN((df+1)/2))/((df*PI())^0.5*EXP(GAMMALN((df)/2)))*(1+((B330-Estimated_mean)/(Estimated_tau2+Interface!$E$11^2)^0.5)^2/df)^(-(df+1)/2)/(Estimated_tau2+Interface!$E$11^2)^0.5</f>
        <v>2.962100555773747</v>
      </c>
    </row>
    <row r="331" spans="1:4">
      <c r="A331" s="1">
        <v>330</v>
      </c>
      <c r="B331" s="1">
        <f t="shared" ca="1" si="5"/>
        <v>0.18561283458921898</v>
      </c>
      <c r="C331" s="1">
        <f t="array" aca="1" ref="C331" ca="1">SUM(NORMDIST(((B331-Sort_cali_effect)/bw),0,1,FALSE))/(Number_of_studies*bw)</f>
        <v>2.0996962126391194</v>
      </c>
      <c r="D331" s="1">
        <f ca="1">EXP(GAMMALN((df+1)/2))/((df*PI())^0.5*EXP(GAMMALN((df)/2)))*(1+((B331-Estimated_mean)/(Estimated_tau2+Interface!$E$11^2)^0.5)^2/df)^(-(df+1)/2)/(Estimated_tau2+Interface!$E$11^2)^0.5</f>
        <v>2.962100555773747</v>
      </c>
    </row>
    <row r="332" spans="1:4">
      <c r="A332" s="1">
        <v>331</v>
      </c>
      <c r="B332" s="1">
        <f t="shared" ca="1" si="5"/>
        <v>0.18561283458921898</v>
      </c>
      <c r="C332" s="1">
        <f t="array" aca="1" ref="C332" ca="1">SUM(NORMDIST(((B332-Sort_cali_effect)/bw),0,1,FALSE))/(Number_of_studies*bw)</f>
        <v>2.0996962126391194</v>
      </c>
      <c r="D332" s="1">
        <f ca="1">EXP(GAMMALN((df+1)/2))/((df*PI())^0.5*EXP(GAMMALN((df)/2)))*(1+((B332-Estimated_mean)/(Estimated_tau2+Interface!$E$11^2)^0.5)^2/df)^(-(df+1)/2)/(Estimated_tau2+Interface!$E$11^2)^0.5</f>
        <v>2.962100555773747</v>
      </c>
    </row>
    <row r="333" spans="1:4">
      <c r="A333" s="1">
        <v>332</v>
      </c>
      <c r="B333" s="1">
        <f t="shared" ca="1" si="5"/>
        <v>0.18561283458921898</v>
      </c>
      <c r="C333" s="1">
        <f t="array" aca="1" ref="C333" ca="1">SUM(NORMDIST(((B333-Sort_cali_effect)/bw),0,1,FALSE))/(Number_of_studies*bw)</f>
        <v>2.0996962126391194</v>
      </c>
      <c r="D333" s="1">
        <f ca="1">EXP(GAMMALN((df+1)/2))/((df*PI())^0.5*EXP(GAMMALN((df)/2)))*(1+((B333-Estimated_mean)/(Estimated_tau2+Interface!$E$11^2)^0.5)^2/df)^(-(df+1)/2)/(Estimated_tau2+Interface!$E$11^2)^0.5</f>
        <v>2.962100555773747</v>
      </c>
    </row>
    <row r="334" spans="1:4">
      <c r="A334" s="1">
        <v>333</v>
      </c>
      <c r="B334" s="1">
        <f t="shared" ca="1" si="5"/>
        <v>0.18561283458921898</v>
      </c>
      <c r="C334" s="1">
        <f t="array" aca="1" ref="C334" ca="1">SUM(NORMDIST(((B334-Sort_cali_effect)/bw),0,1,FALSE))/(Number_of_studies*bw)</f>
        <v>2.0996962126391194</v>
      </c>
      <c r="D334" s="1">
        <f ca="1">EXP(GAMMALN((df+1)/2))/((df*PI())^0.5*EXP(GAMMALN((df)/2)))*(1+((B334-Estimated_mean)/(Estimated_tau2+Interface!$E$11^2)^0.5)^2/df)^(-(df+1)/2)/(Estimated_tau2+Interface!$E$11^2)^0.5</f>
        <v>2.962100555773747</v>
      </c>
    </row>
    <row r="335" spans="1:4">
      <c r="A335" s="1">
        <v>334</v>
      </c>
      <c r="B335" s="1">
        <f t="shared" ca="1" si="5"/>
        <v>0.18561283458921898</v>
      </c>
      <c r="C335" s="1">
        <f t="array" aca="1" ref="C335" ca="1">SUM(NORMDIST(((B335-Sort_cali_effect)/bw),0,1,FALSE))/(Number_of_studies*bw)</f>
        <v>2.0996962126391194</v>
      </c>
      <c r="D335" s="1">
        <f ca="1">EXP(GAMMALN((df+1)/2))/((df*PI())^0.5*EXP(GAMMALN((df)/2)))*(1+((B335-Estimated_mean)/(Estimated_tau2+Interface!$E$11^2)^0.5)^2/df)^(-(df+1)/2)/(Estimated_tau2+Interface!$E$11^2)^0.5</f>
        <v>2.962100555773747</v>
      </c>
    </row>
    <row r="336" spans="1:4">
      <c r="A336" s="1">
        <v>335</v>
      </c>
      <c r="B336" s="1">
        <f t="shared" ca="1" si="5"/>
        <v>0.18561283458921898</v>
      </c>
      <c r="C336" s="1">
        <f t="array" aca="1" ref="C336" ca="1">SUM(NORMDIST(((B336-Sort_cali_effect)/bw),0,1,FALSE))/(Number_of_studies*bw)</f>
        <v>2.0996962126391194</v>
      </c>
      <c r="D336" s="1">
        <f ca="1">EXP(GAMMALN((df+1)/2))/((df*PI())^0.5*EXP(GAMMALN((df)/2)))*(1+((B336-Estimated_mean)/(Estimated_tau2+Interface!$E$11^2)^0.5)^2/df)^(-(df+1)/2)/(Estimated_tau2+Interface!$E$11^2)^0.5</f>
        <v>2.962100555773747</v>
      </c>
    </row>
    <row r="337" spans="1:4">
      <c r="A337" s="1">
        <v>336</v>
      </c>
      <c r="B337" s="1">
        <f t="shared" ca="1" si="5"/>
        <v>0.18561283458921898</v>
      </c>
      <c r="C337" s="1">
        <f t="array" aca="1" ref="C337" ca="1">SUM(NORMDIST(((B337-Sort_cali_effect)/bw),0,1,FALSE))/(Number_of_studies*bw)</f>
        <v>2.0996962126391194</v>
      </c>
      <c r="D337" s="1">
        <f ca="1">EXP(GAMMALN((df+1)/2))/((df*PI())^0.5*EXP(GAMMALN((df)/2)))*(1+((B337-Estimated_mean)/(Estimated_tau2+Interface!$E$11^2)^0.5)^2/df)^(-(df+1)/2)/(Estimated_tau2+Interface!$E$11^2)^0.5</f>
        <v>2.962100555773747</v>
      </c>
    </row>
    <row r="338" spans="1:4">
      <c r="A338" s="1">
        <v>337</v>
      </c>
      <c r="B338" s="1">
        <f t="shared" ca="1" si="5"/>
        <v>0.18561283458921898</v>
      </c>
      <c r="C338" s="1">
        <f t="array" aca="1" ref="C338" ca="1">SUM(NORMDIST(((B338-Sort_cali_effect)/bw),0,1,FALSE))/(Number_of_studies*bw)</f>
        <v>2.0996962126391194</v>
      </c>
      <c r="D338" s="1">
        <f ca="1">EXP(GAMMALN((df+1)/2))/((df*PI())^0.5*EXP(GAMMALN((df)/2)))*(1+((B338-Estimated_mean)/(Estimated_tau2+Interface!$E$11^2)^0.5)^2/df)^(-(df+1)/2)/(Estimated_tau2+Interface!$E$11^2)^0.5</f>
        <v>2.962100555773747</v>
      </c>
    </row>
    <row r="339" spans="1:4">
      <c r="A339" s="1">
        <v>338</v>
      </c>
      <c r="B339" s="1">
        <f t="shared" ca="1" si="5"/>
        <v>0.18561283458921898</v>
      </c>
      <c r="C339" s="1">
        <f t="array" aca="1" ref="C339" ca="1">SUM(NORMDIST(((B339-Sort_cali_effect)/bw),0,1,FALSE))/(Number_of_studies*bw)</f>
        <v>2.0996962126391194</v>
      </c>
      <c r="D339" s="1">
        <f ca="1">EXP(GAMMALN((df+1)/2))/((df*PI())^0.5*EXP(GAMMALN((df)/2)))*(1+((B339-Estimated_mean)/(Estimated_tau2+Interface!$E$11^2)^0.5)^2/df)^(-(df+1)/2)/(Estimated_tau2+Interface!$E$11^2)^0.5</f>
        <v>2.962100555773747</v>
      </c>
    </row>
    <row r="340" spans="1:4">
      <c r="A340" s="1">
        <v>339</v>
      </c>
      <c r="B340" s="1">
        <f t="shared" ca="1" si="5"/>
        <v>0.18561283458921898</v>
      </c>
      <c r="C340" s="1">
        <f t="array" aca="1" ref="C340" ca="1">SUM(NORMDIST(((B340-Sort_cali_effect)/bw),0,1,FALSE))/(Number_of_studies*bw)</f>
        <v>2.0996962126391194</v>
      </c>
      <c r="D340" s="1">
        <f ca="1">EXP(GAMMALN((df+1)/2))/((df*PI())^0.5*EXP(GAMMALN((df)/2)))*(1+((B340-Estimated_mean)/(Estimated_tau2+Interface!$E$11^2)^0.5)^2/df)^(-(df+1)/2)/(Estimated_tau2+Interface!$E$11^2)^0.5</f>
        <v>2.962100555773747</v>
      </c>
    </row>
    <row r="341" spans="1:4">
      <c r="A341" s="1">
        <v>340</v>
      </c>
      <c r="B341" s="1">
        <f t="shared" ca="1" si="5"/>
        <v>0.18561283458921898</v>
      </c>
      <c r="C341" s="1">
        <f t="array" aca="1" ref="C341" ca="1">SUM(NORMDIST(((B341-Sort_cali_effect)/bw),0,1,FALSE))/(Number_of_studies*bw)</f>
        <v>2.0996962126391194</v>
      </c>
      <c r="D341" s="1">
        <f ca="1">EXP(GAMMALN((df+1)/2))/((df*PI())^0.5*EXP(GAMMALN((df)/2)))*(1+((B341-Estimated_mean)/(Estimated_tau2+Interface!$E$11^2)^0.5)^2/df)^(-(df+1)/2)/(Estimated_tau2+Interface!$E$11^2)^0.5</f>
        <v>2.962100555773747</v>
      </c>
    </row>
    <row r="342" spans="1:4">
      <c r="A342" s="1">
        <v>341</v>
      </c>
      <c r="B342" s="1">
        <f t="shared" ca="1" si="5"/>
        <v>0.18561283458921898</v>
      </c>
      <c r="C342" s="1">
        <f t="array" aca="1" ref="C342" ca="1">SUM(NORMDIST(((B342-Sort_cali_effect)/bw),0,1,FALSE))/(Number_of_studies*bw)</f>
        <v>2.0996962126391194</v>
      </c>
      <c r="D342" s="1">
        <f ca="1">EXP(GAMMALN((df+1)/2))/((df*PI())^0.5*EXP(GAMMALN((df)/2)))*(1+((B342-Estimated_mean)/(Estimated_tau2+Interface!$E$11^2)^0.5)^2/df)^(-(df+1)/2)/(Estimated_tau2+Interface!$E$11^2)^0.5</f>
        <v>2.962100555773747</v>
      </c>
    </row>
    <row r="343" spans="1:4">
      <c r="A343" s="1">
        <v>342</v>
      </c>
      <c r="B343" s="1">
        <f t="shared" ca="1" si="5"/>
        <v>0.18561283458921898</v>
      </c>
      <c r="C343" s="1">
        <f t="array" aca="1" ref="C343" ca="1">SUM(NORMDIST(((B343-Sort_cali_effect)/bw),0,1,FALSE))/(Number_of_studies*bw)</f>
        <v>2.0996962126391194</v>
      </c>
      <c r="D343" s="1">
        <f ca="1">EXP(GAMMALN((df+1)/2))/((df*PI())^0.5*EXP(GAMMALN((df)/2)))*(1+((B343-Estimated_mean)/(Estimated_tau2+Interface!$E$11^2)^0.5)^2/df)^(-(df+1)/2)/(Estimated_tau2+Interface!$E$11^2)^0.5</f>
        <v>2.962100555773747</v>
      </c>
    </row>
    <row r="344" spans="1:4">
      <c r="A344" s="1">
        <v>343</v>
      </c>
      <c r="B344" s="1">
        <f t="shared" ca="1" si="5"/>
        <v>0.18561283458921898</v>
      </c>
      <c r="C344" s="1">
        <f t="array" aca="1" ref="C344" ca="1">SUM(NORMDIST(((B344-Sort_cali_effect)/bw),0,1,FALSE))/(Number_of_studies*bw)</f>
        <v>2.0996962126391194</v>
      </c>
      <c r="D344" s="1">
        <f ca="1">EXP(GAMMALN((df+1)/2))/((df*PI())^0.5*EXP(GAMMALN((df)/2)))*(1+((B344-Estimated_mean)/(Estimated_tau2+Interface!$E$11^2)^0.5)^2/df)^(-(df+1)/2)/(Estimated_tau2+Interface!$E$11^2)^0.5</f>
        <v>2.962100555773747</v>
      </c>
    </row>
    <row r="345" spans="1:4">
      <c r="A345" s="1">
        <v>344</v>
      </c>
      <c r="B345" s="1">
        <f t="shared" ca="1" si="5"/>
        <v>0.18561283458921898</v>
      </c>
      <c r="C345" s="1">
        <f t="array" aca="1" ref="C345" ca="1">SUM(NORMDIST(((B345-Sort_cali_effect)/bw),0,1,FALSE))/(Number_of_studies*bw)</f>
        <v>2.0996962126391194</v>
      </c>
      <c r="D345" s="1">
        <f ca="1">EXP(GAMMALN((df+1)/2))/((df*PI())^0.5*EXP(GAMMALN((df)/2)))*(1+((B345-Estimated_mean)/(Estimated_tau2+Interface!$E$11^2)^0.5)^2/df)^(-(df+1)/2)/(Estimated_tau2+Interface!$E$11^2)^0.5</f>
        <v>2.962100555773747</v>
      </c>
    </row>
    <row r="346" spans="1:4">
      <c r="A346" s="1">
        <v>345</v>
      </c>
      <c r="B346" s="1">
        <f t="shared" ca="1" si="5"/>
        <v>0.18561283458921898</v>
      </c>
      <c r="C346" s="1">
        <f t="array" aca="1" ref="C346" ca="1">SUM(NORMDIST(((B346-Sort_cali_effect)/bw),0,1,FALSE))/(Number_of_studies*bw)</f>
        <v>2.0996962126391194</v>
      </c>
      <c r="D346" s="1">
        <f ca="1">EXP(GAMMALN((df+1)/2))/((df*PI())^0.5*EXP(GAMMALN((df)/2)))*(1+((B346-Estimated_mean)/(Estimated_tau2+Interface!$E$11^2)^0.5)^2/df)^(-(df+1)/2)/(Estimated_tau2+Interface!$E$11^2)^0.5</f>
        <v>2.962100555773747</v>
      </c>
    </row>
    <row r="347" spans="1:4">
      <c r="A347" s="1">
        <v>346</v>
      </c>
      <c r="B347" s="1">
        <f t="shared" ca="1" si="5"/>
        <v>0.18561283458921898</v>
      </c>
      <c r="C347" s="1">
        <f t="array" aca="1" ref="C347" ca="1">SUM(NORMDIST(((B347-Sort_cali_effect)/bw),0,1,FALSE))/(Number_of_studies*bw)</f>
        <v>2.0996962126391194</v>
      </c>
      <c r="D347" s="1">
        <f ca="1">EXP(GAMMALN((df+1)/2))/((df*PI())^0.5*EXP(GAMMALN((df)/2)))*(1+((B347-Estimated_mean)/(Estimated_tau2+Interface!$E$11^2)^0.5)^2/df)^(-(df+1)/2)/(Estimated_tau2+Interface!$E$11^2)^0.5</f>
        <v>2.962100555773747</v>
      </c>
    </row>
    <row r="348" spans="1:4">
      <c r="A348" s="1">
        <v>347</v>
      </c>
      <c r="B348" s="1">
        <f t="shared" ca="1" si="5"/>
        <v>0.18561283458921898</v>
      </c>
      <c r="C348" s="1">
        <f t="array" aca="1" ref="C348" ca="1">SUM(NORMDIST(((B348-Sort_cali_effect)/bw),0,1,FALSE))/(Number_of_studies*bw)</f>
        <v>2.0996962126391194</v>
      </c>
      <c r="D348" s="1">
        <f ca="1">EXP(GAMMALN((df+1)/2))/((df*PI())^0.5*EXP(GAMMALN((df)/2)))*(1+((B348-Estimated_mean)/(Estimated_tau2+Interface!$E$11^2)^0.5)^2/df)^(-(df+1)/2)/(Estimated_tau2+Interface!$E$11^2)^0.5</f>
        <v>2.962100555773747</v>
      </c>
    </row>
    <row r="349" spans="1:4">
      <c r="A349" s="1">
        <v>348</v>
      </c>
      <c r="B349" s="1">
        <f t="shared" ca="1" si="5"/>
        <v>0.18561283458921898</v>
      </c>
      <c r="C349" s="1">
        <f t="array" aca="1" ref="C349" ca="1">SUM(NORMDIST(((B349-Sort_cali_effect)/bw),0,1,FALSE))/(Number_of_studies*bw)</f>
        <v>2.0996962126391194</v>
      </c>
      <c r="D349" s="1">
        <f ca="1">EXP(GAMMALN((df+1)/2))/((df*PI())^0.5*EXP(GAMMALN((df)/2)))*(1+((B349-Estimated_mean)/(Estimated_tau2+Interface!$E$11^2)^0.5)^2/df)^(-(df+1)/2)/(Estimated_tau2+Interface!$E$11^2)^0.5</f>
        <v>2.962100555773747</v>
      </c>
    </row>
    <row r="350" spans="1:4">
      <c r="A350" s="1">
        <v>349</v>
      </c>
      <c r="B350" s="1">
        <f t="shared" ca="1" si="5"/>
        <v>0.18561283458921898</v>
      </c>
      <c r="C350" s="1">
        <f t="array" aca="1" ref="C350" ca="1">SUM(NORMDIST(((B350-Sort_cali_effect)/bw),0,1,FALSE))/(Number_of_studies*bw)</f>
        <v>2.0996962126391194</v>
      </c>
      <c r="D350" s="1">
        <f ca="1">EXP(GAMMALN((df+1)/2))/((df*PI())^0.5*EXP(GAMMALN((df)/2)))*(1+((B350-Estimated_mean)/(Estimated_tau2+Interface!$E$11^2)^0.5)^2/df)^(-(df+1)/2)/(Estimated_tau2+Interface!$E$11^2)^0.5</f>
        <v>2.962100555773747</v>
      </c>
    </row>
    <row r="351" spans="1:4">
      <c r="A351" s="1">
        <v>350</v>
      </c>
      <c r="B351" s="1">
        <f t="shared" ca="1" si="5"/>
        <v>0.18561283458921898</v>
      </c>
      <c r="C351" s="1">
        <f t="array" aca="1" ref="C351" ca="1">SUM(NORMDIST(((B351-Sort_cali_effect)/bw),0,1,FALSE))/(Number_of_studies*bw)</f>
        <v>2.0996962126391194</v>
      </c>
      <c r="D351" s="1">
        <f ca="1">EXP(GAMMALN((df+1)/2))/((df*PI())^0.5*EXP(GAMMALN((df)/2)))*(1+((B351-Estimated_mean)/(Estimated_tau2+Interface!$E$11^2)^0.5)^2/df)^(-(df+1)/2)/(Estimated_tau2+Interface!$E$11^2)^0.5</f>
        <v>2.962100555773747</v>
      </c>
    </row>
    <row r="352" spans="1:4">
      <c r="A352" s="1">
        <v>351</v>
      </c>
      <c r="B352" s="1">
        <f t="shared" ca="1" si="5"/>
        <v>0.18561283458921898</v>
      </c>
      <c r="C352" s="1">
        <f t="array" aca="1" ref="C352" ca="1">SUM(NORMDIST(((B352-Sort_cali_effect)/bw),0,1,FALSE))/(Number_of_studies*bw)</f>
        <v>2.0996962126391194</v>
      </c>
      <c r="D352" s="1">
        <f ca="1">EXP(GAMMALN((df+1)/2))/((df*PI())^0.5*EXP(GAMMALN((df)/2)))*(1+((B352-Estimated_mean)/(Estimated_tau2+Interface!$E$11^2)^0.5)^2/df)^(-(df+1)/2)/(Estimated_tau2+Interface!$E$11^2)^0.5</f>
        <v>2.962100555773747</v>
      </c>
    </row>
    <row r="353" spans="1:4">
      <c r="A353" s="1">
        <v>352</v>
      </c>
      <c r="B353" s="1">
        <f t="shared" ca="1" si="5"/>
        <v>0.18561283458921898</v>
      </c>
      <c r="C353" s="1">
        <f t="array" aca="1" ref="C353" ca="1">SUM(NORMDIST(((B353-Sort_cali_effect)/bw),0,1,FALSE))/(Number_of_studies*bw)</f>
        <v>2.0996962126391194</v>
      </c>
      <c r="D353" s="1">
        <f ca="1">EXP(GAMMALN((df+1)/2))/((df*PI())^0.5*EXP(GAMMALN((df)/2)))*(1+((B353-Estimated_mean)/(Estimated_tau2+Interface!$E$11^2)^0.5)^2/df)^(-(df+1)/2)/(Estimated_tau2+Interface!$E$11^2)^0.5</f>
        <v>2.962100555773747</v>
      </c>
    </row>
    <row r="354" spans="1:4">
      <c r="A354" s="1">
        <v>353</v>
      </c>
      <c r="B354" s="1">
        <f t="shared" ca="1" si="5"/>
        <v>0.18561283458921898</v>
      </c>
      <c r="C354" s="1">
        <f t="array" aca="1" ref="C354" ca="1">SUM(NORMDIST(((B354-Sort_cali_effect)/bw),0,1,FALSE))/(Number_of_studies*bw)</f>
        <v>2.0996962126391194</v>
      </c>
      <c r="D354" s="1">
        <f ca="1">EXP(GAMMALN((df+1)/2))/((df*PI())^0.5*EXP(GAMMALN((df)/2)))*(1+((B354-Estimated_mean)/(Estimated_tau2+Interface!$E$11^2)^0.5)^2/df)^(-(df+1)/2)/(Estimated_tau2+Interface!$E$11^2)^0.5</f>
        <v>2.962100555773747</v>
      </c>
    </row>
    <row r="355" spans="1:4">
      <c r="A355" s="1">
        <v>354</v>
      </c>
      <c r="B355" s="1">
        <f t="shared" ca="1" si="5"/>
        <v>0.18561283458921898</v>
      </c>
      <c r="C355" s="1">
        <f t="array" aca="1" ref="C355" ca="1">SUM(NORMDIST(((B355-Sort_cali_effect)/bw),0,1,FALSE))/(Number_of_studies*bw)</f>
        <v>2.0996962126391194</v>
      </c>
      <c r="D355" s="1">
        <f ca="1">EXP(GAMMALN((df+1)/2))/((df*PI())^0.5*EXP(GAMMALN((df)/2)))*(1+((B355-Estimated_mean)/(Estimated_tau2+Interface!$E$11^2)^0.5)^2/df)^(-(df+1)/2)/(Estimated_tau2+Interface!$E$11^2)^0.5</f>
        <v>2.962100555773747</v>
      </c>
    </row>
    <row r="356" spans="1:4">
      <c r="A356" s="1">
        <v>355</v>
      </c>
      <c r="B356" s="1">
        <f t="shared" ca="1" si="5"/>
        <v>0.18561283458921898</v>
      </c>
      <c r="C356" s="1">
        <f t="array" aca="1" ref="C356" ca="1">SUM(NORMDIST(((B356-Sort_cali_effect)/bw),0,1,FALSE))/(Number_of_studies*bw)</f>
        <v>2.0996962126391194</v>
      </c>
      <c r="D356" s="1">
        <f ca="1">EXP(GAMMALN((df+1)/2))/((df*PI())^0.5*EXP(GAMMALN((df)/2)))*(1+((B356-Estimated_mean)/(Estimated_tau2+Interface!$E$11^2)^0.5)^2/df)^(-(df+1)/2)/(Estimated_tau2+Interface!$E$11^2)^0.5</f>
        <v>2.962100555773747</v>
      </c>
    </row>
    <row r="357" spans="1:4">
      <c r="A357" s="1">
        <v>356</v>
      </c>
      <c r="B357" s="1">
        <f t="shared" ca="1" si="5"/>
        <v>0.18561283458921898</v>
      </c>
      <c r="C357" s="1">
        <f t="array" aca="1" ref="C357" ca="1">SUM(NORMDIST(((B357-Sort_cali_effect)/bw),0,1,FALSE))/(Number_of_studies*bw)</f>
        <v>2.0996962126391194</v>
      </c>
      <c r="D357" s="1">
        <f ca="1">EXP(GAMMALN((df+1)/2))/((df*PI())^0.5*EXP(GAMMALN((df)/2)))*(1+((B357-Estimated_mean)/(Estimated_tau2+Interface!$E$11^2)^0.5)^2/df)^(-(df+1)/2)/(Estimated_tau2+Interface!$E$11^2)^0.5</f>
        <v>2.962100555773747</v>
      </c>
    </row>
    <row r="358" spans="1:4">
      <c r="A358" s="1">
        <v>357</v>
      </c>
      <c r="B358" s="1">
        <f t="shared" ca="1" si="5"/>
        <v>0.18561283458921898</v>
      </c>
      <c r="C358" s="1">
        <f t="array" aca="1" ref="C358" ca="1">SUM(NORMDIST(((B358-Sort_cali_effect)/bw),0,1,FALSE))/(Number_of_studies*bw)</f>
        <v>2.0996962126391194</v>
      </c>
      <c r="D358" s="1">
        <f ca="1">EXP(GAMMALN((df+1)/2))/((df*PI())^0.5*EXP(GAMMALN((df)/2)))*(1+((B358-Estimated_mean)/(Estimated_tau2+Interface!$E$11^2)^0.5)^2/df)^(-(df+1)/2)/(Estimated_tau2+Interface!$E$11^2)^0.5</f>
        <v>2.962100555773747</v>
      </c>
    </row>
    <row r="359" spans="1:4">
      <c r="A359" s="1">
        <v>358</v>
      </c>
      <c r="B359" s="1">
        <f t="shared" ca="1" si="5"/>
        <v>0.18561283458921898</v>
      </c>
      <c r="C359" s="1">
        <f t="array" aca="1" ref="C359" ca="1">SUM(NORMDIST(((B359-Sort_cali_effect)/bw),0,1,FALSE))/(Number_of_studies*bw)</f>
        <v>2.0996962126391194</v>
      </c>
      <c r="D359" s="1">
        <f ca="1">EXP(GAMMALN((df+1)/2))/((df*PI())^0.5*EXP(GAMMALN((df)/2)))*(1+((B359-Estimated_mean)/(Estimated_tau2+Interface!$E$11^2)^0.5)^2/df)^(-(df+1)/2)/(Estimated_tau2+Interface!$E$11^2)^0.5</f>
        <v>2.962100555773747</v>
      </c>
    </row>
    <row r="360" spans="1:4">
      <c r="A360" s="1">
        <v>359</v>
      </c>
      <c r="B360" s="1">
        <f t="shared" ca="1" si="5"/>
        <v>0.18561283458921898</v>
      </c>
      <c r="C360" s="1">
        <f t="array" aca="1" ref="C360" ca="1">SUM(NORMDIST(((B360-Sort_cali_effect)/bw),0,1,FALSE))/(Number_of_studies*bw)</f>
        <v>2.0996962126391194</v>
      </c>
      <c r="D360" s="1">
        <f ca="1">EXP(GAMMALN((df+1)/2))/((df*PI())^0.5*EXP(GAMMALN((df)/2)))*(1+((B360-Estimated_mean)/(Estimated_tau2+Interface!$E$11^2)^0.5)^2/df)^(-(df+1)/2)/(Estimated_tau2+Interface!$E$11^2)^0.5</f>
        <v>2.962100555773747</v>
      </c>
    </row>
    <row r="361" spans="1:4">
      <c r="A361" s="1">
        <v>360</v>
      </c>
      <c r="B361" s="1">
        <f t="shared" ca="1" si="5"/>
        <v>0.18561283458921898</v>
      </c>
      <c r="C361" s="1">
        <f t="array" aca="1" ref="C361" ca="1">SUM(NORMDIST(((B361-Sort_cali_effect)/bw),0,1,FALSE))/(Number_of_studies*bw)</f>
        <v>2.0996962126391194</v>
      </c>
      <c r="D361" s="1">
        <f ca="1">EXP(GAMMALN((df+1)/2))/((df*PI())^0.5*EXP(GAMMALN((df)/2)))*(1+((B361-Estimated_mean)/(Estimated_tau2+Interface!$E$11^2)^0.5)^2/df)^(-(df+1)/2)/(Estimated_tau2+Interface!$E$11^2)^0.5</f>
        <v>2.962100555773747</v>
      </c>
    </row>
    <row r="362" spans="1:4">
      <c r="A362" s="1">
        <v>361</v>
      </c>
      <c r="B362" s="1">
        <f t="shared" ca="1" si="5"/>
        <v>0.18561283458921898</v>
      </c>
      <c r="C362" s="1">
        <f t="array" aca="1" ref="C362" ca="1">SUM(NORMDIST(((B362-Sort_cali_effect)/bw),0,1,FALSE))/(Number_of_studies*bw)</f>
        <v>2.0996962126391194</v>
      </c>
      <c r="D362" s="1">
        <f ca="1">EXP(GAMMALN((df+1)/2))/((df*PI())^0.5*EXP(GAMMALN((df)/2)))*(1+((B362-Estimated_mean)/(Estimated_tau2+Interface!$E$11^2)^0.5)^2/df)^(-(df+1)/2)/(Estimated_tau2+Interface!$E$11^2)^0.5</f>
        <v>2.962100555773747</v>
      </c>
    </row>
    <row r="363" spans="1:4">
      <c r="A363" s="1">
        <v>362</v>
      </c>
      <c r="B363" s="1">
        <f t="shared" ca="1" si="5"/>
        <v>0.18561283458921898</v>
      </c>
      <c r="C363" s="1">
        <f t="array" aca="1" ref="C363" ca="1">SUM(NORMDIST(((B363-Sort_cali_effect)/bw),0,1,FALSE))/(Number_of_studies*bw)</f>
        <v>2.0996962126391194</v>
      </c>
      <c r="D363" s="1">
        <f ca="1">EXP(GAMMALN((df+1)/2))/((df*PI())^0.5*EXP(GAMMALN((df)/2)))*(1+((B363-Estimated_mean)/(Estimated_tau2+Interface!$E$11^2)^0.5)^2/df)^(-(df+1)/2)/(Estimated_tau2+Interface!$E$11^2)^0.5</f>
        <v>2.962100555773747</v>
      </c>
    </row>
    <row r="364" spans="1:4">
      <c r="A364" s="1">
        <v>363</v>
      </c>
      <c r="B364" s="1">
        <f t="shared" ca="1" si="5"/>
        <v>0.18561283458921898</v>
      </c>
      <c r="C364" s="1">
        <f t="array" aca="1" ref="C364" ca="1">SUM(NORMDIST(((B364-Sort_cali_effect)/bw),0,1,FALSE))/(Number_of_studies*bw)</f>
        <v>2.0996962126391194</v>
      </c>
      <c r="D364" s="1">
        <f ca="1">EXP(GAMMALN((df+1)/2))/((df*PI())^0.5*EXP(GAMMALN((df)/2)))*(1+((B364-Estimated_mean)/(Estimated_tau2+Interface!$E$11^2)^0.5)^2/df)^(-(df+1)/2)/(Estimated_tau2+Interface!$E$11^2)^0.5</f>
        <v>2.962100555773747</v>
      </c>
    </row>
    <row r="365" spans="1:4">
      <c r="A365" s="1">
        <v>364</v>
      </c>
      <c r="B365" s="1">
        <f t="shared" ca="1" si="5"/>
        <v>0.18561283458921898</v>
      </c>
      <c r="C365" s="1">
        <f t="array" aca="1" ref="C365" ca="1">SUM(NORMDIST(((B365-Sort_cali_effect)/bw),0,1,FALSE))/(Number_of_studies*bw)</f>
        <v>2.0996962126391194</v>
      </c>
      <c r="D365" s="1">
        <f ca="1">EXP(GAMMALN((df+1)/2))/((df*PI())^0.5*EXP(GAMMALN((df)/2)))*(1+((B365-Estimated_mean)/(Estimated_tau2+Interface!$E$11^2)^0.5)^2/df)^(-(df+1)/2)/(Estimated_tau2+Interface!$E$11^2)^0.5</f>
        <v>2.962100555773747</v>
      </c>
    </row>
    <row r="366" spans="1:4">
      <c r="A366" s="1">
        <v>365</v>
      </c>
      <c r="B366" s="1">
        <f t="shared" ca="1" si="5"/>
        <v>0.18561283458921898</v>
      </c>
      <c r="C366" s="1">
        <f t="array" aca="1" ref="C366" ca="1">SUM(NORMDIST(((B366-Sort_cali_effect)/bw),0,1,FALSE))/(Number_of_studies*bw)</f>
        <v>2.0996962126391194</v>
      </c>
      <c r="D366" s="1">
        <f ca="1">EXP(GAMMALN((df+1)/2))/((df*PI())^0.5*EXP(GAMMALN((df)/2)))*(1+((B366-Estimated_mean)/(Estimated_tau2+Interface!$E$11^2)^0.5)^2/df)^(-(df+1)/2)/(Estimated_tau2+Interface!$E$11^2)^0.5</f>
        <v>2.962100555773747</v>
      </c>
    </row>
    <row r="367" spans="1:4">
      <c r="A367" s="1">
        <v>366</v>
      </c>
      <c r="B367" s="1">
        <f t="shared" ca="1" si="5"/>
        <v>0.18561283458921898</v>
      </c>
      <c r="C367" s="1">
        <f t="array" aca="1" ref="C367" ca="1">SUM(NORMDIST(((B367-Sort_cali_effect)/bw),0,1,FALSE))/(Number_of_studies*bw)</f>
        <v>2.0996962126391194</v>
      </c>
      <c r="D367" s="1">
        <f ca="1">EXP(GAMMALN((df+1)/2))/((df*PI())^0.5*EXP(GAMMALN((df)/2)))*(1+((B367-Estimated_mean)/(Estimated_tau2+Interface!$E$11^2)^0.5)^2/df)^(-(df+1)/2)/(Estimated_tau2+Interface!$E$11^2)^0.5</f>
        <v>2.962100555773747</v>
      </c>
    </row>
    <row r="368" spans="1:4">
      <c r="A368" s="1">
        <v>367</v>
      </c>
      <c r="B368" s="1">
        <f t="shared" ca="1" si="5"/>
        <v>0.18561283458921898</v>
      </c>
      <c r="C368" s="1">
        <f t="array" aca="1" ref="C368" ca="1">SUM(NORMDIST(((B368-Sort_cali_effect)/bw),0,1,FALSE))/(Number_of_studies*bw)</f>
        <v>2.0996962126391194</v>
      </c>
      <c r="D368" s="1">
        <f ca="1">EXP(GAMMALN((df+1)/2))/((df*PI())^0.5*EXP(GAMMALN((df)/2)))*(1+((B368-Estimated_mean)/(Estimated_tau2+Interface!$E$11^2)^0.5)^2/df)^(-(df+1)/2)/(Estimated_tau2+Interface!$E$11^2)^0.5</f>
        <v>2.962100555773747</v>
      </c>
    </row>
    <row r="369" spans="1:4">
      <c r="A369" s="1">
        <v>368</v>
      </c>
      <c r="B369" s="1">
        <f t="shared" ca="1" si="5"/>
        <v>0.18561283458921898</v>
      </c>
      <c r="C369" s="1">
        <f t="array" aca="1" ref="C369" ca="1">SUM(NORMDIST(((B369-Sort_cali_effect)/bw),0,1,FALSE))/(Number_of_studies*bw)</f>
        <v>2.0996962126391194</v>
      </c>
      <c r="D369" s="1">
        <f ca="1">EXP(GAMMALN((df+1)/2))/((df*PI())^0.5*EXP(GAMMALN((df)/2)))*(1+((B369-Estimated_mean)/(Estimated_tau2+Interface!$E$11^2)^0.5)^2/df)^(-(df+1)/2)/(Estimated_tau2+Interface!$E$11^2)^0.5</f>
        <v>2.962100555773747</v>
      </c>
    </row>
    <row r="370" spans="1:4">
      <c r="A370" s="1">
        <v>369</v>
      </c>
      <c r="B370" s="1">
        <f t="shared" ca="1" si="5"/>
        <v>0.18561283458921898</v>
      </c>
      <c r="C370" s="1">
        <f t="array" aca="1" ref="C370" ca="1">SUM(NORMDIST(((B370-Sort_cali_effect)/bw),0,1,FALSE))/(Number_of_studies*bw)</f>
        <v>2.0996962126391194</v>
      </c>
      <c r="D370" s="1">
        <f ca="1">EXP(GAMMALN((df+1)/2))/((df*PI())^0.5*EXP(GAMMALN((df)/2)))*(1+((B370-Estimated_mean)/(Estimated_tau2+Interface!$E$11^2)^0.5)^2/df)^(-(df+1)/2)/(Estimated_tau2+Interface!$E$11^2)^0.5</f>
        <v>2.962100555773747</v>
      </c>
    </row>
    <row r="371" spans="1:4">
      <c r="A371" s="1">
        <v>370</v>
      </c>
      <c r="B371" s="1">
        <f t="shared" ca="1" si="5"/>
        <v>0.18561283458921898</v>
      </c>
      <c r="C371" s="1">
        <f t="array" aca="1" ref="C371" ca="1">SUM(NORMDIST(((B371-Sort_cali_effect)/bw),0,1,FALSE))/(Number_of_studies*bw)</f>
        <v>2.0996962126391194</v>
      </c>
      <c r="D371" s="1">
        <f ca="1">EXP(GAMMALN((df+1)/2))/((df*PI())^0.5*EXP(GAMMALN((df)/2)))*(1+((B371-Estimated_mean)/(Estimated_tau2+Interface!$E$11^2)^0.5)^2/df)^(-(df+1)/2)/(Estimated_tau2+Interface!$E$11^2)^0.5</f>
        <v>2.962100555773747</v>
      </c>
    </row>
    <row r="372" spans="1:4">
      <c r="A372" s="1">
        <v>371</v>
      </c>
      <c r="B372" s="1">
        <f t="shared" ca="1" si="5"/>
        <v>0.18561283458921898</v>
      </c>
      <c r="C372" s="1">
        <f t="array" aca="1" ref="C372" ca="1">SUM(NORMDIST(((B372-Sort_cali_effect)/bw),0,1,FALSE))/(Number_of_studies*bw)</f>
        <v>2.0996962126391194</v>
      </c>
      <c r="D372" s="1">
        <f ca="1">EXP(GAMMALN((df+1)/2))/((df*PI())^0.5*EXP(GAMMALN((df)/2)))*(1+((B372-Estimated_mean)/(Estimated_tau2+Interface!$E$11^2)^0.5)^2/df)^(-(df+1)/2)/(Estimated_tau2+Interface!$E$11^2)^0.5</f>
        <v>2.962100555773747</v>
      </c>
    </row>
    <row r="373" spans="1:4">
      <c r="A373" s="1">
        <v>372</v>
      </c>
      <c r="B373" s="1">
        <f t="shared" ca="1" si="5"/>
        <v>0.18561283458921898</v>
      </c>
      <c r="C373" s="1">
        <f t="array" aca="1" ref="C373" ca="1">SUM(NORMDIST(((B373-Sort_cali_effect)/bw),0,1,FALSE))/(Number_of_studies*bw)</f>
        <v>2.0996962126391194</v>
      </c>
      <c r="D373" s="1">
        <f ca="1">EXP(GAMMALN((df+1)/2))/((df*PI())^0.5*EXP(GAMMALN((df)/2)))*(1+((B373-Estimated_mean)/(Estimated_tau2+Interface!$E$11^2)^0.5)^2/df)^(-(df+1)/2)/(Estimated_tau2+Interface!$E$11^2)^0.5</f>
        <v>2.962100555773747</v>
      </c>
    </row>
    <row r="374" spans="1:4">
      <c r="A374" s="1">
        <v>373</v>
      </c>
      <c r="B374" s="1">
        <f t="shared" ca="1" si="5"/>
        <v>0.18561283458921898</v>
      </c>
      <c r="C374" s="1">
        <f t="array" aca="1" ref="C374" ca="1">SUM(NORMDIST(((B374-Sort_cali_effect)/bw),0,1,FALSE))/(Number_of_studies*bw)</f>
        <v>2.0996962126391194</v>
      </c>
      <c r="D374" s="1">
        <f ca="1">EXP(GAMMALN((df+1)/2))/((df*PI())^0.5*EXP(GAMMALN((df)/2)))*(1+((B374-Estimated_mean)/(Estimated_tau2+Interface!$E$11^2)^0.5)^2/df)^(-(df+1)/2)/(Estimated_tau2+Interface!$E$11^2)^0.5</f>
        <v>2.962100555773747</v>
      </c>
    </row>
    <row r="375" spans="1:4">
      <c r="A375" s="1">
        <v>374</v>
      </c>
      <c r="B375" s="1">
        <f t="shared" ca="1" si="5"/>
        <v>0.18561283458921898</v>
      </c>
      <c r="C375" s="1">
        <f t="array" aca="1" ref="C375" ca="1">SUM(NORMDIST(((B375-Sort_cali_effect)/bw),0,1,FALSE))/(Number_of_studies*bw)</f>
        <v>2.0996962126391194</v>
      </c>
      <c r="D375" s="1">
        <f ca="1">EXP(GAMMALN((df+1)/2))/((df*PI())^0.5*EXP(GAMMALN((df)/2)))*(1+((B375-Estimated_mean)/(Estimated_tau2+Interface!$E$11^2)^0.5)^2/df)^(-(df+1)/2)/(Estimated_tau2+Interface!$E$11^2)^0.5</f>
        <v>2.962100555773747</v>
      </c>
    </row>
    <row r="376" spans="1:4">
      <c r="A376" s="1">
        <v>375</v>
      </c>
      <c r="B376" s="1">
        <f t="shared" ca="1" si="5"/>
        <v>0.18561283458921898</v>
      </c>
      <c r="C376" s="1">
        <f t="array" aca="1" ref="C376" ca="1">SUM(NORMDIST(((B376-Sort_cali_effect)/bw),0,1,FALSE))/(Number_of_studies*bw)</f>
        <v>2.0996962126391194</v>
      </c>
      <c r="D376" s="1">
        <f ca="1">EXP(GAMMALN((df+1)/2))/((df*PI())^0.5*EXP(GAMMALN((df)/2)))*(1+((B376-Estimated_mean)/(Estimated_tau2+Interface!$E$11^2)^0.5)^2/df)^(-(df+1)/2)/(Estimated_tau2+Interface!$E$11^2)^0.5</f>
        <v>2.962100555773747</v>
      </c>
    </row>
    <row r="377" spans="1:4">
      <c r="A377" s="1">
        <v>376</v>
      </c>
      <c r="B377" s="1">
        <f t="shared" ca="1" si="5"/>
        <v>0.18561283458921898</v>
      </c>
      <c r="C377" s="1">
        <f t="array" aca="1" ref="C377" ca="1">SUM(NORMDIST(((B377-Sort_cali_effect)/bw),0,1,FALSE))/(Number_of_studies*bw)</f>
        <v>2.0996962126391194</v>
      </c>
      <c r="D377" s="1">
        <f ca="1">EXP(GAMMALN((df+1)/2))/((df*PI())^0.5*EXP(GAMMALN((df)/2)))*(1+((B377-Estimated_mean)/(Estimated_tau2+Interface!$E$11^2)^0.5)^2/df)^(-(df+1)/2)/(Estimated_tau2+Interface!$E$11^2)^0.5</f>
        <v>2.962100555773747</v>
      </c>
    </row>
    <row r="378" spans="1:4">
      <c r="A378" s="1">
        <v>377</v>
      </c>
      <c r="B378" s="1">
        <f t="shared" ca="1" si="5"/>
        <v>0.18561283458921898</v>
      </c>
      <c r="C378" s="1">
        <f t="array" aca="1" ref="C378" ca="1">SUM(NORMDIST(((B378-Sort_cali_effect)/bw),0,1,FALSE))/(Number_of_studies*bw)</f>
        <v>2.0996962126391194</v>
      </c>
      <c r="D378" s="1">
        <f ca="1">EXP(GAMMALN((df+1)/2))/((df*PI())^0.5*EXP(GAMMALN((df)/2)))*(1+((B378-Estimated_mean)/(Estimated_tau2+Interface!$E$11^2)^0.5)^2/df)^(-(df+1)/2)/(Estimated_tau2+Interface!$E$11^2)^0.5</f>
        <v>2.962100555773747</v>
      </c>
    </row>
    <row r="379" spans="1:4">
      <c r="A379" s="1">
        <v>378</v>
      </c>
      <c r="B379" s="1">
        <f t="shared" ca="1" si="5"/>
        <v>0.18561283458921898</v>
      </c>
      <c r="C379" s="1">
        <f t="array" aca="1" ref="C379" ca="1">SUM(NORMDIST(((B379-Sort_cali_effect)/bw),0,1,FALSE))/(Number_of_studies*bw)</f>
        <v>2.0996962126391194</v>
      </c>
      <c r="D379" s="1">
        <f ca="1">EXP(GAMMALN((df+1)/2))/((df*PI())^0.5*EXP(GAMMALN((df)/2)))*(1+((B379-Estimated_mean)/(Estimated_tau2+Interface!$E$11^2)^0.5)^2/df)^(-(df+1)/2)/(Estimated_tau2+Interface!$E$11^2)^0.5</f>
        <v>2.962100555773747</v>
      </c>
    </row>
    <row r="380" spans="1:4">
      <c r="A380" s="1">
        <v>379</v>
      </c>
      <c r="B380" s="1">
        <f t="shared" ca="1" si="5"/>
        <v>0.18561283458921898</v>
      </c>
      <c r="C380" s="1">
        <f t="array" aca="1" ref="C380" ca="1">SUM(NORMDIST(((B380-Sort_cali_effect)/bw),0,1,FALSE))/(Number_of_studies*bw)</f>
        <v>2.0996962126391194</v>
      </c>
      <c r="D380" s="1">
        <f ca="1">EXP(GAMMALN((df+1)/2))/((df*PI())^0.5*EXP(GAMMALN((df)/2)))*(1+((B380-Estimated_mean)/(Estimated_tau2+Interface!$E$11^2)^0.5)^2/df)^(-(df+1)/2)/(Estimated_tau2+Interface!$E$11^2)^0.5</f>
        <v>2.962100555773747</v>
      </c>
    </row>
    <row r="381" spans="1:4">
      <c r="A381" s="1">
        <v>380</v>
      </c>
      <c r="B381" s="1">
        <f t="shared" ca="1" si="5"/>
        <v>0.18561283458921898</v>
      </c>
      <c r="C381" s="1">
        <f t="array" aca="1" ref="C381" ca="1">SUM(NORMDIST(((B381-Sort_cali_effect)/bw),0,1,FALSE))/(Number_of_studies*bw)</f>
        <v>2.0996962126391194</v>
      </c>
      <c r="D381" s="1">
        <f ca="1">EXP(GAMMALN((df+1)/2))/((df*PI())^0.5*EXP(GAMMALN((df)/2)))*(1+((B381-Estimated_mean)/(Estimated_tau2+Interface!$E$11^2)^0.5)^2/df)^(-(df+1)/2)/(Estimated_tau2+Interface!$E$11^2)^0.5</f>
        <v>2.962100555773747</v>
      </c>
    </row>
    <row r="382" spans="1:4">
      <c r="A382" s="1">
        <v>381</v>
      </c>
      <c r="B382" s="1">
        <f t="shared" ca="1" si="5"/>
        <v>0.18561283458921898</v>
      </c>
      <c r="C382" s="1">
        <f t="array" aca="1" ref="C382" ca="1">SUM(NORMDIST(((B382-Sort_cali_effect)/bw),0,1,FALSE))/(Number_of_studies*bw)</f>
        <v>2.0996962126391194</v>
      </c>
      <c r="D382" s="1">
        <f ca="1">EXP(GAMMALN((df+1)/2))/((df*PI())^0.5*EXP(GAMMALN((df)/2)))*(1+((B382-Estimated_mean)/(Estimated_tau2+Interface!$E$11^2)^0.5)^2/df)^(-(df+1)/2)/(Estimated_tau2+Interface!$E$11^2)^0.5</f>
        <v>2.962100555773747</v>
      </c>
    </row>
    <row r="383" spans="1:4">
      <c r="A383" s="1">
        <v>382</v>
      </c>
      <c r="B383" s="1">
        <f t="shared" ca="1" si="5"/>
        <v>0.18561283458921898</v>
      </c>
      <c r="C383" s="1">
        <f t="array" aca="1" ref="C383" ca="1">SUM(NORMDIST(((B383-Sort_cali_effect)/bw),0,1,FALSE))/(Number_of_studies*bw)</f>
        <v>2.0996962126391194</v>
      </c>
      <c r="D383" s="1">
        <f ca="1">EXP(GAMMALN((df+1)/2))/((df*PI())^0.5*EXP(GAMMALN((df)/2)))*(1+((B383-Estimated_mean)/(Estimated_tau2+Interface!$E$11^2)^0.5)^2/df)^(-(df+1)/2)/(Estimated_tau2+Interface!$E$11^2)^0.5</f>
        <v>2.962100555773747</v>
      </c>
    </row>
    <row r="384" spans="1:4">
      <c r="A384" s="1">
        <v>383</v>
      </c>
      <c r="B384" s="1">
        <f t="shared" ca="1" si="5"/>
        <v>0.18561283458921898</v>
      </c>
      <c r="C384" s="1">
        <f t="array" aca="1" ref="C384" ca="1">SUM(NORMDIST(((B384-Sort_cali_effect)/bw),0,1,FALSE))/(Number_of_studies*bw)</f>
        <v>2.0996962126391194</v>
      </c>
      <c r="D384" s="1">
        <f ca="1">EXP(GAMMALN((df+1)/2))/((df*PI())^0.5*EXP(GAMMALN((df)/2)))*(1+((B384-Estimated_mean)/(Estimated_tau2+Interface!$E$11^2)^0.5)^2/df)^(-(df+1)/2)/(Estimated_tau2+Interface!$E$11^2)^0.5</f>
        <v>2.962100555773747</v>
      </c>
    </row>
    <row r="385" spans="1:4">
      <c r="A385" s="1">
        <v>384</v>
      </c>
      <c r="B385" s="1">
        <f t="shared" ca="1" si="5"/>
        <v>0.18561283458921898</v>
      </c>
      <c r="C385" s="1">
        <f t="array" aca="1" ref="C385" ca="1">SUM(NORMDIST(((B385-Sort_cali_effect)/bw),0,1,FALSE))/(Number_of_studies*bw)</f>
        <v>2.0996962126391194</v>
      </c>
      <c r="D385" s="1">
        <f ca="1">EXP(GAMMALN((df+1)/2))/((df*PI())^0.5*EXP(GAMMALN((df)/2)))*(1+((B385-Estimated_mean)/(Estimated_tau2+Interface!$E$11^2)^0.5)^2/df)^(-(df+1)/2)/(Estimated_tau2+Interface!$E$11^2)^0.5</f>
        <v>2.962100555773747</v>
      </c>
    </row>
    <row r="386" spans="1:4">
      <c r="A386" s="1">
        <v>385</v>
      </c>
      <c r="B386" s="1">
        <f t="shared" ca="1" si="5"/>
        <v>0.18561283458921898</v>
      </c>
      <c r="C386" s="1">
        <f t="array" aca="1" ref="C386" ca="1">SUM(NORMDIST(((B386-Sort_cali_effect)/bw),0,1,FALSE))/(Number_of_studies*bw)</f>
        <v>2.0996962126391194</v>
      </c>
      <c r="D386" s="1">
        <f ca="1">EXP(GAMMALN((df+1)/2))/((df*PI())^0.5*EXP(GAMMALN((df)/2)))*(1+((B386-Estimated_mean)/(Estimated_tau2+Interface!$E$11^2)^0.5)^2/df)^(-(df+1)/2)/(Estimated_tau2+Interface!$E$11^2)^0.5</f>
        <v>2.962100555773747</v>
      </c>
    </row>
    <row r="387" spans="1:4">
      <c r="A387" s="1">
        <v>386</v>
      </c>
      <c r="B387" s="1">
        <f t="shared" ca="1" si="5"/>
        <v>0.18561283458921898</v>
      </c>
      <c r="C387" s="1">
        <f t="array" aca="1" ref="C387" ca="1">SUM(NORMDIST(((B387-Sort_cali_effect)/bw),0,1,FALSE))/(Number_of_studies*bw)</f>
        <v>2.0996962126391194</v>
      </c>
      <c r="D387" s="1">
        <f ca="1">EXP(GAMMALN((df+1)/2))/((df*PI())^0.5*EXP(GAMMALN((df)/2)))*(1+((B387-Estimated_mean)/(Estimated_tau2+Interface!$E$11^2)^0.5)^2/df)^(-(df+1)/2)/(Estimated_tau2+Interface!$E$11^2)^0.5</f>
        <v>2.962100555773747</v>
      </c>
    </row>
    <row r="388" spans="1:4">
      <c r="A388" s="1">
        <v>387</v>
      </c>
      <c r="B388" s="1">
        <f t="shared" ref="B388:B451" ca="1" si="6">$B$2+($B$1001-$B$2)/999*(A388-1)</f>
        <v>0.18561283458921898</v>
      </c>
      <c r="C388" s="1">
        <f t="array" aca="1" ref="C388" ca="1">SUM(NORMDIST(((B388-Sort_cali_effect)/bw),0,1,FALSE))/(Number_of_studies*bw)</f>
        <v>2.0996962126391194</v>
      </c>
      <c r="D388" s="1">
        <f ca="1">EXP(GAMMALN((df+1)/2))/((df*PI())^0.5*EXP(GAMMALN((df)/2)))*(1+((B388-Estimated_mean)/(Estimated_tau2+Interface!$E$11^2)^0.5)^2/df)^(-(df+1)/2)/(Estimated_tau2+Interface!$E$11^2)^0.5</f>
        <v>2.962100555773747</v>
      </c>
    </row>
    <row r="389" spans="1:4">
      <c r="A389" s="1">
        <v>388</v>
      </c>
      <c r="B389" s="1">
        <f t="shared" ca="1" si="6"/>
        <v>0.18561283458921898</v>
      </c>
      <c r="C389" s="1">
        <f t="array" aca="1" ref="C389" ca="1">SUM(NORMDIST(((B389-Sort_cali_effect)/bw),0,1,FALSE))/(Number_of_studies*bw)</f>
        <v>2.0996962126391194</v>
      </c>
      <c r="D389" s="1">
        <f ca="1">EXP(GAMMALN((df+1)/2))/((df*PI())^0.5*EXP(GAMMALN((df)/2)))*(1+((B389-Estimated_mean)/(Estimated_tau2+Interface!$E$11^2)^0.5)^2/df)^(-(df+1)/2)/(Estimated_tau2+Interface!$E$11^2)^0.5</f>
        <v>2.962100555773747</v>
      </c>
    </row>
    <row r="390" spans="1:4">
      <c r="A390" s="1">
        <v>389</v>
      </c>
      <c r="B390" s="1">
        <f t="shared" ca="1" si="6"/>
        <v>0.18561283458921898</v>
      </c>
      <c r="C390" s="1">
        <f t="array" aca="1" ref="C390" ca="1">SUM(NORMDIST(((B390-Sort_cali_effect)/bw),0,1,FALSE))/(Number_of_studies*bw)</f>
        <v>2.0996962126391194</v>
      </c>
      <c r="D390" s="1">
        <f ca="1">EXP(GAMMALN((df+1)/2))/((df*PI())^0.5*EXP(GAMMALN((df)/2)))*(1+((B390-Estimated_mean)/(Estimated_tau2+Interface!$E$11^2)^0.5)^2/df)^(-(df+1)/2)/(Estimated_tau2+Interface!$E$11^2)^0.5</f>
        <v>2.962100555773747</v>
      </c>
    </row>
    <row r="391" spans="1:4">
      <c r="A391" s="1">
        <v>390</v>
      </c>
      <c r="B391" s="1">
        <f t="shared" ca="1" si="6"/>
        <v>0.18561283458921898</v>
      </c>
      <c r="C391" s="1">
        <f t="array" aca="1" ref="C391" ca="1">SUM(NORMDIST(((B391-Sort_cali_effect)/bw),0,1,FALSE))/(Number_of_studies*bw)</f>
        <v>2.0996962126391194</v>
      </c>
      <c r="D391" s="1">
        <f ca="1">EXP(GAMMALN((df+1)/2))/((df*PI())^0.5*EXP(GAMMALN((df)/2)))*(1+((B391-Estimated_mean)/(Estimated_tau2+Interface!$E$11^2)^0.5)^2/df)^(-(df+1)/2)/(Estimated_tau2+Interface!$E$11^2)^0.5</f>
        <v>2.962100555773747</v>
      </c>
    </row>
    <row r="392" spans="1:4">
      <c r="A392" s="1">
        <v>391</v>
      </c>
      <c r="B392" s="1">
        <f t="shared" ca="1" si="6"/>
        <v>0.18561283458921898</v>
      </c>
      <c r="C392" s="1">
        <f t="array" aca="1" ref="C392" ca="1">SUM(NORMDIST(((B392-Sort_cali_effect)/bw),0,1,FALSE))/(Number_of_studies*bw)</f>
        <v>2.0996962126391194</v>
      </c>
      <c r="D392" s="1">
        <f ca="1">EXP(GAMMALN((df+1)/2))/((df*PI())^0.5*EXP(GAMMALN((df)/2)))*(1+((B392-Estimated_mean)/(Estimated_tau2+Interface!$E$11^2)^0.5)^2/df)^(-(df+1)/2)/(Estimated_tau2+Interface!$E$11^2)^0.5</f>
        <v>2.962100555773747</v>
      </c>
    </row>
    <row r="393" spans="1:4">
      <c r="A393" s="1">
        <v>392</v>
      </c>
      <c r="B393" s="1">
        <f t="shared" ca="1" si="6"/>
        <v>0.18561283458921898</v>
      </c>
      <c r="C393" s="1">
        <f t="array" aca="1" ref="C393" ca="1">SUM(NORMDIST(((B393-Sort_cali_effect)/bw),0,1,FALSE))/(Number_of_studies*bw)</f>
        <v>2.0996962126391194</v>
      </c>
      <c r="D393" s="1">
        <f ca="1">EXP(GAMMALN((df+1)/2))/((df*PI())^0.5*EXP(GAMMALN((df)/2)))*(1+((B393-Estimated_mean)/(Estimated_tau2+Interface!$E$11^2)^0.5)^2/df)^(-(df+1)/2)/(Estimated_tau2+Interface!$E$11^2)^0.5</f>
        <v>2.962100555773747</v>
      </c>
    </row>
    <row r="394" spans="1:4">
      <c r="A394" s="1">
        <v>393</v>
      </c>
      <c r="B394" s="1">
        <f t="shared" ca="1" si="6"/>
        <v>0.18561283458921898</v>
      </c>
      <c r="C394" s="1">
        <f t="array" aca="1" ref="C394" ca="1">SUM(NORMDIST(((B394-Sort_cali_effect)/bw),0,1,FALSE))/(Number_of_studies*bw)</f>
        <v>2.0996962126391194</v>
      </c>
      <c r="D394" s="1">
        <f ca="1">EXP(GAMMALN((df+1)/2))/((df*PI())^0.5*EXP(GAMMALN((df)/2)))*(1+((B394-Estimated_mean)/(Estimated_tau2+Interface!$E$11^2)^0.5)^2/df)^(-(df+1)/2)/(Estimated_tau2+Interface!$E$11^2)^0.5</f>
        <v>2.962100555773747</v>
      </c>
    </row>
    <row r="395" spans="1:4">
      <c r="A395" s="1">
        <v>394</v>
      </c>
      <c r="B395" s="1">
        <f t="shared" ca="1" si="6"/>
        <v>0.18561283458921898</v>
      </c>
      <c r="C395" s="1">
        <f t="array" aca="1" ref="C395" ca="1">SUM(NORMDIST(((B395-Sort_cali_effect)/bw),0,1,FALSE))/(Number_of_studies*bw)</f>
        <v>2.0996962126391194</v>
      </c>
      <c r="D395" s="1">
        <f ca="1">EXP(GAMMALN((df+1)/2))/((df*PI())^0.5*EXP(GAMMALN((df)/2)))*(1+((B395-Estimated_mean)/(Estimated_tau2+Interface!$E$11^2)^0.5)^2/df)^(-(df+1)/2)/(Estimated_tau2+Interface!$E$11^2)^0.5</f>
        <v>2.962100555773747</v>
      </c>
    </row>
    <row r="396" spans="1:4">
      <c r="A396" s="1">
        <v>395</v>
      </c>
      <c r="B396" s="1">
        <f t="shared" ca="1" si="6"/>
        <v>0.18561283458921898</v>
      </c>
      <c r="C396" s="1">
        <f t="array" aca="1" ref="C396" ca="1">SUM(NORMDIST(((B396-Sort_cali_effect)/bw),0,1,FALSE))/(Number_of_studies*bw)</f>
        <v>2.0996962126391194</v>
      </c>
      <c r="D396" s="1">
        <f ca="1">EXP(GAMMALN((df+1)/2))/((df*PI())^0.5*EXP(GAMMALN((df)/2)))*(1+((B396-Estimated_mean)/(Estimated_tau2+Interface!$E$11^2)^0.5)^2/df)^(-(df+1)/2)/(Estimated_tau2+Interface!$E$11^2)^0.5</f>
        <v>2.962100555773747</v>
      </c>
    </row>
    <row r="397" spans="1:4">
      <c r="A397" s="1">
        <v>396</v>
      </c>
      <c r="B397" s="1">
        <f t="shared" ca="1" si="6"/>
        <v>0.18561283458921898</v>
      </c>
      <c r="C397" s="1">
        <f t="array" aca="1" ref="C397" ca="1">SUM(NORMDIST(((B397-Sort_cali_effect)/bw),0,1,FALSE))/(Number_of_studies*bw)</f>
        <v>2.0996962126391194</v>
      </c>
      <c r="D397" s="1">
        <f ca="1">EXP(GAMMALN((df+1)/2))/((df*PI())^0.5*EXP(GAMMALN((df)/2)))*(1+((B397-Estimated_mean)/(Estimated_tau2+Interface!$E$11^2)^0.5)^2/df)^(-(df+1)/2)/(Estimated_tau2+Interface!$E$11^2)^0.5</f>
        <v>2.962100555773747</v>
      </c>
    </row>
    <row r="398" spans="1:4">
      <c r="A398" s="1">
        <v>397</v>
      </c>
      <c r="B398" s="1">
        <f t="shared" ca="1" si="6"/>
        <v>0.18561283458921898</v>
      </c>
      <c r="C398" s="1">
        <f t="array" aca="1" ref="C398" ca="1">SUM(NORMDIST(((B398-Sort_cali_effect)/bw),0,1,FALSE))/(Number_of_studies*bw)</f>
        <v>2.0996962126391194</v>
      </c>
      <c r="D398" s="1">
        <f ca="1">EXP(GAMMALN((df+1)/2))/((df*PI())^0.5*EXP(GAMMALN((df)/2)))*(1+((B398-Estimated_mean)/(Estimated_tau2+Interface!$E$11^2)^0.5)^2/df)^(-(df+1)/2)/(Estimated_tau2+Interface!$E$11^2)^0.5</f>
        <v>2.962100555773747</v>
      </c>
    </row>
    <row r="399" spans="1:4">
      <c r="A399" s="1">
        <v>398</v>
      </c>
      <c r="B399" s="1">
        <f t="shared" ca="1" si="6"/>
        <v>0.18561283458921898</v>
      </c>
      <c r="C399" s="1">
        <f t="array" aca="1" ref="C399" ca="1">SUM(NORMDIST(((B399-Sort_cali_effect)/bw),0,1,FALSE))/(Number_of_studies*bw)</f>
        <v>2.0996962126391194</v>
      </c>
      <c r="D399" s="1">
        <f ca="1">EXP(GAMMALN((df+1)/2))/((df*PI())^0.5*EXP(GAMMALN((df)/2)))*(1+((B399-Estimated_mean)/(Estimated_tau2+Interface!$E$11^2)^0.5)^2/df)^(-(df+1)/2)/(Estimated_tau2+Interface!$E$11^2)^0.5</f>
        <v>2.962100555773747</v>
      </c>
    </row>
    <row r="400" spans="1:4">
      <c r="A400" s="1">
        <v>399</v>
      </c>
      <c r="B400" s="1">
        <f t="shared" ca="1" si="6"/>
        <v>0.18561283458921898</v>
      </c>
      <c r="C400" s="1">
        <f t="array" aca="1" ref="C400" ca="1">SUM(NORMDIST(((B400-Sort_cali_effect)/bw),0,1,FALSE))/(Number_of_studies*bw)</f>
        <v>2.0996962126391194</v>
      </c>
      <c r="D400" s="1">
        <f ca="1">EXP(GAMMALN((df+1)/2))/((df*PI())^0.5*EXP(GAMMALN((df)/2)))*(1+((B400-Estimated_mean)/(Estimated_tau2+Interface!$E$11^2)^0.5)^2/df)^(-(df+1)/2)/(Estimated_tau2+Interface!$E$11^2)^0.5</f>
        <v>2.962100555773747</v>
      </c>
    </row>
    <row r="401" spans="1:4">
      <c r="A401" s="1">
        <v>400</v>
      </c>
      <c r="B401" s="1">
        <f t="shared" ca="1" si="6"/>
        <v>0.18561283458921898</v>
      </c>
      <c r="C401" s="1">
        <f t="array" aca="1" ref="C401" ca="1">SUM(NORMDIST(((B401-Sort_cali_effect)/bw),0,1,FALSE))/(Number_of_studies*bw)</f>
        <v>2.0996962126391194</v>
      </c>
      <c r="D401" s="1">
        <f ca="1">EXP(GAMMALN((df+1)/2))/((df*PI())^0.5*EXP(GAMMALN((df)/2)))*(1+((B401-Estimated_mean)/(Estimated_tau2+Interface!$E$11^2)^0.5)^2/df)^(-(df+1)/2)/(Estimated_tau2+Interface!$E$11^2)^0.5</f>
        <v>2.962100555773747</v>
      </c>
    </row>
    <row r="402" spans="1:4">
      <c r="A402" s="1">
        <v>401</v>
      </c>
      <c r="B402" s="1">
        <f t="shared" ca="1" si="6"/>
        <v>0.18561283458921898</v>
      </c>
      <c r="C402" s="1">
        <f t="array" aca="1" ref="C402" ca="1">SUM(NORMDIST(((B402-Sort_cali_effect)/bw),0,1,FALSE))/(Number_of_studies*bw)</f>
        <v>2.0996962126391194</v>
      </c>
      <c r="D402" s="1">
        <f ca="1">EXP(GAMMALN((df+1)/2))/((df*PI())^0.5*EXP(GAMMALN((df)/2)))*(1+((B402-Estimated_mean)/(Estimated_tau2+Interface!$E$11^2)^0.5)^2/df)^(-(df+1)/2)/(Estimated_tau2+Interface!$E$11^2)^0.5</f>
        <v>2.962100555773747</v>
      </c>
    </row>
    <row r="403" spans="1:4">
      <c r="A403" s="1">
        <v>402</v>
      </c>
      <c r="B403" s="1">
        <f t="shared" ca="1" si="6"/>
        <v>0.18561283458921898</v>
      </c>
      <c r="C403" s="1">
        <f t="array" aca="1" ref="C403" ca="1">SUM(NORMDIST(((B403-Sort_cali_effect)/bw),0,1,FALSE))/(Number_of_studies*bw)</f>
        <v>2.0996962126391194</v>
      </c>
      <c r="D403" s="1">
        <f ca="1">EXP(GAMMALN((df+1)/2))/((df*PI())^0.5*EXP(GAMMALN((df)/2)))*(1+((B403-Estimated_mean)/(Estimated_tau2+Interface!$E$11^2)^0.5)^2/df)^(-(df+1)/2)/(Estimated_tau2+Interface!$E$11^2)^0.5</f>
        <v>2.962100555773747</v>
      </c>
    </row>
    <row r="404" spans="1:4">
      <c r="A404" s="1">
        <v>403</v>
      </c>
      <c r="B404" s="1">
        <f t="shared" ca="1" si="6"/>
        <v>0.18561283458921898</v>
      </c>
      <c r="C404" s="1">
        <f t="array" aca="1" ref="C404" ca="1">SUM(NORMDIST(((B404-Sort_cali_effect)/bw),0,1,FALSE))/(Number_of_studies*bw)</f>
        <v>2.0996962126391194</v>
      </c>
      <c r="D404" s="1">
        <f ca="1">EXP(GAMMALN((df+1)/2))/((df*PI())^0.5*EXP(GAMMALN((df)/2)))*(1+((B404-Estimated_mean)/(Estimated_tau2+Interface!$E$11^2)^0.5)^2/df)^(-(df+1)/2)/(Estimated_tau2+Interface!$E$11^2)^0.5</f>
        <v>2.962100555773747</v>
      </c>
    </row>
    <row r="405" spans="1:4">
      <c r="A405" s="1">
        <v>404</v>
      </c>
      <c r="B405" s="1">
        <f t="shared" ca="1" si="6"/>
        <v>0.18561283458921898</v>
      </c>
      <c r="C405" s="1">
        <f t="array" aca="1" ref="C405" ca="1">SUM(NORMDIST(((B405-Sort_cali_effect)/bw),0,1,FALSE))/(Number_of_studies*bw)</f>
        <v>2.0996962126391194</v>
      </c>
      <c r="D405" s="1">
        <f ca="1">EXP(GAMMALN((df+1)/2))/((df*PI())^0.5*EXP(GAMMALN((df)/2)))*(1+((B405-Estimated_mean)/(Estimated_tau2+Interface!$E$11^2)^0.5)^2/df)^(-(df+1)/2)/(Estimated_tau2+Interface!$E$11^2)^0.5</f>
        <v>2.962100555773747</v>
      </c>
    </row>
    <row r="406" spans="1:4">
      <c r="A406" s="1">
        <v>405</v>
      </c>
      <c r="B406" s="1">
        <f t="shared" ca="1" si="6"/>
        <v>0.18561283458921898</v>
      </c>
      <c r="C406" s="1">
        <f t="array" aca="1" ref="C406" ca="1">SUM(NORMDIST(((B406-Sort_cali_effect)/bw),0,1,FALSE))/(Number_of_studies*bw)</f>
        <v>2.0996962126391194</v>
      </c>
      <c r="D406" s="1">
        <f ca="1">EXP(GAMMALN((df+1)/2))/((df*PI())^0.5*EXP(GAMMALN((df)/2)))*(1+((B406-Estimated_mean)/(Estimated_tau2+Interface!$E$11^2)^0.5)^2/df)^(-(df+1)/2)/(Estimated_tau2+Interface!$E$11^2)^0.5</f>
        <v>2.962100555773747</v>
      </c>
    </row>
    <row r="407" spans="1:4">
      <c r="A407" s="1">
        <v>406</v>
      </c>
      <c r="B407" s="1">
        <f t="shared" ca="1" si="6"/>
        <v>0.18561283458921898</v>
      </c>
      <c r="C407" s="1">
        <f t="array" aca="1" ref="C407" ca="1">SUM(NORMDIST(((B407-Sort_cali_effect)/bw),0,1,FALSE))/(Number_of_studies*bw)</f>
        <v>2.0996962126391194</v>
      </c>
      <c r="D407" s="1">
        <f ca="1">EXP(GAMMALN((df+1)/2))/((df*PI())^0.5*EXP(GAMMALN((df)/2)))*(1+((B407-Estimated_mean)/(Estimated_tau2+Interface!$E$11^2)^0.5)^2/df)^(-(df+1)/2)/(Estimated_tau2+Interface!$E$11^2)^0.5</f>
        <v>2.962100555773747</v>
      </c>
    </row>
    <row r="408" spans="1:4">
      <c r="A408" s="1">
        <v>407</v>
      </c>
      <c r="B408" s="1">
        <f t="shared" ca="1" si="6"/>
        <v>0.18561283458921898</v>
      </c>
      <c r="C408" s="1">
        <f t="array" aca="1" ref="C408" ca="1">SUM(NORMDIST(((B408-Sort_cali_effect)/bw),0,1,FALSE))/(Number_of_studies*bw)</f>
        <v>2.0996962126391194</v>
      </c>
      <c r="D408" s="1">
        <f ca="1">EXP(GAMMALN((df+1)/2))/((df*PI())^0.5*EXP(GAMMALN((df)/2)))*(1+((B408-Estimated_mean)/(Estimated_tau2+Interface!$E$11^2)^0.5)^2/df)^(-(df+1)/2)/(Estimated_tau2+Interface!$E$11^2)^0.5</f>
        <v>2.962100555773747</v>
      </c>
    </row>
    <row r="409" spans="1:4">
      <c r="A409" s="1">
        <v>408</v>
      </c>
      <c r="B409" s="1">
        <f t="shared" ca="1" si="6"/>
        <v>0.18561283458921898</v>
      </c>
      <c r="C409" s="1">
        <f t="array" aca="1" ref="C409" ca="1">SUM(NORMDIST(((B409-Sort_cali_effect)/bw),0,1,FALSE))/(Number_of_studies*bw)</f>
        <v>2.0996962126391194</v>
      </c>
      <c r="D409" s="1">
        <f ca="1">EXP(GAMMALN((df+1)/2))/((df*PI())^0.5*EXP(GAMMALN((df)/2)))*(1+((B409-Estimated_mean)/(Estimated_tau2+Interface!$E$11^2)^0.5)^2/df)^(-(df+1)/2)/(Estimated_tau2+Interface!$E$11^2)^0.5</f>
        <v>2.962100555773747</v>
      </c>
    </row>
    <row r="410" spans="1:4">
      <c r="A410" s="1">
        <v>409</v>
      </c>
      <c r="B410" s="1">
        <f t="shared" ca="1" si="6"/>
        <v>0.18561283458921898</v>
      </c>
      <c r="C410" s="1">
        <f t="array" aca="1" ref="C410" ca="1">SUM(NORMDIST(((B410-Sort_cali_effect)/bw),0,1,FALSE))/(Number_of_studies*bw)</f>
        <v>2.0996962126391194</v>
      </c>
      <c r="D410" s="1">
        <f ca="1">EXP(GAMMALN((df+1)/2))/((df*PI())^0.5*EXP(GAMMALN((df)/2)))*(1+((B410-Estimated_mean)/(Estimated_tau2+Interface!$E$11^2)^0.5)^2/df)^(-(df+1)/2)/(Estimated_tau2+Interface!$E$11^2)^0.5</f>
        <v>2.962100555773747</v>
      </c>
    </row>
    <row r="411" spans="1:4">
      <c r="A411" s="1">
        <v>410</v>
      </c>
      <c r="B411" s="1">
        <f t="shared" ca="1" si="6"/>
        <v>0.18561283458921898</v>
      </c>
      <c r="C411" s="1">
        <f t="array" aca="1" ref="C411" ca="1">SUM(NORMDIST(((B411-Sort_cali_effect)/bw),0,1,FALSE))/(Number_of_studies*bw)</f>
        <v>2.0996962126391194</v>
      </c>
      <c r="D411" s="1">
        <f ca="1">EXP(GAMMALN((df+1)/2))/((df*PI())^0.5*EXP(GAMMALN((df)/2)))*(1+((B411-Estimated_mean)/(Estimated_tau2+Interface!$E$11^2)^0.5)^2/df)^(-(df+1)/2)/(Estimated_tau2+Interface!$E$11^2)^0.5</f>
        <v>2.962100555773747</v>
      </c>
    </row>
    <row r="412" spans="1:4">
      <c r="A412" s="1">
        <v>411</v>
      </c>
      <c r="B412" s="1">
        <f t="shared" ca="1" si="6"/>
        <v>0.18561283458921898</v>
      </c>
      <c r="C412" s="1">
        <f t="array" aca="1" ref="C412" ca="1">SUM(NORMDIST(((B412-Sort_cali_effect)/bw),0,1,FALSE))/(Number_of_studies*bw)</f>
        <v>2.0996962126391194</v>
      </c>
      <c r="D412" s="1">
        <f ca="1">EXP(GAMMALN((df+1)/2))/((df*PI())^0.5*EXP(GAMMALN((df)/2)))*(1+((B412-Estimated_mean)/(Estimated_tau2+Interface!$E$11^2)^0.5)^2/df)^(-(df+1)/2)/(Estimated_tau2+Interface!$E$11^2)^0.5</f>
        <v>2.962100555773747</v>
      </c>
    </row>
    <row r="413" spans="1:4">
      <c r="A413" s="1">
        <v>412</v>
      </c>
      <c r="B413" s="1">
        <f t="shared" ca="1" si="6"/>
        <v>0.18561283458921898</v>
      </c>
      <c r="C413" s="1">
        <f t="array" aca="1" ref="C413" ca="1">SUM(NORMDIST(((B413-Sort_cali_effect)/bw),0,1,FALSE))/(Number_of_studies*bw)</f>
        <v>2.0996962126391194</v>
      </c>
      <c r="D413" s="1">
        <f ca="1">EXP(GAMMALN((df+1)/2))/((df*PI())^0.5*EXP(GAMMALN((df)/2)))*(1+((B413-Estimated_mean)/(Estimated_tau2+Interface!$E$11^2)^0.5)^2/df)^(-(df+1)/2)/(Estimated_tau2+Interface!$E$11^2)^0.5</f>
        <v>2.962100555773747</v>
      </c>
    </row>
    <row r="414" spans="1:4">
      <c r="A414" s="1">
        <v>413</v>
      </c>
      <c r="B414" s="1">
        <f t="shared" ca="1" si="6"/>
        <v>0.18561283458921898</v>
      </c>
      <c r="C414" s="1">
        <f t="array" aca="1" ref="C414" ca="1">SUM(NORMDIST(((B414-Sort_cali_effect)/bw),0,1,FALSE))/(Number_of_studies*bw)</f>
        <v>2.0996962126391194</v>
      </c>
      <c r="D414" s="1">
        <f ca="1">EXP(GAMMALN((df+1)/2))/((df*PI())^0.5*EXP(GAMMALN((df)/2)))*(1+((B414-Estimated_mean)/(Estimated_tau2+Interface!$E$11^2)^0.5)^2/df)^(-(df+1)/2)/(Estimated_tau2+Interface!$E$11^2)^0.5</f>
        <v>2.962100555773747</v>
      </c>
    </row>
    <row r="415" spans="1:4">
      <c r="A415" s="1">
        <v>414</v>
      </c>
      <c r="B415" s="1">
        <f t="shared" ca="1" si="6"/>
        <v>0.18561283458921898</v>
      </c>
      <c r="C415" s="1">
        <f t="array" aca="1" ref="C415" ca="1">SUM(NORMDIST(((B415-Sort_cali_effect)/bw),0,1,FALSE))/(Number_of_studies*bw)</f>
        <v>2.0996962126391194</v>
      </c>
      <c r="D415" s="1">
        <f ca="1">EXP(GAMMALN((df+1)/2))/((df*PI())^0.5*EXP(GAMMALN((df)/2)))*(1+((B415-Estimated_mean)/(Estimated_tau2+Interface!$E$11^2)^0.5)^2/df)^(-(df+1)/2)/(Estimated_tau2+Interface!$E$11^2)^0.5</f>
        <v>2.962100555773747</v>
      </c>
    </row>
    <row r="416" spans="1:4">
      <c r="A416" s="1">
        <v>415</v>
      </c>
      <c r="B416" s="1">
        <f t="shared" ca="1" si="6"/>
        <v>0.18561283458921898</v>
      </c>
      <c r="C416" s="1">
        <f t="array" aca="1" ref="C416" ca="1">SUM(NORMDIST(((B416-Sort_cali_effect)/bw),0,1,FALSE))/(Number_of_studies*bw)</f>
        <v>2.0996962126391194</v>
      </c>
      <c r="D416" s="1">
        <f ca="1">EXP(GAMMALN((df+1)/2))/((df*PI())^0.5*EXP(GAMMALN((df)/2)))*(1+((B416-Estimated_mean)/(Estimated_tau2+Interface!$E$11^2)^0.5)^2/df)^(-(df+1)/2)/(Estimated_tau2+Interface!$E$11^2)^0.5</f>
        <v>2.962100555773747</v>
      </c>
    </row>
    <row r="417" spans="1:4">
      <c r="A417" s="1">
        <v>416</v>
      </c>
      <c r="B417" s="1">
        <f t="shared" ca="1" si="6"/>
        <v>0.18561283458921898</v>
      </c>
      <c r="C417" s="1">
        <f t="array" aca="1" ref="C417" ca="1">SUM(NORMDIST(((B417-Sort_cali_effect)/bw),0,1,FALSE))/(Number_of_studies*bw)</f>
        <v>2.0996962126391194</v>
      </c>
      <c r="D417" s="1">
        <f ca="1">EXP(GAMMALN((df+1)/2))/((df*PI())^0.5*EXP(GAMMALN((df)/2)))*(1+((B417-Estimated_mean)/(Estimated_tau2+Interface!$E$11^2)^0.5)^2/df)^(-(df+1)/2)/(Estimated_tau2+Interface!$E$11^2)^0.5</f>
        <v>2.962100555773747</v>
      </c>
    </row>
    <row r="418" spans="1:4">
      <c r="A418" s="1">
        <v>417</v>
      </c>
      <c r="B418" s="1">
        <f t="shared" ca="1" si="6"/>
        <v>0.18561283458921898</v>
      </c>
      <c r="C418" s="1">
        <f t="array" aca="1" ref="C418" ca="1">SUM(NORMDIST(((B418-Sort_cali_effect)/bw),0,1,FALSE))/(Number_of_studies*bw)</f>
        <v>2.0996962126391194</v>
      </c>
      <c r="D418" s="1">
        <f ca="1">EXP(GAMMALN((df+1)/2))/((df*PI())^0.5*EXP(GAMMALN((df)/2)))*(1+((B418-Estimated_mean)/(Estimated_tau2+Interface!$E$11^2)^0.5)^2/df)^(-(df+1)/2)/(Estimated_tau2+Interface!$E$11^2)^0.5</f>
        <v>2.962100555773747</v>
      </c>
    </row>
    <row r="419" spans="1:4">
      <c r="A419" s="1">
        <v>418</v>
      </c>
      <c r="B419" s="1">
        <f t="shared" ca="1" si="6"/>
        <v>0.18561283458921898</v>
      </c>
      <c r="C419" s="1">
        <f t="array" aca="1" ref="C419" ca="1">SUM(NORMDIST(((B419-Sort_cali_effect)/bw),0,1,FALSE))/(Number_of_studies*bw)</f>
        <v>2.0996962126391194</v>
      </c>
      <c r="D419" s="1">
        <f ca="1">EXP(GAMMALN((df+1)/2))/((df*PI())^0.5*EXP(GAMMALN((df)/2)))*(1+((B419-Estimated_mean)/(Estimated_tau2+Interface!$E$11^2)^0.5)^2/df)^(-(df+1)/2)/(Estimated_tau2+Interface!$E$11^2)^0.5</f>
        <v>2.962100555773747</v>
      </c>
    </row>
    <row r="420" spans="1:4">
      <c r="A420" s="1">
        <v>419</v>
      </c>
      <c r="B420" s="1">
        <f t="shared" ca="1" si="6"/>
        <v>0.18561283458921898</v>
      </c>
      <c r="C420" s="1">
        <f t="array" aca="1" ref="C420" ca="1">SUM(NORMDIST(((B420-Sort_cali_effect)/bw),0,1,FALSE))/(Number_of_studies*bw)</f>
        <v>2.0996962126391194</v>
      </c>
      <c r="D420" s="1">
        <f ca="1">EXP(GAMMALN((df+1)/2))/((df*PI())^0.5*EXP(GAMMALN((df)/2)))*(1+((B420-Estimated_mean)/(Estimated_tau2+Interface!$E$11^2)^0.5)^2/df)^(-(df+1)/2)/(Estimated_tau2+Interface!$E$11^2)^0.5</f>
        <v>2.962100555773747</v>
      </c>
    </row>
    <row r="421" spans="1:4">
      <c r="A421" s="1">
        <v>420</v>
      </c>
      <c r="B421" s="1">
        <f t="shared" ca="1" si="6"/>
        <v>0.18561283458921898</v>
      </c>
      <c r="C421" s="1">
        <f t="array" aca="1" ref="C421" ca="1">SUM(NORMDIST(((B421-Sort_cali_effect)/bw),0,1,FALSE))/(Number_of_studies*bw)</f>
        <v>2.0996962126391194</v>
      </c>
      <c r="D421" s="1">
        <f ca="1">EXP(GAMMALN((df+1)/2))/((df*PI())^0.5*EXP(GAMMALN((df)/2)))*(1+((B421-Estimated_mean)/(Estimated_tau2+Interface!$E$11^2)^0.5)^2/df)^(-(df+1)/2)/(Estimated_tau2+Interface!$E$11^2)^0.5</f>
        <v>2.962100555773747</v>
      </c>
    </row>
    <row r="422" spans="1:4">
      <c r="A422" s="1">
        <v>421</v>
      </c>
      <c r="B422" s="1">
        <f t="shared" ca="1" si="6"/>
        <v>0.18561283458921898</v>
      </c>
      <c r="C422" s="1">
        <f t="array" aca="1" ref="C422" ca="1">SUM(NORMDIST(((B422-Sort_cali_effect)/bw),0,1,FALSE))/(Number_of_studies*bw)</f>
        <v>2.0996962126391194</v>
      </c>
      <c r="D422" s="1">
        <f ca="1">EXP(GAMMALN((df+1)/2))/((df*PI())^0.5*EXP(GAMMALN((df)/2)))*(1+((B422-Estimated_mean)/(Estimated_tau2+Interface!$E$11^2)^0.5)^2/df)^(-(df+1)/2)/(Estimated_tau2+Interface!$E$11^2)^0.5</f>
        <v>2.962100555773747</v>
      </c>
    </row>
    <row r="423" spans="1:4">
      <c r="A423" s="1">
        <v>422</v>
      </c>
      <c r="B423" s="1">
        <f t="shared" ca="1" si="6"/>
        <v>0.18561283458921898</v>
      </c>
      <c r="C423" s="1">
        <f t="array" aca="1" ref="C423" ca="1">SUM(NORMDIST(((B423-Sort_cali_effect)/bw),0,1,FALSE))/(Number_of_studies*bw)</f>
        <v>2.0996962126391194</v>
      </c>
      <c r="D423" s="1">
        <f ca="1">EXP(GAMMALN((df+1)/2))/((df*PI())^0.5*EXP(GAMMALN((df)/2)))*(1+((B423-Estimated_mean)/(Estimated_tau2+Interface!$E$11^2)^0.5)^2/df)^(-(df+1)/2)/(Estimated_tau2+Interface!$E$11^2)^0.5</f>
        <v>2.962100555773747</v>
      </c>
    </row>
    <row r="424" spans="1:4">
      <c r="A424" s="1">
        <v>423</v>
      </c>
      <c r="B424" s="1">
        <f t="shared" ca="1" si="6"/>
        <v>0.18561283458921898</v>
      </c>
      <c r="C424" s="1">
        <f t="array" aca="1" ref="C424" ca="1">SUM(NORMDIST(((B424-Sort_cali_effect)/bw),0,1,FALSE))/(Number_of_studies*bw)</f>
        <v>2.0996962126391194</v>
      </c>
      <c r="D424" s="1">
        <f ca="1">EXP(GAMMALN((df+1)/2))/((df*PI())^0.5*EXP(GAMMALN((df)/2)))*(1+((B424-Estimated_mean)/(Estimated_tau2+Interface!$E$11^2)^0.5)^2/df)^(-(df+1)/2)/(Estimated_tau2+Interface!$E$11^2)^0.5</f>
        <v>2.962100555773747</v>
      </c>
    </row>
    <row r="425" spans="1:4">
      <c r="A425" s="1">
        <v>424</v>
      </c>
      <c r="B425" s="1">
        <f t="shared" ca="1" si="6"/>
        <v>0.18561283458921898</v>
      </c>
      <c r="C425" s="1">
        <f t="array" aca="1" ref="C425" ca="1">SUM(NORMDIST(((B425-Sort_cali_effect)/bw),0,1,FALSE))/(Number_of_studies*bw)</f>
        <v>2.0996962126391194</v>
      </c>
      <c r="D425" s="1">
        <f ca="1">EXP(GAMMALN((df+1)/2))/((df*PI())^0.5*EXP(GAMMALN((df)/2)))*(1+((B425-Estimated_mean)/(Estimated_tau2+Interface!$E$11^2)^0.5)^2/df)^(-(df+1)/2)/(Estimated_tau2+Interface!$E$11^2)^0.5</f>
        <v>2.962100555773747</v>
      </c>
    </row>
    <row r="426" spans="1:4">
      <c r="A426" s="1">
        <v>425</v>
      </c>
      <c r="B426" s="1">
        <f t="shared" ca="1" si="6"/>
        <v>0.18561283458921898</v>
      </c>
      <c r="C426" s="1">
        <f t="array" aca="1" ref="C426" ca="1">SUM(NORMDIST(((B426-Sort_cali_effect)/bw),0,1,FALSE))/(Number_of_studies*bw)</f>
        <v>2.0996962126391194</v>
      </c>
      <c r="D426" s="1">
        <f ca="1">EXP(GAMMALN((df+1)/2))/((df*PI())^0.5*EXP(GAMMALN((df)/2)))*(1+((B426-Estimated_mean)/(Estimated_tau2+Interface!$E$11^2)^0.5)^2/df)^(-(df+1)/2)/(Estimated_tau2+Interface!$E$11^2)^0.5</f>
        <v>2.962100555773747</v>
      </c>
    </row>
    <row r="427" spans="1:4">
      <c r="A427" s="1">
        <v>426</v>
      </c>
      <c r="B427" s="1">
        <f t="shared" ca="1" si="6"/>
        <v>0.18561283458921898</v>
      </c>
      <c r="C427" s="1">
        <f t="array" aca="1" ref="C427" ca="1">SUM(NORMDIST(((B427-Sort_cali_effect)/bw),0,1,FALSE))/(Number_of_studies*bw)</f>
        <v>2.0996962126391194</v>
      </c>
      <c r="D427" s="1">
        <f ca="1">EXP(GAMMALN((df+1)/2))/((df*PI())^0.5*EXP(GAMMALN((df)/2)))*(1+((B427-Estimated_mean)/(Estimated_tau2+Interface!$E$11^2)^0.5)^2/df)^(-(df+1)/2)/(Estimated_tau2+Interface!$E$11^2)^0.5</f>
        <v>2.962100555773747</v>
      </c>
    </row>
    <row r="428" spans="1:4">
      <c r="A428" s="1">
        <v>427</v>
      </c>
      <c r="B428" s="1">
        <f t="shared" ca="1" si="6"/>
        <v>0.18561283458921898</v>
      </c>
      <c r="C428" s="1">
        <f t="array" aca="1" ref="C428" ca="1">SUM(NORMDIST(((B428-Sort_cali_effect)/bw),0,1,FALSE))/(Number_of_studies*bw)</f>
        <v>2.0996962126391194</v>
      </c>
      <c r="D428" s="1">
        <f ca="1">EXP(GAMMALN((df+1)/2))/((df*PI())^0.5*EXP(GAMMALN((df)/2)))*(1+((B428-Estimated_mean)/(Estimated_tau2+Interface!$E$11^2)^0.5)^2/df)^(-(df+1)/2)/(Estimated_tau2+Interface!$E$11^2)^0.5</f>
        <v>2.962100555773747</v>
      </c>
    </row>
    <row r="429" spans="1:4">
      <c r="A429" s="1">
        <v>428</v>
      </c>
      <c r="B429" s="1">
        <f t="shared" ca="1" si="6"/>
        <v>0.18561283458921898</v>
      </c>
      <c r="C429" s="1">
        <f t="array" aca="1" ref="C429" ca="1">SUM(NORMDIST(((B429-Sort_cali_effect)/bw),0,1,FALSE))/(Number_of_studies*bw)</f>
        <v>2.0996962126391194</v>
      </c>
      <c r="D429" s="1">
        <f ca="1">EXP(GAMMALN((df+1)/2))/((df*PI())^0.5*EXP(GAMMALN((df)/2)))*(1+((B429-Estimated_mean)/(Estimated_tau2+Interface!$E$11^2)^0.5)^2/df)^(-(df+1)/2)/(Estimated_tau2+Interface!$E$11^2)^0.5</f>
        <v>2.962100555773747</v>
      </c>
    </row>
    <row r="430" spans="1:4">
      <c r="A430" s="1">
        <v>429</v>
      </c>
      <c r="B430" s="1">
        <f t="shared" ca="1" si="6"/>
        <v>0.18561283458921898</v>
      </c>
      <c r="C430" s="1">
        <f t="array" aca="1" ref="C430" ca="1">SUM(NORMDIST(((B430-Sort_cali_effect)/bw),0,1,FALSE))/(Number_of_studies*bw)</f>
        <v>2.0996962126391194</v>
      </c>
      <c r="D430" s="1">
        <f ca="1">EXP(GAMMALN((df+1)/2))/((df*PI())^0.5*EXP(GAMMALN((df)/2)))*(1+((B430-Estimated_mean)/(Estimated_tau2+Interface!$E$11^2)^0.5)^2/df)^(-(df+1)/2)/(Estimated_tau2+Interface!$E$11^2)^0.5</f>
        <v>2.962100555773747</v>
      </c>
    </row>
    <row r="431" spans="1:4">
      <c r="A431" s="1">
        <v>430</v>
      </c>
      <c r="B431" s="1">
        <f t="shared" ca="1" si="6"/>
        <v>0.18561283458921898</v>
      </c>
      <c r="C431" s="1">
        <f t="array" aca="1" ref="C431" ca="1">SUM(NORMDIST(((B431-Sort_cali_effect)/bw),0,1,FALSE))/(Number_of_studies*bw)</f>
        <v>2.0996962126391194</v>
      </c>
      <c r="D431" s="1">
        <f ca="1">EXP(GAMMALN((df+1)/2))/((df*PI())^0.5*EXP(GAMMALN((df)/2)))*(1+((B431-Estimated_mean)/(Estimated_tau2+Interface!$E$11^2)^0.5)^2/df)^(-(df+1)/2)/(Estimated_tau2+Interface!$E$11^2)^0.5</f>
        <v>2.962100555773747</v>
      </c>
    </row>
    <row r="432" spans="1:4">
      <c r="A432" s="1">
        <v>431</v>
      </c>
      <c r="B432" s="1">
        <f t="shared" ca="1" si="6"/>
        <v>0.18561283458921898</v>
      </c>
      <c r="C432" s="1">
        <f t="array" aca="1" ref="C432" ca="1">SUM(NORMDIST(((B432-Sort_cali_effect)/bw),0,1,FALSE))/(Number_of_studies*bw)</f>
        <v>2.0996962126391194</v>
      </c>
      <c r="D432" s="1">
        <f ca="1">EXP(GAMMALN((df+1)/2))/((df*PI())^0.5*EXP(GAMMALN((df)/2)))*(1+((B432-Estimated_mean)/(Estimated_tau2+Interface!$E$11^2)^0.5)^2/df)^(-(df+1)/2)/(Estimated_tau2+Interface!$E$11^2)^0.5</f>
        <v>2.962100555773747</v>
      </c>
    </row>
    <row r="433" spans="1:4">
      <c r="A433" s="1">
        <v>432</v>
      </c>
      <c r="B433" s="1">
        <f t="shared" ca="1" si="6"/>
        <v>0.18561283458921898</v>
      </c>
      <c r="C433" s="1">
        <f t="array" aca="1" ref="C433" ca="1">SUM(NORMDIST(((B433-Sort_cali_effect)/bw),0,1,FALSE))/(Number_of_studies*bw)</f>
        <v>2.0996962126391194</v>
      </c>
      <c r="D433" s="1">
        <f ca="1">EXP(GAMMALN((df+1)/2))/((df*PI())^0.5*EXP(GAMMALN((df)/2)))*(1+((B433-Estimated_mean)/(Estimated_tau2+Interface!$E$11^2)^0.5)^2/df)^(-(df+1)/2)/(Estimated_tau2+Interface!$E$11^2)^0.5</f>
        <v>2.962100555773747</v>
      </c>
    </row>
    <row r="434" spans="1:4">
      <c r="A434" s="1">
        <v>433</v>
      </c>
      <c r="B434" s="1">
        <f t="shared" ca="1" si="6"/>
        <v>0.18561283458921898</v>
      </c>
      <c r="C434" s="1">
        <f t="array" aca="1" ref="C434" ca="1">SUM(NORMDIST(((B434-Sort_cali_effect)/bw),0,1,FALSE))/(Number_of_studies*bw)</f>
        <v>2.0996962126391194</v>
      </c>
      <c r="D434" s="1">
        <f ca="1">EXP(GAMMALN((df+1)/2))/((df*PI())^0.5*EXP(GAMMALN((df)/2)))*(1+((B434-Estimated_mean)/(Estimated_tau2+Interface!$E$11^2)^0.5)^2/df)^(-(df+1)/2)/(Estimated_tau2+Interface!$E$11^2)^0.5</f>
        <v>2.962100555773747</v>
      </c>
    </row>
    <row r="435" spans="1:4">
      <c r="A435" s="1">
        <v>434</v>
      </c>
      <c r="B435" s="1">
        <f t="shared" ca="1" si="6"/>
        <v>0.18561283458921898</v>
      </c>
      <c r="C435" s="1">
        <f t="array" aca="1" ref="C435" ca="1">SUM(NORMDIST(((B435-Sort_cali_effect)/bw),0,1,FALSE))/(Number_of_studies*bw)</f>
        <v>2.0996962126391194</v>
      </c>
      <c r="D435" s="1">
        <f ca="1">EXP(GAMMALN((df+1)/2))/((df*PI())^0.5*EXP(GAMMALN((df)/2)))*(1+((B435-Estimated_mean)/(Estimated_tau2+Interface!$E$11^2)^0.5)^2/df)^(-(df+1)/2)/(Estimated_tau2+Interface!$E$11^2)^0.5</f>
        <v>2.962100555773747</v>
      </c>
    </row>
    <row r="436" spans="1:4">
      <c r="A436" s="1">
        <v>435</v>
      </c>
      <c r="B436" s="1">
        <f t="shared" ca="1" si="6"/>
        <v>0.18561283458921898</v>
      </c>
      <c r="C436" s="1">
        <f t="array" aca="1" ref="C436" ca="1">SUM(NORMDIST(((B436-Sort_cali_effect)/bw),0,1,FALSE))/(Number_of_studies*bw)</f>
        <v>2.0996962126391194</v>
      </c>
      <c r="D436" s="1">
        <f ca="1">EXP(GAMMALN((df+1)/2))/((df*PI())^0.5*EXP(GAMMALN((df)/2)))*(1+((B436-Estimated_mean)/(Estimated_tau2+Interface!$E$11^2)^0.5)^2/df)^(-(df+1)/2)/(Estimated_tau2+Interface!$E$11^2)^0.5</f>
        <v>2.962100555773747</v>
      </c>
    </row>
    <row r="437" spans="1:4">
      <c r="A437" s="1">
        <v>436</v>
      </c>
      <c r="B437" s="1">
        <f t="shared" ca="1" si="6"/>
        <v>0.18561283458921898</v>
      </c>
      <c r="C437" s="1">
        <f t="array" aca="1" ref="C437" ca="1">SUM(NORMDIST(((B437-Sort_cali_effect)/bw),0,1,FALSE))/(Number_of_studies*bw)</f>
        <v>2.0996962126391194</v>
      </c>
      <c r="D437" s="1">
        <f ca="1">EXP(GAMMALN((df+1)/2))/((df*PI())^0.5*EXP(GAMMALN((df)/2)))*(1+((B437-Estimated_mean)/(Estimated_tau2+Interface!$E$11^2)^0.5)^2/df)^(-(df+1)/2)/(Estimated_tau2+Interface!$E$11^2)^0.5</f>
        <v>2.962100555773747</v>
      </c>
    </row>
    <row r="438" spans="1:4">
      <c r="A438" s="1">
        <v>437</v>
      </c>
      <c r="B438" s="1">
        <f t="shared" ca="1" si="6"/>
        <v>0.18561283458921898</v>
      </c>
      <c r="C438" s="1">
        <f t="array" aca="1" ref="C438" ca="1">SUM(NORMDIST(((B438-Sort_cali_effect)/bw),0,1,FALSE))/(Number_of_studies*bw)</f>
        <v>2.0996962126391194</v>
      </c>
      <c r="D438" s="1">
        <f ca="1">EXP(GAMMALN((df+1)/2))/((df*PI())^0.5*EXP(GAMMALN((df)/2)))*(1+((B438-Estimated_mean)/(Estimated_tau2+Interface!$E$11^2)^0.5)^2/df)^(-(df+1)/2)/(Estimated_tau2+Interface!$E$11^2)^0.5</f>
        <v>2.962100555773747</v>
      </c>
    </row>
    <row r="439" spans="1:4">
      <c r="A439" s="1">
        <v>438</v>
      </c>
      <c r="B439" s="1">
        <f t="shared" ca="1" si="6"/>
        <v>0.18561283458921898</v>
      </c>
      <c r="C439" s="1">
        <f t="array" aca="1" ref="C439" ca="1">SUM(NORMDIST(((B439-Sort_cali_effect)/bw),0,1,FALSE))/(Number_of_studies*bw)</f>
        <v>2.0996962126391194</v>
      </c>
      <c r="D439" s="1">
        <f ca="1">EXP(GAMMALN((df+1)/2))/((df*PI())^0.5*EXP(GAMMALN((df)/2)))*(1+((B439-Estimated_mean)/(Estimated_tau2+Interface!$E$11^2)^0.5)^2/df)^(-(df+1)/2)/(Estimated_tau2+Interface!$E$11^2)^0.5</f>
        <v>2.962100555773747</v>
      </c>
    </row>
    <row r="440" spans="1:4">
      <c r="A440" s="1">
        <v>439</v>
      </c>
      <c r="B440" s="1">
        <f t="shared" ca="1" si="6"/>
        <v>0.18561283458921898</v>
      </c>
      <c r="C440" s="1">
        <f t="array" aca="1" ref="C440" ca="1">SUM(NORMDIST(((B440-Sort_cali_effect)/bw),0,1,FALSE))/(Number_of_studies*bw)</f>
        <v>2.0996962126391194</v>
      </c>
      <c r="D440" s="1">
        <f ca="1">EXP(GAMMALN((df+1)/2))/((df*PI())^0.5*EXP(GAMMALN((df)/2)))*(1+((B440-Estimated_mean)/(Estimated_tau2+Interface!$E$11^2)^0.5)^2/df)^(-(df+1)/2)/(Estimated_tau2+Interface!$E$11^2)^0.5</f>
        <v>2.962100555773747</v>
      </c>
    </row>
    <row r="441" spans="1:4">
      <c r="A441" s="1">
        <v>440</v>
      </c>
      <c r="B441" s="1">
        <f t="shared" ca="1" si="6"/>
        <v>0.18561283458921898</v>
      </c>
      <c r="C441" s="1">
        <f t="array" aca="1" ref="C441" ca="1">SUM(NORMDIST(((B441-Sort_cali_effect)/bw),0,1,FALSE))/(Number_of_studies*bw)</f>
        <v>2.0996962126391194</v>
      </c>
      <c r="D441" s="1">
        <f ca="1">EXP(GAMMALN((df+1)/2))/((df*PI())^0.5*EXP(GAMMALN((df)/2)))*(1+((B441-Estimated_mean)/(Estimated_tau2+Interface!$E$11^2)^0.5)^2/df)^(-(df+1)/2)/(Estimated_tau2+Interface!$E$11^2)^0.5</f>
        <v>2.962100555773747</v>
      </c>
    </row>
    <row r="442" spans="1:4">
      <c r="A442" s="1">
        <v>441</v>
      </c>
      <c r="B442" s="1">
        <f t="shared" ca="1" si="6"/>
        <v>0.18561283458921898</v>
      </c>
      <c r="C442" s="1">
        <f t="array" aca="1" ref="C442" ca="1">SUM(NORMDIST(((B442-Sort_cali_effect)/bw),0,1,FALSE))/(Number_of_studies*bw)</f>
        <v>2.0996962126391194</v>
      </c>
      <c r="D442" s="1">
        <f ca="1">EXP(GAMMALN((df+1)/2))/((df*PI())^0.5*EXP(GAMMALN((df)/2)))*(1+((B442-Estimated_mean)/(Estimated_tau2+Interface!$E$11^2)^0.5)^2/df)^(-(df+1)/2)/(Estimated_tau2+Interface!$E$11^2)^0.5</f>
        <v>2.962100555773747</v>
      </c>
    </row>
    <row r="443" spans="1:4">
      <c r="A443" s="1">
        <v>442</v>
      </c>
      <c r="B443" s="1">
        <f t="shared" ca="1" si="6"/>
        <v>0.18561283458921898</v>
      </c>
      <c r="C443" s="1">
        <f t="array" aca="1" ref="C443" ca="1">SUM(NORMDIST(((B443-Sort_cali_effect)/bw),0,1,FALSE))/(Number_of_studies*bw)</f>
        <v>2.0996962126391194</v>
      </c>
      <c r="D443" s="1">
        <f ca="1">EXP(GAMMALN((df+1)/2))/((df*PI())^0.5*EXP(GAMMALN((df)/2)))*(1+((B443-Estimated_mean)/(Estimated_tau2+Interface!$E$11^2)^0.5)^2/df)^(-(df+1)/2)/(Estimated_tau2+Interface!$E$11^2)^0.5</f>
        <v>2.962100555773747</v>
      </c>
    </row>
    <row r="444" spans="1:4">
      <c r="A444" s="1">
        <v>443</v>
      </c>
      <c r="B444" s="1">
        <f t="shared" ca="1" si="6"/>
        <v>0.18561283458921898</v>
      </c>
      <c r="C444" s="1">
        <f t="array" aca="1" ref="C444" ca="1">SUM(NORMDIST(((B444-Sort_cali_effect)/bw),0,1,FALSE))/(Number_of_studies*bw)</f>
        <v>2.0996962126391194</v>
      </c>
      <c r="D444" s="1">
        <f ca="1">EXP(GAMMALN((df+1)/2))/((df*PI())^0.5*EXP(GAMMALN((df)/2)))*(1+((B444-Estimated_mean)/(Estimated_tau2+Interface!$E$11^2)^0.5)^2/df)^(-(df+1)/2)/(Estimated_tau2+Interface!$E$11^2)^0.5</f>
        <v>2.962100555773747</v>
      </c>
    </row>
    <row r="445" spans="1:4">
      <c r="A445" s="1">
        <v>444</v>
      </c>
      <c r="B445" s="1">
        <f t="shared" ca="1" si="6"/>
        <v>0.18561283458921898</v>
      </c>
      <c r="C445" s="1">
        <f t="array" aca="1" ref="C445" ca="1">SUM(NORMDIST(((B445-Sort_cali_effect)/bw),0,1,FALSE))/(Number_of_studies*bw)</f>
        <v>2.0996962126391194</v>
      </c>
      <c r="D445" s="1">
        <f ca="1">EXP(GAMMALN((df+1)/2))/((df*PI())^0.5*EXP(GAMMALN((df)/2)))*(1+((B445-Estimated_mean)/(Estimated_tau2+Interface!$E$11^2)^0.5)^2/df)^(-(df+1)/2)/(Estimated_tau2+Interface!$E$11^2)^0.5</f>
        <v>2.962100555773747</v>
      </c>
    </row>
    <row r="446" spans="1:4">
      <c r="A446" s="1">
        <v>445</v>
      </c>
      <c r="B446" s="1">
        <f t="shared" ca="1" si="6"/>
        <v>0.18561283458921898</v>
      </c>
      <c r="C446" s="1">
        <f t="array" aca="1" ref="C446" ca="1">SUM(NORMDIST(((B446-Sort_cali_effect)/bw),0,1,FALSE))/(Number_of_studies*bw)</f>
        <v>2.0996962126391194</v>
      </c>
      <c r="D446" s="1">
        <f ca="1">EXP(GAMMALN((df+1)/2))/((df*PI())^0.5*EXP(GAMMALN((df)/2)))*(1+((B446-Estimated_mean)/(Estimated_tau2+Interface!$E$11^2)^0.5)^2/df)^(-(df+1)/2)/(Estimated_tau2+Interface!$E$11^2)^0.5</f>
        <v>2.962100555773747</v>
      </c>
    </row>
    <row r="447" spans="1:4">
      <c r="A447" s="1">
        <v>446</v>
      </c>
      <c r="B447" s="1">
        <f t="shared" ca="1" si="6"/>
        <v>0.18561283458921898</v>
      </c>
      <c r="C447" s="1">
        <f t="array" aca="1" ref="C447" ca="1">SUM(NORMDIST(((B447-Sort_cali_effect)/bw),0,1,FALSE))/(Number_of_studies*bw)</f>
        <v>2.0996962126391194</v>
      </c>
      <c r="D447" s="1">
        <f ca="1">EXP(GAMMALN((df+1)/2))/((df*PI())^0.5*EXP(GAMMALN((df)/2)))*(1+((B447-Estimated_mean)/(Estimated_tau2+Interface!$E$11^2)^0.5)^2/df)^(-(df+1)/2)/(Estimated_tau2+Interface!$E$11^2)^0.5</f>
        <v>2.962100555773747</v>
      </c>
    </row>
    <row r="448" spans="1:4">
      <c r="A448" s="1">
        <v>447</v>
      </c>
      <c r="B448" s="1">
        <f t="shared" ca="1" si="6"/>
        <v>0.18561283458921898</v>
      </c>
      <c r="C448" s="1">
        <f t="array" aca="1" ref="C448" ca="1">SUM(NORMDIST(((B448-Sort_cali_effect)/bw),0,1,FALSE))/(Number_of_studies*bw)</f>
        <v>2.0996962126391194</v>
      </c>
      <c r="D448" s="1">
        <f ca="1">EXP(GAMMALN((df+1)/2))/((df*PI())^0.5*EXP(GAMMALN((df)/2)))*(1+((B448-Estimated_mean)/(Estimated_tau2+Interface!$E$11^2)^0.5)^2/df)^(-(df+1)/2)/(Estimated_tau2+Interface!$E$11^2)^0.5</f>
        <v>2.962100555773747</v>
      </c>
    </row>
    <row r="449" spans="1:4">
      <c r="A449" s="1">
        <v>448</v>
      </c>
      <c r="B449" s="1">
        <f t="shared" ca="1" si="6"/>
        <v>0.18561283458921898</v>
      </c>
      <c r="C449" s="1">
        <f t="array" aca="1" ref="C449" ca="1">SUM(NORMDIST(((B449-Sort_cali_effect)/bw),0,1,FALSE))/(Number_of_studies*bw)</f>
        <v>2.0996962126391194</v>
      </c>
      <c r="D449" s="1">
        <f ca="1">EXP(GAMMALN((df+1)/2))/((df*PI())^0.5*EXP(GAMMALN((df)/2)))*(1+((B449-Estimated_mean)/(Estimated_tau2+Interface!$E$11^2)^0.5)^2/df)^(-(df+1)/2)/(Estimated_tau2+Interface!$E$11^2)^0.5</f>
        <v>2.962100555773747</v>
      </c>
    </row>
    <row r="450" spans="1:4">
      <c r="A450" s="1">
        <v>449</v>
      </c>
      <c r="B450" s="1">
        <f t="shared" ca="1" si="6"/>
        <v>0.18561283458921898</v>
      </c>
      <c r="C450" s="1">
        <f t="array" aca="1" ref="C450" ca="1">SUM(NORMDIST(((B450-Sort_cali_effect)/bw),0,1,FALSE))/(Number_of_studies*bw)</f>
        <v>2.0996962126391194</v>
      </c>
      <c r="D450" s="1">
        <f ca="1">EXP(GAMMALN((df+1)/2))/((df*PI())^0.5*EXP(GAMMALN((df)/2)))*(1+((B450-Estimated_mean)/(Estimated_tau2+Interface!$E$11^2)^0.5)^2/df)^(-(df+1)/2)/(Estimated_tau2+Interface!$E$11^2)^0.5</f>
        <v>2.962100555773747</v>
      </c>
    </row>
    <row r="451" spans="1:4">
      <c r="A451" s="1">
        <v>450</v>
      </c>
      <c r="B451" s="1">
        <f t="shared" ca="1" si="6"/>
        <v>0.18561283458921898</v>
      </c>
      <c r="C451" s="1">
        <f t="array" aca="1" ref="C451" ca="1">SUM(NORMDIST(((B451-Sort_cali_effect)/bw),0,1,FALSE))/(Number_of_studies*bw)</f>
        <v>2.0996962126391194</v>
      </c>
      <c r="D451" s="1">
        <f ca="1">EXP(GAMMALN((df+1)/2))/((df*PI())^0.5*EXP(GAMMALN((df)/2)))*(1+((B451-Estimated_mean)/(Estimated_tau2+Interface!$E$11^2)^0.5)^2/df)^(-(df+1)/2)/(Estimated_tau2+Interface!$E$11^2)^0.5</f>
        <v>2.962100555773747</v>
      </c>
    </row>
    <row r="452" spans="1:4">
      <c r="A452" s="1">
        <v>451</v>
      </c>
      <c r="B452" s="1">
        <f t="shared" ref="B452:B515" ca="1" si="7">$B$2+($B$1001-$B$2)/999*(A452-1)</f>
        <v>0.18561283458921898</v>
      </c>
      <c r="C452" s="1">
        <f t="array" aca="1" ref="C452" ca="1">SUM(NORMDIST(((B452-Sort_cali_effect)/bw),0,1,FALSE))/(Number_of_studies*bw)</f>
        <v>2.0996962126391194</v>
      </c>
      <c r="D452" s="1">
        <f ca="1">EXP(GAMMALN((df+1)/2))/((df*PI())^0.5*EXP(GAMMALN((df)/2)))*(1+((B452-Estimated_mean)/(Estimated_tau2+Interface!$E$11^2)^0.5)^2/df)^(-(df+1)/2)/(Estimated_tau2+Interface!$E$11^2)^0.5</f>
        <v>2.962100555773747</v>
      </c>
    </row>
    <row r="453" spans="1:4">
      <c r="A453" s="1">
        <v>452</v>
      </c>
      <c r="B453" s="1">
        <f t="shared" ca="1" si="7"/>
        <v>0.18561283458921898</v>
      </c>
      <c r="C453" s="1">
        <f t="array" aca="1" ref="C453" ca="1">SUM(NORMDIST(((B453-Sort_cali_effect)/bw),0,1,FALSE))/(Number_of_studies*bw)</f>
        <v>2.0996962126391194</v>
      </c>
      <c r="D453" s="1">
        <f ca="1">EXP(GAMMALN((df+1)/2))/((df*PI())^0.5*EXP(GAMMALN((df)/2)))*(1+((B453-Estimated_mean)/(Estimated_tau2+Interface!$E$11^2)^0.5)^2/df)^(-(df+1)/2)/(Estimated_tau2+Interface!$E$11^2)^0.5</f>
        <v>2.962100555773747</v>
      </c>
    </row>
    <row r="454" spans="1:4">
      <c r="A454" s="1">
        <v>453</v>
      </c>
      <c r="B454" s="1">
        <f t="shared" ca="1" si="7"/>
        <v>0.18561283458921898</v>
      </c>
      <c r="C454" s="1">
        <f t="array" aca="1" ref="C454" ca="1">SUM(NORMDIST(((B454-Sort_cali_effect)/bw),0,1,FALSE))/(Number_of_studies*bw)</f>
        <v>2.0996962126391194</v>
      </c>
      <c r="D454" s="1">
        <f ca="1">EXP(GAMMALN((df+1)/2))/((df*PI())^0.5*EXP(GAMMALN((df)/2)))*(1+((B454-Estimated_mean)/(Estimated_tau2+Interface!$E$11^2)^0.5)^2/df)^(-(df+1)/2)/(Estimated_tau2+Interface!$E$11^2)^0.5</f>
        <v>2.962100555773747</v>
      </c>
    </row>
    <row r="455" spans="1:4">
      <c r="A455" s="1">
        <v>454</v>
      </c>
      <c r="B455" s="1">
        <f t="shared" ca="1" si="7"/>
        <v>0.18561283458921898</v>
      </c>
      <c r="C455" s="1">
        <f t="array" aca="1" ref="C455" ca="1">SUM(NORMDIST(((B455-Sort_cali_effect)/bw),0,1,FALSE))/(Number_of_studies*bw)</f>
        <v>2.0996962126391194</v>
      </c>
      <c r="D455" s="1">
        <f ca="1">EXP(GAMMALN((df+1)/2))/((df*PI())^0.5*EXP(GAMMALN((df)/2)))*(1+((B455-Estimated_mean)/(Estimated_tau2+Interface!$E$11^2)^0.5)^2/df)^(-(df+1)/2)/(Estimated_tau2+Interface!$E$11^2)^0.5</f>
        <v>2.962100555773747</v>
      </c>
    </row>
    <row r="456" spans="1:4">
      <c r="A456" s="1">
        <v>455</v>
      </c>
      <c r="B456" s="1">
        <f t="shared" ca="1" si="7"/>
        <v>0.18561283458921898</v>
      </c>
      <c r="C456" s="1">
        <f t="array" aca="1" ref="C456" ca="1">SUM(NORMDIST(((B456-Sort_cali_effect)/bw),0,1,FALSE))/(Number_of_studies*bw)</f>
        <v>2.0996962126391194</v>
      </c>
      <c r="D456" s="1">
        <f ca="1">EXP(GAMMALN((df+1)/2))/((df*PI())^0.5*EXP(GAMMALN((df)/2)))*(1+((B456-Estimated_mean)/(Estimated_tau2+Interface!$E$11^2)^0.5)^2/df)^(-(df+1)/2)/(Estimated_tau2+Interface!$E$11^2)^0.5</f>
        <v>2.962100555773747</v>
      </c>
    </row>
    <row r="457" spans="1:4">
      <c r="A457" s="1">
        <v>456</v>
      </c>
      <c r="B457" s="1">
        <f t="shared" ca="1" si="7"/>
        <v>0.18561283458921898</v>
      </c>
      <c r="C457" s="1">
        <f t="array" aca="1" ref="C457" ca="1">SUM(NORMDIST(((B457-Sort_cali_effect)/bw),0,1,FALSE))/(Number_of_studies*bw)</f>
        <v>2.0996962126391194</v>
      </c>
      <c r="D457" s="1">
        <f ca="1">EXP(GAMMALN((df+1)/2))/((df*PI())^0.5*EXP(GAMMALN((df)/2)))*(1+((B457-Estimated_mean)/(Estimated_tau2+Interface!$E$11^2)^0.5)^2/df)^(-(df+1)/2)/(Estimated_tau2+Interface!$E$11^2)^0.5</f>
        <v>2.962100555773747</v>
      </c>
    </row>
    <row r="458" spans="1:4">
      <c r="A458" s="1">
        <v>457</v>
      </c>
      <c r="B458" s="1">
        <f t="shared" ca="1" si="7"/>
        <v>0.18561283458921898</v>
      </c>
      <c r="C458" s="1">
        <f t="array" aca="1" ref="C458" ca="1">SUM(NORMDIST(((B458-Sort_cali_effect)/bw),0,1,FALSE))/(Number_of_studies*bw)</f>
        <v>2.0996962126391194</v>
      </c>
      <c r="D458" s="1">
        <f ca="1">EXP(GAMMALN((df+1)/2))/((df*PI())^0.5*EXP(GAMMALN((df)/2)))*(1+((B458-Estimated_mean)/(Estimated_tau2+Interface!$E$11^2)^0.5)^2/df)^(-(df+1)/2)/(Estimated_tau2+Interface!$E$11^2)^0.5</f>
        <v>2.962100555773747</v>
      </c>
    </row>
    <row r="459" spans="1:4">
      <c r="A459" s="1">
        <v>458</v>
      </c>
      <c r="B459" s="1">
        <f t="shared" ca="1" si="7"/>
        <v>0.18561283458921898</v>
      </c>
      <c r="C459" s="1">
        <f t="array" aca="1" ref="C459" ca="1">SUM(NORMDIST(((B459-Sort_cali_effect)/bw),0,1,FALSE))/(Number_of_studies*bw)</f>
        <v>2.0996962126391194</v>
      </c>
      <c r="D459" s="1">
        <f ca="1">EXP(GAMMALN((df+1)/2))/((df*PI())^0.5*EXP(GAMMALN((df)/2)))*(1+((B459-Estimated_mean)/(Estimated_tau2+Interface!$E$11^2)^0.5)^2/df)^(-(df+1)/2)/(Estimated_tau2+Interface!$E$11^2)^0.5</f>
        <v>2.962100555773747</v>
      </c>
    </row>
    <row r="460" spans="1:4">
      <c r="A460" s="1">
        <v>459</v>
      </c>
      <c r="B460" s="1">
        <f t="shared" ca="1" si="7"/>
        <v>0.18561283458921898</v>
      </c>
      <c r="C460" s="1">
        <f t="array" aca="1" ref="C460" ca="1">SUM(NORMDIST(((B460-Sort_cali_effect)/bw),0,1,FALSE))/(Number_of_studies*bw)</f>
        <v>2.0996962126391194</v>
      </c>
      <c r="D460" s="1">
        <f ca="1">EXP(GAMMALN((df+1)/2))/((df*PI())^0.5*EXP(GAMMALN((df)/2)))*(1+((B460-Estimated_mean)/(Estimated_tau2+Interface!$E$11^2)^0.5)^2/df)^(-(df+1)/2)/(Estimated_tau2+Interface!$E$11^2)^0.5</f>
        <v>2.962100555773747</v>
      </c>
    </row>
    <row r="461" spans="1:4">
      <c r="A461" s="1">
        <v>460</v>
      </c>
      <c r="B461" s="1">
        <f t="shared" ca="1" si="7"/>
        <v>0.18561283458921898</v>
      </c>
      <c r="C461" s="1">
        <f t="array" aca="1" ref="C461" ca="1">SUM(NORMDIST(((B461-Sort_cali_effect)/bw),0,1,FALSE))/(Number_of_studies*bw)</f>
        <v>2.0996962126391194</v>
      </c>
      <c r="D461" s="1">
        <f ca="1">EXP(GAMMALN((df+1)/2))/((df*PI())^0.5*EXP(GAMMALN((df)/2)))*(1+((B461-Estimated_mean)/(Estimated_tau2+Interface!$E$11^2)^0.5)^2/df)^(-(df+1)/2)/(Estimated_tau2+Interface!$E$11^2)^0.5</f>
        <v>2.962100555773747</v>
      </c>
    </row>
    <row r="462" spans="1:4">
      <c r="A462" s="1">
        <v>461</v>
      </c>
      <c r="B462" s="1">
        <f t="shared" ca="1" si="7"/>
        <v>0.18561283458921898</v>
      </c>
      <c r="C462" s="1">
        <f t="array" aca="1" ref="C462" ca="1">SUM(NORMDIST(((B462-Sort_cali_effect)/bw),0,1,FALSE))/(Number_of_studies*bw)</f>
        <v>2.0996962126391194</v>
      </c>
      <c r="D462" s="1">
        <f ca="1">EXP(GAMMALN((df+1)/2))/((df*PI())^0.5*EXP(GAMMALN((df)/2)))*(1+((B462-Estimated_mean)/(Estimated_tau2+Interface!$E$11^2)^0.5)^2/df)^(-(df+1)/2)/(Estimated_tau2+Interface!$E$11^2)^0.5</f>
        <v>2.962100555773747</v>
      </c>
    </row>
    <row r="463" spans="1:4">
      <c r="A463" s="1">
        <v>462</v>
      </c>
      <c r="B463" s="1">
        <f t="shared" ca="1" si="7"/>
        <v>0.18561283458921898</v>
      </c>
      <c r="C463" s="1">
        <f t="array" aca="1" ref="C463" ca="1">SUM(NORMDIST(((B463-Sort_cali_effect)/bw),0,1,FALSE))/(Number_of_studies*bw)</f>
        <v>2.0996962126391194</v>
      </c>
      <c r="D463" s="1">
        <f ca="1">EXP(GAMMALN((df+1)/2))/((df*PI())^0.5*EXP(GAMMALN((df)/2)))*(1+((B463-Estimated_mean)/(Estimated_tau2+Interface!$E$11^2)^0.5)^2/df)^(-(df+1)/2)/(Estimated_tau2+Interface!$E$11^2)^0.5</f>
        <v>2.962100555773747</v>
      </c>
    </row>
    <row r="464" spans="1:4">
      <c r="A464" s="1">
        <v>463</v>
      </c>
      <c r="B464" s="1">
        <f t="shared" ca="1" si="7"/>
        <v>0.18561283458921898</v>
      </c>
      <c r="C464" s="1">
        <f t="array" aca="1" ref="C464" ca="1">SUM(NORMDIST(((B464-Sort_cali_effect)/bw),0,1,FALSE))/(Number_of_studies*bw)</f>
        <v>2.0996962126391194</v>
      </c>
      <c r="D464" s="1">
        <f ca="1">EXP(GAMMALN((df+1)/2))/((df*PI())^0.5*EXP(GAMMALN((df)/2)))*(1+((B464-Estimated_mean)/(Estimated_tau2+Interface!$E$11^2)^0.5)^2/df)^(-(df+1)/2)/(Estimated_tau2+Interface!$E$11^2)^0.5</f>
        <v>2.962100555773747</v>
      </c>
    </row>
    <row r="465" spans="1:4">
      <c r="A465" s="1">
        <v>464</v>
      </c>
      <c r="B465" s="1">
        <f t="shared" ca="1" si="7"/>
        <v>0.18561283458921898</v>
      </c>
      <c r="C465" s="1">
        <f t="array" aca="1" ref="C465" ca="1">SUM(NORMDIST(((B465-Sort_cali_effect)/bw),0,1,FALSE))/(Number_of_studies*bw)</f>
        <v>2.0996962126391194</v>
      </c>
      <c r="D465" s="1">
        <f ca="1">EXP(GAMMALN((df+1)/2))/((df*PI())^0.5*EXP(GAMMALN((df)/2)))*(1+((B465-Estimated_mean)/(Estimated_tau2+Interface!$E$11^2)^0.5)^2/df)^(-(df+1)/2)/(Estimated_tau2+Interface!$E$11^2)^0.5</f>
        <v>2.962100555773747</v>
      </c>
    </row>
    <row r="466" spans="1:4">
      <c r="A466" s="1">
        <v>465</v>
      </c>
      <c r="B466" s="1">
        <f t="shared" ca="1" si="7"/>
        <v>0.18561283458921898</v>
      </c>
      <c r="C466" s="1">
        <f t="array" aca="1" ref="C466" ca="1">SUM(NORMDIST(((B466-Sort_cali_effect)/bw),0,1,FALSE))/(Number_of_studies*bw)</f>
        <v>2.0996962126391194</v>
      </c>
      <c r="D466" s="1">
        <f ca="1">EXP(GAMMALN((df+1)/2))/((df*PI())^0.5*EXP(GAMMALN((df)/2)))*(1+((B466-Estimated_mean)/(Estimated_tau2+Interface!$E$11^2)^0.5)^2/df)^(-(df+1)/2)/(Estimated_tau2+Interface!$E$11^2)^0.5</f>
        <v>2.962100555773747</v>
      </c>
    </row>
    <row r="467" spans="1:4">
      <c r="A467" s="1">
        <v>466</v>
      </c>
      <c r="B467" s="1">
        <f t="shared" ca="1" si="7"/>
        <v>0.18561283458921898</v>
      </c>
      <c r="C467" s="1">
        <f t="array" aca="1" ref="C467" ca="1">SUM(NORMDIST(((B467-Sort_cali_effect)/bw),0,1,FALSE))/(Number_of_studies*bw)</f>
        <v>2.0996962126391194</v>
      </c>
      <c r="D467" s="1">
        <f ca="1">EXP(GAMMALN((df+1)/2))/((df*PI())^0.5*EXP(GAMMALN((df)/2)))*(1+((B467-Estimated_mean)/(Estimated_tau2+Interface!$E$11^2)^0.5)^2/df)^(-(df+1)/2)/(Estimated_tau2+Interface!$E$11^2)^0.5</f>
        <v>2.962100555773747</v>
      </c>
    </row>
    <row r="468" spans="1:4">
      <c r="A468" s="1">
        <v>467</v>
      </c>
      <c r="B468" s="1">
        <f t="shared" ca="1" si="7"/>
        <v>0.18561283458921898</v>
      </c>
      <c r="C468" s="1">
        <f t="array" aca="1" ref="C468" ca="1">SUM(NORMDIST(((B468-Sort_cali_effect)/bw),0,1,FALSE))/(Number_of_studies*bw)</f>
        <v>2.0996962126391194</v>
      </c>
      <c r="D468" s="1">
        <f ca="1">EXP(GAMMALN((df+1)/2))/((df*PI())^0.5*EXP(GAMMALN((df)/2)))*(1+((B468-Estimated_mean)/(Estimated_tau2+Interface!$E$11^2)^0.5)^2/df)^(-(df+1)/2)/(Estimated_tau2+Interface!$E$11^2)^0.5</f>
        <v>2.962100555773747</v>
      </c>
    </row>
    <row r="469" spans="1:4">
      <c r="A469" s="1">
        <v>468</v>
      </c>
      <c r="B469" s="1">
        <f t="shared" ca="1" si="7"/>
        <v>0.18561283458921898</v>
      </c>
      <c r="C469" s="1">
        <f t="array" aca="1" ref="C469" ca="1">SUM(NORMDIST(((B469-Sort_cali_effect)/bw),0,1,FALSE))/(Number_of_studies*bw)</f>
        <v>2.0996962126391194</v>
      </c>
      <c r="D469" s="1">
        <f ca="1">EXP(GAMMALN((df+1)/2))/((df*PI())^0.5*EXP(GAMMALN((df)/2)))*(1+((B469-Estimated_mean)/(Estimated_tau2+Interface!$E$11^2)^0.5)^2/df)^(-(df+1)/2)/(Estimated_tau2+Interface!$E$11^2)^0.5</f>
        <v>2.962100555773747</v>
      </c>
    </row>
    <row r="470" spans="1:4">
      <c r="A470" s="1">
        <v>469</v>
      </c>
      <c r="B470" s="1">
        <f t="shared" ca="1" si="7"/>
        <v>0.18561283458921898</v>
      </c>
      <c r="C470" s="1">
        <f t="array" aca="1" ref="C470" ca="1">SUM(NORMDIST(((B470-Sort_cali_effect)/bw),0,1,FALSE))/(Number_of_studies*bw)</f>
        <v>2.0996962126391194</v>
      </c>
      <c r="D470" s="1">
        <f ca="1">EXP(GAMMALN((df+1)/2))/((df*PI())^0.5*EXP(GAMMALN((df)/2)))*(1+((B470-Estimated_mean)/(Estimated_tau2+Interface!$E$11^2)^0.5)^2/df)^(-(df+1)/2)/(Estimated_tau2+Interface!$E$11^2)^0.5</f>
        <v>2.962100555773747</v>
      </c>
    </row>
    <row r="471" spans="1:4">
      <c r="A471" s="1">
        <v>470</v>
      </c>
      <c r="B471" s="1">
        <f t="shared" ca="1" si="7"/>
        <v>0.18561283458921898</v>
      </c>
      <c r="C471" s="1">
        <f t="array" aca="1" ref="C471" ca="1">SUM(NORMDIST(((B471-Sort_cali_effect)/bw),0,1,FALSE))/(Number_of_studies*bw)</f>
        <v>2.0996962126391194</v>
      </c>
      <c r="D471" s="1">
        <f ca="1">EXP(GAMMALN((df+1)/2))/((df*PI())^0.5*EXP(GAMMALN((df)/2)))*(1+((B471-Estimated_mean)/(Estimated_tau2+Interface!$E$11^2)^0.5)^2/df)^(-(df+1)/2)/(Estimated_tau2+Interface!$E$11^2)^0.5</f>
        <v>2.962100555773747</v>
      </c>
    </row>
    <row r="472" spans="1:4">
      <c r="A472" s="1">
        <v>471</v>
      </c>
      <c r="B472" s="1">
        <f t="shared" ca="1" si="7"/>
        <v>0.18561283458921898</v>
      </c>
      <c r="C472" s="1">
        <f t="array" aca="1" ref="C472" ca="1">SUM(NORMDIST(((B472-Sort_cali_effect)/bw),0,1,FALSE))/(Number_of_studies*bw)</f>
        <v>2.0996962126391194</v>
      </c>
      <c r="D472" s="1">
        <f ca="1">EXP(GAMMALN((df+1)/2))/((df*PI())^0.5*EXP(GAMMALN((df)/2)))*(1+((B472-Estimated_mean)/(Estimated_tau2+Interface!$E$11^2)^0.5)^2/df)^(-(df+1)/2)/(Estimated_tau2+Interface!$E$11^2)^0.5</f>
        <v>2.962100555773747</v>
      </c>
    </row>
    <row r="473" spans="1:4">
      <c r="A473" s="1">
        <v>472</v>
      </c>
      <c r="B473" s="1">
        <f t="shared" ca="1" si="7"/>
        <v>0.18561283458921898</v>
      </c>
      <c r="C473" s="1">
        <f t="array" aca="1" ref="C473" ca="1">SUM(NORMDIST(((B473-Sort_cali_effect)/bw),0,1,FALSE))/(Number_of_studies*bw)</f>
        <v>2.0996962126391194</v>
      </c>
      <c r="D473" s="1">
        <f ca="1">EXP(GAMMALN((df+1)/2))/((df*PI())^0.5*EXP(GAMMALN((df)/2)))*(1+((B473-Estimated_mean)/(Estimated_tau2+Interface!$E$11^2)^0.5)^2/df)^(-(df+1)/2)/(Estimated_tau2+Interface!$E$11^2)^0.5</f>
        <v>2.962100555773747</v>
      </c>
    </row>
    <row r="474" spans="1:4">
      <c r="A474" s="1">
        <v>473</v>
      </c>
      <c r="B474" s="1">
        <f t="shared" ca="1" si="7"/>
        <v>0.18561283458921898</v>
      </c>
      <c r="C474" s="1">
        <f t="array" aca="1" ref="C474" ca="1">SUM(NORMDIST(((B474-Sort_cali_effect)/bw),0,1,FALSE))/(Number_of_studies*bw)</f>
        <v>2.0996962126391194</v>
      </c>
      <c r="D474" s="1">
        <f ca="1">EXP(GAMMALN((df+1)/2))/((df*PI())^0.5*EXP(GAMMALN((df)/2)))*(1+((B474-Estimated_mean)/(Estimated_tau2+Interface!$E$11^2)^0.5)^2/df)^(-(df+1)/2)/(Estimated_tau2+Interface!$E$11^2)^0.5</f>
        <v>2.962100555773747</v>
      </c>
    </row>
    <row r="475" spans="1:4">
      <c r="A475" s="1">
        <v>474</v>
      </c>
      <c r="B475" s="1">
        <f t="shared" ca="1" si="7"/>
        <v>0.18561283458921898</v>
      </c>
      <c r="C475" s="1">
        <f t="array" aca="1" ref="C475" ca="1">SUM(NORMDIST(((B475-Sort_cali_effect)/bw),0,1,FALSE))/(Number_of_studies*bw)</f>
        <v>2.0996962126391194</v>
      </c>
      <c r="D475" s="1">
        <f ca="1">EXP(GAMMALN((df+1)/2))/((df*PI())^0.5*EXP(GAMMALN((df)/2)))*(1+((B475-Estimated_mean)/(Estimated_tau2+Interface!$E$11^2)^0.5)^2/df)^(-(df+1)/2)/(Estimated_tau2+Interface!$E$11^2)^0.5</f>
        <v>2.962100555773747</v>
      </c>
    </row>
    <row r="476" spans="1:4">
      <c r="A476" s="1">
        <v>475</v>
      </c>
      <c r="B476" s="1">
        <f t="shared" ca="1" si="7"/>
        <v>0.18561283458921898</v>
      </c>
      <c r="C476" s="1">
        <f t="array" aca="1" ref="C476" ca="1">SUM(NORMDIST(((B476-Sort_cali_effect)/bw),0,1,FALSE))/(Number_of_studies*bw)</f>
        <v>2.0996962126391194</v>
      </c>
      <c r="D476" s="1">
        <f ca="1">EXP(GAMMALN((df+1)/2))/((df*PI())^0.5*EXP(GAMMALN((df)/2)))*(1+((B476-Estimated_mean)/(Estimated_tau2+Interface!$E$11^2)^0.5)^2/df)^(-(df+1)/2)/(Estimated_tau2+Interface!$E$11^2)^0.5</f>
        <v>2.962100555773747</v>
      </c>
    </row>
    <row r="477" spans="1:4">
      <c r="A477" s="1">
        <v>476</v>
      </c>
      <c r="B477" s="1">
        <f t="shared" ca="1" si="7"/>
        <v>0.18561283458921898</v>
      </c>
      <c r="C477" s="1">
        <f t="array" aca="1" ref="C477" ca="1">SUM(NORMDIST(((B477-Sort_cali_effect)/bw),0,1,FALSE))/(Number_of_studies*bw)</f>
        <v>2.0996962126391194</v>
      </c>
      <c r="D477" s="1">
        <f ca="1">EXP(GAMMALN((df+1)/2))/((df*PI())^0.5*EXP(GAMMALN((df)/2)))*(1+((B477-Estimated_mean)/(Estimated_tau2+Interface!$E$11^2)^0.5)^2/df)^(-(df+1)/2)/(Estimated_tau2+Interface!$E$11^2)^0.5</f>
        <v>2.962100555773747</v>
      </c>
    </row>
    <row r="478" spans="1:4">
      <c r="A478" s="1">
        <v>477</v>
      </c>
      <c r="B478" s="1">
        <f t="shared" ca="1" si="7"/>
        <v>0.18561283458921898</v>
      </c>
      <c r="C478" s="1">
        <f t="array" aca="1" ref="C478" ca="1">SUM(NORMDIST(((B478-Sort_cali_effect)/bw),0,1,FALSE))/(Number_of_studies*bw)</f>
        <v>2.0996962126391194</v>
      </c>
      <c r="D478" s="1">
        <f ca="1">EXP(GAMMALN((df+1)/2))/((df*PI())^0.5*EXP(GAMMALN((df)/2)))*(1+((B478-Estimated_mean)/(Estimated_tau2+Interface!$E$11^2)^0.5)^2/df)^(-(df+1)/2)/(Estimated_tau2+Interface!$E$11^2)^0.5</f>
        <v>2.962100555773747</v>
      </c>
    </row>
    <row r="479" spans="1:4">
      <c r="A479" s="1">
        <v>478</v>
      </c>
      <c r="B479" s="1">
        <f t="shared" ca="1" si="7"/>
        <v>0.18561283458921898</v>
      </c>
      <c r="C479" s="1">
        <f t="array" aca="1" ref="C479" ca="1">SUM(NORMDIST(((B479-Sort_cali_effect)/bw),0,1,FALSE))/(Number_of_studies*bw)</f>
        <v>2.0996962126391194</v>
      </c>
      <c r="D479" s="1">
        <f ca="1">EXP(GAMMALN((df+1)/2))/((df*PI())^0.5*EXP(GAMMALN((df)/2)))*(1+((B479-Estimated_mean)/(Estimated_tau2+Interface!$E$11^2)^0.5)^2/df)^(-(df+1)/2)/(Estimated_tau2+Interface!$E$11^2)^0.5</f>
        <v>2.962100555773747</v>
      </c>
    </row>
    <row r="480" spans="1:4">
      <c r="A480" s="1">
        <v>479</v>
      </c>
      <c r="B480" s="1">
        <f t="shared" ca="1" si="7"/>
        <v>0.18561283458921898</v>
      </c>
      <c r="C480" s="1">
        <f t="array" aca="1" ref="C480" ca="1">SUM(NORMDIST(((B480-Sort_cali_effect)/bw),0,1,FALSE))/(Number_of_studies*bw)</f>
        <v>2.0996962126391194</v>
      </c>
      <c r="D480" s="1">
        <f ca="1">EXP(GAMMALN((df+1)/2))/((df*PI())^0.5*EXP(GAMMALN((df)/2)))*(1+((B480-Estimated_mean)/(Estimated_tau2+Interface!$E$11^2)^0.5)^2/df)^(-(df+1)/2)/(Estimated_tau2+Interface!$E$11^2)^0.5</f>
        <v>2.962100555773747</v>
      </c>
    </row>
    <row r="481" spans="1:4">
      <c r="A481" s="1">
        <v>480</v>
      </c>
      <c r="B481" s="1">
        <f t="shared" ca="1" si="7"/>
        <v>0.18561283458921898</v>
      </c>
      <c r="C481" s="1">
        <f t="array" aca="1" ref="C481" ca="1">SUM(NORMDIST(((B481-Sort_cali_effect)/bw),0,1,FALSE))/(Number_of_studies*bw)</f>
        <v>2.0996962126391194</v>
      </c>
      <c r="D481" s="1">
        <f ca="1">EXP(GAMMALN((df+1)/2))/((df*PI())^0.5*EXP(GAMMALN((df)/2)))*(1+((B481-Estimated_mean)/(Estimated_tau2+Interface!$E$11^2)^0.5)^2/df)^(-(df+1)/2)/(Estimated_tau2+Interface!$E$11^2)^0.5</f>
        <v>2.962100555773747</v>
      </c>
    </row>
    <row r="482" spans="1:4">
      <c r="A482" s="1">
        <v>481</v>
      </c>
      <c r="B482" s="1">
        <f t="shared" ca="1" si="7"/>
        <v>0.18561283458921898</v>
      </c>
      <c r="C482" s="1">
        <f t="array" aca="1" ref="C482" ca="1">SUM(NORMDIST(((B482-Sort_cali_effect)/bw),0,1,FALSE))/(Number_of_studies*bw)</f>
        <v>2.0996962126391194</v>
      </c>
      <c r="D482" s="1">
        <f ca="1">EXP(GAMMALN((df+1)/2))/((df*PI())^0.5*EXP(GAMMALN((df)/2)))*(1+((B482-Estimated_mean)/(Estimated_tau2+Interface!$E$11^2)^0.5)^2/df)^(-(df+1)/2)/(Estimated_tau2+Interface!$E$11^2)^0.5</f>
        <v>2.962100555773747</v>
      </c>
    </row>
    <row r="483" spans="1:4">
      <c r="A483" s="1">
        <v>482</v>
      </c>
      <c r="B483" s="1">
        <f t="shared" ca="1" si="7"/>
        <v>0.18561283458921898</v>
      </c>
      <c r="C483" s="1">
        <f t="array" aca="1" ref="C483" ca="1">SUM(NORMDIST(((B483-Sort_cali_effect)/bw),0,1,FALSE))/(Number_of_studies*bw)</f>
        <v>2.0996962126391194</v>
      </c>
      <c r="D483" s="1">
        <f ca="1">EXP(GAMMALN((df+1)/2))/((df*PI())^0.5*EXP(GAMMALN((df)/2)))*(1+((B483-Estimated_mean)/(Estimated_tau2+Interface!$E$11^2)^0.5)^2/df)^(-(df+1)/2)/(Estimated_tau2+Interface!$E$11^2)^0.5</f>
        <v>2.962100555773747</v>
      </c>
    </row>
    <row r="484" spans="1:4">
      <c r="A484" s="1">
        <v>483</v>
      </c>
      <c r="B484" s="1">
        <f t="shared" ca="1" si="7"/>
        <v>0.18561283458921898</v>
      </c>
      <c r="C484" s="1">
        <f t="array" aca="1" ref="C484" ca="1">SUM(NORMDIST(((B484-Sort_cali_effect)/bw),0,1,FALSE))/(Number_of_studies*bw)</f>
        <v>2.0996962126391194</v>
      </c>
      <c r="D484" s="1">
        <f ca="1">EXP(GAMMALN((df+1)/2))/((df*PI())^0.5*EXP(GAMMALN((df)/2)))*(1+((B484-Estimated_mean)/(Estimated_tau2+Interface!$E$11^2)^0.5)^2/df)^(-(df+1)/2)/(Estimated_tau2+Interface!$E$11^2)^0.5</f>
        <v>2.962100555773747</v>
      </c>
    </row>
    <row r="485" spans="1:4">
      <c r="A485" s="1">
        <v>484</v>
      </c>
      <c r="B485" s="1">
        <f t="shared" ca="1" si="7"/>
        <v>0.18561283458921898</v>
      </c>
      <c r="C485" s="1">
        <f t="array" aca="1" ref="C485" ca="1">SUM(NORMDIST(((B485-Sort_cali_effect)/bw),0,1,FALSE))/(Number_of_studies*bw)</f>
        <v>2.0996962126391194</v>
      </c>
      <c r="D485" s="1">
        <f ca="1">EXP(GAMMALN((df+1)/2))/((df*PI())^0.5*EXP(GAMMALN((df)/2)))*(1+((B485-Estimated_mean)/(Estimated_tau2+Interface!$E$11^2)^0.5)^2/df)^(-(df+1)/2)/(Estimated_tau2+Interface!$E$11^2)^0.5</f>
        <v>2.962100555773747</v>
      </c>
    </row>
    <row r="486" spans="1:4">
      <c r="A486" s="1">
        <v>485</v>
      </c>
      <c r="B486" s="1">
        <f t="shared" ca="1" si="7"/>
        <v>0.18561283458921898</v>
      </c>
      <c r="C486" s="1">
        <f t="array" aca="1" ref="C486" ca="1">SUM(NORMDIST(((B486-Sort_cali_effect)/bw),0,1,FALSE))/(Number_of_studies*bw)</f>
        <v>2.0996962126391194</v>
      </c>
      <c r="D486" s="1">
        <f ca="1">EXP(GAMMALN((df+1)/2))/((df*PI())^0.5*EXP(GAMMALN((df)/2)))*(1+((B486-Estimated_mean)/(Estimated_tau2+Interface!$E$11^2)^0.5)^2/df)^(-(df+1)/2)/(Estimated_tau2+Interface!$E$11^2)^0.5</f>
        <v>2.962100555773747</v>
      </c>
    </row>
    <row r="487" spans="1:4">
      <c r="A487" s="1">
        <v>486</v>
      </c>
      <c r="B487" s="1">
        <f t="shared" ca="1" si="7"/>
        <v>0.18561283458921898</v>
      </c>
      <c r="C487" s="1">
        <f t="array" aca="1" ref="C487" ca="1">SUM(NORMDIST(((B487-Sort_cali_effect)/bw),0,1,FALSE))/(Number_of_studies*bw)</f>
        <v>2.0996962126391194</v>
      </c>
      <c r="D487" s="1">
        <f ca="1">EXP(GAMMALN((df+1)/2))/((df*PI())^0.5*EXP(GAMMALN((df)/2)))*(1+((B487-Estimated_mean)/(Estimated_tau2+Interface!$E$11^2)^0.5)^2/df)^(-(df+1)/2)/(Estimated_tau2+Interface!$E$11^2)^0.5</f>
        <v>2.962100555773747</v>
      </c>
    </row>
    <row r="488" spans="1:4">
      <c r="A488" s="1">
        <v>487</v>
      </c>
      <c r="B488" s="1">
        <f t="shared" ca="1" si="7"/>
        <v>0.18561283458921898</v>
      </c>
      <c r="C488" s="1">
        <f t="array" aca="1" ref="C488" ca="1">SUM(NORMDIST(((B488-Sort_cali_effect)/bw),0,1,FALSE))/(Number_of_studies*bw)</f>
        <v>2.0996962126391194</v>
      </c>
      <c r="D488" s="1">
        <f ca="1">EXP(GAMMALN((df+1)/2))/((df*PI())^0.5*EXP(GAMMALN((df)/2)))*(1+((B488-Estimated_mean)/(Estimated_tau2+Interface!$E$11^2)^0.5)^2/df)^(-(df+1)/2)/(Estimated_tau2+Interface!$E$11^2)^0.5</f>
        <v>2.962100555773747</v>
      </c>
    </row>
    <row r="489" spans="1:4">
      <c r="A489" s="1">
        <v>488</v>
      </c>
      <c r="B489" s="1">
        <f t="shared" ca="1" si="7"/>
        <v>0.18561283458921898</v>
      </c>
      <c r="C489" s="1">
        <f t="array" aca="1" ref="C489" ca="1">SUM(NORMDIST(((B489-Sort_cali_effect)/bw),0,1,FALSE))/(Number_of_studies*bw)</f>
        <v>2.0996962126391194</v>
      </c>
      <c r="D489" s="1">
        <f ca="1">EXP(GAMMALN((df+1)/2))/((df*PI())^0.5*EXP(GAMMALN((df)/2)))*(1+((B489-Estimated_mean)/(Estimated_tau2+Interface!$E$11^2)^0.5)^2/df)^(-(df+1)/2)/(Estimated_tau2+Interface!$E$11^2)^0.5</f>
        <v>2.962100555773747</v>
      </c>
    </row>
    <row r="490" spans="1:4">
      <c r="A490" s="1">
        <v>489</v>
      </c>
      <c r="B490" s="1">
        <f t="shared" ca="1" si="7"/>
        <v>0.18561283458921898</v>
      </c>
      <c r="C490" s="1">
        <f t="array" aca="1" ref="C490" ca="1">SUM(NORMDIST(((B490-Sort_cali_effect)/bw),0,1,FALSE))/(Number_of_studies*bw)</f>
        <v>2.0996962126391194</v>
      </c>
      <c r="D490" s="1">
        <f ca="1">EXP(GAMMALN((df+1)/2))/((df*PI())^0.5*EXP(GAMMALN((df)/2)))*(1+((B490-Estimated_mean)/(Estimated_tau2+Interface!$E$11^2)^0.5)^2/df)^(-(df+1)/2)/(Estimated_tau2+Interface!$E$11^2)^0.5</f>
        <v>2.962100555773747</v>
      </c>
    </row>
    <row r="491" spans="1:4">
      <c r="A491" s="1">
        <v>490</v>
      </c>
      <c r="B491" s="1">
        <f t="shared" ca="1" si="7"/>
        <v>0.18561283458921898</v>
      </c>
      <c r="C491" s="1">
        <f t="array" aca="1" ref="C491" ca="1">SUM(NORMDIST(((B491-Sort_cali_effect)/bw),0,1,FALSE))/(Number_of_studies*bw)</f>
        <v>2.0996962126391194</v>
      </c>
      <c r="D491" s="1">
        <f ca="1">EXP(GAMMALN((df+1)/2))/((df*PI())^0.5*EXP(GAMMALN((df)/2)))*(1+((B491-Estimated_mean)/(Estimated_tau2+Interface!$E$11^2)^0.5)^2/df)^(-(df+1)/2)/(Estimated_tau2+Interface!$E$11^2)^0.5</f>
        <v>2.962100555773747</v>
      </c>
    </row>
    <row r="492" spans="1:4">
      <c r="A492" s="1">
        <v>491</v>
      </c>
      <c r="B492" s="1">
        <f t="shared" ca="1" si="7"/>
        <v>0.18561283458921898</v>
      </c>
      <c r="C492" s="1">
        <f t="array" aca="1" ref="C492" ca="1">SUM(NORMDIST(((B492-Sort_cali_effect)/bw),0,1,FALSE))/(Number_of_studies*bw)</f>
        <v>2.0996962126391194</v>
      </c>
      <c r="D492" s="1">
        <f ca="1">EXP(GAMMALN((df+1)/2))/((df*PI())^0.5*EXP(GAMMALN((df)/2)))*(1+((B492-Estimated_mean)/(Estimated_tau2+Interface!$E$11^2)^0.5)^2/df)^(-(df+1)/2)/(Estimated_tau2+Interface!$E$11^2)^0.5</f>
        <v>2.962100555773747</v>
      </c>
    </row>
    <row r="493" spans="1:4">
      <c r="A493" s="1">
        <v>492</v>
      </c>
      <c r="B493" s="1">
        <f t="shared" ca="1" si="7"/>
        <v>0.18561283458921898</v>
      </c>
      <c r="C493" s="1">
        <f t="array" aca="1" ref="C493" ca="1">SUM(NORMDIST(((B493-Sort_cali_effect)/bw),0,1,FALSE))/(Number_of_studies*bw)</f>
        <v>2.0996962126391194</v>
      </c>
      <c r="D493" s="1">
        <f ca="1">EXP(GAMMALN((df+1)/2))/((df*PI())^0.5*EXP(GAMMALN((df)/2)))*(1+((B493-Estimated_mean)/(Estimated_tau2+Interface!$E$11^2)^0.5)^2/df)^(-(df+1)/2)/(Estimated_tau2+Interface!$E$11^2)^0.5</f>
        <v>2.962100555773747</v>
      </c>
    </row>
    <row r="494" spans="1:4">
      <c r="A494" s="1">
        <v>493</v>
      </c>
      <c r="B494" s="1">
        <f t="shared" ca="1" si="7"/>
        <v>0.18561283458921898</v>
      </c>
      <c r="C494" s="1">
        <f t="array" aca="1" ref="C494" ca="1">SUM(NORMDIST(((B494-Sort_cali_effect)/bw),0,1,FALSE))/(Number_of_studies*bw)</f>
        <v>2.0996962126391194</v>
      </c>
      <c r="D494" s="1">
        <f ca="1">EXP(GAMMALN((df+1)/2))/((df*PI())^0.5*EXP(GAMMALN((df)/2)))*(1+((B494-Estimated_mean)/(Estimated_tau2+Interface!$E$11^2)^0.5)^2/df)^(-(df+1)/2)/(Estimated_tau2+Interface!$E$11^2)^0.5</f>
        <v>2.962100555773747</v>
      </c>
    </row>
    <row r="495" spans="1:4">
      <c r="A495" s="1">
        <v>494</v>
      </c>
      <c r="B495" s="1">
        <f t="shared" ca="1" si="7"/>
        <v>0.18561283458921898</v>
      </c>
      <c r="C495" s="1">
        <f t="array" aca="1" ref="C495" ca="1">SUM(NORMDIST(((B495-Sort_cali_effect)/bw),0,1,FALSE))/(Number_of_studies*bw)</f>
        <v>2.0996962126391194</v>
      </c>
      <c r="D495" s="1">
        <f ca="1">EXP(GAMMALN((df+1)/2))/((df*PI())^0.5*EXP(GAMMALN((df)/2)))*(1+((B495-Estimated_mean)/(Estimated_tau2+Interface!$E$11^2)^0.5)^2/df)^(-(df+1)/2)/(Estimated_tau2+Interface!$E$11^2)^0.5</f>
        <v>2.962100555773747</v>
      </c>
    </row>
    <row r="496" spans="1:4">
      <c r="A496" s="1">
        <v>495</v>
      </c>
      <c r="B496" s="1">
        <f t="shared" ca="1" si="7"/>
        <v>0.18561283458921898</v>
      </c>
      <c r="C496" s="1">
        <f t="array" aca="1" ref="C496" ca="1">SUM(NORMDIST(((B496-Sort_cali_effect)/bw),0,1,FALSE))/(Number_of_studies*bw)</f>
        <v>2.0996962126391194</v>
      </c>
      <c r="D496" s="1">
        <f ca="1">EXP(GAMMALN((df+1)/2))/((df*PI())^0.5*EXP(GAMMALN((df)/2)))*(1+((B496-Estimated_mean)/(Estimated_tau2+Interface!$E$11^2)^0.5)^2/df)^(-(df+1)/2)/(Estimated_tau2+Interface!$E$11^2)^0.5</f>
        <v>2.962100555773747</v>
      </c>
    </row>
    <row r="497" spans="1:4">
      <c r="A497" s="1">
        <v>496</v>
      </c>
      <c r="B497" s="1">
        <f t="shared" ca="1" si="7"/>
        <v>0.18561283458921898</v>
      </c>
      <c r="C497" s="1">
        <f t="array" aca="1" ref="C497" ca="1">SUM(NORMDIST(((B497-Sort_cali_effect)/bw),0,1,FALSE))/(Number_of_studies*bw)</f>
        <v>2.0996962126391194</v>
      </c>
      <c r="D497" s="1">
        <f ca="1">EXP(GAMMALN((df+1)/2))/((df*PI())^0.5*EXP(GAMMALN((df)/2)))*(1+((B497-Estimated_mean)/(Estimated_tau2+Interface!$E$11^2)^0.5)^2/df)^(-(df+1)/2)/(Estimated_tau2+Interface!$E$11^2)^0.5</f>
        <v>2.962100555773747</v>
      </c>
    </row>
    <row r="498" spans="1:4">
      <c r="A498" s="1">
        <v>497</v>
      </c>
      <c r="B498" s="1">
        <f t="shared" ca="1" si="7"/>
        <v>0.18561283458921898</v>
      </c>
      <c r="C498" s="1">
        <f t="array" aca="1" ref="C498" ca="1">SUM(NORMDIST(((B498-Sort_cali_effect)/bw),0,1,FALSE))/(Number_of_studies*bw)</f>
        <v>2.0996962126391194</v>
      </c>
      <c r="D498" s="1">
        <f ca="1">EXP(GAMMALN((df+1)/2))/((df*PI())^0.5*EXP(GAMMALN((df)/2)))*(1+((B498-Estimated_mean)/(Estimated_tau2+Interface!$E$11^2)^0.5)^2/df)^(-(df+1)/2)/(Estimated_tau2+Interface!$E$11^2)^0.5</f>
        <v>2.962100555773747</v>
      </c>
    </row>
    <row r="499" spans="1:4">
      <c r="A499" s="1">
        <v>498</v>
      </c>
      <c r="B499" s="1">
        <f t="shared" ca="1" si="7"/>
        <v>0.18561283458921898</v>
      </c>
      <c r="C499" s="1">
        <f t="array" aca="1" ref="C499" ca="1">SUM(NORMDIST(((B499-Sort_cali_effect)/bw),0,1,FALSE))/(Number_of_studies*bw)</f>
        <v>2.0996962126391194</v>
      </c>
      <c r="D499" s="1">
        <f ca="1">EXP(GAMMALN((df+1)/2))/((df*PI())^0.5*EXP(GAMMALN((df)/2)))*(1+((B499-Estimated_mean)/(Estimated_tau2+Interface!$E$11^2)^0.5)^2/df)^(-(df+1)/2)/(Estimated_tau2+Interface!$E$11^2)^0.5</f>
        <v>2.962100555773747</v>
      </c>
    </row>
    <row r="500" spans="1:4">
      <c r="A500" s="1">
        <v>499</v>
      </c>
      <c r="B500" s="1">
        <f t="shared" ca="1" si="7"/>
        <v>0.18561283458921898</v>
      </c>
      <c r="C500" s="1">
        <f t="array" aca="1" ref="C500" ca="1">SUM(NORMDIST(((B500-Sort_cali_effect)/bw),0,1,FALSE))/(Number_of_studies*bw)</f>
        <v>2.0996962126391194</v>
      </c>
      <c r="D500" s="1">
        <f ca="1">EXP(GAMMALN((df+1)/2))/((df*PI())^0.5*EXP(GAMMALN((df)/2)))*(1+((B500-Estimated_mean)/(Estimated_tau2+Interface!$E$11^2)^0.5)^2/df)^(-(df+1)/2)/(Estimated_tau2+Interface!$E$11^2)^0.5</f>
        <v>2.962100555773747</v>
      </c>
    </row>
    <row r="501" spans="1:4">
      <c r="A501" s="1">
        <v>500</v>
      </c>
      <c r="B501" s="1">
        <f t="shared" ca="1" si="7"/>
        <v>0.18561283458921898</v>
      </c>
      <c r="C501" s="1">
        <f t="array" aca="1" ref="C501" ca="1">SUM(NORMDIST(((B501-Sort_cali_effect)/bw),0,1,FALSE))/(Number_of_studies*bw)</f>
        <v>2.0996962126391194</v>
      </c>
      <c r="D501" s="1">
        <f ca="1">EXP(GAMMALN((df+1)/2))/((df*PI())^0.5*EXP(GAMMALN((df)/2)))*(1+((B501-Estimated_mean)/(Estimated_tau2+Interface!$E$11^2)^0.5)^2/df)^(-(df+1)/2)/(Estimated_tau2+Interface!$E$11^2)^0.5</f>
        <v>2.962100555773747</v>
      </c>
    </row>
    <row r="502" spans="1:4">
      <c r="A502" s="1">
        <v>501</v>
      </c>
      <c r="B502" s="1">
        <f t="shared" ca="1" si="7"/>
        <v>0.18561283458921898</v>
      </c>
      <c r="C502" s="1">
        <f t="array" aca="1" ref="C502" ca="1">SUM(NORMDIST(((B502-Sort_cali_effect)/bw),0,1,FALSE))/(Number_of_studies*bw)</f>
        <v>2.0996962126391194</v>
      </c>
      <c r="D502" s="1">
        <f ca="1">EXP(GAMMALN((df+1)/2))/((df*PI())^0.5*EXP(GAMMALN((df)/2)))*(1+((B502-Estimated_mean)/(Estimated_tau2+Interface!$E$11^2)^0.5)^2/df)^(-(df+1)/2)/(Estimated_tau2+Interface!$E$11^2)^0.5</f>
        <v>2.962100555773747</v>
      </c>
    </row>
    <row r="503" spans="1:4">
      <c r="A503" s="1">
        <v>502</v>
      </c>
      <c r="B503" s="1">
        <f t="shared" ca="1" si="7"/>
        <v>0.18561283458921898</v>
      </c>
      <c r="C503" s="1">
        <f t="array" aca="1" ref="C503" ca="1">SUM(NORMDIST(((B503-Sort_cali_effect)/bw),0,1,FALSE))/(Number_of_studies*bw)</f>
        <v>2.0996962126391194</v>
      </c>
      <c r="D503" s="1">
        <f ca="1">EXP(GAMMALN((df+1)/2))/((df*PI())^0.5*EXP(GAMMALN((df)/2)))*(1+((B503-Estimated_mean)/(Estimated_tau2+Interface!$E$11^2)^0.5)^2/df)^(-(df+1)/2)/(Estimated_tau2+Interface!$E$11^2)^0.5</f>
        <v>2.962100555773747</v>
      </c>
    </row>
    <row r="504" spans="1:4">
      <c r="A504" s="1">
        <v>503</v>
      </c>
      <c r="B504" s="1">
        <f t="shared" ca="1" si="7"/>
        <v>0.18561283458921898</v>
      </c>
      <c r="C504" s="1">
        <f t="array" aca="1" ref="C504" ca="1">SUM(NORMDIST(((B504-Sort_cali_effect)/bw),0,1,FALSE))/(Number_of_studies*bw)</f>
        <v>2.0996962126391194</v>
      </c>
      <c r="D504" s="1">
        <f ca="1">EXP(GAMMALN((df+1)/2))/((df*PI())^0.5*EXP(GAMMALN((df)/2)))*(1+((B504-Estimated_mean)/(Estimated_tau2+Interface!$E$11^2)^0.5)^2/df)^(-(df+1)/2)/(Estimated_tau2+Interface!$E$11^2)^0.5</f>
        <v>2.962100555773747</v>
      </c>
    </row>
    <row r="505" spans="1:4">
      <c r="A505" s="1">
        <v>504</v>
      </c>
      <c r="B505" s="1">
        <f t="shared" ca="1" si="7"/>
        <v>0.18561283458921898</v>
      </c>
      <c r="C505" s="1">
        <f t="array" aca="1" ref="C505" ca="1">SUM(NORMDIST(((B505-Sort_cali_effect)/bw),0,1,FALSE))/(Number_of_studies*bw)</f>
        <v>2.0996962126391194</v>
      </c>
      <c r="D505" s="1">
        <f ca="1">EXP(GAMMALN((df+1)/2))/((df*PI())^0.5*EXP(GAMMALN((df)/2)))*(1+((B505-Estimated_mean)/(Estimated_tau2+Interface!$E$11^2)^0.5)^2/df)^(-(df+1)/2)/(Estimated_tau2+Interface!$E$11^2)^0.5</f>
        <v>2.962100555773747</v>
      </c>
    </row>
    <row r="506" spans="1:4">
      <c r="A506" s="1">
        <v>505</v>
      </c>
      <c r="B506" s="1">
        <f t="shared" ca="1" si="7"/>
        <v>0.18561283458921898</v>
      </c>
      <c r="C506" s="1">
        <f t="array" aca="1" ref="C506" ca="1">SUM(NORMDIST(((B506-Sort_cali_effect)/bw),0,1,FALSE))/(Number_of_studies*bw)</f>
        <v>2.0996962126391194</v>
      </c>
      <c r="D506" s="1">
        <f ca="1">EXP(GAMMALN((df+1)/2))/((df*PI())^0.5*EXP(GAMMALN((df)/2)))*(1+((B506-Estimated_mean)/(Estimated_tau2+Interface!$E$11^2)^0.5)^2/df)^(-(df+1)/2)/(Estimated_tau2+Interface!$E$11^2)^0.5</f>
        <v>2.962100555773747</v>
      </c>
    </row>
    <row r="507" spans="1:4">
      <c r="A507" s="1">
        <v>506</v>
      </c>
      <c r="B507" s="1">
        <f t="shared" ca="1" si="7"/>
        <v>0.18561283458921898</v>
      </c>
      <c r="C507" s="1">
        <f t="array" aca="1" ref="C507" ca="1">SUM(NORMDIST(((B507-Sort_cali_effect)/bw),0,1,FALSE))/(Number_of_studies*bw)</f>
        <v>2.0996962126391194</v>
      </c>
      <c r="D507" s="1">
        <f ca="1">EXP(GAMMALN((df+1)/2))/((df*PI())^0.5*EXP(GAMMALN((df)/2)))*(1+((B507-Estimated_mean)/(Estimated_tau2+Interface!$E$11^2)^0.5)^2/df)^(-(df+1)/2)/(Estimated_tau2+Interface!$E$11^2)^0.5</f>
        <v>2.962100555773747</v>
      </c>
    </row>
    <row r="508" spans="1:4">
      <c r="A508" s="1">
        <v>507</v>
      </c>
      <c r="B508" s="1">
        <f t="shared" ca="1" si="7"/>
        <v>0.18561283458921898</v>
      </c>
      <c r="C508" s="1">
        <f t="array" aca="1" ref="C508" ca="1">SUM(NORMDIST(((B508-Sort_cali_effect)/bw),0,1,FALSE))/(Number_of_studies*bw)</f>
        <v>2.0996962126391194</v>
      </c>
      <c r="D508" s="1">
        <f ca="1">EXP(GAMMALN((df+1)/2))/((df*PI())^0.5*EXP(GAMMALN((df)/2)))*(1+((B508-Estimated_mean)/(Estimated_tau2+Interface!$E$11^2)^0.5)^2/df)^(-(df+1)/2)/(Estimated_tau2+Interface!$E$11^2)^0.5</f>
        <v>2.962100555773747</v>
      </c>
    </row>
    <row r="509" spans="1:4">
      <c r="A509" s="1">
        <v>508</v>
      </c>
      <c r="B509" s="1">
        <f t="shared" ca="1" si="7"/>
        <v>0.18561283458921898</v>
      </c>
      <c r="C509" s="1">
        <f t="array" aca="1" ref="C509" ca="1">SUM(NORMDIST(((B509-Sort_cali_effect)/bw),0,1,FALSE))/(Number_of_studies*bw)</f>
        <v>2.0996962126391194</v>
      </c>
      <c r="D509" s="1">
        <f ca="1">EXP(GAMMALN((df+1)/2))/((df*PI())^0.5*EXP(GAMMALN((df)/2)))*(1+((B509-Estimated_mean)/(Estimated_tau2+Interface!$E$11^2)^0.5)^2/df)^(-(df+1)/2)/(Estimated_tau2+Interface!$E$11^2)^0.5</f>
        <v>2.962100555773747</v>
      </c>
    </row>
    <row r="510" spans="1:4">
      <c r="A510" s="1">
        <v>509</v>
      </c>
      <c r="B510" s="1">
        <f t="shared" ca="1" si="7"/>
        <v>0.18561283458921898</v>
      </c>
      <c r="C510" s="1">
        <f t="array" aca="1" ref="C510" ca="1">SUM(NORMDIST(((B510-Sort_cali_effect)/bw),0,1,FALSE))/(Number_of_studies*bw)</f>
        <v>2.0996962126391194</v>
      </c>
      <c r="D510" s="1">
        <f ca="1">EXP(GAMMALN((df+1)/2))/((df*PI())^0.5*EXP(GAMMALN((df)/2)))*(1+((B510-Estimated_mean)/(Estimated_tau2+Interface!$E$11^2)^0.5)^2/df)^(-(df+1)/2)/(Estimated_tau2+Interface!$E$11^2)^0.5</f>
        <v>2.962100555773747</v>
      </c>
    </row>
    <row r="511" spans="1:4">
      <c r="A511" s="1">
        <v>510</v>
      </c>
      <c r="B511" s="1">
        <f t="shared" ca="1" si="7"/>
        <v>0.18561283458921898</v>
      </c>
      <c r="C511" s="1">
        <f t="array" aca="1" ref="C511" ca="1">SUM(NORMDIST(((B511-Sort_cali_effect)/bw),0,1,FALSE))/(Number_of_studies*bw)</f>
        <v>2.0996962126391194</v>
      </c>
      <c r="D511" s="1">
        <f ca="1">EXP(GAMMALN((df+1)/2))/((df*PI())^0.5*EXP(GAMMALN((df)/2)))*(1+((B511-Estimated_mean)/(Estimated_tau2+Interface!$E$11^2)^0.5)^2/df)^(-(df+1)/2)/(Estimated_tau2+Interface!$E$11^2)^0.5</f>
        <v>2.962100555773747</v>
      </c>
    </row>
    <row r="512" spans="1:4">
      <c r="A512" s="1">
        <v>511</v>
      </c>
      <c r="B512" s="1">
        <f t="shared" ca="1" si="7"/>
        <v>0.18561283458921898</v>
      </c>
      <c r="C512" s="1">
        <f t="array" aca="1" ref="C512" ca="1">SUM(NORMDIST(((B512-Sort_cali_effect)/bw),0,1,FALSE))/(Number_of_studies*bw)</f>
        <v>2.0996962126391194</v>
      </c>
      <c r="D512" s="1">
        <f ca="1">EXP(GAMMALN((df+1)/2))/((df*PI())^0.5*EXP(GAMMALN((df)/2)))*(1+((B512-Estimated_mean)/(Estimated_tau2+Interface!$E$11^2)^0.5)^2/df)^(-(df+1)/2)/(Estimated_tau2+Interface!$E$11^2)^0.5</f>
        <v>2.962100555773747</v>
      </c>
    </row>
    <row r="513" spans="1:4">
      <c r="A513" s="1">
        <v>512</v>
      </c>
      <c r="B513" s="1">
        <f t="shared" ca="1" si="7"/>
        <v>0.18561283458921898</v>
      </c>
      <c r="C513" s="1">
        <f t="array" aca="1" ref="C513" ca="1">SUM(NORMDIST(((B513-Sort_cali_effect)/bw),0,1,FALSE))/(Number_of_studies*bw)</f>
        <v>2.0996962126391194</v>
      </c>
      <c r="D513" s="1">
        <f ca="1">EXP(GAMMALN((df+1)/2))/((df*PI())^0.5*EXP(GAMMALN((df)/2)))*(1+((B513-Estimated_mean)/(Estimated_tau2+Interface!$E$11^2)^0.5)^2/df)^(-(df+1)/2)/(Estimated_tau2+Interface!$E$11^2)^0.5</f>
        <v>2.962100555773747</v>
      </c>
    </row>
    <row r="514" spans="1:4">
      <c r="A514" s="1">
        <v>513</v>
      </c>
      <c r="B514" s="1">
        <f t="shared" ca="1" si="7"/>
        <v>0.18561283458921898</v>
      </c>
      <c r="C514" s="1">
        <f t="array" aca="1" ref="C514" ca="1">SUM(NORMDIST(((B514-Sort_cali_effect)/bw),0,1,FALSE))/(Number_of_studies*bw)</f>
        <v>2.0996962126391194</v>
      </c>
      <c r="D514" s="1">
        <f ca="1">EXP(GAMMALN((df+1)/2))/((df*PI())^0.5*EXP(GAMMALN((df)/2)))*(1+((B514-Estimated_mean)/(Estimated_tau2+Interface!$E$11^2)^0.5)^2/df)^(-(df+1)/2)/(Estimated_tau2+Interface!$E$11^2)^0.5</f>
        <v>2.962100555773747</v>
      </c>
    </row>
    <row r="515" spans="1:4">
      <c r="A515" s="1">
        <v>514</v>
      </c>
      <c r="B515" s="1">
        <f t="shared" ca="1" si="7"/>
        <v>0.18561283458921898</v>
      </c>
      <c r="C515" s="1">
        <f t="array" aca="1" ref="C515" ca="1">SUM(NORMDIST(((B515-Sort_cali_effect)/bw),0,1,FALSE))/(Number_of_studies*bw)</f>
        <v>2.0996962126391194</v>
      </c>
      <c r="D515" s="1">
        <f ca="1">EXP(GAMMALN((df+1)/2))/((df*PI())^0.5*EXP(GAMMALN((df)/2)))*(1+((B515-Estimated_mean)/(Estimated_tau2+Interface!$E$11^2)^0.5)^2/df)^(-(df+1)/2)/(Estimated_tau2+Interface!$E$11^2)^0.5</f>
        <v>2.962100555773747</v>
      </c>
    </row>
    <row r="516" spans="1:4">
      <c r="A516" s="1">
        <v>515</v>
      </c>
      <c r="B516" s="1">
        <f t="shared" ref="B516:B579" ca="1" si="8">$B$2+($B$1001-$B$2)/999*(A516-1)</f>
        <v>0.18561283458921898</v>
      </c>
      <c r="C516" s="1">
        <f t="array" aca="1" ref="C516" ca="1">SUM(NORMDIST(((B516-Sort_cali_effect)/bw),0,1,FALSE))/(Number_of_studies*bw)</f>
        <v>2.0996962126391194</v>
      </c>
      <c r="D516" s="1">
        <f ca="1">EXP(GAMMALN((df+1)/2))/((df*PI())^0.5*EXP(GAMMALN((df)/2)))*(1+((B516-Estimated_mean)/(Estimated_tau2+Interface!$E$11^2)^0.5)^2/df)^(-(df+1)/2)/(Estimated_tau2+Interface!$E$11^2)^0.5</f>
        <v>2.962100555773747</v>
      </c>
    </row>
    <row r="517" spans="1:4">
      <c r="A517" s="1">
        <v>516</v>
      </c>
      <c r="B517" s="1">
        <f t="shared" ca="1" si="8"/>
        <v>0.18561283458921898</v>
      </c>
      <c r="C517" s="1">
        <f t="array" aca="1" ref="C517" ca="1">SUM(NORMDIST(((B517-Sort_cali_effect)/bw),0,1,FALSE))/(Number_of_studies*bw)</f>
        <v>2.0996962126391194</v>
      </c>
      <c r="D517" s="1">
        <f ca="1">EXP(GAMMALN((df+1)/2))/((df*PI())^0.5*EXP(GAMMALN((df)/2)))*(1+((B517-Estimated_mean)/(Estimated_tau2+Interface!$E$11^2)^0.5)^2/df)^(-(df+1)/2)/(Estimated_tau2+Interface!$E$11^2)^0.5</f>
        <v>2.962100555773747</v>
      </c>
    </row>
    <row r="518" spans="1:4">
      <c r="A518" s="1">
        <v>517</v>
      </c>
      <c r="B518" s="1">
        <f t="shared" ca="1" si="8"/>
        <v>0.18561283458921898</v>
      </c>
      <c r="C518" s="1">
        <f t="array" aca="1" ref="C518" ca="1">SUM(NORMDIST(((B518-Sort_cali_effect)/bw),0,1,FALSE))/(Number_of_studies*bw)</f>
        <v>2.0996962126391194</v>
      </c>
      <c r="D518" s="1">
        <f ca="1">EXP(GAMMALN((df+1)/2))/((df*PI())^0.5*EXP(GAMMALN((df)/2)))*(1+((B518-Estimated_mean)/(Estimated_tau2+Interface!$E$11^2)^0.5)^2/df)^(-(df+1)/2)/(Estimated_tau2+Interface!$E$11^2)^0.5</f>
        <v>2.962100555773747</v>
      </c>
    </row>
    <row r="519" spans="1:4">
      <c r="A519" s="1">
        <v>518</v>
      </c>
      <c r="B519" s="1">
        <f t="shared" ca="1" si="8"/>
        <v>0.18561283458921898</v>
      </c>
      <c r="C519" s="1">
        <f t="array" aca="1" ref="C519" ca="1">SUM(NORMDIST(((B519-Sort_cali_effect)/bw),0,1,FALSE))/(Number_of_studies*bw)</f>
        <v>2.0996962126391194</v>
      </c>
      <c r="D519" s="1">
        <f ca="1">EXP(GAMMALN((df+1)/2))/((df*PI())^0.5*EXP(GAMMALN((df)/2)))*(1+((B519-Estimated_mean)/(Estimated_tau2+Interface!$E$11^2)^0.5)^2/df)^(-(df+1)/2)/(Estimated_tau2+Interface!$E$11^2)^0.5</f>
        <v>2.962100555773747</v>
      </c>
    </row>
    <row r="520" spans="1:4">
      <c r="A520" s="1">
        <v>519</v>
      </c>
      <c r="B520" s="1">
        <f t="shared" ca="1" si="8"/>
        <v>0.18561283458921898</v>
      </c>
      <c r="C520" s="1">
        <f t="array" aca="1" ref="C520" ca="1">SUM(NORMDIST(((B520-Sort_cali_effect)/bw),0,1,FALSE))/(Number_of_studies*bw)</f>
        <v>2.0996962126391194</v>
      </c>
      <c r="D520" s="1">
        <f ca="1">EXP(GAMMALN((df+1)/2))/((df*PI())^0.5*EXP(GAMMALN((df)/2)))*(1+((B520-Estimated_mean)/(Estimated_tau2+Interface!$E$11^2)^0.5)^2/df)^(-(df+1)/2)/(Estimated_tau2+Interface!$E$11^2)^0.5</f>
        <v>2.962100555773747</v>
      </c>
    </row>
    <row r="521" spans="1:4">
      <c r="A521" s="1">
        <v>520</v>
      </c>
      <c r="B521" s="1">
        <f t="shared" ca="1" si="8"/>
        <v>0.18561283458921898</v>
      </c>
      <c r="C521" s="1">
        <f t="array" aca="1" ref="C521" ca="1">SUM(NORMDIST(((B521-Sort_cali_effect)/bw),0,1,FALSE))/(Number_of_studies*bw)</f>
        <v>2.0996962126391194</v>
      </c>
      <c r="D521" s="1">
        <f ca="1">EXP(GAMMALN((df+1)/2))/((df*PI())^0.5*EXP(GAMMALN((df)/2)))*(1+((B521-Estimated_mean)/(Estimated_tau2+Interface!$E$11^2)^0.5)^2/df)^(-(df+1)/2)/(Estimated_tau2+Interface!$E$11^2)^0.5</f>
        <v>2.962100555773747</v>
      </c>
    </row>
    <row r="522" spans="1:4">
      <c r="A522" s="1">
        <v>521</v>
      </c>
      <c r="B522" s="1">
        <f t="shared" ca="1" si="8"/>
        <v>0.18561283458921898</v>
      </c>
      <c r="C522" s="1">
        <f t="array" aca="1" ref="C522" ca="1">SUM(NORMDIST(((B522-Sort_cali_effect)/bw),0,1,FALSE))/(Number_of_studies*bw)</f>
        <v>2.0996962126391194</v>
      </c>
      <c r="D522" s="1">
        <f ca="1">EXP(GAMMALN((df+1)/2))/((df*PI())^0.5*EXP(GAMMALN((df)/2)))*(1+((B522-Estimated_mean)/(Estimated_tau2+Interface!$E$11^2)^0.5)^2/df)^(-(df+1)/2)/(Estimated_tau2+Interface!$E$11^2)^0.5</f>
        <v>2.962100555773747</v>
      </c>
    </row>
    <row r="523" spans="1:4">
      <c r="A523" s="1">
        <v>522</v>
      </c>
      <c r="B523" s="1">
        <f t="shared" ca="1" si="8"/>
        <v>0.18561283458921898</v>
      </c>
      <c r="C523" s="1">
        <f t="array" aca="1" ref="C523" ca="1">SUM(NORMDIST(((B523-Sort_cali_effect)/bw),0,1,FALSE))/(Number_of_studies*bw)</f>
        <v>2.0996962126391194</v>
      </c>
      <c r="D523" s="1">
        <f ca="1">EXP(GAMMALN((df+1)/2))/((df*PI())^0.5*EXP(GAMMALN((df)/2)))*(1+((B523-Estimated_mean)/(Estimated_tau2+Interface!$E$11^2)^0.5)^2/df)^(-(df+1)/2)/(Estimated_tau2+Interface!$E$11^2)^0.5</f>
        <v>2.962100555773747</v>
      </c>
    </row>
    <row r="524" spans="1:4">
      <c r="A524" s="1">
        <v>523</v>
      </c>
      <c r="B524" s="1">
        <f t="shared" ca="1" si="8"/>
        <v>0.18561283458921898</v>
      </c>
      <c r="C524" s="1">
        <f t="array" aca="1" ref="C524" ca="1">SUM(NORMDIST(((B524-Sort_cali_effect)/bw),0,1,FALSE))/(Number_of_studies*bw)</f>
        <v>2.0996962126391194</v>
      </c>
      <c r="D524" s="1">
        <f ca="1">EXP(GAMMALN((df+1)/2))/((df*PI())^0.5*EXP(GAMMALN((df)/2)))*(1+((B524-Estimated_mean)/(Estimated_tau2+Interface!$E$11^2)^0.5)^2/df)^(-(df+1)/2)/(Estimated_tau2+Interface!$E$11^2)^0.5</f>
        <v>2.962100555773747</v>
      </c>
    </row>
    <row r="525" spans="1:4">
      <c r="A525" s="1">
        <v>524</v>
      </c>
      <c r="B525" s="1">
        <f t="shared" ca="1" si="8"/>
        <v>0.18561283458921898</v>
      </c>
      <c r="C525" s="1">
        <f t="array" aca="1" ref="C525" ca="1">SUM(NORMDIST(((B525-Sort_cali_effect)/bw),0,1,FALSE))/(Number_of_studies*bw)</f>
        <v>2.0996962126391194</v>
      </c>
      <c r="D525" s="1">
        <f ca="1">EXP(GAMMALN((df+1)/2))/((df*PI())^0.5*EXP(GAMMALN((df)/2)))*(1+((B525-Estimated_mean)/(Estimated_tau2+Interface!$E$11^2)^0.5)^2/df)^(-(df+1)/2)/(Estimated_tau2+Interface!$E$11^2)^0.5</f>
        <v>2.962100555773747</v>
      </c>
    </row>
    <row r="526" spans="1:4">
      <c r="A526" s="1">
        <v>525</v>
      </c>
      <c r="B526" s="1">
        <f t="shared" ca="1" si="8"/>
        <v>0.18561283458921898</v>
      </c>
      <c r="C526" s="1">
        <f t="array" aca="1" ref="C526" ca="1">SUM(NORMDIST(((B526-Sort_cali_effect)/bw),0,1,FALSE))/(Number_of_studies*bw)</f>
        <v>2.0996962126391194</v>
      </c>
      <c r="D526" s="1">
        <f ca="1">EXP(GAMMALN((df+1)/2))/((df*PI())^0.5*EXP(GAMMALN((df)/2)))*(1+((B526-Estimated_mean)/(Estimated_tau2+Interface!$E$11^2)^0.5)^2/df)^(-(df+1)/2)/(Estimated_tau2+Interface!$E$11^2)^0.5</f>
        <v>2.962100555773747</v>
      </c>
    </row>
    <row r="527" spans="1:4">
      <c r="A527" s="1">
        <v>526</v>
      </c>
      <c r="B527" s="1">
        <f t="shared" ca="1" si="8"/>
        <v>0.18561283458921898</v>
      </c>
      <c r="C527" s="1">
        <f t="array" aca="1" ref="C527" ca="1">SUM(NORMDIST(((B527-Sort_cali_effect)/bw),0,1,FALSE))/(Number_of_studies*bw)</f>
        <v>2.0996962126391194</v>
      </c>
      <c r="D527" s="1">
        <f ca="1">EXP(GAMMALN((df+1)/2))/((df*PI())^0.5*EXP(GAMMALN((df)/2)))*(1+((B527-Estimated_mean)/(Estimated_tau2+Interface!$E$11^2)^0.5)^2/df)^(-(df+1)/2)/(Estimated_tau2+Interface!$E$11^2)^0.5</f>
        <v>2.962100555773747</v>
      </c>
    </row>
    <row r="528" spans="1:4">
      <c r="A528" s="1">
        <v>527</v>
      </c>
      <c r="B528" s="1">
        <f t="shared" ca="1" si="8"/>
        <v>0.18561283458921898</v>
      </c>
      <c r="C528" s="1">
        <f t="array" aca="1" ref="C528" ca="1">SUM(NORMDIST(((B528-Sort_cali_effect)/bw),0,1,FALSE))/(Number_of_studies*bw)</f>
        <v>2.0996962126391194</v>
      </c>
      <c r="D528" s="1">
        <f ca="1">EXP(GAMMALN((df+1)/2))/((df*PI())^0.5*EXP(GAMMALN((df)/2)))*(1+((B528-Estimated_mean)/(Estimated_tau2+Interface!$E$11^2)^0.5)^2/df)^(-(df+1)/2)/(Estimated_tau2+Interface!$E$11^2)^0.5</f>
        <v>2.962100555773747</v>
      </c>
    </row>
    <row r="529" spans="1:4">
      <c r="A529" s="1">
        <v>528</v>
      </c>
      <c r="B529" s="1">
        <f t="shared" ca="1" si="8"/>
        <v>0.18561283458921898</v>
      </c>
      <c r="C529" s="1">
        <f t="array" aca="1" ref="C529" ca="1">SUM(NORMDIST(((B529-Sort_cali_effect)/bw),0,1,FALSE))/(Number_of_studies*bw)</f>
        <v>2.0996962126391194</v>
      </c>
      <c r="D529" s="1">
        <f ca="1">EXP(GAMMALN((df+1)/2))/((df*PI())^0.5*EXP(GAMMALN((df)/2)))*(1+((B529-Estimated_mean)/(Estimated_tau2+Interface!$E$11^2)^0.5)^2/df)^(-(df+1)/2)/(Estimated_tau2+Interface!$E$11^2)^0.5</f>
        <v>2.962100555773747</v>
      </c>
    </row>
    <row r="530" spans="1:4">
      <c r="A530" s="1">
        <v>529</v>
      </c>
      <c r="B530" s="1">
        <f t="shared" ca="1" si="8"/>
        <v>0.18561283458921898</v>
      </c>
      <c r="C530" s="1">
        <f t="array" aca="1" ref="C530" ca="1">SUM(NORMDIST(((B530-Sort_cali_effect)/bw),0,1,FALSE))/(Number_of_studies*bw)</f>
        <v>2.0996962126391194</v>
      </c>
      <c r="D530" s="1">
        <f ca="1">EXP(GAMMALN((df+1)/2))/((df*PI())^0.5*EXP(GAMMALN((df)/2)))*(1+((B530-Estimated_mean)/(Estimated_tau2+Interface!$E$11^2)^0.5)^2/df)^(-(df+1)/2)/(Estimated_tau2+Interface!$E$11^2)^0.5</f>
        <v>2.962100555773747</v>
      </c>
    </row>
    <row r="531" spans="1:4">
      <c r="A531" s="1">
        <v>530</v>
      </c>
      <c r="B531" s="1">
        <f t="shared" ca="1" si="8"/>
        <v>0.18561283458921898</v>
      </c>
      <c r="C531" s="1">
        <f t="array" aca="1" ref="C531" ca="1">SUM(NORMDIST(((B531-Sort_cali_effect)/bw),0,1,FALSE))/(Number_of_studies*bw)</f>
        <v>2.0996962126391194</v>
      </c>
      <c r="D531" s="1">
        <f ca="1">EXP(GAMMALN((df+1)/2))/((df*PI())^0.5*EXP(GAMMALN((df)/2)))*(1+((B531-Estimated_mean)/(Estimated_tau2+Interface!$E$11^2)^0.5)^2/df)^(-(df+1)/2)/(Estimated_tau2+Interface!$E$11^2)^0.5</f>
        <v>2.962100555773747</v>
      </c>
    </row>
    <row r="532" spans="1:4">
      <c r="A532" s="1">
        <v>531</v>
      </c>
      <c r="B532" s="1">
        <f t="shared" ca="1" si="8"/>
        <v>0.18561283458921898</v>
      </c>
      <c r="C532" s="1">
        <f t="array" aca="1" ref="C532" ca="1">SUM(NORMDIST(((B532-Sort_cali_effect)/bw),0,1,FALSE))/(Number_of_studies*bw)</f>
        <v>2.0996962126391194</v>
      </c>
      <c r="D532" s="1">
        <f ca="1">EXP(GAMMALN((df+1)/2))/((df*PI())^0.5*EXP(GAMMALN((df)/2)))*(1+((B532-Estimated_mean)/(Estimated_tau2+Interface!$E$11^2)^0.5)^2/df)^(-(df+1)/2)/(Estimated_tau2+Interface!$E$11^2)^0.5</f>
        <v>2.962100555773747</v>
      </c>
    </row>
    <row r="533" spans="1:4">
      <c r="A533" s="1">
        <v>532</v>
      </c>
      <c r="B533" s="1">
        <f t="shared" ca="1" si="8"/>
        <v>0.18561283458921898</v>
      </c>
      <c r="C533" s="1">
        <f t="array" aca="1" ref="C533" ca="1">SUM(NORMDIST(((B533-Sort_cali_effect)/bw),0,1,FALSE))/(Number_of_studies*bw)</f>
        <v>2.0996962126391194</v>
      </c>
      <c r="D533" s="1">
        <f ca="1">EXP(GAMMALN((df+1)/2))/((df*PI())^0.5*EXP(GAMMALN((df)/2)))*(1+((B533-Estimated_mean)/(Estimated_tau2+Interface!$E$11^2)^0.5)^2/df)^(-(df+1)/2)/(Estimated_tau2+Interface!$E$11^2)^0.5</f>
        <v>2.962100555773747</v>
      </c>
    </row>
    <row r="534" spans="1:4">
      <c r="A534" s="1">
        <v>533</v>
      </c>
      <c r="B534" s="1">
        <f t="shared" ca="1" si="8"/>
        <v>0.18561283458921898</v>
      </c>
      <c r="C534" s="1">
        <f t="array" aca="1" ref="C534" ca="1">SUM(NORMDIST(((B534-Sort_cali_effect)/bw),0,1,FALSE))/(Number_of_studies*bw)</f>
        <v>2.0996962126391194</v>
      </c>
      <c r="D534" s="1">
        <f ca="1">EXP(GAMMALN((df+1)/2))/((df*PI())^0.5*EXP(GAMMALN((df)/2)))*(1+((B534-Estimated_mean)/(Estimated_tau2+Interface!$E$11^2)^0.5)^2/df)^(-(df+1)/2)/(Estimated_tau2+Interface!$E$11^2)^0.5</f>
        <v>2.962100555773747</v>
      </c>
    </row>
    <row r="535" spans="1:4">
      <c r="A535" s="1">
        <v>534</v>
      </c>
      <c r="B535" s="1">
        <f t="shared" ca="1" si="8"/>
        <v>0.18561283458921898</v>
      </c>
      <c r="C535" s="1">
        <f t="array" aca="1" ref="C535" ca="1">SUM(NORMDIST(((B535-Sort_cali_effect)/bw),0,1,FALSE))/(Number_of_studies*bw)</f>
        <v>2.0996962126391194</v>
      </c>
      <c r="D535" s="1">
        <f ca="1">EXP(GAMMALN((df+1)/2))/((df*PI())^0.5*EXP(GAMMALN((df)/2)))*(1+((B535-Estimated_mean)/(Estimated_tau2+Interface!$E$11^2)^0.5)^2/df)^(-(df+1)/2)/(Estimated_tau2+Interface!$E$11^2)^0.5</f>
        <v>2.962100555773747</v>
      </c>
    </row>
    <row r="536" spans="1:4">
      <c r="A536" s="1">
        <v>535</v>
      </c>
      <c r="B536" s="1">
        <f t="shared" ca="1" si="8"/>
        <v>0.18561283458921898</v>
      </c>
      <c r="C536" s="1">
        <f t="array" aca="1" ref="C536" ca="1">SUM(NORMDIST(((B536-Sort_cali_effect)/bw),0,1,FALSE))/(Number_of_studies*bw)</f>
        <v>2.0996962126391194</v>
      </c>
      <c r="D536" s="1">
        <f ca="1">EXP(GAMMALN((df+1)/2))/((df*PI())^0.5*EXP(GAMMALN((df)/2)))*(1+((B536-Estimated_mean)/(Estimated_tau2+Interface!$E$11^2)^0.5)^2/df)^(-(df+1)/2)/(Estimated_tau2+Interface!$E$11^2)^0.5</f>
        <v>2.962100555773747</v>
      </c>
    </row>
    <row r="537" spans="1:4">
      <c r="A537" s="1">
        <v>536</v>
      </c>
      <c r="B537" s="1">
        <f t="shared" ca="1" si="8"/>
        <v>0.18561283458921898</v>
      </c>
      <c r="C537" s="1">
        <f t="array" aca="1" ref="C537" ca="1">SUM(NORMDIST(((B537-Sort_cali_effect)/bw),0,1,FALSE))/(Number_of_studies*bw)</f>
        <v>2.0996962126391194</v>
      </c>
      <c r="D537" s="1">
        <f ca="1">EXP(GAMMALN((df+1)/2))/((df*PI())^0.5*EXP(GAMMALN((df)/2)))*(1+((B537-Estimated_mean)/(Estimated_tau2+Interface!$E$11^2)^0.5)^2/df)^(-(df+1)/2)/(Estimated_tau2+Interface!$E$11^2)^0.5</f>
        <v>2.962100555773747</v>
      </c>
    </row>
    <row r="538" spans="1:4">
      <c r="A538" s="1">
        <v>537</v>
      </c>
      <c r="B538" s="1">
        <f t="shared" ca="1" si="8"/>
        <v>0.18561283458921898</v>
      </c>
      <c r="C538" s="1">
        <f t="array" aca="1" ref="C538" ca="1">SUM(NORMDIST(((B538-Sort_cali_effect)/bw),0,1,FALSE))/(Number_of_studies*bw)</f>
        <v>2.0996962126391194</v>
      </c>
      <c r="D538" s="1">
        <f ca="1">EXP(GAMMALN((df+1)/2))/((df*PI())^0.5*EXP(GAMMALN((df)/2)))*(1+((B538-Estimated_mean)/(Estimated_tau2+Interface!$E$11^2)^0.5)^2/df)^(-(df+1)/2)/(Estimated_tau2+Interface!$E$11^2)^0.5</f>
        <v>2.962100555773747</v>
      </c>
    </row>
    <row r="539" spans="1:4">
      <c r="A539" s="1">
        <v>538</v>
      </c>
      <c r="B539" s="1">
        <f t="shared" ca="1" si="8"/>
        <v>0.18561283458921898</v>
      </c>
      <c r="C539" s="1">
        <f t="array" aca="1" ref="C539" ca="1">SUM(NORMDIST(((B539-Sort_cali_effect)/bw),0,1,FALSE))/(Number_of_studies*bw)</f>
        <v>2.0996962126391194</v>
      </c>
      <c r="D539" s="1">
        <f ca="1">EXP(GAMMALN((df+1)/2))/((df*PI())^0.5*EXP(GAMMALN((df)/2)))*(1+((B539-Estimated_mean)/(Estimated_tau2+Interface!$E$11^2)^0.5)^2/df)^(-(df+1)/2)/(Estimated_tau2+Interface!$E$11^2)^0.5</f>
        <v>2.962100555773747</v>
      </c>
    </row>
    <row r="540" spans="1:4">
      <c r="A540" s="1">
        <v>539</v>
      </c>
      <c r="B540" s="1">
        <f t="shared" ca="1" si="8"/>
        <v>0.18561283458921898</v>
      </c>
      <c r="C540" s="1">
        <f t="array" aca="1" ref="C540" ca="1">SUM(NORMDIST(((B540-Sort_cali_effect)/bw),0,1,FALSE))/(Number_of_studies*bw)</f>
        <v>2.0996962126391194</v>
      </c>
      <c r="D540" s="1">
        <f ca="1">EXP(GAMMALN((df+1)/2))/((df*PI())^0.5*EXP(GAMMALN((df)/2)))*(1+((B540-Estimated_mean)/(Estimated_tau2+Interface!$E$11^2)^0.5)^2/df)^(-(df+1)/2)/(Estimated_tau2+Interface!$E$11^2)^0.5</f>
        <v>2.962100555773747</v>
      </c>
    </row>
    <row r="541" spans="1:4">
      <c r="A541" s="1">
        <v>540</v>
      </c>
      <c r="B541" s="1">
        <f t="shared" ca="1" si="8"/>
        <v>0.18561283458921898</v>
      </c>
      <c r="C541" s="1">
        <f t="array" aca="1" ref="C541" ca="1">SUM(NORMDIST(((B541-Sort_cali_effect)/bw),0,1,FALSE))/(Number_of_studies*bw)</f>
        <v>2.0996962126391194</v>
      </c>
      <c r="D541" s="1">
        <f ca="1">EXP(GAMMALN((df+1)/2))/((df*PI())^0.5*EXP(GAMMALN((df)/2)))*(1+((B541-Estimated_mean)/(Estimated_tau2+Interface!$E$11^2)^0.5)^2/df)^(-(df+1)/2)/(Estimated_tau2+Interface!$E$11^2)^0.5</f>
        <v>2.962100555773747</v>
      </c>
    </row>
    <row r="542" spans="1:4">
      <c r="A542" s="1">
        <v>541</v>
      </c>
      <c r="B542" s="1">
        <f t="shared" ca="1" si="8"/>
        <v>0.18561283458921898</v>
      </c>
      <c r="C542" s="1">
        <f t="array" aca="1" ref="C542" ca="1">SUM(NORMDIST(((B542-Sort_cali_effect)/bw),0,1,FALSE))/(Number_of_studies*bw)</f>
        <v>2.0996962126391194</v>
      </c>
      <c r="D542" s="1">
        <f ca="1">EXP(GAMMALN((df+1)/2))/((df*PI())^0.5*EXP(GAMMALN((df)/2)))*(1+((B542-Estimated_mean)/(Estimated_tau2+Interface!$E$11^2)^0.5)^2/df)^(-(df+1)/2)/(Estimated_tau2+Interface!$E$11^2)^0.5</f>
        <v>2.962100555773747</v>
      </c>
    </row>
    <row r="543" spans="1:4">
      <c r="A543" s="1">
        <v>542</v>
      </c>
      <c r="B543" s="1">
        <f t="shared" ca="1" si="8"/>
        <v>0.18561283458921898</v>
      </c>
      <c r="C543" s="1">
        <f t="array" aca="1" ref="C543" ca="1">SUM(NORMDIST(((B543-Sort_cali_effect)/bw),0,1,FALSE))/(Number_of_studies*bw)</f>
        <v>2.0996962126391194</v>
      </c>
      <c r="D543" s="1">
        <f ca="1">EXP(GAMMALN((df+1)/2))/((df*PI())^0.5*EXP(GAMMALN((df)/2)))*(1+((B543-Estimated_mean)/(Estimated_tau2+Interface!$E$11^2)^0.5)^2/df)^(-(df+1)/2)/(Estimated_tau2+Interface!$E$11^2)^0.5</f>
        <v>2.962100555773747</v>
      </c>
    </row>
    <row r="544" spans="1:4">
      <c r="A544" s="1">
        <v>543</v>
      </c>
      <c r="B544" s="1">
        <f t="shared" ca="1" si="8"/>
        <v>0.18561283458921898</v>
      </c>
      <c r="C544" s="1">
        <f t="array" aca="1" ref="C544" ca="1">SUM(NORMDIST(((B544-Sort_cali_effect)/bw),0,1,FALSE))/(Number_of_studies*bw)</f>
        <v>2.0996962126391194</v>
      </c>
      <c r="D544" s="1">
        <f ca="1">EXP(GAMMALN((df+1)/2))/((df*PI())^0.5*EXP(GAMMALN((df)/2)))*(1+((B544-Estimated_mean)/(Estimated_tau2+Interface!$E$11^2)^0.5)^2/df)^(-(df+1)/2)/(Estimated_tau2+Interface!$E$11^2)^0.5</f>
        <v>2.962100555773747</v>
      </c>
    </row>
    <row r="545" spans="1:4">
      <c r="A545" s="1">
        <v>544</v>
      </c>
      <c r="B545" s="1">
        <f t="shared" ca="1" si="8"/>
        <v>0.18561283458921898</v>
      </c>
      <c r="C545" s="1">
        <f t="array" aca="1" ref="C545" ca="1">SUM(NORMDIST(((B545-Sort_cali_effect)/bw),0,1,FALSE))/(Number_of_studies*bw)</f>
        <v>2.0996962126391194</v>
      </c>
      <c r="D545" s="1">
        <f ca="1">EXP(GAMMALN((df+1)/2))/((df*PI())^0.5*EXP(GAMMALN((df)/2)))*(1+((B545-Estimated_mean)/(Estimated_tau2+Interface!$E$11^2)^0.5)^2/df)^(-(df+1)/2)/(Estimated_tau2+Interface!$E$11^2)^0.5</f>
        <v>2.962100555773747</v>
      </c>
    </row>
    <row r="546" spans="1:4">
      <c r="A546" s="1">
        <v>545</v>
      </c>
      <c r="B546" s="1">
        <f t="shared" ca="1" si="8"/>
        <v>0.18561283458921898</v>
      </c>
      <c r="C546" s="1">
        <f t="array" aca="1" ref="C546" ca="1">SUM(NORMDIST(((B546-Sort_cali_effect)/bw),0,1,FALSE))/(Number_of_studies*bw)</f>
        <v>2.0996962126391194</v>
      </c>
      <c r="D546" s="1">
        <f ca="1">EXP(GAMMALN((df+1)/2))/((df*PI())^0.5*EXP(GAMMALN((df)/2)))*(1+((B546-Estimated_mean)/(Estimated_tau2+Interface!$E$11^2)^0.5)^2/df)^(-(df+1)/2)/(Estimated_tau2+Interface!$E$11^2)^0.5</f>
        <v>2.962100555773747</v>
      </c>
    </row>
    <row r="547" spans="1:4">
      <c r="A547" s="1">
        <v>546</v>
      </c>
      <c r="B547" s="1">
        <f t="shared" ca="1" si="8"/>
        <v>0.18561283458921898</v>
      </c>
      <c r="C547" s="1">
        <f t="array" aca="1" ref="C547" ca="1">SUM(NORMDIST(((B547-Sort_cali_effect)/bw),0,1,FALSE))/(Number_of_studies*bw)</f>
        <v>2.0996962126391194</v>
      </c>
      <c r="D547" s="1">
        <f ca="1">EXP(GAMMALN((df+1)/2))/((df*PI())^0.5*EXP(GAMMALN((df)/2)))*(1+((B547-Estimated_mean)/(Estimated_tau2+Interface!$E$11^2)^0.5)^2/df)^(-(df+1)/2)/(Estimated_tau2+Interface!$E$11^2)^0.5</f>
        <v>2.962100555773747</v>
      </c>
    </row>
    <row r="548" spans="1:4">
      <c r="A548" s="1">
        <v>547</v>
      </c>
      <c r="B548" s="1">
        <f t="shared" ca="1" si="8"/>
        <v>0.18561283458921898</v>
      </c>
      <c r="C548" s="1">
        <f t="array" aca="1" ref="C548" ca="1">SUM(NORMDIST(((B548-Sort_cali_effect)/bw),0,1,FALSE))/(Number_of_studies*bw)</f>
        <v>2.0996962126391194</v>
      </c>
      <c r="D548" s="1">
        <f ca="1">EXP(GAMMALN((df+1)/2))/((df*PI())^0.5*EXP(GAMMALN((df)/2)))*(1+((B548-Estimated_mean)/(Estimated_tau2+Interface!$E$11^2)^0.5)^2/df)^(-(df+1)/2)/(Estimated_tau2+Interface!$E$11^2)^0.5</f>
        <v>2.962100555773747</v>
      </c>
    </row>
    <row r="549" spans="1:4">
      <c r="A549" s="1">
        <v>548</v>
      </c>
      <c r="B549" s="1">
        <f t="shared" ca="1" si="8"/>
        <v>0.18561283458921898</v>
      </c>
      <c r="C549" s="1">
        <f t="array" aca="1" ref="C549" ca="1">SUM(NORMDIST(((B549-Sort_cali_effect)/bw),0,1,FALSE))/(Number_of_studies*bw)</f>
        <v>2.0996962126391194</v>
      </c>
      <c r="D549" s="1">
        <f ca="1">EXP(GAMMALN((df+1)/2))/((df*PI())^0.5*EXP(GAMMALN((df)/2)))*(1+((B549-Estimated_mean)/(Estimated_tau2+Interface!$E$11^2)^0.5)^2/df)^(-(df+1)/2)/(Estimated_tau2+Interface!$E$11^2)^0.5</f>
        <v>2.962100555773747</v>
      </c>
    </row>
    <row r="550" spans="1:4">
      <c r="A550" s="1">
        <v>549</v>
      </c>
      <c r="B550" s="1">
        <f t="shared" ca="1" si="8"/>
        <v>0.18561283458921898</v>
      </c>
      <c r="C550" s="1">
        <f t="array" aca="1" ref="C550" ca="1">SUM(NORMDIST(((B550-Sort_cali_effect)/bw),0,1,FALSE))/(Number_of_studies*bw)</f>
        <v>2.0996962126391194</v>
      </c>
      <c r="D550" s="1">
        <f ca="1">EXP(GAMMALN((df+1)/2))/((df*PI())^0.5*EXP(GAMMALN((df)/2)))*(1+((B550-Estimated_mean)/(Estimated_tau2+Interface!$E$11^2)^0.5)^2/df)^(-(df+1)/2)/(Estimated_tau2+Interface!$E$11^2)^0.5</f>
        <v>2.962100555773747</v>
      </c>
    </row>
    <row r="551" spans="1:4">
      <c r="A551" s="1">
        <v>550</v>
      </c>
      <c r="B551" s="1">
        <f t="shared" ca="1" si="8"/>
        <v>0.18561283458921898</v>
      </c>
      <c r="C551" s="1">
        <f t="array" aca="1" ref="C551" ca="1">SUM(NORMDIST(((B551-Sort_cali_effect)/bw),0,1,FALSE))/(Number_of_studies*bw)</f>
        <v>2.0996962126391194</v>
      </c>
      <c r="D551" s="1">
        <f ca="1">EXP(GAMMALN((df+1)/2))/((df*PI())^0.5*EXP(GAMMALN((df)/2)))*(1+((B551-Estimated_mean)/(Estimated_tau2+Interface!$E$11^2)^0.5)^2/df)^(-(df+1)/2)/(Estimated_tau2+Interface!$E$11^2)^0.5</f>
        <v>2.962100555773747</v>
      </c>
    </row>
    <row r="552" spans="1:4">
      <c r="A552" s="1">
        <v>551</v>
      </c>
      <c r="B552" s="1">
        <f t="shared" ca="1" si="8"/>
        <v>0.18561283458921898</v>
      </c>
      <c r="C552" s="1">
        <f t="array" aca="1" ref="C552" ca="1">SUM(NORMDIST(((B552-Sort_cali_effect)/bw),0,1,FALSE))/(Number_of_studies*bw)</f>
        <v>2.0996962126391194</v>
      </c>
      <c r="D552" s="1">
        <f ca="1">EXP(GAMMALN((df+1)/2))/((df*PI())^0.5*EXP(GAMMALN((df)/2)))*(1+((B552-Estimated_mean)/(Estimated_tau2+Interface!$E$11^2)^0.5)^2/df)^(-(df+1)/2)/(Estimated_tau2+Interface!$E$11^2)^0.5</f>
        <v>2.962100555773747</v>
      </c>
    </row>
    <row r="553" spans="1:4">
      <c r="A553" s="1">
        <v>552</v>
      </c>
      <c r="B553" s="1">
        <f t="shared" ca="1" si="8"/>
        <v>0.18561283458921898</v>
      </c>
      <c r="C553" s="1">
        <f t="array" aca="1" ref="C553" ca="1">SUM(NORMDIST(((B553-Sort_cali_effect)/bw),0,1,FALSE))/(Number_of_studies*bw)</f>
        <v>2.0996962126391194</v>
      </c>
      <c r="D553" s="1">
        <f ca="1">EXP(GAMMALN((df+1)/2))/((df*PI())^0.5*EXP(GAMMALN((df)/2)))*(1+((B553-Estimated_mean)/(Estimated_tau2+Interface!$E$11^2)^0.5)^2/df)^(-(df+1)/2)/(Estimated_tau2+Interface!$E$11^2)^0.5</f>
        <v>2.962100555773747</v>
      </c>
    </row>
    <row r="554" spans="1:4">
      <c r="A554" s="1">
        <v>553</v>
      </c>
      <c r="B554" s="1">
        <f t="shared" ca="1" si="8"/>
        <v>0.18561283458921898</v>
      </c>
      <c r="C554" s="1">
        <f t="array" aca="1" ref="C554" ca="1">SUM(NORMDIST(((B554-Sort_cali_effect)/bw),0,1,FALSE))/(Number_of_studies*bw)</f>
        <v>2.0996962126391194</v>
      </c>
      <c r="D554" s="1">
        <f ca="1">EXP(GAMMALN((df+1)/2))/((df*PI())^0.5*EXP(GAMMALN((df)/2)))*(1+((B554-Estimated_mean)/(Estimated_tau2+Interface!$E$11^2)^0.5)^2/df)^(-(df+1)/2)/(Estimated_tau2+Interface!$E$11^2)^0.5</f>
        <v>2.962100555773747</v>
      </c>
    </row>
    <row r="555" spans="1:4">
      <c r="A555" s="1">
        <v>554</v>
      </c>
      <c r="B555" s="1">
        <f t="shared" ca="1" si="8"/>
        <v>0.18561283458921898</v>
      </c>
      <c r="C555" s="1">
        <f t="array" aca="1" ref="C555" ca="1">SUM(NORMDIST(((B555-Sort_cali_effect)/bw),0,1,FALSE))/(Number_of_studies*bw)</f>
        <v>2.0996962126391194</v>
      </c>
      <c r="D555" s="1">
        <f ca="1">EXP(GAMMALN((df+1)/2))/((df*PI())^0.5*EXP(GAMMALN((df)/2)))*(1+((B555-Estimated_mean)/(Estimated_tau2+Interface!$E$11^2)^0.5)^2/df)^(-(df+1)/2)/(Estimated_tau2+Interface!$E$11^2)^0.5</f>
        <v>2.962100555773747</v>
      </c>
    </row>
    <row r="556" spans="1:4">
      <c r="A556" s="1">
        <v>555</v>
      </c>
      <c r="B556" s="1">
        <f t="shared" ca="1" si="8"/>
        <v>0.18561283458921898</v>
      </c>
      <c r="C556" s="1">
        <f t="array" aca="1" ref="C556" ca="1">SUM(NORMDIST(((B556-Sort_cali_effect)/bw),0,1,FALSE))/(Number_of_studies*bw)</f>
        <v>2.0996962126391194</v>
      </c>
      <c r="D556" s="1">
        <f ca="1">EXP(GAMMALN((df+1)/2))/((df*PI())^0.5*EXP(GAMMALN((df)/2)))*(1+((B556-Estimated_mean)/(Estimated_tau2+Interface!$E$11^2)^0.5)^2/df)^(-(df+1)/2)/(Estimated_tau2+Interface!$E$11^2)^0.5</f>
        <v>2.962100555773747</v>
      </c>
    </row>
    <row r="557" spans="1:4">
      <c r="A557" s="1">
        <v>556</v>
      </c>
      <c r="B557" s="1">
        <f t="shared" ca="1" si="8"/>
        <v>0.18561283458921898</v>
      </c>
      <c r="C557" s="1">
        <f t="array" aca="1" ref="C557" ca="1">SUM(NORMDIST(((B557-Sort_cali_effect)/bw),0,1,FALSE))/(Number_of_studies*bw)</f>
        <v>2.0996962126391194</v>
      </c>
      <c r="D557" s="1">
        <f ca="1">EXP(GAMMALN((df+1)/2))/((df*PI())^0.5*EXP(GAMMALN((df)/2)))*(1+((B557-Estimated_mean)/(Estimated_tau2+Interface!$E$11^2)^0.5)^2/df)^(-(df+1)/2)/(Estimated_tau2+Interface!$E$11^2)^0.5</f>
        <v>2.962100555773747</v>
      </c>
    </row>
    <row r="558" spans="1:4">
      <c r="A558" s="1">
        <v>557</v>
      </c>
      <c r="B558" s="1">
        <f t="shared" ca="1" si="8"/>
        <v>0.18561283458921898</v>
      </c>
      <c r="C558" s="1">
        <f t="array" aca="1" ref="C558" ca="1">SUM(NORMDIST(((B558-Sort_cali_effect)/bw),0,1,FALSE))/(Number_of_studies*bw)</f>
        <v>2.0996962126391194</v>
      </c>
      <c r="D558" s="1">
        <f ca="1">EXP(GAMMALN((df+1)/2))/((df*PI())^0.5*EXP(GAMMALN((df)/2)))*(1+((B558-Estimated_mean)/(Estimated_tau2+Interface!$E$11^2)^0.5)^2/df)^(-(df+1)/2)/(Estimated_tau2+Interface!$E$11^2)^0.5</f>
        <v>2.962100555773747</v>
      </c>
    </row>
    <row r="559" spans="1:4">
      <c r="A559" s="1">
        <v>558</v>
      </c>
      <c r="B559" s="1">
        <f t="shared" ca="1" si="8"/>
        <v>0.18561283458921898</v>
      </c>
      <c r="C559" s="1">
        <f t="array" aca="1" ref="C559" ca="1">SUM(NORMDIST(((B559-Sort_cali_effect)/bw),0,1,FALSE))/(Number_of_studies*bw)</f>
        <v>2.0996962126391194</v>
      </c>
      <c r="D559" s="1">
        <f ca="1">EXP(GAMMALN((df+1)/2))/((df*PI())^0.5*EXP(GAMMALN((df)/2)))*(1+((B559-Estimated_mean)/(Estimated_tau2+Interface!$E$11^2)^0.5)^2/df)^(-(df+1)/2)/(Estimated_tau2+Interface!$E$11^2)^0.5</f>
        <v>2.962100555773747</v>
      </c>
    </row>
    <row r="560" spans="1:4">
      <c r="A560" s="1">
        <v>559</v>
      </c>
      <c r="B560" s="1">
        <f t="shared" ca="1" si="8"/>
        <v>0.18561283458921898</v>
      </c>
      <c r="C560" s="1">
        <f t="array" aca="1" ref="C560" ca="1">SUM(NORMDIST(((B560-Sort_cali_effect)/bw),0,1,FALSE))/(Number_of_studies*bw)</f>
        <v>2.0996962126391194</v>
      </c>
      <c r="D560" s="1">
        <f ca="1">EXP(GAMMALN((df+1)/2))/((df*PI())^0.5*EXP(GAMMALN((df)/2)))*(1+((B560-Estimated_mean)/(Estimated_tau2+Interface!$E$11^2)^0.5)^2/df)^(-(df+1)/2)/(Estimated_tau2+Interface!$E$11^2)^0.5</f>
        <v>2.962100555773747</v>
      </c>
    </row>
    <row r="561" spans="1:4">
      <c r="A561" s="1">
        <v>560</v>
      </c>
      <c r="B561" s="1">
        <f t="shared" ca="1" si="8"/>
        <v>0.18561283458921898</v>
      </c>
      <c r="C561" s="1">
        <f t="array" aca="1" ref="C561" ca="1">SUM(NORMDIST(((B561-Sort_cali_effect)/bw),0,1,FALSE))/(Number_of_studies*bw)</f>
        <v>2.0996962126391194</v>
      </c>
      <c r="D561" s="1">
        <f ca="1">EXP(GAMMALN((df+1)/2))/((df*PI())^0.5*EXP(GAMMALN((df)/2)))*(1+((B561-Estimated_mean)/(Estimated_tau2+Interface!$E$11^2)^0.5)^2/df)^(-(df+1)/2)/(Estimated_tau2+Interface!$E$11^2)^0.5</f>
        <v>2.962100555773747</v>
      </c>
    </row>
    <row r="562" spans="1:4">
      <c r="A562" s="1">
        <v>561</v>
      </c>
      <c r="B562" s="1">
        <f t="shared" ca="1" si="8"/>
        <v>0.18561283458921898</v>
      </c>
      <c r="C562" s="1">
        <f t="array" aca="1" ref="C562" ca="1">SUM(NORMDIST(((B562-Sort_cali_effect)/bw),0,1,FALSE))/(Number_of_studies*bw)</f>
        <v>2.0996962126391194</v>
      </c>
      <c r="D562" s="1">
        <f ca="1">EXP(GAMMALN((df+1)/2))/((df*PI())^0.5*EXP(GAMMALN((df)/2)))*(1+((B562-Estimated_mean)/(Estimated_tau2+Interface!$E$11^2)^0.5)^2/df)^(-(df+1)/2)/(Estimated_tau2+Interface!$E$11^2)^0.5</f>
        <v>2.962100555773747</v>
      </c>
    </row>
    <row r="563" spans="1:4">
      <c r="A563" s="1">
        <v>562</v>
      </c>
      <c r="B563" s="1">
        <f t="shared" ca="1" si="8"/>
        <v>0.18561283458921898</v>
      </c>
      <c r="C563" s="1">
        <f t="array" aca="1" ref="C563" ca="1">SUM(NORMDIST(((B563-Sort_cali_effect)/bw),0,1,FALSE))/(Number_of_studies*bw)</f>
        <v>2.0996962126391194</v>
      </c>
      <c r="D563" s="1">
        <f ca="1">EXP(GAMMALN((df+1)/2))/((df*PI())^0.5*EXP(GAMMALN((df)/2)))*(1+((B563-Estimated_mean)/(Estimated_tau2+Interface!$E$11^2)^0.5)^2/df)^(-(df+1)/2)/(Estimated_tau2+Interface!$E$11^2)^0.5</f>
        <v>2.962100555773747</v>
      </c>
    </row>
    <row r="564" spans="1:4">
      <c r="A564" s="1">
        <v>563</v>
      </c>
      <c r="B564" s="1">
        <f t="shared" ca="1" si="8"/>
        <v>0.18561283458921898</v>
      </c>
      <c r="C564" s="1">
        <f t="array" aca="1" ref="C564" ca="1">SUM(NORMDIST(((B564-Sort_cali_effect)/bw),0,1,FALSE))/(Number_of_studies*bw)</f>
        <v>2.0996962126391194</v>
      </c>
      <c r="D564" s="1">
        <f ca="1">EXP(GAMMALN((df+1)/2))/((df*PI())^0.5*EXP(GAMMALN((df)/2)))*(1+((B564-Estimated_mean)/(Estimated_tau2+Interface!$E$11^2)^0.5)^2/df)^(-(df+1)/2)/(Estimated_tau2+Interface!$E$11^2)^0.5</f>
        <v>2.962100555773747</v>
      </c>
    </row>
    <row r="565" spans="1:4">
      <c r="A565" s="1">
        <v>564</v>
      </c>
      <c r="B565" s="1">
        <f t="shared" ca="1" si="8"/>
        <v>0.18561283458921898</v>
      </c>
      <c r="C565" s="1">
        <f t="array" aca="1" ref="C565" ca="1">SUM(NORMDIST(((B565-Sort_cali_effect)/bw),0,1,FALSE))/(Number_of_studies*bw)</f>
        <v>2.0996962126391194</v>
      </c>
      <c r="D565" s="1">
        <f ca="1">EXP(GAMMALN((df+1)/2))/((df*PI())^0.5*EXP(GAMMALN((df)/2)))*(1+((B565-Estimated_mean)/(Estimated_tau2+Interface!$E$11^2)^0.5)^2/df)^(-(df+1)/2)/(Estimated_tau2+Interface!$E$11^2)^0.5</f>
        <v>2.962100555773747</v>
      </c>
    </row>
    <row r="566" spans="1:4">
      <c r="A566" s="1">
        <v>565</v>
      </c>
      <c r="B566" s="1">
        <f t="shared" ca="1" si="8"/>
        <v>0.18561283458921898</v>
      </c>
      <c r="C566" s="1">
        <f t="array" aca="1" ref="C566" ca="1">SUM(NORMDIST(((B566-Sort_cali_effect)/bw),0,1,FALSE))/(Number_of_studies*bw)</f>
        <v>2.0996962126391194</v>
      </c>
      <c r="D566" s="1">
        <f ca="1">EXP(GAMMALN((df+1)/2))/((df*PI())^0.5*EXP(GAMMALN((df)/2)))*(1+((B566-Estimated_mean)/(Estimated_tau2+Interface!$E$11^2)^0.5)^2/df)^(-(df+1)/2)/(Estimated_tau2+Interface!$E$11^2)^0.5</f>
        <v>2.962100555773747</v>
      </c>
    </row>
    <row r="567" spans="1:4">
      <c r="A567" s="1">
        <v>566</v>
      </c>
      <c r="B567" s="1">
        <f t="shared" ca="1" si="8"/>
        <v>0.18561283458921898</v>
      </c>
      <c r="C567" s="1">
        <f t="array" aca="1" ref="C567" ca="1">SUM(NORMDIST(((B567-Sort_cali_effect)/bw),0,1,FALSE))/(Number_of_studies*bw)</f>
        <v>2.0996962126391194</v>
      </c>
      <c r="D567" s="1">
        <f ca="1">EXP(GAMMALN((df+1)/2))/((df*PI())^0.5*EXP(GAMMALN((df)/2)))*(1+((B567-Estimated_mean)/(Estimated_tau2+Interface!$E$11^2)^0.5)^2/df)^(-(df+1)/2)/(Estimated_tau2+Interface!$E$11^2)^0.5</f>
        <v>2.962100555773747</v>
      </c>
    </row>
    <row r="568" spans="1:4">
      <c r="A568" s="1">
        <v>567</v>
      </c>
      <c r="B568" s="1">
        <f t="shared" ca="1" si="8"/>
        <v>0.18561283458921898</v>
      </c>
      <c r="C568" s="1">
        <f t="array" aca="1" ref="C568" ca="1">SUM(NORMDIST(((B568-Sort_cali_effect)/bw),0,1,FALSE))/(Number_of_studies*bw)</f>
        <v>2.0996962126391194</v>
      </c>
      <c r="D568" s="1">
        <f ca="1">EXP(GAMMALN((df+1)/2))/((df*PI())^0.5*EXP(GAMMALN((df)/2)))*(1+((B568-Estimated_mean)/(Estimated_tau2+Interface!$E$11^2)^0.5)^2/df)^(-(df+1)/2)/(Estimated_tau2+Interface!$E$11^2)^0.5</f>
        <v>2.962100555773747</v>
      </c>
    </row>
    <row r="569" spans="1:4">
      <c r="A569" s="1">
        <v>568</v>
      </c>
      <c r="B569" s="1">
        <f t="shared" ca="1" si="8"/>
        <v>0.18561283458921898</v>
      </c>
      <c r="C569" s="1">
        <f t="array" aca="1" ref="C569" ca="1">SUM(NORMDIST(((B569-Sort_cali_effect)/bw),0,1,FALSE))/(Number_of_studies*bw)</f>
        <v>2.0996962126391194</v>
      </c>
      <c r="D569" s="1">
        <f ca="1">EXP(GAMMALN((df+1)/2))/((df*PI())^0.5*EXP(GAMMALN((df)/2)))*(1+((B569-Estimated_mean)/(Estimated_tau2+Interface!$E$11^2)^0.5)^2/df)^(-(df+1)/2)/(Estimated_tau2+Interface!$E$11^2)^0.5</f>
        <v>2.962100555773747</v>
      </c>
    </row>
    <row r="570" spans="1:4">
      <c r="A570" s="1">
        <v>569</v>
      </c>
      <c r="B570" s="1">
        <f t="shared" ca="1" si="8"/>
        <v>0.18561283458921898</v>
      </c>
      <c r="C570" s="1">
        <f t="array" aca="1" ref="C570" ca="1">SUM(NORMDIST(((B570-Sort_cali_effect)/bw),0,1,FALSE))/(Number_of_studies*bw)</f>
        <v>2.0996962126391194</v>
      </c>
      <c r="D570" s="1">
        <f ca="1">EXP(GAMMALN((df+1)/2))/((df*PI())^0.5*EXP(GAMMALN((df)/2)))*(1+((B570-Estimated_mean)/(Estimated_tau2+Interface!$E$11^2)^0.5)^2/df)^(-(df+1)/2)/(Estimated_tau2+Interface!$E$11^2)^0.5</f>
        <v>2.962100555773747</v>
      </c>
    </row>
    <row r="571" spans="1:4">
      <c r="A571" s="1">
        <v>570</v>
      </c>
      <c r="B571" s="1">
        <f t="shared" ca="1" si="8"/>
        <v>0.18561283458921898</v>
      </c>
      <c r="C571" s="1">
        <f t="array" aca="1" ref="C571" ca="1">SUM(NORMDIST(((B571-Sort_cali_effect)/bw),0,1,FALSE))/(Number_of_studies*bw)</f>
        <v>2.0996962126391194</v>
      </c>
      <c r="D571" s="1">
        <f ca="1">EXP(GAMMALN((df+1)/2))/((df*PI())^0.5*EXP(GAMMALN((df)/2)))*(1+((B571-Estimated_mean)/(Estimated_tau2+Interface!$E$11^2)^0.5)^2/df)^(-(df+1)/2)/(Estimated_tau2+Interface!$E$11^2)^0.5</f>
        <v>2.962100555773747</v>
      </c>
    </row>
    <row r="572" spans="1:4">
      <c r="A572" s="1">
        <v>571</v>
      </c>
      <c r="B572" s="1">
        <f t="shared" ca="1" si="8"/>
        <v>0.18561283458921898</v>
      </c>
      <c r="C572" s="1">
        <f t="array" aca="1" ref="C572" ca="1">SUM(NORMDIST(((B572-Sort_cali_effect)/bw),0,1,FALSE))/(Number_of_studies*bw)</f>
        <v>2.0996962126391194</v>
      </c>
      <c r="D572" s="1">
        <f ca="1">EXP(GAMMALN((df+1)/2))/((df*PI())^0.5*EXP(GAMMALN((df)/2)))*(1+((B572-Estimated_mean)/(Estimated_tau2+Interface!$E$11^2)^0.5)^2/df)^(-(df+1)/2)/(Estimated_tau2+Interface!$E$11^2)^0.5</f>
        <v>2.962100555773747</v>
      </c>
    </row>
    <row r="573" spans="1:4">
      <c r="A573" s="1">
        <v>572</v>
      </c>
      <c r="B573" s="1">
        <f t="shared" ca="1" si="8"/>
        <v>0.18561283458921898</v>
      </c>
      <c r="C573" s="1">
        <f t="array" aca="1" ref="C573" ca="1">SUM(NORMDIST(((B573-Sort_cali_effect)/bw),0,1,FALSE))/(Number_of_studies*bw)</f>
        <v>2.0996962126391194</v>
      </c>
      <c r="D573" s="1">
        <f ca="1">EXP(GAMMALN((df+1)/2))/((df*PI())^0.5*EXP(GAMMALN((df)/2)))*(1+((B573-Estimated_mean)/(Estimated_tau2+Interface!$E$11^2)^0.5)^2/df)^(-(df+1)/2)/(Estimated_tau2+Interface!$E$11^2)^0.5</f>
        <v>2.962100555773747</v>
      </c>
    </row>
    <row r="574" spans="1:4">
      <c r="A574" s="1">
        <v>573</v>
      </c>
      <c r="B574" s="1">
        <f t="shared" ca="1" si="8"/>
        <v>0.18561283458921898</v>
      </c>
      <c r="C574" s="1">
        <f t="array" aca="1" ref="C574" ca="1">SUM(NORMDIST(((B574-Sort_cali_effect)/bw),0,1,FALSE))/(Number_of_studies*bw)</f>
        <v>2.0996962126391194</v>
      </c>
      <c r="D574" s="1">
        <f ca="1">EXP(GAMMALN((df+1)/2))/((df*PI())^0.5*EXP(GAMMALN((df)/2)))*(1+((B574-Estimated_mean)/(Estimated_tau2+Interface!$E$11^2)^0.5)^2/df)^(-(df+1)/2)/(Estimated_tau2+Interface!$E$11^2)^0.5</f>
        <v>2.962100555773747</v>
      </c>
    </row>
    <row r="575" spans="1:4">
      <c r="A575" s="1">
        <v>574</v>
      </c>
      <c r="B575" s="1">
        <f t="shared" ca="1" si="8"/>
        <v>0.18561283458921898</v>
      </c>
      <c r="C575" s="1">
        <f t="array" aca="1" ref="C575" ca="1">SUM(NORMDIST(((B575-Sort_cali_effect)/bw),0,1,FALSE))/(Number_of_studies*bw)</f>
        <v>2.0996962126391194</v>
      </c>
      <c r="D575" s="1">
        <f ca="1">EXP(GAMMALN((df+1)/2))/((df*PI())^0.5*EXP(GAMMALN((df)/2)))*(1+((B575-Estimated_mean)/(Estimated_tau2+Interface!$E$11^2)^0.5)^2/df)^(-(df+1)/2)/(Estimated_tau2+Interface!$E$11^2)^0.5</f>
        <v>2.962100555773747</v>
      </c>
    </row>
    <row r="576" spans="1:4">
      <c r="A576" s="1">
        <v>575</v>
      </c>
      <c r="B576" s="1">
        <f t="shared" ca="1" si="8"/>
        <v>0.18561283458921898</v>
      </c>
      <c r="C576" s="1">
        <f t="array" aca="1" ref="C576" ca="1">SUM(NORMDIST(((B576-Sort_cali_effect)/bw),0,1,FALSE))/(Number_of_studies*bw)</f>
        <v>2.0996962126391194</v>
      </c>
      <c r="D576" s="1">
        <f ca="1">EXP(GAMMALN((df+1)/2))/((df*PI())^0.5*EXP(GAMMALN((df)/2)))*(1+((B576-Estimated_mean)/(Estimated_tau2+Interface!$E$11^2)^0.5)^2/df)^(-(df+1)/2)/(Estimated_tau2+Interface!$E$11^2)^0.5</f>
        <v>2.962100555773747</v>
      </c>
    </row>
    <row r="577" spans="1:4">
      <c r="A577" s="1">
        <v>576</v>
      </c>
      <c r="B577" s="1">
        <f t="shared" ca="1" si="8"/>
        <v>0.18561283458921898</v>
      </c>
      <c r="C577" s="1">
        <f t="array" aca="1" ref="C577" ca="1">SUM(NORMDIST(((B577-Sort_cali_effect)/bw),0,1,FALSE))/(Number_of_studies*bw)</f>
        <v>2.0996962126391194</v>
      </c>
      <c r="D577" s="1">
        <f ca="1">EXP(GAMMALN((df+1)/2))/((df*PI())^0.5*EXP(GAMMALN((df)/2)))*(1+((B577-Estimated_mean)/(Estimated_tau2+Interface!$E$11^2)^0.5)^2/df)^(-(df+1)/2)/(Estimated_tau2+Interface!$E$11^2)^0.5</f>
        <v>2.962100555773747</v>
      </c>
    </row>
    <row r="578" spans="1:4">
      <c r="A578" s="1">
        <v>577</v>
      </c>
      <c r="B578" s="1">
        <f t="shared" ca="1" si="8"/>
        <v>0.18561283458921898</v>
      </c>
      <c r="C578" s="1">
        <f t="array" aca="1" ref="C578" ca="1">SUM(NORMDIST(((B578-Sort_cali_effect)/bw),0,1,FALSE))/(Number_of_studies*bw)</f>
        <v>2.0996962126391194</v>
      </c>
      <c r="D578" s="1">
        <f ca="1">EXP(GAMMALN((df+1)/2))/((df*PI())^0.5*EXP(GAMMALN((df)/2)))*(1+((B578-Estimated_mean)/(Estimated_tau2+Interface!$E$11^2)^0.5)^2/df)^(-(df+1)/2)/(Estimated_tau2+Interface!$E$11^2)^0.5</f>
        <v>2.962100555773747</v>
      </c>
    </row>
    <row r="579" spans="1:4">
      <c r="A579" s="1">
        <v>578</v>
      </c>
      <c r="B579" s="1">
        <f t="shared" ca="1" si="8"/>
        <v>0.18561283458921898</v>
      </c>
      <c r="C579" s="1">
        <f t="array" aca="1" ref="C579" ca="1">SUM(NORMDIST(((B579-Sort_cali_effect)/bw),0,1,FALSE))/(Number_of_studies*bw)</f>
        <v>2.0996962126391194</v>
      </c>
      <c r="D579" s="1">
        <f ca="1">EXP(GAMMALN((df+1)/2))/((df*PI())^0.5*EXP(GAMMALN((df)/2)))*(1+((B579-Estimated_mean)/(Estimated_tau2+Interface!$E$11^2)^0.5)^2/df)^(-(df+1)/2)/(Estimated_tau2+Interface!$E$11^2)^0.5</f>
        <v>2.962100555773747</v>
      </c>
    </row>
    <row r="580" spans="1:4">
      <c r="A580" s="1">
        <v>579</v>
      </c>
      <c r="B580" s="1">
        <f t="shared" ref="B580:B643" ca="1" si="9">$B$2+($B$1001-$B$2)/999*(A580-1)</f>
        <v>0.18561283458921898</v>
      </c>
      <c r="C580" s="1">
        <f t="array" aca="1" ref="C580" ca="1">SUM(NORMDIST(((B580-Sort_cali_effect)/bw),0,1,FALSE))/(Number_of_studies*bw)</f>
        <v>2.0996962126391194</v>
      </c>
      <c r="D580" s="1">
        <f ca="1">EXP(GAMMALN((df+1)/2))/((df*PI())^0.5*EXP(GAMMALN((df)/2)))*(1+((B580-Estimated_mean)/(Estimated_tau2+Interface!$E$11^2)^0.5)^2/df)^(-(df+1)/2)/(Estimated_tau2+Interface!$E$11^2)^0.5</f>
        <v>2.962100555773747</v>
      </c>
    </row>
    <row r="581" spans="1:4">
      <c r="A581" s="1">
        <v>580</v>
      </c>
      <c r="B581" s="1">
        <f t="shared" ca="1" si="9"/>
        <v>0.18561283458921898</v>
      </c>
      <c r="C581" s="1">
        <f t="array" aca="1" ref="C581" ca="1">SUM(NORMDIST(((B581-Sort_cali_effect)/bw),0,1,FALSE))/(Number_of_studies*bw)</f>
        <v>2.0996962126391194</v>
      </c>
      <c r="D581" s="1">
        <f ca="1">EXP(GAMMALN((df+1)/2))/((df*PI())^0.5*EXP(GAMMALN((df)/2)))*(1+((B581-Estimated_mean)/(Estimated_tau2+Interface!$E$11^2)^0.5)^2/df)^(-(df+1)/2)/(Estimated_tau2+Interface!$E$11^2)^0.5</f>
        <v>2.962100555773747</v>
      </c>
    </row>
    <row r="582" spans="1:4">
      <c r="A582" s="1">
        <v>581</v>
      </c>
      <c r="B582" s="1">
        <f t="shared" ca="1" si="9"/>
        <v>0.18561283458921898</v>
      </c>
      <c r="C582" s="1">
        <f t="array" aca="1" ref="C582" ca="1">SUM(NORMDIST(((B582-Sort_cali_effect)/bw),0,1,FALSE))/(Number_of_studies*bw)</f>
        <v>2.0996962126391194</v>
      </c>
      <c r="D582" s="1">
        <f ca="1">EXP(GAMMALN((df+1)/2))/((df*PI())^0.5*EXP(GAMMALN((df)/2)))*(1+((B582-Estimated_mean)/(Estimated_tau2+Interface!$E$11^2)^0.5)^2/df)^(-(df+1)/2)/(Estimated_tau2+Interface!$E$11^2)^0.5</f>
        <v>2.962100555773747</v>
      </c>
    </row>
    <row r="583" spans="1:4">
      <c r="A583" s="1">
        <v>582</v>
      </c>
      <c r="B583" s="1">
        <f t="shared" ca="1" si="9"/>
        <v>0.18561283458921898</v>
      </c>
      <c r="C583" s="1">
        <f t="array" aca="1" ref="C583" ca="1">SUM(NORMDIST(((B583-Sort_cali_effect)/bw),0,1,FALSE))/(Number_of_studies*bw)</f>
        <v>2.0996962126391194</v>
      </c>
      <c r="D583" s="1">
        <f ca="1">EXP(GAMMALN((df+1)/2))/((df*PI())^0.5*EXP(GAMMALN((df)/2)))*(1+((B583-Estimated_mean)/(Estimated_tau2+Interface!$E$11^2)^0.5)^2/df)^(-(df+1)/2)/(Estimated_tau2+Interface!$E$11^2)^0.5</f>
        <v>2.962100555773747</v>
      </c>
    </row>
    <row r="584" spans="1:4">
      <c r="A584" s="1">
        <v>583</v>
      </c>
      <c r="B584" s="1">
        <f t="shared" ca="1" si="9"/>
        <v>0.18561283458921898</v>
      </c>
      <c r="C584" s="1">
        <f t="array" aca="1" ref="C584" ca="1">SUM(NORMDIST(((B584-Sort_cali_effect)/bw),0,1,FALSE))/(Number_of_studies*bw)</f>
        <v>2.0996962126391194</v>
      </c>
      <c r="D584" s="1">
        <f ca="1">EXP(GAMMALN((df+1)/2))/((df*PI())^0.5*EXP(GAMMALN((df)/2)))*(1+((B584-Estimated_mean)/(Estimated_tau2+Interface!$E$11^2)^0.5)^2/df)^(-(df+1)/2)/(Estimated_tau2+Interface!$E$11^2)^0.5</f>
        <v>2.962100555773747</v>
      </c>
    </row>
    <row r="585" spans="1:4">
      <c r="A585" s="1">
        <v>584</v>
      </c>
      <c r="B585" s="1">
        <f t="shared" ca="1" si="9"/>
        <v>0.18561283458921898</v>
      </c>
      <c r="C585" s="1">
        <f t="array" aca="1" ref="C585" ca="1">SUM(NORMDIST(((B585-Sort_cali_effect)/bw),0,1,FALSE))/(Number_of_studies*bw)</f>
        <v>2.0996962126391194</v>
      </c>
      <c r="D585" s="1">
        <f ca="1">EXP(GAMMALN((df+1)/2))/((df*PI())^0.5*EXP(GAMMALN((df)/2)))*(1+((B585-Estimated_mean)/(Estimated_tau2+Interface!$E$11^2)^0.5)^2/df)^(-(df+1)/2)/(Estimated_tau2+Interface!$E$11^2)^0.5</f>
        <v>2.962100555773747</v>
      </c>
    </row>
    <row r="586" spans="1:4">
      <c r="A586" s="1">
        <v>585</v>
      </c>
      <c r="B586" s="1">
        <f t="shared" ca="1" si="9"/>
        <v>0.18561283458921898</v>
      </c>
      <c r="C586" s="1">
        <f t="array" aca="1" ref="C586" ca="1">SUM(NORMDIST(((B586-Sort_cali_effect)/bw),0,1,FALSE))/(Number_of_studies*bw)</f>
        <v>2.0996962126391194</v>
      </c>
      <c r="D586" s="1">
        <f ca="1">EXP(GAMMALN((df+1)/2))/((df*PI())^0.5*EXP(GAMMALN((df)/2)))*(1+((B586-Estimated_mean)/(Estimated_tau2+Interface!$E$11^2)^0.5)^2/df)^(-(df+1)/2)/(Estimated_tau2+Interface!$E$11^2)^0.5</f>
        <v>2.962100555773747</v>
      </c>
    </row>
    <row r="587" spans="1:4">
      <c r="A587" s="1">
        <v>586</v>
      </c>
      <c r="B587" s="1">
        <f t="shared" ca="1" si="9"/>
        <v>0.18561283458921898</v>
      </c>
      <c r="C587" s="1">
        <f t="array" aca="1" ref="C587" ca="1">SUM(NORMDIST(((B587-Sort_cali_effect)/bw),0,1,FALSE))/(Number_of_studies*bw)</f>
        <v>2.0996962126391194</v>
      </c>
      <c r="D587" s="1">
        <f ca="1">EXP(GAMMALN((df+1)/2))/((df*PI())^0.5*EXP(GAMMALN((df)/2)))*(1+((B587-Estimated_mean)/(Estimated_tau2+Interface!$E$11^2)^0.5)^2/df)^(-(df+1)/2)/(Estimated_tau2+Interface!$E$11^2)^0.5</f>
        <v>2.962100555773747</v>
      </c>
    </row>
    <row r="588" spans="1:4">
      <c r="A588" s="1">
        <v>587</v>
      </c>
      <c r="B588" s="1">
        <f t="shared" ca="1" si="9"/>
        <v>0.18561283458921898</v>
      </c>
      <c r="C588" s="1">
        <f t="array" aca="1" ref="C588" ca="1">SUM(NORMDIST(((B588-Sort_cali_effect)/bw),0,1,FALSE))/(Number_of_studies*bw)</f>
        <v>2.0996962126391194</v>
      </c>
      <c r="D588" s="1">
        <f ca="1">EXP(GAMMALN((df+1)/2))/((df*PI())^0.5*EXP(GAMMALN((df)/2)))*(1+((B588-Estimated_mean)/(Estimated_tau2+Interface!$E$11^2)^0.5)^2/df)^(-(df+1)/2)/(Estimated_tau2+Interface!$E$11^2)^0.5</f>
        <v>2.962100555773747</v>
      </c>
    </row>
    <row r="589" spans="1:4">
      <c r="A589" s="1">
        <v>588</v>
      </c>
      <c r="B589" s="1">
        <f t="shared" ca="1" si="9"/>
        <v>0.18561283458921898</v>
      </c>
      <c r="C589" s="1">
        <f t="array" aca="1" ref="C589" ca="1">SUM(NORMDIST(((B589-Sort_cali_effect)/bw),0,1,FALSE))/(Number_of_studies*bw)</f>
        <v>2.0996962126391194</v>
      </c>
      <c r="D589" s="1">
        <f ca="1">EXP(GAMMALN((df+1)/2))/((df*PI())^0.5*EXP(GAMMALN((df)/2)))*(1+((B589-Estimated_mean)/(Estimated_tau2+Interface!$E$11^2)^0.5)^2/df)^(-(df+1)/2)/(Estimated_tau2+Interface!$E$11^2)^0.5</f>
        <v>2.962100555773747</v>
      </c>
    </row>
    <row r="590" spans="1:4">
      <c r="A590" s="1">
        <v>589</v>
      </c>
      <c r="B590" s="1">
        <f t="shared" ca="1" si="9"/>
        <v>0.18561283458921898</v>
      </c>
      <c r="C590" s="1">
        <f t="array" aca="1" ref="C590" ca="1">SUM(NORMDIST(((B590-Sort_cali_effect)/bw),0,1,FALSE))/(Number_of_studies*bw)</f>
        <v>2.0996962126391194</v>
      </c>
      <c r="D590" s="1">
        <f ca="1">EXP(GAMMALN((df+1)/2))/((df*PI())^0.5*EXP(GAMMALN((df)/2)))*(1+((B590-Estimated_mean)/(Estimated_tau2+Interface!$E$11^2)^0.5)^2/df)^(-(df+1)/2)/(Estimated_tau2+Interface!$E$11^2)^0.5</f>
        <v>2.962100555773747</v>
      </c>
    </row>
    <row r="591" spans="1:4">
      <c r="A591" s="1">
        <v>590</v>
      </c>
      <c r="B591" s="1">
        <f t="shared" ca="1" si="9"/>
        <v>0.18561283458921898</v>
      </c>
      <c r="C591" s="1">
        <f t="array" aca="1" ref="C591" ca="1">SUM(NORMDIST(((B591-Sort_cali_effect)/bw),0,1,FALSE))/(Number_of_studies*bw)</f>
        <v>2.0996962126391194</v>
      </c>
      <c r="D591" s="1">
        <f ca="1">EXP(GAMMALN((df+1)/2))/((df*PI())^0.5*EXP(GAMMALN((df)/2)))*(1+((B591-Estimated_mean)/(Estimated_tau2+Interface!$E$11^2)^0.5)^2/df)^(-(df+1)/2)/(Estimated_tau2+Interface!$E$11^2)^0.5</f>
        <v>2.962100555773747</v>
      </c>
    </row>
    <row r="592" spans="1:4">
      <c r="A592" s="1">
        <v>591</v>
      </c>
      <c r="B592" s="1">
        <f t="shared" ca="1" si="9"/>
        <v>0.18561283458921898</v>
      </c>
      <c r="C592" s="1">
        <f t="array" aca="1" ref="C592" ca="1">SUM(NORMDIST(((B592-Sort_cali_effect)/bw),0,1,FALSE))/(Number_of_studies*bw)</f>
        <v>2.0996962126391194</v>
      </c>
      <c r="D592" s="1">
        <f ca="1">EXP(GAMMALN((df+1)/2))/((df*PI())^0.5*EXP(GAMMALN((df)/2)))*(1+((B592-Estimated_mean)/(Estimated_tau2+Interface!$E$11^2)^0.5)^2/df)^(-(df+1)/2)/(Estimated_tau2+Interface!$E$11^2)^0.5</f>
        <v>2.962100555773747</v>
      </c>
    </row>
    <row r="593" spans="1:4">
      <c r="A593" s="1">
        <v>592</v>
      </c>
      <c r="B593" s="1">
        <f t="shared" ca="1" si="9"/>
        <v>0.18561283458921898</v>
      </c>
      <c r="C593" s="1">
        <f t="array" aca="1" ref="C593" ca="1">SUM(NORMDIST(((B593-Sort_cali_effect)/bw),0,1,FALSE))/(Number_of_studies*bw)</f>
        <v>2.0996962126391194</v>
      </c>
      <c r="D593" s="1">
        <f ca="1">EXP(GAMMALN((df+1)/2))/((df*PI())^0.5*EXP(GAMMALN((df)/2)))*(1+((B593-Estimated_mean)/(Estimated_tau2+Interface!$E$11^2)^0.5)^2/df)^(-(df+1)/2)/(Estimated_tau2+Interface!$E$11^2)^0.5</f>
        <v>2.962100555773747</v>
      </c>
    </row>
    <row r="594" spans="1:4">
      <c r="A594" s="1">
        <v>593</v>
      </c>
      <c r="B594" s="1">
        <f t="shared" ca="1" si="9"/>
        <v>0.18561283458921898</v>
      </c>
      <c r="C594" s="1">
        <f t="array" aca="1" ref="C594" ca="1">SUM(NORMDIST(((B594-Sort_cali_effect)/bw),0,1,FALSE))/(Number_of_studies*bw)</f>
        <v>2.0996962126391194</v>
      </c>
      <c r="D594" s="1">
        <f ca="1">EXP(GAMMALN((df+1)/2))/((df*PI())^0.5*EXP(GAMMALN((df)/2)))*(1+((B594-Estimated_mean)/(Estimated_tau2+Interface!$E$11^2)^0.5)^2/df)^(-(df+1)/2)/(Estimated_tau2+Interface!$E$11^2)^0.5</f>
        <v>2.962100555773747</v>
      </c>
    </row>
    <row r="595" spans="1:4">
      <c r="A595" s="1">
        <v>594</v>
      </c>
      <c r="B595" s="1">
        <f t="shared" ca="1" si="9"/>
        <v>0.18561283458921898</v>
      </c>
      <c r="C595" s="1">
        <f t="array" aca="1" ref="C595" ca="1">SUM(NORMDIST(((B595-Sort_cali_effect)/bw),0,1,FALSE))/(Number_of_studies*bw)</f>
        <v>2.0996962126391194</v>
      </c>
      <c r="D595" s="1">
        <f ca="1">EXP(GAMMALN((df+1)/2))/((df*PI())^0.5*EXP(GAMMALN((df)/2)))*(1+((B595-Estimated_mean)/(Estimated_tau2+Interface!$E$11^2)^0.5)^2/df)^(-(df+1)/2)/(Estimated_tau2+Interface!$E$11^2)^0.5</f>
        <v>2.962100555773747</v>
      </c>
    </row>
    <row r="596" spans="1:4">
      <c r="A596" s="1">
        <v>595</v>
      </c>
      <c r="B596" s="1">
        <f t="shared" ca="1" si="9"/>
        <v>0.18561283458921898</v>
      </c>
      <c r="C596" s="1">
        <f t="array" aca="1" ref="C596" ca="1">SUM(NORMDIST(((B596-Sort_cali_effect)/bw),0,1,FALSE))/(Number_of_studies*bw)</f>
        <v>2.0996962126391194</v>
      </c>
      <c r="D596" s="1">
        <f ca="1">EXP(GAMMALN((df+1)/2))/((df*PI())^0.5*EXP(GAMMALN((df)/2)))*(1+((B596-Estimated_mean)/(Estimated_tau2+Interface!$E$11^2)^0.5)^2/df)^(-(df+1)/2)/(Estimated_tau2+Interface!$E$11^2)^0.5</f>
        <v>2.962100555773747</v>
      </c>
    </row>
    <row r="597" spans="1:4">
      <c r="A597" s="1">
        <v>596</v>
      </c>
      <c r="B597" s="1">
        <f t="shared" ca="1" si="9"/>
        <v>0.18561283458921898</v>
      </c>
      <c r="C597" s="1">
        <f t="array" aca="1" ref="C597" ca="1">SUM(NORMDIST(((B597-Sort_cali_effect)/bw),0,1,FALSE))/(Number_of_studies*bw)</f>
        <v>2.0996962126391194</v>
      </c>
      <c r="D597" s="1">
        <f ca="1">EXP(GAMMALN((df+1)/2))/((df*PI())^0.5*EXP(GAMMALN((df)/2)))*(1+((B597-Estimated_mean)/(Estimated_tau2+Interface!$E$11^2)^0.5)^2/df)^(-(df+1)/2)/(Estimated_tau2+Interface!$E$11^2)^0.5</f>
        <v>2.962100555773747</v>
      </c>
    </row>
    <row r="598" spans="1:4">
      <c r="A598" s="1">
        <v>597</v>
      </c>
      <c r="B598" s="1">
        <f t="shared" ca="1" si="9"/>
        <v>0.18561283458921898</v>
      </c>
      <c r="C598" s="1">
        <f t="array" aca="1" ref="C598" ca="1">SUM(NORMDIST(((B598-Sort_cali_effect)/bw),0,1,FALSE))/(Number_of_studies*bw)</f>
        <v>2.0996962126391194</v>
      </c>
      <c r="D598" s="1">
        <f ca="1">EXP(GAMMALN((df+1)/2))/((df*PI())^0.5*EXP(GAMMALN((df)/2)))*(1+((B598-Estimated_mean)/(Estimated_tau2+Interface!$E$11^2)^0.5)^2/df)^(-(df+1)/2)/(Estimated_tau2+Interface!$E$11^2)^0.5</f>
        <v>2.962100555773747</v>
      </c>
    </row>
    <row r="599" spans="1:4">
      <c r="A599" s="1">
        <v>598</v>
      </c>
      <c r="B599" s="1">
        <f t="shared" ca="1" si="9"/>
        <v>0.18561283458921898</v>
      </c>
      <c r="C599" s="1">
        <f t="array" aca="1" ref="C599" ca="1">SUM(NORMDIST(((B599-Sort_cali_effect)/bw),0,1,FALSE))/(Number_of_studies*bw)</f>
        <v>2.0996962126391194</v>
      </c>
      <c r="D599" s="1">
        <f ca="1">EXP(GAMMALN((df+1)/2))/((df*PI())^0.5*EXP(GAMMALN((df)/2)))*(1+((B599-Estimated_mean)/(Estimated_tau2+Interface!$E$11^2)^0.5)^2/df)^(-(df+1)/2)/(Estimated_tau2+Interface!$E$11^2)^0.5</f>
        <v>2.962100555773747</v>
      </c>
    </row>
    <row r="600" spans="1:4">
      <c r="A600" s="1">
        <v>599</v>
      </c>
      <c r="B600" s="1">
        <f t="shared" ca="1" si="9"/>
        <v>0.18561283458921898</v>
      </c>
      <c r="C600" s="1">
        <f t="array" aca="1" ref="C600" ca="1">SUM(NORMDIST(((B600-Sort_cali_effect)/bw),0,1,FALSE))/(Number_of_studies*bw)</f>
        <v>2.0996962126391194</v>
      </c>
      <c r="D600" s="1">
        <f ca="1">EXP(GAMMALN((df+1)/2))/((df*PI())^0.5*EXP(GAMMALN((df)/2)))*(1+((B600-Estimated_mean)/(Estimated_tau2+Interface!$E$11^2)^0.5)^2/df)^(-(df+1)/2)/(Estimated_tau2+Interface!$E$11^2)^0.5</f>
        <v>2.962100555773747</v>
      </c>
    </row>
    <row r="601" spans="1:4">
      <c r="A601" s="1">
        <v>600</v>
      </c>
      <c r="B601" s="1">
        <f t="shared" ca="1" si="9"/>
        <v>0.18561283458921898</v>
      </c>
      <c r="C601" s="1">
        <f t="array" aca="1" ref="C601" ca="1">SUM(NORMDIST(((B601-Sort_cali_effect)/bw),0,1,FALSE))/(Number_of_studies*bw)</f>
        <v>2.0996962126391194</v>
      </c>
      <c r="D601" s="1">
        <f ca="1">EXP(GAMMALN((df+1)/2))/((df*PI())^0.5*EXP(GAMMALN((df)/2)))*(1+((B601-Estimated_mean)/(Estimated_tau2+Interface!$E$11^2)^0.5)^2/df)^(-(df+1)/2)/(Estimated_tau2+Interface!$E$11^2)^0.5</f>
        <v>2.962100555773747</v>
      </c>
    </row>
    <row r="602" spans="1:4">
      <c r="A602" s="1">
        <v>601</v>
      </c>
      <c r="B602" s="1">
        <f t="shared" ca="1" si="9"/>
        <v>0.18561283458921898</v>
      </c>
      <c r="C602" s="1">
        <f t="array" aca="1" ref="C602" ca="1">SUM(NORMDIST(((B602-Sort_cali_effect)/bw),0,1,FALSE))/(Number_of_studies*bw)</f>
        <v>2.0996962126391194</v>
      </c>
      <c r="D602" s="1">
        <f ca="1">EXP(GAMMALN((df+1)/2))/((df*PI())^0.5*EXP(GAMMALN((df)/2)))*(1+((B602-Estimated_mean)/(Estimated_tau2+Interface!$E$11^2)^0.5)^2/df)^(-(df+1)/2)/(Estimated_tau2+Interface!$E$11^2)^0.5</f>
        <v>2.962100555773747</v>
      </c>
    </row>
    <row r="603" spans="1:4">
      <c r="A603" s="1">
        <v>602</v>
      </c>
      <c r="B603" s="1">
        <f t="shared" ca="1" si="9"/>
        <v>0.18561283458921898</v>
      </c>
      <c r="C603" s="1">
        <f t="array" aca="1" ref="C603" ca="1">SUM(NORMDIST(((B603-Sort_cali_effect)/bw),0,1,FALSE))/(Number_of_studies*bw)</f>
        <v>2.0996962126391194</v>
      </c>
      <c r="D603" s="1">
        <f ca="1">EXP(GAMMALN((df+1)/2))/((df*PI())^0.5*EXP(GAMMALN((df)/2)))*(1+((B603-Estimated_mean)/(Estimated_tau2+Interface!$E$11^2)^0.5)^2/df)^(-(df+1)/2)/(Estimated_tau2+Interface!$E$11^2)^0.5</f>
        <v>2.962100555773747</v>
      </c>
    </row>
    <row r="604" spans="1:4">
      <c r="A604" s="1">
        <v>603</v>
      </c>
      <c r="B604" s="1">
        <f t="shared" ca="1" si="9"/>
        <v>0.18561283458921898</v>
      </c>
      <c r="C604" s="1">
        <f t="array" aca="1" ref="C604" ca="1">SUM(NORMDIST(((B604-Sort_cali_effect)/bw),0,1,FALSE))/(Number_of_studies*bw)</f>
        <v>2.0996962126391194</v>
      </c>
      <c r="D604" s="1">
        <f ca="1">EXP(GAMMALN((df+1)/2))/((df*PI())^0.5*EXP(GAMMALN((df)/2)))*(1+((B604-Estimated_mean)/(Estimated_tau2+Interface!$E$11^2)^0.5)^2/df)^(-(df+1)/2)/(Estimated_tau2+Interface!$E$11^2)^0.5</f>
        <v>2.962100555773747</v>
      </c>
    </row>
    <row r="605" spans="1:4">
      <c r="A605" s="1">
        <v>604</v>
      </c>
      <c r="B605" s="1">
        <f t="shared" ca="1" si="9"/>
        <v>0.18561283458921898</v>
      </c>
      <c r="C605" s="1">
        <f t="array" aca="1" ref="C605" ca="1">SUM(NORMDIST(((B605-Sort_cali_effect)/bw),0,1,FALSE))/(Number_of_studies*bw)</f>
        <v>2.0996962126391194</v>
      </c>
      <c r="D605" s="1">
        <f ca="1">EXP(GAMMALN((df+1)/2))/((df*PI())^0.5*EXP(GAMMALN((df)/2)))*(1+((B605-Estimated_mean)/(Estimated_tau2+Interface!$E$11^2)^0.5)^2/df)^(-(df+1)/2)/(Estimated_tau2+Interface!$E$11^2)^0.5</f>
        <v>2.962100555773747</v>
      </c>
    </row>
    <row r="606" spans="1:4">
      <c r="A606" s="1">
        <v>605</v>
      </c>
      <c r="B606" s="1">
        <f t="shared" ca="1" si="9"/>
        <v>0.18561283458921898</v>
      </c>
      <c r="C606" s="1">
        <f t="array" aca="1" ref="C606" ca="1">SUM(NORMDIST(((B606-Sort_cali_effect)/bw),0,1,FALSE))/(Number_of_studies*bw)</f>
        <v>2.0996962126391194</v>
      </c>
      <c r="D606" s="1">
        <f ca="1">EXP(GAMMALN((df+1)/2))/((df*PI())^0.5*EXP(GAMMALN((df)/2)))*(1+((B606-Estimated_mean)/(Estimated_tau2+Interface!$E$11^2)^0.5)^2/df)^(-(df+1)/2)/(Estimated_tau2+Interface!$E$11^2)^0.5</f>
        <v>2.962100555773747</v>
      </c>
    </row>
    <row r="607" spans="1:4">
      <c r="A607" s="1">
        <v>606</v>
      </c>
      <c r="B607" s="1">
        <f t="shared" ca="1" si="9"/>
        <v>0.18561283458921898</v>
      </c>
      <c r="C607" s="1">
        <f t="array" aca="1" ref="C607" ca="1">SUM(NORMDIST(((B607-Sort_cali_effect)/bw),0,1,FALSE))/(Number_of_studies*bw)</f>
        <v>2.0996962126391194</v>
      </c>
      <c r="D607" s="1">
        <f ca="1">EXP(GAMMALN((df+1)/2))/((df*PI())^0.5*EXP(GAMMALN((df)/2)))*(1+((B607-Estimated_mean)/(Estimated_tau2+Interface!$E$11^2)^0.5)^2/df)^(-(df+1)/2)/(Estimated_tau2+Interface!$E$11^2)^0.5</f>
        <v>2.962100555773747</v>
      </c>
    </row>
    <row r="608" spans="1:4">
      <c r="A608" s="1">
        <v>607</v>
      </c>
      <c r="B608" s="1">
        <f t="shared" ca="1" si="9"/>
        <v>0.18561283458921898</v>
      </c>
      <c r="C608" s="1">
        <f t="array" aca="1" ref="C608" ca="1">SUM(NORMDIST(((B608-Sort_cali_effect)/bw),0,1,FALSE))/(Number_of_studies*bw)</f>
        <v>2.0996962126391194</v>
      </c>
      <c r="D608" s="1">
        <f ca="1">EXP(GAMMALN((df+1)/2))/((df*PI())^0.5*EXP(GAMMALN((df)/2)))*(1+((B608-Estimated_mean)/(Estimated_tau2+Interface!$E$11^2)^0.5)^2/df)^(-(df+1)/2)/(Estimated_tau2+Interface!$E$11^2)^0.5</f>
        <v>2.962100555773747</v>
      </c>
    </row>
    <row r="609" spans="1:4">
      <c r="A609" s="1">
        <v>608</v>
      </c>
      <c r="B609" s="1">
        <f t="shared" ca="1" si="9"/>
        <v>0.18561283458921898</v>
      </c>
      <c r="C609" s="1">
        <f t="array" aca="1" ref="C609" ca="1">SUM(NORMDIST(((B609-Sort_cali_effect)/bw),0,1,FALSE))/(Number_of_studies*bw)</f>
        <v>2.0996962126391194</v>
      </c>
      <c r="D609" s="1">
        <f ca="1">EXP(GAMMALN((df+1)/2))/((df*PI())^0.5*EXP(GAMMALN((df)/2)))*(1+((B609-Estimated_mean)/(Estimated_tau2+Interface!$E$11^2)^0.5)^2/df)^(-(df+1)/2)/(Estimated_tau2+Interface!$E$11^2)^0.5</f>
        <v>2.962100555773747</v>
      </c>
    </row>
    <row r="610" spans="1:4">
      <c r="A610" s="1">
        <v>609</v>
      </c>
      <c r="B610" s="1">
        <f t="shared" ca="1" si="9"/>
        <v>0.18561283458921898</v>
      </c>
      <c r="C610" s="1">
        <f t="array" aca="1" ref="C610" ca="1">SUM(NORMDIST(((B610-Sort_cali_effect)/bw),0,1,FALSE))/(Number_of_studies*bw)</f>
        <v>2.0996962126391194</v>
      </c>
      <c r="D610" s="1">
        <f ca="1">EXP(GAMMALN((df+1)/2))/((df*PI())^0.5*EXP(GAMMALN((df)/2)))*(1+((B610-Estimated_mean)/(Estimated_tau2+Interface!$E$11^2)^0.5)^2/df)^(-(df+1)/2)/(Estimated_tau2+Interface!$E$11^2)^0.5</f>
        <v>2.962100555773747</v>
      </c>
    </row>
    <row r="611" spans="1:4">
      <c r="A611" s="1">
        <v>610</v>
      </c>
      <c r="B611" s="1">
        <f t="shared" ca="1" si="9"/>
        <v>0.18561283458921898</v>
      </c>
      <c r="C611" s="1">
        <f t="array" aca="1" ref="C611" ca="1">SUM(NORMDIST(((B611-Sort_cali_effect)/bw),0,1,FALSE))/(Number_of_studies*bw)</f>
        <v>2.0996962126391194</v>
      </c>
      <c r="D611" s="1">
        <f ca="1">EXP(GAMMALN((df+1)/2))/((df*PI())^0.5*EXP(GAMMALN((df)/2)))*(1+((B611-Estimated_mean)/(Estimated_tau2+Interface!$E$11^2)^0.5)^2/df)^(-(df+1)/2)/(Estimated_tau2+Interface!$E$11^2)^0.5</f>
        <v>2.962100555773747</v>
      </c>
    </row>
    <row r="612" spans="1:4">
      <c r="A612" s="1">
        <v>611</v>
      </c>
      <c r="B612" s="1">
        <f t="shared" ca="1" si="9"/>
        <v>0.18561283458921898</v>
      </c>
      <c r="C612" s="1">
        <f t="array" aca="1" ref="C612" ca="1">SUM(NORMDIST(((B612-Sort_cali_effect)/bw),0,1,FALSE))/(Number_of_studies*bw)</f>
        <v>2.0996962126391194</v>
      </c>
      <c r="D612" s="1">
        <f ca="1">EXP(GAMMALN((df+1)/2))/((df*PI())^0.5*EXP(GAMMALN((df)/2)))*(1+((B612-Estimated_mean)/(Estimated_tau2+Interface!$E$11^2)^0.5)^2/df)^(-(df+1)/2)/(Estimated_tau2+Interface!$E$11^2)^0.5</f>
        <v>2.962100555773747</v>
      </c>
    </row>
    <row r="613" spans="1:4">
      <c r="A613" s="1">
        <v>612</v>
      </c>
      <c r="B613" s="1">
        <f t="shared" ca="1" si="9"/>
        <v>0.18561283458921898</v>
      </c>
      <c r="C613" s="1">
        <f t="array" aca="1" ref="C613" ca="1">SUM(NORMDIST(((B613-Sort_cali_effect)/bw),0,1,FALSE))/(Number_of_studies*bw)</f>
        <v>2.0996962126391194</v>
      </c>
      <c r="D613" s="1">
        <f ca="1">EXP(GAMMALN((df+1)/2))/((df*PI())^0.5*EXP(GAMMALN((df)/2)))*(1+((B613-Estimated_mean)/(Estimated_tau2+Interface!$E$11^2)^0.5)^2/df)^(-(df+1)/2)/(Estimated_tau2+Interface!$E$11^2)^0.5</f>
        <v>2.962100555773747</v>
      </c>
    </row>
    <row r="614" spans="1:4">
      <c r="A614" s="1">
        <v>613</v>
      </c>
      <c r="B614" s="1">
        <f t="shared" ca="1" si="9"/>
        <v>0.18561283458921898</v>
      </c>
      <c r="C614" s="1">
        <f t="array" aca="1" ref="C614" ca="1">SUM(NORMDIST(((B614-Sort_cali_effect)/bw),0,1,FALSE))/(Number_of_studies*bw)</f>
        <v>2.0996962126391194</v>
      </c>
      <c r="D614" s="1">
        <f ca="1">EXP(GAMMALN((df+1)/2))/((df*PI())^0.5*EXP(GAMMALN((df)/2)))*(1+((B614-Estimated_mean)/(Estimated_tau2+Interface!$E$11^2)^0.5)^2/df)^(-(df+1)/2)/(Estimated_tau2+Interface!$E$11^2)^0.5</f>
        <v>2.962100555773747</v>
      </c>
    </row>
    <row r="615" spans="1:4">
      <c r="A615" s="1">
        <v>614</v>
      </c>
      <c r="B615" s="1">
        <f t="shared" ca="1" si="9"/>
        <v>0.18561283458921898</v>
      </c>
      <c r="C615" s="1">
        <f t="array" aca="1" ref="C615" ca="1">SUM(NORMDIST(((B615-Sort_cali_effect)/bw),0,1,FALSE))/(Number_of_studies*bw)</f>
        <v>2.0996962126391194</v>
      </c>
      <c r="D615" s="1">
        <f ca="1">EXP(GAMMALN((df+1)/2))/((df*PI())^0.5*EXP(GAMMALN((df)/2)))*(1+((B615-Estimated_mean)/(Estimated_tau2+Interface!$E$11^2)^0.5)^2/df)^(-(df+1)/2)/(Estimated_tau2+Interface!$E$11^2)^0.5</f>
        <v>2.962100555773747</v>
      </c>
    </row>
    <row r="616" spans="1:4">
      <c r="A616" s="1">
        <v>615</v>
      </c>
      <c r="B616" s="1">
        <f t="shared" ca="1" si="9"/>
        <v>0.18561283458921898</v>
      </c>
      <c r="C616" s="1">
        <f t="array" aca="1" ref="C616" ca="1">SUM(NORMDIST(((B616-Sort_cali_effect)/bw),0,1,FALSE))/(Number_of_studies*bw)</f>
        <v>2.0996962126391194</v>
      </c>
      <c r="D616" s="1">
        <f ca="1">EXP(GAMMALN((df+1)/2))/((df*PI())^0.5*EXP(GAMMALN((df)/2)))*(1+((B616-Estimated_mean)/(Estimated_tau2+Interface!$E$11^2)^0.5)^2/df)^(-(df+1)/2)/(Estimated_tau2+Interface!$E$11^2)^0.5</f>
        <v>2.962100555773747</v>
      </c>
    </row>
    <row r="617" spans="1:4">
      <c r="A617" s="1">
        <v>616</v>
      </c>
      <c r="B617" s="1">
        <f t="shared" ca="1" si="9"/>
        <v>0.18561283458921898</v>
      </c>
      <c r="C617" s="1">
        <f t="array" aca="1" ref="C617" ca="1">SUM(NORMDIST(((B617-Sort_cali_effect)/bw),0,1,FALSE))/(Number_of_studies*bw)</f>
        <v>2.0996962126391194</v>
      </c>
      <c r="D617" s="1">
        <f ca="1">EXP(GAMMALN((df+1)/2))/((df*PI())^0.5*EXP(GAMMALN((df)/2)))*(1+((B617-Estimated_mean)/(Estimated_tau2+Interface!$E$11^2)^0.5)^2/df)^(-(df+1)/2)/(Estimated_tau2+Interface!$E$11^2)^0.5</f>
        <v>2.962100555773747</v>
      </c>
    </row>
    <row r="618" spans="1:4">
      <c r="A618" s="1">
        <v>617</v>
      </c>
      <c r="B618" s="1">
        <f t="shared" ca="1" si="9"/>
        <v>0.18561283458921898</v>
      </c>
      <c r="C618" s="1">
        <f t="array" aca="1" ref="C618" ca="1">SUM(NORMDIST(((B618-Sort_cali_effect)/bw),0,1,FALSE))/(Number_of_studies*bw)</f>
        <v>2.0996962126391194</v>
      </c>
      <c r="D618" s="1">
        <f ca="1">EXP(GAMMALN((df+1)/2))/((df*PI())^0.5*EXP(GAMMALN((df)/2)))*(1+((B618-Estimated_mean)/(Estimated_tau2+Interface!$E$11^2)^0.5)^2/df)^(-(df+1)/2)/(Estimated_tau2+Interface!$E$11^2)^0.5</f>
        <v>2.962100555773747</v>
      </c>
    </row>
    <row r="619" spans="1:4">
      <c r="A619" s="1">
        <v>618</v>
      </c>
      <c r="B619" s="1">
        <f t="shared" ca="1" si="9"/>
        <v>0.18561283458921898</v>
      </c>
      <c r="C619" s="1">
        <f t="array" aca="1" ref="C619" ca="1">SUM(NORMDIST(((B619-Sort_cali_effect)/bw),0,1,FALSE))/(Number_of_studies*bw)</f>
        <v>2.0996962126391194</v>
      </c>
      <c r="D619" s="1">
        <f ca="1">EXP(GAMMALN((df+1)/2))/((df*PI())^0.5*EXP(GAMMALN((df)/2)))*(1+((B619-Estimated_mean)/(Estimated_tau2+Interface!$E$11^2)^0.5)^2/df)^(-(df+1)/2)/(Estimated_tau2+Interface!$E$11^2)^0.5</f>
        <v>2.962100555773747</v>
      </c>
    </row>
    <row r="620" spans="1:4">
      <c r="A620" s="1">
        <v>619</v>
      </c>
      <c r="B620" s="1">
        <f t="shared" ca="1" si="9"/>
        <v>0.18561283458921898</v>
      </c>
      <c r="C620" s="1">
        <f t="array" aca="1" ref="C620" ca="1">SUM(NORMDIST(((B620-Sort_cali_effect)/bw),0,1,FALSE))/(Number_of_studies*bw)</f>
        <v>2.0996962126391194</v>
      </c>
      <c r="D620" s="1">
        <f ca="1">EXP(GAMMALN((df+1)/2))/((df*PI())^0.5*EXP(GAMMALN((df)/2)))*(1+((B620-Estimated_mean)/(Estimated_tau2+Interface!$E$11^2)^0.5)^2/df)^(-(df+1)/2)/(Estimated_tau2+Interface!$E$11^2)^0.5</f>
        <v>2.962100555773747</v>
      </c>
    </row>
    <row r="621" spans="1:4">
      <c r="A621" s="1">
        <v>620</v>
      </c>
      <c r="B621" s="1">
        <f t="shared" ca="1" si="9"/>
        <v>0.18561283458921898</v>
      </c>
      <c r="C621" s="1">
        <f t="array" aca="1" ref="C621" ca="1">SUM(NORMDIST(((B621-Sort_cali_effect)/bw),0,1,FALSE))/(Number_of_studies*bw)</f>
        <v>2.0996962126391194</v>
      </c>
      <c r="D621" s="1">
        <f ca="1">EXP(GAMMALN((df+1)/2))/((df*PI())^0.5*EXP(GAMMALN((df)/2)))*(1+((B621-Estimated_mean)/(Estimated_tau2+Interface!$E$11^2)^0.5)^2/df)^(-(df+1)/2)/(Estimated_tau2+Interface!$E$11^2)^0.5</f>
        <v>2.962100555773747</v>
      </c>
    </row>
    <row r="622" spans="1:4">
      <c r="A622" s="1">
        <v>621</v>
      </c>
      <c r="B622" s="1">
        <f t="shared" ca="1" si="9"/>
        <v>0.18561283458921898</v>
      </c>
      <c r="C622" s="1">
        <f t="array" aca="1" ref="C622" ca="1">SUM(NORMDIST(((B622-Sort_cali_effect)/bw),0,1,FALSE))/(Number_of_studies*bw)</f>
        <v>2.0996962126391194</v>
      </c>
      <c r="D622" s="1">
        <f ca="1">EXP(GAMMALN((df+1)/2))/((df*PI())^0.5*EXP(GAMMALN((df)/2)))*(1+((B622-Estimated_mean)/(Estimated_tau2+Interface!$E$11^2)^0.5)^2/df)^(-(df+1)/2)/(Estimated_tau2+Interface!$E$11^2)^0.5</f>
        <v>2.962100555773747</v>
      </c>
    </row>
    <row r="623" spans="1:4">
      <c r="A623" s="1">
        <v>622</v>
      </c>
      <c r="B623" s="1">
        <f t="shared" ca="1" si="9"/>
        <v>0.18561283458921898</v>
      </c>
      <c r="C623" s="1">
        <f t="array" aca="1" ref="C623" ca="1">SUM(NORMDIST(((B623-Sort_cali_effect)/bw),0,1,FALSE))/(Number_of_studies*bw)</f>
        <v>2.0996962126391194</v>
      </c>
      <c r="D623" s="1">
        <f ca="1">EXP(GAMMALN((df+1)/2))/((df*PI())^0.5*EXP(GAMMALN((df)/2)))*(1+((B623-Estimated_mean)/(Estimated_tau2+Interface!$E$11^2)^0.5)^2/df)^(-(df+1)/2)/(Estimated_tau2+Interface!$E$11^2)^0.5</f>
        <v>2.962100555773747</v>
      </c>
    </row>
    <row r="624" spans="1:4">
      <c r="A624" s="1">
        <v>623</v>
      </c>
      <c r="B624" s="1">
        <f t="shared" ca="1" si="9"/>
        <v>0.18561283458921898</v>
      </c>
      <c r="C624" s="1">
        <f t="array" aca="1" ref="C624" ca="1">SUM(NORMDIST(((B624-Sort_cali_effect)/bw),0,1,FALSE))/(Number_of_studies*bw)</f>
        <v>2.0996962126391194</v>
      </c>
      <c r="D624" s="1">
        <f ca="1">EXP(GAMMALN((df+1)/2))/((df*PI())^0.5*EXP(GAMMALN((df)/2)))*(1+((B624-Estimated_mean)/(Estimated_tau2+Interface!$E$11^2)^0.5)^2/df)^(-(df+1)/2)/(Estimated_tau2+Interface!$E$11^2)^0.5</f>
        <v>2.962100555773747</v>
      </c>
    </row>
    <row r="625" spans="1:4">
      <c r="A625" s="1">
        <v>624</v>
      </c>
      <c r="B625" s="1">
        <f t="shared" ca="1" si="9"/>
        <v>0.18561283458921898</v>
      </c>
      <c r="C625" s="1">
        <f t="array" aca="1" ref="C625" ca="1">SUM(NORMDIST(((B625-Sort_cali_effect)/bw),0,1,FALSE))/(Number_of_studies*bw)</f>
        <v>2.0996962126391194</v>
      </c>
      <c r="D625" s="1">
        <f ca="1">EXP(GAMMALN((df+1)/2))/((df*PI())^0.5*EXP(GAMMALN((df)/2)))*(1+((B625-Estimated_mean)/(Estimated_tau2+Interface!$E$11^2)^0.5)^2/df)^(-(df+1)/2)/(Estimated_tau2+Interface!$E$11^2)^0.5</f>
        <v>2.962100555773747</v>
      </c>
    </row>
    <row r="626" spans="1:4">
      <c r="A626" s="1">
        <v>625</v>
      </c>
      <c r="B626" s="1">
        <f t="shared" ca="1" si="9"/>
        <v>0.18561283458921898</v>
      </c>
      <c r="C626" s="1">
        <f t="array" aca="1" ref="C626" ca="1">SUM(NORMDIST(((B626-Sort_cali_effect)/bw),0,1,FALSE))/(Number_of_studies*bw)</f>
        <v>2.0996962126391194</v>
      </c>
      <c r="D626" s="1">
        <f ca="1">EXP(GAMMALN((df+1)/2))/((df*PI())^0.5*EXP(GAMMALN((df)/2)))*(1+((B626-Estimated_mean)/(Estimated_tau2+Interface!$E$11^2)^0.5)^2/df)^(-(df+1)/2)/(Estimated_tau2+Interface!$E$11^2)^0.5</f>
        <v>2.962100555773747</v>
      </c>
    </row>
    <row r="627" spans="1:4">
      <c r="A627" s="1">
        <v>626</v>
      </c>
      <c r="B627" s="1">
        <f t="shared" ca="1" si="9"/>
        <v>0.18561283458921898</v>
      </c>
      <c r="C627" s="1">
        <f t="array" aca="1" ref="C627" ca="1">SUM(NORMDIST(((B627-Sort_cali_effect)/bw),0,1,FALSE))/(Number_of_studies*bw)</f>
        <v>2.0996962126391194</v>
      </c>
      <c r="D627" s="1">
        <f ca="1">EXP(GAMMALN((df+1)/2))/((df*PI())^0.5*EXP(GAMMALN((df)/2)))*(1+((B627-Estimated_mean)/(Estimated_tau2+Interface!$E$11^2)^0.5)^2/df)^(-(df+1)/2)/(Estimated_tau2+Interface!$E$11^2)^0.5</f>
        <v>2.962100555773747</v>
      </c>
    </row>
    <row r="628" spans="1:4">
      <c r="A628" s="1">
        <v>627</v>
      </c>
      <c r="B628" s="1">
        <f t="shared" ca="1" si="9"/>
        <v>0.18561283458921898</v>
      </c>
      <c r="C628" s="1">
        <f t="array" aca="1" ref="C628" ca="1">SUM(NORMDIST(((B628-Sort_cali_effect)/bw),0,1,FALSE))/(Number_of_studies*bw)</f>
        <v>2.0996962126391194</v>
      </c>
      <c r="D628" s="1">
        <f ca="1">EXP(GAMMALN((df+1)/2))/((df*PI())^0.5*EXP(GAMMALN((df)/2)))*(1+((B628-Estimated_mean)/(Estimated_tau2+Interface!$E$11^2)^0.5)^2/df)^(-(df+1)/2)/(Estimated_tau2+Interface!$E$11^2)^0.5</f>
        <v>2.962100555773747</v>
      </c>
    </row>
    <row r="629" spans="1:4">
      <c r="A629" s="1">
        <v>628</v>
      </c>
      <c r="B629" s="1">
        <f t="shared" ca="1" si="9"/>
        <v>0.18561283458921898</v>
      </c>
      <c r="C629" s="1">
        <f t="array" aca="1" ref="C629" ca="1">SUM(NORMDIST(((B629-Sort_cali_effect)/bw),0,1,FALSE))/(Number_of_studies*bw)</f>
        <v>2.0996962126391194</v>
      </c>
      <c r="D629" s="1">
        <f ca="1">EXP(GAMMALN((df+1)/2))/((df*PI())^0.5*EXP(GAMMALN((df)/2)))*(1+((B629-Estimated_mean)/(Estimated_tau2+Interface!$E$11^2)^0.5)^2/df)^(-(df+1)/2)/(Estimated_tau2+Interface!$E$11^2)^0.5</f>
        <v>2.962100555773747</v>
      </c>
    </row>
    <row r="630" spans="1:4">
      <c r="A630" s="1">
        <v>629</v>
      </c>
      <c r="B630" s="1">
        <f t="shared" ca="1" si="9"/>
        <v>0.18561283458921898</v>
      </c>
      <c r="C630" s="1">
        <f t="array" aca="1" ref="C630" ca="1">SUM(NORMDIST(((B630-Sort_cali_effect)/bw),0,1,FALSE))/(Number_of_studies*bw)</f>
        <v>2.0996962126391194</v>
      </c>
      <c r="D630" s="1">
        <f ca="1">EXP(GAMMALN((df+1)/2))/((df*PI())^0.5*EXP(GAMMALN((df)/2)))*(1+((B630-Estimated_mean)/(Estimated_tau2+Interface!$E$11^2)^0.5)^2/df)^(-(df+1)/2)/(Estimated_tau2+Interface!$E$11^2)^0.5</f>
        <v>2.962100555773747</v>
      </c>
    </row>
    <row r="631" spans="1:4">
      <c r="A631" s="1">
        <v>630</v>
      </c>
      <c r="B631" s="1">
        <f t="shared" ca="1" si="9"/>
        <v>0.18561283458921898</v>
      </c>
      <c r="C631" s="1">
        <f t="array" aca="1" ref="C631" ca="1">SUM(NORMDIST(((B631-Sort_cali_effect)/bw),0,1,FALSE))/(Number_of_studies*bw)</f>
        <v>2.0996962126391194</v>
      </c>
      <c r="D631" s="1">
        <f ca="1">EXP(GAMMALN((df+1)/2))/((df*PI())^0.5*EXP(GAMMALN((df)/2)))*(1+((B631-Estimated_mean)/(Estimated_tau2+Interface!$E$11^2)^0.5)^2/df)^(-(df+1)/2)/(Estimated_tau2+Interface!$E$11^2)^0.5</f>
        <v>2.962100555773747</v>
      </c>
    </row>
    <row r="632" spans="1:4">
      <c r="A632" s="1">
        <v>631</v>
      </c>
      <c r="B632" s="1">
        <f t="shared" ca="1" si="9"/>
        <v>0.18561283458921898</v>
      </c>
      <c r="C632" s="1">
        <f t="array" aca="1" ref="C632" ca="1">SUM(NORMDIST(((B632-Sort_cali_effect)/bw),0,1,FALSE))/(Number_of_studies*bw)</f>
        <v>2.0996962126391194</v>
      </c>
      <c r="D632" s="1">
        <f ca="1">EXP(GAMMALN((df+1)/2))/((df*PI())^0.5*EXP(GAMMALN((df)/2)))*(1+((B632-Estimated_mean)/(Estimated_tau2+Interface!$E$11^2)^0.5)^2/df)^(-(df+1)/2)/(Estimated_tau2+Interface!$E$11^2)^0.5</f>
        <v>2.962100555773747</v>
      </c>
    </row>
    <row r="633" spans="1:4">
      <c r="A633" s="1">
        <v>632</v>
      </c>
      <c r="B633" s="1">
        <f t="shared" ca="1" si="9"/>
        <v>0.18561283458921898</v>
      </c>
      <c r="C633" s="1">
        <f t="array" aca="1" ref="C633" ca="1">SUM(NORMDIST(((B633-Sort_cali_effect)/bw),0,1,FALSE))/(Number_of_studies*bw)</f>
        <v>2.0996962126391194</v>
      </c>
      <c r="D633" s="1">
        <f ca="1">EXP(GAMMALN((df+1)/2))/((df*PI())^0.5*EXP(GAMMALN((df)/2)))*(1+((B633-Estimated_mean)/(Estimated_tau2+Interface!$E$11^2)^0.5)^2/df)^(-(df+1)/2)/(Estimated_tau2+Interface!$E$11^2)^0.5</f>
        <v>2.962100555773747</v>
      </c>
    </row>
    <row r="634" spans="1:4">
      <c r="A634" s="1">
        <v>633</v>
      </c>
      <c r="B634" s="1">
        <f t="shared" ca="1" si="9"/>
        <v>0.18561283458921898</v>
      </c>
      <c r="C634" s="1">
        <f t="array" aca="1" ref="C634" ca="1">SUM(NORMDIST(((B634-Sort_cali_effect)/bw),0,1,FALSE))/(Number_of_studies*bw)</f>
        <v>2.0996962126391194</v>
      </c>
      <c r="D634" s="1">
        <f ca="1">EXP(GAMMALN((df+1)/2))/((df*PI())^0.5*EXP(GAMMALN((df)/2)))*(1+((B634-Estimated_mean)/(Estimated_tau2+Interface!$E$11^2)^0.5)^2/df)^(-(df+1)/2)/(Estimated_tau2+Interface!$E$11^2)^0.5</f>
        <v>2.962100555773747</v>
      </c>
    </row>
    <row r="635" spans="1:4">
      <c r="A635" s="1">
        <v>634</v>
      </c>
      <c r="B635" s="1">
        <f t="shared" ca="1" si="9"/>
        <v>0.18561283458921898</v>
      </c>
      <c r="C635" s="1">
        <f t="array" aca="1" ref="C635" ca="1">SUM(NORMDIST(((B635-Sort_cali_effect)/bw),0,1,FALSE))/(Number_of_studies*bw)</f>
        <v>2.0996962126391194</v>
      </c>
      <c r="D635" s="1">
        <f ca="1">EXP(GAMMALN((df+1)/2))/((df*PI())^0.5*EXP(GAMMALN((df)/2)))*(1+((B635-Estimated_mean)/(Estimated_tau2+Interface!$E$11^2)^0.5)^2/df)^(-(df+1)/2)/(Estimated_tau2+Interface!$E$11^2)^0.5</f>
        <v>2.962100555773747</v>
      </c>
    </row>
    <row r="636" spans="1:4">
      <c r="A636" s="1">
        <v>635</v>
      </c>
      <c r="B636" s="1">
        <f t="shared" ca="1" si="9"/>
        <v>0.18561283458921898</v>
      </c>
      <c r="C636" s="1">
        <f t="array" aca="1" ref="C636" ca="1">SUM(NORMDIST(((B636-Sort_cali_effect)/bw),0,1,FALSE))/(Number_of_studies*bw)</f>
        <v>2.0996962126391194</v>
      </c>
      <c r="D636" s="1">
        <f ca="1">EXP(GAMMALN((df+1)/2))/((df*PI())^0.5*EXP(GAMMALN((df)/2)))*(1+((B636-Estimated_mean)/(Estimated_tau2+Interface!$E$11^2)^0.5)^2/df)^(-(df+1)/2)/(Estimated_tau2+Interface!$E$11^2)^0.5</f>
        <v>2.962100555773747</v>
      </c>
    </row>
    <row r="637" spans="1:4">
      <c r="A637" s="1">
        <v>636</v>
      </c>
      <c r="B637" s="1">
        <f t="shared" ca="1" si="9"/>
        <v>0.18561283458921898</v>
      </c>
      <c r="C637" s="1">
        <f t="array" aca="1" ref="C637" ca="1">SUM(NORMDIST(((B637-Sort_cali_effect)/bw),0,1,FALSE))/(Number_of_studies*bw)</f>
        <v>2.0996962126391194</v>
      </c>
      <c r="D637" s="1">
        <f ca="1">EXP(GAMMALN((df+1)/2))/((df*PI())^0.5*EXP(GAMMALN((df)/2)))*(1+((B637-Estimated_mean)/(Estimated_tau2+Interface!$E$11^2)^0.5)^2/df)^(-(df+1)/2)/(Estimated_tau2+Interface!$E$11^2)^0.5</f>
        <v>2.962100555773747</v>
      </c>
    </row>
    <row r="638" spans="1:4">
      <c r="A638" s="1">
        <v>637</v>
      </c>
      <c r="B638" s="1">
        <f t="shared" ca="1" si="9"/>
        <v>0.18561283458921898</v>
      </c>
      <c r="C638" s="1">
        <f t="array" aca="1" ref="C638" ca="1">SUM(NORMDIST(((B638-Sort_cali_effect)/bw),0,1,FALSE))/(Number_of_studies*bw)</f>
        <v>2.0996962126391194</v>
      </c>
      <c r="D638" s="1">
        <f ca="1">EXP(GAMMALN((df+1)/2))/((df*PI())^0.5*EXP(GAMMALN((df)/2)))*(1+((B638-Estimated_mean)/(Estimated_tau2+Interface!$E$11^2)^0.5)^2/df)^(-(df+1)/2)/(Estimated_tau2+Interface!$E$11^2)^0.5</f>
        <v>2.962100555773747</v>
      </c>
    </row>
    <row r="639" spans="1:4">
      <c r="A639" s="1">
        <v>638</v>
      </c>
      <c r="B639" s="1">
        <f t="shared" ca="1" si="9"/>
        <v>0.18561283458921898</v>
      </c>
      <c r="C639" s="1">
        <f t="array" aca="1" ref="C639" ca="1">SUM(NORMDIST(((B639-Sort_cali_effect)/bw),0,1,FALSE))/(Number_of_studies*bw)</f>
        <v>2.0996962126391194</v>
      </c>
      <c r="D639" s="1">
        <f ca="1">EXP(GAMMALN((df+1)/2))/((df*PI())^0.5*EXP(GAMMALN((df)/2)))*(1+((B639-Estimated_mean)/(Estimated_tau2+Interface!$E$11^2)^0.5)^2/df)^(-(df+1)/2)/(Estimated_tau2+Interface!$E$11^2)^0.5</f>
        <v>2.962100555773747</v>
      </c>
    </row>
    <row r="640" spans="1:4">
      <c r="A640" s="1">
        <v>639</v>
      </c>
      <c r="B640" s="1">
        <f t="shared" ca="1" si="9"/>
        <v>0.18561283458921898</v>
      </c>
      <c r="C640" s="1">
        <f t="array" aca="1" ref="C640" ca="1">SUM(NORMDIST(((B640-Sort_cali_effect)/bw),0,1,FALSE))/(Number_of_studies*bw)</f>
        <v>2.0996962126391194</v>
      </c>
      <c r="D640" s="1">
        <f ca="1">EXP(GAMMALN((df+1)/2))/((df*PI())^0.5*EXP(GAMMALN((df)/2)))*(1+((B640-Estimated_mean)/(Estimated_tau2+Interface!$E$11^2)^0.5)^2/df)^(-(df+1)/2)/(Estimated_tau2+Interface!$E$11^2)^0.5</f>
        <v>2.962100555773747</v>
      </c>
    </row>
    <row r="641" spans="1:4">
      <c r="A641" s="1">
        <v>640</v>
      </c>
      <c r="B641" s="1">
        <f t="shared" ca="1" si="9"/>
        <v>0.18561283458921898</v>
      </c>
      <c r="C641" s="1">
        <f t="array" aca="1" ref="C641" ca="1">SUM(NORMDIST(((B641-Sort_cali_effect)/bw),0,1,FALSE))/(Number_of_studies*bw)</f>
        <v>2.0996962126391194</v>
      </c>
      <c r="D641" s="1">
        <f ca="1">EXP(GAMMALN((df+1)/2))/((df*PI())^0.5*EXP(GAMMALN((df)/2)))*(1+((B641-Estimated_mean)/(Estimated_tau2+Interface!$E$11^2)^0.5)^2/df)^(-(df+1)/2)/(Estimated_tau2+Interface!$E$11^2)^0.5</f>
        <v>2.962100555773747</v>
      </c>
    </row>
    <row r="642" spans="1:4">
      <c r="A642" s="1">
        <v>641</v>
      </c>
      <c r="B642" s="1">
        <f t="shared" ca="1" si="9"/>
        <v>0.18561283458921898</v>
      </c>
      <c r="C642" s="1">
        <f t="array" aca="1" ref="C642" ca="1">SUM(NORMDIST(((B642-Sort_cali_effect)/bw),0,1,FALSE))/(Number_of_studies*bw)</f>
        <v>2.0996962126391194</v>
      </c>
      <c r="D642" s="1">
        <f ca="1">EXP(GAMMALN((df+1)/2))/((df*PI())^0.5*EXP(GAMMALN((df)/2)))*(1+((B642-Estimated_mean)/(Estimated_tau2+Interface!$E$11^2)^0.5)^2/df)^(-(df+1)/2)/(Estimated_tau2+Interface!$E$11^2)^0.5</f>
        <v>2.962100555773747</v>
      </c>
    </row>
    <row r="643" spans="1:4">
      <c r="A643" s="1">
        <v>642</v>
      </c>
      <c r="B643" s="1">
        <f t="shared" ca="1" si="9"/>
        <v>0.18561283458921898</v>
      </c>
      <c r="C643" s="1">
        <f t="array" aca="1" ref="C643" ca="1">SUM(NORMDIST(((B643-Sort_cali_effect)/bw),0,1,FALSE))/(Number_of_studies*bw)</f>
        <v>2.0996962126391194</v>
      </c>
      <c r="D643" s="1">
        <f ca="1">EXP(GAMMALN((df+1)/2))/((df*PI())^0.5*EXP(GAMMALN((df)/2)))*(1+((B643-Estimated_mean)/(Estimated_tau2+Interface!$E$11^2)^0.5)^2/df)^(-(df+1)/2)/(Estimated_tau2+Interface!$E$11^2)^0.5</f>
        <v>2.962100555773747</v>
      </c>
    </row>
    <row r="644" spans="1:4">
      <c r="A644" s="1">
        <v>643</v>
      </c>
      <c r="B644" s="1">
        <f t="shared" ref="B644:B707" ca="1" si="10">$B$2+($B$1001-$B$2)/999*(A644-1)</f>
        <v>0.18561283458921898</v>
      </c>
      <c r="C644" s="1">
        <f t="array" aca="1" ref="C644" ca="1">SUM(NORMDIST(((B644-Sort_cali_effect)/bw),0,1,FALSE))/(Number_of_studies*bw)</f>
        <v>2.0996962126391194</v>
      </c>
      <c r="D644" s="1">
        <f ca="1">EXP(GAMMALN((df+1)/2))/((df*PI())^0.5*EXP(GAMMALN((df)/2)))*(1+((B644-Estimated_mean)/(Estimated_tau2+Interface!$E$11^2)^0.5)^2/df)^(-(df+1)/2)/(Estimated_tau2+Interface!$E$11^2)^0.5</f>
        <v>2.962100555773747</v>
      </c>
    </row>
    <row r="645" spans="1:4">
      <c r="A645" s="1">
        <v>644</v>
      </c>
      <c r="B645" s="1">
        <f t="shared" ca="1" si="10"/>
        <v>0.18561283458921898</v>
      </c>
      <c r="C645" s="1">
        <f t="array" aca="1" ref="C645" ca="1">SUM(NORMDIST(((B645-Sort_cali_effect)/bw),0,1,FALSE))/(Number_of_studies*bw)</f>
        <v>2.0996962126391194</v>
      </c>
      <c r="D645" s="1">
        <f ca="1">EXP(GAMMALN((df+1)/2))/((df*PI())^0.5*EXP(GAMMALN((df)/2)))*(1+((B645-Estimated_mean)/(Estimated_tau2+Interface!$E$11^2)^0.5)^2/df)^(-(df+1)/2)/(Estimated_tau2+Interface!$E$11^2)^0.5</f>
        <v>2.962100555773747</v>
      </c>
    </row>
    <row r="646" spans="1:4">
      <c r="A646" s="1">
        <v>645</v>
      </c>
      <c r="B646" s="1">
        <f t="shared" ca="1" si="10"/>
        <v>0.18561283458921898</v>
      </c>
      <c r="C646" s="1">
        <f t="array" aca="1" ref="C646" ca="1">SUM(NORMDIST(((B646-Sort_cali_effect)/bw),0,1,FALSE))/(Number_of_studies*bw)</f>
        <v>2.0996962126391194</v>
      </c>
      <c r="D646" s="1">
        <f ca="1">EXP(GAMMALN((df+1)/2))/((df*PI())^0.5*EXP(GAMMALN((df)/2)))*(1+((B646-Estimated_mean)/(Estimated_tau2+Interface!$E$11^2)^0.5)^2/df)^(-(df+1)/2)/(Estimated_tau2+Interface!$E$11^2)^0.5</f>
        <v>2.962100555773747</v>
      </c>
    </row>
    <row r="647" spans="1:4">
      <c r="A647" s="1">
        <v>646</v>
      </c>
      <c r="B647" s="1">
        <f t="shared" ca="1" si="10"/>
        <v>0.18561283458921898</v>
      </c>
      <c r="C647" s="1">
        <f t="array" aca="1" ref="C647" ca="1">SUM(NORMDIST(((B647-Sort_cali_effect)/bw),0,1,FALSE))/(Number_of_studies*bw)</f>
        <v>2.0996962126391194</v>
      </c>
      <c r="D647" s="1">
        <f ca="1">EXP(GAMMALN((df+1)/2))/((df*PI())^0.5*EXP(GAMMALN((df)/2)))*(1+((B647-Estimated_mean)/(Estimated_tau2+Interface!$E$11^2)^0.5)^2/df)^(-(df+1)/2)/(Estimated_tau2+Interface!$E$11^2)^0.5</f>
        <v>2.962100555773747</v>
      </c>
    </row>
    <row r="648" spans="1:4">
      <c r="A648" s="1">
        <v>647</v>
      </c>
      <c r="B648" s="1">
        <f t="shared" ca="1" si="10"/>
        <v>0.18561283458921898</v>
      </c>
      <c r="C648" s="1">
        <f t="array" aca="1" ref="C648" ca="1">SUM(NORMDIST(((B648-Sort_cali_effect)/bw),0,1,FALSE))/(Number_of_studies*bw)</f>
        <v>2.0996962126391194</v>
      </c>
      <c r="D648" s="1">
        <f ca="1">EXP(GAMMALN((df+1)/2))/((df*PI())^0.5*EXP(GAMMALN((df)/2)))*(1+((B648-Estimated_mean)/(Estimated_tau2+Interface!$E$11^2)^0.5)^2/df)^(-(df+1)/2)/(Estimated_tau2+Interface!$E$11^2)^0.5</f>
        <v>2.962100555773747</v>
      </c>
    </row>
    <row r="649" spans="1:4">
      <c r="A649" s="1">
        <v>648</v>
      </c>
      <c r="B649" s="1">
        <f t="shared" ca="1" si="10"/>
        <v>0.18561283458921898</v>
      </c>
      <c r="C649" s="1">
        <f t="array" aca="1" ref="C649" ca="1">SUM(NORMDIST(((B649-Sort_cali_effect)/bw),0,1,FALSE))/(Number_of_studies*bw)</f>
        <v>2.0996962126391194</v>
      </c>
      <c r="D649" s="1">
        <f ca="1">EXP(GAMMALN((df+1)/2))/((df*PI())^0.5*EXP(GAMMALN((df)/2)))*(1+((B649-Estimated_mean)/(Estimated_tau2+Interface!$E$11^2)^0.5)^2/df)^(-(df+1)/2)/(Estimated_tau2+Interface!$E$11^2)^0.5</f>
        <v>2.962100555773747</v>
      </c>
    </row>
    <row r="650" spans="1:4">
      <c r="A650" s="1">
        <v>649</v>
      </c>
      <c r="B650" s="1">
        <f t="shared" ca="1" si="10"/>
        <v>0.18561283458921898</v>
      </c>
      <c r="C650" s="1">
        <f t="array" aca="1" ref="C650" ca="1">SUM(NORMDIST(((B650-Sort_cali_effect)/bw),0,1,FALSE))/(Number_of_studies*bw)</f>
        <v>2.0996962126391194</v>
      </c>
      <c r="D650" s="1">
        <f ca="1">EXP(GAMMALN((df+1)/2))/((df*PI())^0.5*EXP(GAMMALN((df)/2)))*(1+((B650-Estimated_mean)/(Estimated_tau2+Interface!$E$11^2)^0.5)^2/df)^(-(df+1)/2)/(Estimated_tau2+Interface!$E$11^2)^0.5</f>
        <v>2.962100555773747</v>
      </c>
    </row>
    <row r="651" spans="1:4">
      <c r="A651" s="1">
        <v>650</v>
      </c>
      <c r="B651" s="1">
        <f t="shared" ca="1" si="10"/>
        <v>0.18561283458921898</v>
      </c>
      <c r="C651" s="1">
        <f t="array" aca="1" ref="C651" ca="1">SUM(NORMDIST(((B651-Sort_cali_effect)/bw),0,1,FALSE))/(Number_of_studies*bw)</f>
        <v>2.0996962126391194</v>
      </c>
      <c r="D651" s="1">
        <f ca="1">EXP(GAMMALN((df+1)/2))/((df*PI())^0.5*EXP(GAMMALN((df)/2)))*(1+((B651-Estimated_mean)/(Estimated_tau2+Interface!$E$11^2)^0.5)^2/df)^(-(df+1)/2)/(Estimated_tau2+Interface!$E$11^2)^0.5</f>
        <v>2.962100555773747</v>
      </c>
    </row>
    <row r="652" spans="1:4">
      <c r="A652" s="1">
        <v>651</v>
      </c>
      <c r="B652" s="1">
        <f t="shared" ca="1" si="10"/>
        <v>0.18561283458921898</v>
      </c>
      <c r="C652" s="1">
        <f t="array" aca="1" ref="C652" ca="1">SUM(NORMDIST(((B652-Sort_cali_effect)/bw),0,1,FALSE))/(Number_of_studies*bw)</f>
        <v>2.0996962126391194</v>
      </c>
      <c r="D652" s="1">
        <f ca="1">EXP(GAMMALN((df+1)/2))/((df*PI())^0.5*EXP(GAMMALN((df)/2)))*(1+((B652-Estimated_mean)/(Estimated_tau2+Interface!$E$11^2)^0.5)^2/df)^(-(df+1)/2)/(Estimated_tau2+Interface!$E$11^2)^0.5</f>
        <v>2.962100555773747</v>
      </c>
    </row>
    <row r="653" spans="1:4">
      <c r="A653" s="1">
        <v>652</v>
      </c>
      <c r="B653" s="1">
        <f t="shared" ca="1" si="10"/>
        <v>0.18561283458921898</v>
      </c>
      <c r="C653" s="1">
        <f t="array" aca="1" ref="C653" ca="1">SUM(NORMDIST(((B653-Sort_cali_effect)/bw),0,1,FALSE))/(Number_of_studies*bw)</f>
        <v>2.0996962126391194</v>
      </c>
      <c r="D653" s="1">
        <f ca="1">EXP(GAMMALN((df+1)/2))/((df*PI())^0.5*EXP(GAMMALN((df)/2)))*(1+((B653-Estimated_mean)/(Estimated_tau2+Interface!$E$11^2)^0.5)^2/df)^(-(df+1)/2)/(Estimated_tau2+Interface!$E$11^2)^0.5</f>
        <v>2.962100555773747</v>
      </c>
    </row>
    <row r="654" spans="1:4">
      <c r="A654" s="1">
        <v>653</v>
      </c>
      <c r="B654" s="1">
        <f t="shared" ca="1" si="10"/>
        <v>0.18561283458921898</v>
      </c>
      <c r="C654" s="1">
        <f t="array" aca="1" ref="C654" ca="1">SUM(NORMDIST(((B654-Sort_cali_effect)/bw),0,1,FALSE))/(Number_of_studies*bw)</f>
        <v>2.0996962126391194</v>
      </c>
      <c r="D654" s="1">
        <f ca="1">EXP(GAMMALN((df+1)/2))/((df*PI())^0.5*EXP(GAMMALN((df)/2)))*(1+((B654-Estimated_mean)/(Estimated_tau2+Interface!$E$11^2)^0.5)^2/df)^(-(df+1)/2)/(Estimated_tau2+Interface!$E$11^2)^0.5</f>
        <v>2.962100555773747</v>
      </c>
    </row>
    <row r="655" spans="1:4">
      <c r="A655" s="1">
        <v>654</v>
      </c>
      <c r="B655" s="1">
        <f t="shared" ca="1" si="10"/>
        <v>0.18561283458921898</v>
      </c>
      <c r="C655" s="1">
        <f t="array" aca="1" ref="C655" ca="1">SUM(NORMDIST(((B655-Sort_cali_effect)/bw),0,1,FALSE))/(Number_of_studies*bw)</f>
        <v>2.0996962126391194</v>
      </c>
      <c r="D655" s="1">
        <f ca="1">EXP(GAMMALN((df+1)/2))/((df*PI())^0.5*EXP(GAMMALN((df)/2)))*(1+((B655-Estimated_mean)/(Estimated_tau2+Interface!$E$11^2)^0.5)^2/df)^(-(df+1)/2)/(Estimated_tau2+Interface!$E$11^2)^0.5</f>
        <v>2.962100555773747</v>
      </c>
    </row>
    <row r="656" spans="1:4">
      <c r="A656" s="1">
        <v>655</v>
      </c>
      <c r="B656" s="1">
        <f t="shared" ca="1" si="10"/>
        <v>0.18561283458921898</v>
      </c>
      <c r="C656" s="1">
        <f t="array" aca="1" ref="C656" ca="1">SUM(NORMDIST(((B656-Sort_cali_effect)/bw),0,1,FALSE))/(Number_of_studies*bw)</f>
        <v>2.0996962126391194</v>
      </c>
      <c r="D656" s="1">
        <f ca="1">EXP(GAMMALN((df+1)/2))/((df*PI())^0.5*EXP(GAMMALN((df)/2)))*(1+((B656-Estimated_mean)/(Estimated_tau2+Interface!$E$11^2)^0.5)^2/df)^(-(df+1)/2)/(Estimated_tau2+Interface!$E$11^2)^0.5</f>
        <v>2.962100555773747</v>
      </c>
    </row>
    <row r="657" spans="1:4">
      <c r="A657" s="1">
        <v>656</v>
      </c>
      <c r="B657" s="1">
        <f t="shared" ca="1" si="10"/>
        <v>0.18561283458921898</v>
      </c>
      <c r="C657" s="1">
        <f t="array" aca="1" ref="C657" ca="1">SUM(NORMDIST(((B657-Sort_cali_effect)/bw),0,1,FALSE))/(Number_of_studies*bw)</f>
        <v>2.0996962126391194</v>
      </c>
      <c r="D657" s="1">
        <f ca="1">EXP(GAMMALN((df+1)/2))/((df*PI())^0.5*EXP(GAMMALN((df)/2)))*(1+((B657-Estimated_mean)/(Estimated_tau2+Interface!$E$11^2)^0.5)^2/df)^(-(df+1)/2)/(Estimated_tau2+Interface!$E$11^2)^0.5</f>
        <v>2.962100555773747</v>
      </c>
    </row>
    <row r="658" spans="1:4">
      <c r="A658" s="1">
        <v>657</v>
      </c>
      <c r="B658" s="1">
        <f t="shared" ca="1" si="10"/>
        <v>0.18561283458921898</v>
      </c>
      <c r="C658" s="1">
        <f t="array" aca="1" ref="C658" ca="1">SUM(NORMDIST(((B658-Sort_cali_effect)/bw),0,1,FALSE))/(Number_of_studies*bw)</f>
        <v>2.0996962126391194</v>
      </c>
      <c r="D658" s="1">
        <f ca="1">EXP(GAMMALN((df+1)/2))/((df*PI())^0.5*EXP(GAMMALN((df)/2)))*(1+((B658-Estimated_mean)/(Estimated_tau2+Interface!$E$11^2)^0.5)^2/df)^(-(df+1)/2)/(Estimated_tau2+Interface!$E$11^2)^0.5</f>
        <v>2.962100555773747</v>
      </c>
    </row>
    <row r="659" spans="1:4">
      <c r="A659" s="1">
        <v>658</v>
      </c>
      <c r="B659" s="1">
        <f t="shared" ca="1" si="10"/>
        <v>0.18561283458921898</v>
      </c>
      <c r="C659" s="1">
        <f t="array" aca="1" ref="C659" ca="1">SUM(NORMDIST(((B659-Sort_cali_effect)/bw),0,1,FALSE))/(Number_of_studies*bw)</f>
        <v>2.0996962126391194</v>
      </c>
      <c r="D659" s="1">
        <f ca="1">EXP(GAMMALN((df+1)/2))/((df*PI())^0.5*EXP(GAMMALN((df)/2)))*(1+((B659-Estimated_mean)/(Estimated_tau2+Interface!$E$11^2)^0.5)^2/df)^(-(df+1)/2)/(Estimated_tau2+Interface!$E$11^2)^0.5</f>
        <v>2.962100555773747</v>
      </c>
    </row>
    <row r="660" spans="1:4">
      <c r="A660" s="1">
        <v>659</v>
      </c>
      <c r="B660" s="1">
        <f t="shared" ca="1" si="10"/>
        <v>0.18561283458921898</v>
      </c>
      <c r="C660" s="1">
        <f t="array" aca="1" ref="C660" ca="1">SUM(NORMDIST(((B660-Sort_cali_effect)/bw),0,1,FALSE))/(Number_of_studies*bw)</f>
        <v>2.0996962126391194</v>
      </c>
      <c r="D660" s="1">
        <f ca="1">EXP(GAMMALN((df+1)/2))/((df*PI())^0.5*EXP(GAMMALN((df)/2)))*(1+((B660-Estimated_mean)/(Estimated_tau2+Interface!$E$11^2)^0.5)^2/df)^(-(df+1)/2)/(Estimated_tau2+Interface!$E$11^2)^0.5</f>
        <v>2.962100555773747</v>
      </c>
    </row>
    <row r="661" spans="1:4">
      <c r="A661" s="1">
        <v>660</v>
      </c>
      <c r="B661" s="1">
        <f t="shared" ca="1" si="10"/>
        <v>0.18561283458921898</v>
      </c>
      <c r="C661" s="1">
        <f t="array" aca="1" ref="C661" ca="1">SUM(NORMDIST(((B661-Sort_cali_effect)/bw),0,1,FALSE))/(Number_of_studies*bw)</f>
        <v>2.0996962126391194</v>
      </c>
      <c r="D661" s="1">
        <f ca="1">EXP(GAMMALN((df+1)/2))/((df*PI())^0.5*EXP(GAMMALN((df)/2)))*(1+((B661-Estimated_mean)/(Estimated_tau2+Interface!$E$11^2)^0.5)^2/df)^(-(df+1)/2)/(Estimated_tau2+Interface!$E$11^2)^0.5</f>
        <v>2.962100555773747</v>
      </c>
    </row>
    <row r="662" spans="1:4">
      <c r="A662" s="1">
        <v>661</v>
      </c>
      <c r="B662" s="1">
        <f t="shared" ca="1" si="10"/>
        <v>0.18561283458921898</v>
      </c>
      <c r="C662" s="1">
        <f t="array" aca="1" ref="C662" ca="1">SUM(NORMDIST(((B662-Sort_cali_effect)/bw),0,1,FALSE))/(Number_of_studies*bw)</f>
        <v>2.0996962126391194</v>
      </c>
      <c r="D662" s="1">
        <f ca="1">EXP(GAMMALN((df+1)/2))/((df*PI())^0.5*EXP(GAMMALN((df)/2)))*(1+((B662-Estimated_mean)/(Estimated_tau2+Interface!$E$11^2)^0.5)^2/df)^(-(df+1)/2)/(Estimated_tau2+Interface!$E$11^2)^0.5</f>
        <v>2.962100555773747</v>
      </c>
    </row>
    <row r="663" spans="1:4">
      <c r="A663" s="1">
        <v>662</v>
      </c>
      <c r="B663" s="1">
        <f t="shared" ca="1" si="10"/>
        <v>0.18561283458921898</v>
      </c>
      <c r="C663" s="1">
        <f t="array" aca="1" ref="C663" ca="1">SUM(NORMDIST(((B663-Sort_cali_effect)/bw),0,1,FALSE))/(Number_of_studies*bw)</f>
        <v>2.0996962126391194</v>
      </c>
      <c r="D663" s="1">
        <f ca="1">EXP(GAMMALN((df+1)/2))/((df*PI())^0.5*EXP(GAMMALN((df)/2)))*(1+((B663-Estimated_mean)/(Estimated_tau2+Interface!$E$11^2)^0.5)^2/df)^(-(df+1)/2)/(Estimated_tau2+Interface!$E$11^2)^0.5</f>
        <v>2.962100555773747</v>
      </c>
    </row>
    <row r="664" spans="1:4">
      <c r="A664" s="1">
        <v>663</v>
      </c>
      <c r="B664" s="1">
        <f t="shared" ca="1" si="10"/>
        <v>0.18561283458921898</v>
      </c>
      <c r="C664" s="1">
        <f t="array" aca="1" ref="C664" ca="1">SUM(NORMDIST(((B664-Sort_cali_effect)/bw),0,1,FALSE))/(Number_of_studies*bw)</f>
        <v>2.0996962126391194</v>
      </c>
      <c r="D664" s="1">
        <f ca="1">EXP(GAMMALN((df+1)/2))/((df*PI())^0.5*EXP(GAMMALN((df)/2)))*(1+((B664-Estimated_mean)/(Estimated_tau2+Interface!$E$11^2)^0.5)^2/df)^(-(df+1)/2)/(Estimated_tau2+Interface!$E$11^2)^0.5</f>
        <v>2.962100555773747</v>
      </c>
    </row>
    <row r="665" spans="1:4">
      <c r="A665" s="1">
        <v>664</v>
      </c>
      <c r="B665" s="1">
        <f t="shared" ca="1" si="10"/>
        <v>0.18561283458921898</v>
      </c>
      <c r="C665" s="1">
        <f t="array" aca="1" ref="C665" ca="1">SUM(NORMDIST(((B665-Sort_cali_effect)/bw),0,1,FALSE))/(Number_of_studies*bw)</f>
        <v>2.0996962126391194</v>
      </c>
      <c r="D665" s="1">
        <f ca="1">EXP(GAMMALN((df+1)/2))/((df*PI())^0.5*EXP(GAMMALN((df)/2)))*(1+((B665-Estimated_mean)/(Estimated_tau2+Interface!$E$11^2)^0.5)^2/df)^(-(df+1)/2)/(Estimated_tau2+Interface!$E$11^2)^0.5</f>
        <v>2.962100555773747</v>
      </c>
    </row>
    <row r="666" spans="1:4">
      <c r="A666" s="1">
        <v>665</v>
      </c>
      <c r="B666" s="1">
        <f t="shared" ca="1" si="10"/>
        <v>0.18561283458921898</v>
      </c>
      <c r="C666" s="1">
        <f t="array" aca="1" ref="C666" ca="1">SUM(NORMDIST(((B666-Sort_cali_effect)/bw),0,1,FALSE))/(Number_of_studies*bw)</f>
        <v>2.0996962126391194</v>
      </c>
      <c r="D666" s="1">
        <f ca="1">EXP(GAMMALN((df+1)/2))/((df*PI())^0.5*EXP(GAMMALN((df)/2)))*(1+((B666-Estimated_mean)/(Estimated_tau2+Interface!$E$11^2)^0.5)^2/df)^(-(df+1)/2)/(Estimated_tau2+Interface!$E$11^2)^0.5</f>
        <v>2.962100555773747</v>
      </c>
    </row>
    <row r="667" spans="1:4">
      <c r="A667" s="1">
        <v>666</v>
      </c>
      <c r="B667" s="1">
        <f t="shared" ca="1" si="10"/>
        <v>0.18561283458921898</v>
      </c>
      <c r="C667" s="1">
        <f t="array" aca="1" ref="C667" ca="1">SUM(NORMDIST(((B667-Sort_cali_effect)/bw),0,1,FALSE))/(Number_of_studies*bw)</f>
        <v>2.0996962126391194</v>
      </c>
      <c r="D667" s="1">
        <f ca="1">EXP(GAMMALN((df+1)/2))/((df*PI())^0.5*EXP(GAMMALN((df)/2)))*(1+((B667-Estimated_mean)/(Estimated_tau2+Interface!$E$11^2)^0.5)^2/df)^(-(df+1)/2)/(Estimated_tau2+Interface!$E$11^2)^0.5</f>
        <v>2.962100555773747</v>
      </c>
    </row>
    <row r="668" spans="1:4">
      <c r="A668" s="1">
        <v>667</v>
      </c>
      <c r="B668" s="1">
        <f t="shared" ca="1" si="10"/>
        <v>0.18561283458921898</v>
      </c>
      <c r="C668" s="1">
        <f t="array" aca="1" ref="C668" ca="1">SUM(NORMDIST(((B668-Sort_cali_effect)/bw),0,1,FALSE))/(Number_of_studies*bw)</f>
        <v>2.0996962126391194</v>
      </c>
      <c r="D668" s="1">
        <f ca="1">EXP(GAMMALN((df+1)/2))/((df*PI())^0.5*EXP(GAMMALN((df)/2)))*(1+((B668-Estimated_mean)/(Estimated_tau2+Interface!$E$11^2)^0.5)^2/df)^(-(df+1)/2)/(Estimated_tau2+Interface!$E$11^2)^0.5</f>
        <v>2.962100555773747</v>
      </c>
    </row>
    <row r="669" spans="1:4">
      <c r="A669" s="1">
        <v>668</v>
      </c>
      <c r="B669" s="1">
        <f t="shared" ca="1" si="10"/>
        <v>0.18561283458921898</v>
      </c>
      <c r="C669" s="1">
        <f t="array" aca="1" ref="C669" ca="1">SUM(NORMDIST(((B669-Sort_cali_effect)/bw),0,1,FALSE))/(Number_of_studies*bw)</f>
        <v>2.0996962126391194</v>
      </c>
      <c r="D669" s="1">
        <f ca="1">EXP(GAMMALN((df+1)/2))/((df*PI())^0.5*EXP(GAMMALN((df)/2)))*(1+((B669-Estimated_mean)/(Estimated_tau2+Interface!$E$11^2)^0.5)^2/df)^(-(df+1)/2)/(Estimated_tau2+Interface!$E$11^2)^0.5</f>
        <v>2.962100555773747</v>
      </c>
    </row>
    <row r="670" spans="1:4">
      <c r="A670" s="1">
        <v>669</v>
      </c>
      <c r="B670" s="1">
        <f t="shared" ca="1" si="10"/>
        <v>0.18561283458921898</v>
      </c>
      <c r="C670" s="1">
        <f t="array" aca="1" ref="C670" ca="1">SUM(NORMDIST(((B670-Sort_cali_effect)/bw),0,1,FALSE))/(Number_of_studies*bw)</f>
        <v>2.0996962126391194</v>
      </c>
      <c r="D670" s="1">
        <f ca="1">EXP(GAMMALN((df+1)/2))/((df*PI())^0.5*EXP(GAMMALN((df)/2)))*(1+((B670-Estimated_mean)/(Estimated_tau2+Interface!$E$11^2)^0.5)^2/df)^(-(df+1)/2)/(Estimated_tau2+Interface!$E$11^2)^0.5</f>
        <v>2.962100555773747</v>
      </c>
    </row>
    <row r="671" spans="1:4">
      <c r="A671" s="1">
        <v>670</v>
      </c>
      <c r="B671" s="1">
        <f t="shared" ca="1" si="10"/>
        <v>0.18561283458921898</v>
      </c>
      <c r="C671" s="1">
        <f t="array" aca="1" ref="C671" ca="1">SUM(NORMDIST(((B671-Sort_cali_effect)/bw),0,1,FALSE))/(Number_of_studies*bw)</f>
        <v>2.0996962126391194</v>
      </c>
      <c r="D671" s="1">
        <f ca="1">EXP(GAMMALN((df+1)/2))/((df*PI())^0.5*EXP(GAMMALN((df)/2)))*(1+((B671-Estimated_mean)/(Estimated_tau2+Interface!$E$11^2)^0.5)^2/df)^(-(df+1)/2)/(Estimated_tau2+Interface!$E$11^2)^0.5</f>
        <v>2.962100555773747</v>
      </c>
    </row>
    <row r="672" spans="1:4">
      <c r="A672" s="1">
        <v>671</v>
      </c>
      <c r="B672" s="1">
        <f t="shared" ca="1" si="10"/>
        <v>0.18561283458921898</v>
      </c>
      <c r="C672" s="1">
        <f t="array" aca="1" ref="C672" ca="1">SUM(NORMDIST(((B672-Sort_cali_effect)/bw),0,1,FALSE))/(Number_of_studies*bw)</f>
        <v>2.0996962126391194</v>
      </c>
      <c r="D672" s="1">
        <f ca="1">EXP(GAMMALN((df+1)/2))/((df*PI())^0.5*EXP(GAMMALN((df)/2)))*(1+((B672-Estimated_mean)/(Estimated_tau2+Interface!$E$11^2)^0.5)^2/df)^(-(df+1)/2)/(Estimated_tau2+Interface!$E$11^2)^0.5</f>
        <v>2.962100555773747</v>
      </c>
    </row>
    <row r="673" spans="1:4">
      <c r="A673" s="1">
        <v>672</v>
      </c>
      <c r="B673" s="1">
        <f t="shared" ca="1" si="10"/>
        <v>0.18561283458921898</v>
      </c>
      <c r="C673" s="1">
        <f t="array" aca="1" ref="C673" ca="1">SUM(NORMDIST(((B673-Sort_cali_effect)/bw),0,1,FALSE))/(Number_of_studies*bw)</f>
        <v>2.0996962126391194</v>
      </c>
      <c r="D673" s="1">
        <f ca="1">EXP(GAMMALN((df+1)/2))/((df*PI())^0.5*EXP(GAMMALN((df)/2)))*(1+((B673-Estimated_mean)/(Estimated_tau2+Interface!$E$11^2)^0.5)^2/df)^(-(df+1)/2)/(Estimated_tau2+Interface!$E$11^2)^0.5</f>
        <v>2.962100555773747</v>
      </c>
    </row>
    <row r="674" spans="1:4">
      <c r="A674" s="1">
        <v>673</v>
      </c>
      <c r="B674" s="1">
        <f t="shared" ca="1" si="10"/>
        <v>0.18561283458921898</v>
      </c>
      <c r="C674" s="1">
        <f t="array" aca="1" ref="C674" ca="1">SUM(NORMDIST(((B674-Sort_cali_effect)/bw),0,1,FALSE))/(Number_of_studies*bw)</f>
        <v>2.0996962126391194</v>
      </c>
      <c r="D674" s="1">
        <f ca="1">EXP(GAMMALN((df+1)/2))/((df*PI())^0.5*EXP(GAMMALN((df)/2)))*(1+((B674-Estimated_mean)/(Estimated_tau2+Interface!$E$11^2)^0.5)^2/df)^(-(df+1)/2)/(Estimated_tau2+Interface!$E$11^2)^0.5</f>
        <v>2.962100555773747</v>
      </c>
    </row>
    <row r="675" spans="1:4">
      <c r="A675" s="1">
        <v>674</v>
      </c>
      <c r="B675" s="1">
        <f t="shared" ca="1" si="10"/>
        <v>0.18561283458921898</v>
      </c>
      <c r="C675" s="1">
        <f t="array" aca="1" ref="C675" ca="1">SUM(NORMDIST(((B675-Sort_cali_effect)/bw),0,1,FALSE))/(Number_of_studies*bw)</f>
        <v>2.0996962126391194</v>
      </c>
      <c r="D675" s="1">
        <f ca="1">EXP(GAMMALN((df+1)/2))/((df*PI())^0.5*EXP(GAMMALN((df)/2)))*(1+((B675-Estimated_mean)/(Estimated_tau2+Interface!$E$11^2)^0.5)^2/df)^(-(df+1)/2)/(Estimated_tau2+Interface!$E$11^2)^0.5</f>
        <v>2.962100555773747</v>
      </c>
    </row>
    <row r="676" spans="1:4">
      <c r="A676" s="1">
        <v>675</v>
      </c>
      <c r="B676" s="1">
        <f t="shared" ca="1" si="10"/>
        <v>0.18561283458921898</v>
      </c>
      <c r="C676" s="1">
        <f t="array" aca="1" ref="C676" ca="1">SUM(NORMDIST(((B676-Sort_cali_effect)/bw),0,1,FALSE))/(Number_of_studies*bw)</f>
        <v>2.0996962126391194</v>
      </c>
      <c r="D676" s="1">
        <f ca="1">EXP(GAMMALN((df+1)/2))/((df*PI())^0.5*EXP(GAMMALN((df)/2)))*(1+((B676-Estimated_mean)/(Estimated_tau2+Interface!$E$11^2)^0.5)^2/df)^(-(df+1)/2)/(Estimated_tau2+Interface!$E$11^2)^0.5</f>
        <v>2.962100555773747</v>
      </c>
    </row>
    <row r="677" spans="1:4">
      <c r="A677" s="1">
        <v>676</v>
      </c>
      <c r="B677" s="1">
        <f t="shared" ca="1" si="10"/>
        <v>0.18561283458921898</v>
      </c>
      <c r="C677" s="1">
        <f t="array" aca="1" ref="C677" ca="1">SUM(NORMDIST(((B677-Sort_cali_effect)/bw),0,1,FALSE))/(Number_of_studies*bw)</f>
        <v>2.0996962126391194</v>
      </c>
      <c r="D677" s="1">
        <f ca="1">EXP(GAMMALN((df+1)/2))/((df*PI())^0.5*EXP(GAMMALN((df)/2)))*(1+((B677-Estimated_mean)/(Estimated_tau2+Interface!$E$11^2)^0.5)^2/df)^(-(df+1)/2)/(Estimated_tau2+Interface!$E$11^2)^0.5</f>
        <v>2.962100555773747</v>
      </c>
    </row>
    <row r="678" spans="1:4">
      <c r="A678" s="1">
        <v>677</v>
      </c>
      <c r="B678" s="1">
        <f t="shared" ca="1" si="10"/>
        <v>0.18561283458921898</v>
      </c>
      <c r="C678" s="1">
        <f t="array" aca="1" ref="C678" ca="1">SUM(NORMDIST(((B678-Sort_cali_effect)/bw),0,1,FALSE))/(Number_of_studies*bw)</f>
        <v>2.0996962126391194</v>
      </c>
      <c r="D678" s="1">
        <f ca="1">EXP(GAMMALN((df+1)/2))/((df*PI())^0.5*EXP(GAMMALN((df)/2)))*(1+((B678-Estimated_mean)/(Estimated_tau2+Interface!$E$11^2)^0.5)^2/df)^(-(df+1)/2)/(Estimated_tau2+Interface!$E$11^2)^0.5</f>
        <v>2.962100555773747</v>
      </c>
    </row>
    <row r="679" spans="1:4">
      <c r="A679" s="1">
        <v>678</v>
      </c>
      <c r="B679" s="1">
        <f t="shared" ca="1" si="10"/>
        <v>0.18561283458921898</v>
      </c>
      <c r="C679" s="1">
        <f t="array" aca="1" ref="C679" ca="1">SUM(NORMDIST(((B679-Sort_cali_effect)/bw),0,1,FALSE))/(Number_of_studies*bw)</f>
        <v>2.0996962126391194</v>
      </c>
      <c r="D679" s="1">
        <f ca="1">EXP(GAMMALN((df+1)/2))/((df*PI())^0.5*EXP(GAMMALN((df)/2)))*(1+((B679-Estimated_mean)/(Estimated_tau2+Interface!$E$11^2)^0.5)^2/df)^(-(df+1)/2)/(Estimated_tau2+Interface!$E$11^2)^0.5</f>
        <v>2.962100555773747</v>
      </c>
    </row>
    <row r="680" spans="1:4">
      <c r="A680" s="1">
        <v>679</v>
      </c>
      <c r="B680" s="1">
        <f t="shared" ca="1" si="10"/>
        <v>0.18561283458921898</v>
      </c>
      <c r="C680" s="1">
        <f t="array" aca="1" ref="C680" ca="1">SUM(NORMDIST(((B680-Sort_cali_effect)/bw),0,1,FALSE))/(Number_of_studies*bw)</f>
        <v>2.0996962126391194</v>
      </c>
      <c r="D680" s="1">
        <f ca="1">EXP(GAMMALN((df+1)/2))/((df*PI())^0.5*EXP(GAMMALN((df)/2)))*(1+((B680-Estimated_mean)/(Estimated_tau2+Interface!$E$11^2)^0.5)^2/df)^(-(df+1)/2)/(Estimated_tau2+Interface!$E$11^2)^0.5</f>
        <v>2.962100555773747</v>
      </c>
    </row>
    <row r="681" spans="1:4">
      <c r="A681" s="1">
        <v>680</v>
      </c>
      <c r="B681" s="1">
        <f t="shared" ca="1" si="10"/>
        <v>0.18561283458921898</v>
      </c>
      <c r="C681" s="1">
        <f t="array" aca="1" ref="C681" ca="1">SUM(NORMDIST(((B681-Sort_cali_effect)/bw),0,1,FALSE))/(Number_of_studies*bw)</f>
        <v>2.0996962126391194</v>
      </c>
      <c r="D681" s="1">
        <f ca="1">EXP(GAMMALN((df+1)/2))/((df*PI())^0.5*EXP(GAMMALN((df)/2)))*(1+((B681-Estimated_mean)/(Estimated_tau2+Interface!$E$11^2)^0.5)^2/df)^(-(df+1)/2)/(Estimated_tau2+Interface!$E$11^2)^0.5</f>
        <v>2.962100555773747</v>
      </c>
    </row>
    <row r="682" spans="1:4">
      <c r="A682" s="1">
        <v>681</v>
      </c>
      <c r="B682" s="1">
        <f t="shared" ca="1" si="10"/>
        <v>0.18561283458921898</v>
      </c>
      <c r="C682" s="1">
        <f t="array" aca="1" ref="C682" ca="1">SUM(NORMDIST(((B682-Sort_cali_effect)/bw),0,1,FALSE))/(Number_of_studies*bw)</f>
        <v>2.0996962126391194</v>
      </c>
      <c r="D682" s="1">
        <f ca="1">EXP(GAMMALN((df+1)/2))/((df*PI())^0.5*EXP(GAMMALN((df)/2)))*(1+((B682-Estimated_mean)/(Estimated_tau2+Interface!$E$11^2)^0.5)^2/df)^(-(df+1)/2)/(Estimated_tau2+Interface!$E$11^2)^0.5</f>
        <v>2.962100555773747</v>
      </c>
    </row>
    <row r="683" spans="1:4">
      <c r="A683" s="1">
        <v>682</v>
      </c>
      <c r="B683" s="1">
        <f t="shared" ca="1" si="10"/>
        <v>0.18561283458921898</v>
      </c>
      <c r="C683" s="1">
        <f t="array" aca="1" ref="C683" ca="1">SUM(NORMDIST(((B683-Sort_cali_effect)/bw),0,1,FALSE))/(Number_of_studies*bw)</f>
        <v>2.0996962126391194</v>
      </c>
      <c r="D683" s="1">
        <f ca="1">EXP(GAMMALN((df+1)/2))/((df*PI())^0.5*EXP(GAMMALN((df)/2)))*(1+((B683-Estimated_mean)/(Estimated_tau2+Interface!$E$11^2)^0.5)^2/df)^(-(df+1)/2)/(Estimated_tau2+Interface!$E$11^2)^0.5</f>
        <v>2.962100555773747</v>
      </c>
    </row>
    <row r="684" spans="1:4">
      <c r="A684" s="1">
        <v>683</v>
      </c>
      <c r="B684" s="1">
        <f t="shared" ca="1" si="10"/>
        <v>0.18561283458921898</v>
      </c>
      <c r="C684" s="1">
        <f t="array" aca="1" ref="C684" ca="1">SUM(NORMDIST(((B684-Sort_cali_effect)/bw),0,1,FALSE))/(Number_of_studies*bw)</f>
        <v>2.0996962126391194</v>
      </c>
      <c r="D684" s="1">
        <f ca="1">EXP(GAMMALN((df+1)/2))/((df*PI())^0.5*EXP(GAMMALN((df)/2)))*(1+((B684-Estimated_mean)/(Estimated_tau2+Interface!$E$11^2)^0.5)^2/df)^(-(df+1)/2)/(Estimated_tau2+Interface!$E$11^2)^0.5</f>
        <v>2.962100555773747</v>
      </c>
    </row>
    <row r="685" spans="1:4">
      <c r="A685" s="1">
        <v>684</v>
      </c>
      <c r="B685" s="1">
        <f t="shared" ca="1" si="10"/>
        <v>0.18561283458921898</v>
      </c>
      <c r="C685" s="1">
        <f t="array" aca="1" ref="C685" ca="1">SUM(NORMDIST(((B685-Sort_cali_effect)/bw),0,1,FALSE))/(Number_of_studies*bw)</f>
        <v>2.0996962126391194</v>
      </c>
      <c r="D685" s="1">
        <f ca="1">EXP(GAMMALN((df+1)/2))/((df*PI())^0.5*EXP(GAMMALN((df)/2)))*(1+((B685-Estimated_mean)/(Estimated_tau2+Interface!$E$11^2)^0.5)^2/df)^(-(df+1)/2)/(Estimated_tau2+Interface!$E$11^2)^0.5</f>
        <v>2.962100555773747</v>
      </c>
    </row>
    <row r="686" spans="1:4">
      <c r="A686" s="1">
        <v>685</v>
      </c>
      <c r="B686" s="1">
        <f t="shared" ca="1" si="10"/>
        <v>0.18561283458921898</v>
      </c>
      <c r="C686" s="1">
        <f t="array" aca="1" ref="C686" ca="1">SUM(NORMDIST(((B686-Sort_cali_effect)/bw),0,1,FALSE))/(Number_of_studies*bw)</f>
        <v>2.0996962126391194</v>
      </c>
      <c r="D686" s="1">
        <f ca="1">EXP(GAMMALN((df+1)/2))/((df*PI())^0.5*EXP(GAMMALN((df)/2)))*(1+((B686-Estimated_mean)/(Estimated_tau2+Interface!$E$11^2)^0.5)^2/df)^(-(df+1)/2)/(Estimated_tau2+Interface!$E$11^2)^0.5</f>
        <v>2.962100555773747</v>
      </c>
    </row>
    <row r="687" spans="1:4">
      <c r="A687" s="1">
        <v>686</v>
      </c>
      <c r="B687" s="1">
        <f t="shared" ca="1" si="10"/>
        <v>0.18561283458921898</v>
      </c>
      <c r="C687" s="1">
        <f t="array" aca="1" ref="C687" ca="1">SUM(NORMDIST(((B687-Sort_cali_effect)/bw),0,1,FALSE))/(Number_of_studies*bw)</f>
        <v>2.0996962126391194</v>
      </c>
      <c r="D687" s="1">
        <f ca="1">EXP(GAMMALN((df+1)/2))/((df*PI())^0.5*EXP(GAMMALN((df)/2)))*(1+((B687-Estimated_mean)/(Estimated_tau2+Interface!$E$11^2)^0.5)^2/df)^(-(df+1)/2)/(Estimated_tau2+Interface!$E$11^2)^0.5</f>
        <v>2.962100555773747</v>
      </c>
    </row>
    <row r="688" spans="1:4">
      <c r="A688" s="1">
        <v>687</v>
      </c>
      <c r="B688" s="1">
        <f t="shared" ca="1" si="10"/>
        <v>0.18561283458921898</v>
      </c>
      <c r="C688" s="1">
        <f t="array" aca="1" ref="C688" ca="1">SUM(NORMDIST(((B688-Sort_cali_effect)/bw),0,1,FALSE))/(Number_of_studies*bw)</f>
        <v>2.0996962126391194</v>
      </c>
      <c r="D688" s="1">
        <f ca="1">EXP(GAMMALN((df+1)/2))/((df*PI())^0.5*EXP(GAMMALN((df)/2)))*(1+((B688-Estimated_mean)/(Estimated_tau2+Interface!$E$11^2)^0.5)^2/df)^(-(df+1)/2)/(Estimated_tau2+Interface!$E$11^2)^0.5</f>
        <v>2.962100555773747</v>
      </c>
    </row>
    <row r="689" spans="1:4">
      <c r="A689" s="1">
        <v>688</v>
      </c>
      <c r="B689" s="1">
        <f t="shared" ca="1" si="10"/>
        <v>0.18561283458921898</v>
      </c>
      <c r="C689" s="1">
        <f t="array" aca="1" ref="C689" ca="1">SUM(NORMDIST(((B689-Sort_cali_effect)/bw),0,1,FALSE))/(Number_of_studies*bw)</f>
        <v>2.0996962126391194</v>
      </c>
      <c r="D689" s="1">
        <f ca="1">EXP(GAMMALN((df+1)/2))/((df*PI())^0.5*EXP(GAMMALN((df)/2)))*(1+((B689-Estimated_mean)/(Estimated_tau2+Interface!$E$11^2)^0.5)^2/df)^(-(df+1)/2)/(Estimated_tau2+Interface!$E$11^2)^0.5</f>
        <v>2.962100555773747</v>
      </c>
    </row>
    <row r="690" spans="1:4">
      <c r="A690" s="1">
        <v>689</v>
      </c>
      <c r="B690" s="1">
        <f t="shared" ca="1" si="10"/>
        <v>0.18561283458921898</v>
      </c>
      <c r="C690" s="1">
        <f t="array" aca="1" ref="C690" ca="1">SUM(NORMDIST(((B690-Sort_cali_effect)/bw),0,1,FALSE))/(Number_of_studies*bw)</f>
        <v>2.0996962126391194</v>
      </c>
      <c r="D690" s="1">
        <f ca="1">EXP(GAMMALN((df+1)/2))/((df*PI())^0.5*EXP(GAMMALN((df)/2)))*(1+((B690-Estimated_mean)/(Estimated_tau2+Interface!$E$11^2)^0.5)^2/df)^(-(df+1)/2)/(Estimated_tau2+Interface!$E$11^2)^0.5</f>
        <v>2.962100555773747</v>
      </c>
    </row>
    <row r="691" spans="1:4">
      <c r="A691" s="1">
        <v>690</v>
      </c>
      <c r="B691" s="1">
        <f t="shared" ca="1" si="10"/>
        <v>0.18561283458921898</v>
      </c>
      <c r="C691" s="1">
        <f t="array" aca="1" ref="C691" ca="1">SUM(NORMDIST(((B691-Sort_cali_effect)/bw),0,1,FALSE))/(Number_of_studies*bw)</f>
        <v>2.0996962126391194</v>
      </c>
      <c r="D691" s="1">
        <f ca="1">EXP(GAMMALN((df+1)/2))/((df*PI())^0.5*EXP(GAMMALN((df)/2)))*(1+((B691-Estimated_mean)/(Estimated_tau2+Interface!$E$11^2)^0.5)^2/df)^(-(df+1)/2)/(Estimated_tau2+Interface!$E$11^2)^0.5</f>
        <v>2.962100555773747</v>
      </c>
    </row>
    <row r="692" spans="1:4">
      <c r="A692" s="1">
        <v>691</v>
      </c>
      <c r="B692" s="1">
        <f t="shared" ca="1" si="10"/>
        <v>0.18561283458921898</v>
      </c>
      <c r="C692" s="1">
        <f t="array" aca="1" ref="C692" ca="1">SUM(NORMDIST(((B692-Sort_cali_effect)/bw),0,1,FALSE))/(Number_of_studies*bw)</f>
        <v>2.0996962126391194</v>
      </c>
      <c r="D692" s="1">
        <f ca="1">EXP(GAMMALN((df+1)/2))/((df*PI())^0.5*EXP(GAMMALN((df)/2)))*(1+((B692-Estimated_mean)/(Estimated_tau2+Interface!$E$11^2)^0.5)^2/df)^(-(df+1)/2)/(Estimated_tau2+Interface!$E$11^2)^0.5</f>
        <v>2.962100555773747</v>
      </c>
    </row>
    <row r="693" spans="1:4">
      <c r="A693" s="1">
        <v>692</v>
      </c>
      <c r="B693" s="1">
        <f t="shared" ca="1" si="10"/>
        <v>0.18561283458921898</v>
      </c>
      <c r="C693" s="1">
        <f t="array" aca="1" ref="C693" ca="1">SUM(NORMDIST(((B693-Sort_cali_effect)/bw),0,1,FALSE))/(Number_of_studies*bw)</f>
        <v>2.0996962126391194</v>
      </c>
      <c r="D693" s="1">
        <f ca="1">EXP(GAMMALN((df+1)/2))/((df*PI())^0.5*EXP(GAMMALN((df)/2)))*(1+((B693-Estimated_mean)/(Estimated_tau2+Interface!$E$11^2)^0.5)^2/df)^(-(df+1)/2)/(Estimated_tau2+Interface!$E$11^2)^0.5</f>
        <v>2.962100555773747</v>
      </c>
    </row>
    <row r="694" spans="1:4">
      <c r="A694" s="1">
        <v>693</v>
      </c>
      <c r="B694" s="1">
        <f t="shared" ca="1" si="10"/>
        <v>0.18561283458921898</v>
      </c>
      <c r="C694" s="1">
        <f t="array" aca="1" ref="C694" ca="1">SUM(NORMDIST(((B694-Sort_cali_effect)/bw),0,1,FALSE))/(Number_of_studies*bw)</f>
        <v>2.0996962126391194</v>
      </c>
      <c r="D694" s="1">
        <f ca="1">EXP(GAMMALN((df+1)/2))/((df*PI())^0.5*EXP(GAMMALN((df)/2)))*(1+((B694-Estimated_mean)/(Estimated_tau2+Interface!$E$11^2)^0.5)^2/df)^(-(df+1)/2)/(Estimated_tau2+Interface!$E$11^2)^0.5</f>
        <v>2.962100555773747</v>
      </c>
    </row>
    <row r="695" spans="1:4">
      <c r="A695" s="1">
        <v>694</v>
      </c>
      <c r="B695" s="1">
        <f t="shared" ca="1" si="10"/>
        <v>0.18561283458921898</v>
      </c>
      <c r="C695" s="1">
        <f t="array" aca="1" ref="C695" ca="1">SUM(NORMDIST(((B695-Sort_cali_effect)/bw),0,1,FALSE))/(Number_of_studies*bw)</f>
        <v>2.0996962126391194</v>
      </c>
      <c r="D695" s="1">
        <f ca="1">EXP(GAMMALN((df+1)/2))/((df*PI())^0.5*EXP(GAMMALN((df)/2)))*(1+((B695-Estimated_mean)/(Estimated_tau2+Interface!$E$11^2)^0.5)^2/df)^(-(df+1)/2)/(Estimated_tau2+Interface!$E$11^2)^0.5</f>
        <v>2.962100555773747</v>
      </c>
    </row>
    <row r="696" spans="1:4">
      <c r="A696" s="1">
        <v>695</v>
      </c>
      <c r="B696" s="1">
        <f t="shared" ca="1" si="10"/>
        <v>0.18561283458921898</v>
      </c>
      <c r="C696" s="1">
        <f t="array" aca="1" ref="C696" ca="1">SUM(NORMDIST(((B696-Sort_cali_effect)/bw),0,1,FALSE))/(Number_of_studies*bw)</f>
        <v>2.0996962126391194</v>
      </c>
      <c r="D696" s="1">
        <f ca="1">EXP(GAMMALN((df+1)/2))/((df*PI())^0.5*EXP(GAMMALN((df)/2)))*(1+((B696-Estimated_mean)/(Estimated_tau2+Interface!$E$11^2)^0.5)^2/df)^(-(df+1)/2)/(Estimated_tau2+Interface!$E$11^2)^0.5</f>
        <v>2.962100555773747</v>
      </c>
    </row>
    <row r="697" spans="1:4">
      <c r="A697" s="1">
        <v>696</v>
      </c>
      <c r="B697" s="1">
        <f t="shared" ca="1" si="10"/>
        <v>0.18561283458921898</v>
      </c>
      <c r="C697" s="1">
        <f t="array" aca="1" ref="C697" ca="1">SUM(NORMDIST(((B697-Sort_cali_effect)/bw),0,1,FALSE))/(Number_of_studies*bw)</f>
        <v>2.0996962126391194</v>
      </c>
      <c r="D697" s="1">
        <f ca="1">EXP(GAMMALN((df+1)/2))/((df*PI())^0.5*EXP(GAMMALN((df)/2)))*(1+((B697-Estimated_mean)/(Estimated_tau2+Interface!$E$11^2)^0.5)^2/df)^(-(df+1)/2)/(Estimated_tau2+Interface!$E$11^2)^0.5</f>
        <v>2.962100555773747</v>
      </c>
    </row>
    <row r="698" spans="1:4">
      <c r="A698" s="1">
        <v>697</v>
      </c>
      <c r="B698" s="1">
        <f t="shared" ca="1" si="10"/>
        <v>0.18561283458921898</v>
      </c>
      <c r="C698" s="1">
        <f t="array" aca="1" ref="C698" ca="1">SUM(NORMDIST(((B698-Sort_cali_effect)/bw),0,1,FALSE))/(Number_of_studies*bw)</f>
        <v>2.0996962126391194</v>
      </c>
      <c r="D698" s="1">
        <f ca="1">EXP(GAMMALN((df+1)/2))/((df*PI())^0.5*EXP(GAMMALN((df)/2)))*(1+((B698-Estimated_mean)/(Estimated_tau2+Interface!$E$11^2)^0.5)^2/df)^(-(df+1)/2)/(Estimated_tau2+Interface!$E$11^2)^0.5</f>
        <v>2.962100555773747</v>
      </c>
    </row>
    <row r="699" spans="1:4">
      <c r="A699" s="1">
        <v>698</v>
      </c>
      <c r="B699" s="1">
        <f t="shared" ca="1" si="10"/>
        <v>0.18561283458921898</v>
      </c>
      <c r="C699" s="1">
        <f t="array" aca="1" ref="C699" ca="1">SUM(NORMDIST(((B699-Sort_cali_effect)/bw),0,1,FALSE))/(Number_of_studies*bw)</f>
        <v>2.0996962126391194</v>
      </c>
      <c r="D699" s="1">
        <f ca="1">EXP(GAMMALN((df+1)/2))/((df*PI())^0.5*EXP(GAMMALN((df)/2)))*(1+((B699-Estimated_mean)/(Estimated_tau2+Interface!$E$11^2)^0.5)^2/df)^(-(df+1)/2)/(Estimated_tau2+Interface!$E$11^2)^0.5</f>
        <v>2.962100555773747</v>
      </c>
    </row>
    <row r="700" spans="1:4">
      <c r="A700" s="1">
        <v>699</v>
      </c>
      <c r="B700" s="1">
        <f t="shared" ca="1" si="10"/>
        <v>0.18561283458921898</v>
      </c>
      <c r="C700" s="1">
        <f t="array" aca="1" ref="C700" ca="1">SUM(NORMDIST(((B700-Sort_cali_effect)/bw),0,1,FALSE))/(Number_of_studies*bw)</f>
        <v>2.0996962126391194</v>
      </c>
      <c r="D700" s="1">
        <f ca="1">EXP(GAMMALN((df+1)/2))/((df*PI())^0.5*EXP(GAMMALN((df)/2)))*(1+((B700-Estimated_mean)/(Estimated_tau2+Interface!$E$11^2)^0.5)^2/df)^(-(df+1)/2)/(Estimated_tau2+Interface!$E$11^2)^0.5</f>
        <v>2.962100555773747</v>
      </c>
    </row>
    <row r="701" spans="1:4">
      <c r="A701" s="1">
        <v>700</v>
      </c>
      <c r="B701" s="1">
        <f t="shared" ca="1" si="10"/>
        <v>0.18561283458921898</v>
      </c>
      <c r="C701" s="1">
        <f t="array" aca="1" ref="C701" ca="1">SUM(NORMDIST(((B701-Sort_cali_effect)/bw),0,1,FALSE))/(Number_of_studies*bw)</f>
        <v>2.0996962126391194</v>
      </c>
      <c r="D701" s="1">
        <f ca="1">EXP(GAMMALN((df+1)/2))/((df*PI())^0.5*EXP(GAMMALN((df)/2)))*(1+((B701-Estimated_mean)/(Estimated_tau2+Interface!$E$11^2)^0.5)^2/df)^(-(df+1)/2)/(Estimated_tau2+Interface!$E$11^2)^0.5</f>
        <v>2.962100555773747</v>
      </c>
    </row>
    <row r="702" spans="1:4">
      <c r="A702" s="1">
        <v>701</v>
      </c>
      <c r="B702" s="1">
        <f t="shared" ca="1" si="10"/>
        <v>0.18561283458921898</v>
      </c>
      <c r="C702" s="1">
        <f t="array" aca="1" ref="C702" ca="1">SUM(NORMDIST(((B702-Sort_cali_effect)/bw),0,1,FALSE))/(Number_of_studies*bw)</f>
        <v>2.0996962126391194</v>
      </c>
      <c r="D702" s="1">
        <f ca="1">EXP(GAMMALN((df+1)/2))/((df*PI())^0.5*EXP(GAMMALN((df)/2)))*(1+((B702-Estimated_mean)/(Estimated_tau2+Interface!$E$11^2)^0.5)^2/df)^(-(df+1)/2)/(Estimated_tau2+Interface!$E$11^2)^0.5</f>
        <v>2.962100555773747</v>
      </c>
    </row>
    <row r="703" spans="1:4">
      <c r="A703" s="1">
        <v>702</v>
      </c>
      <c r="B703" s="1">
        <f t="shared" ca="1" si="10"/>
        <v>0.18561283458921898</v>
      </c>
      <c r="C703" s="1">
        <f t="array" aca="1" ref="C703" ca="1">SUM(NORMDIST(((B703-Sort_cali_effect)/bw),0,1,FALSE))/(Number_of_studies*bw)</f>
        <v>2.0996962126391194</v>
      </c>
      <c r="D703" s="1">
        <f ca="1">EXP(GAMMALN((df+1)/2))/((df*PI())^0.5*EXP(GAMMALN((df)/2)))*(1+((B703-Estimated_mean)/(Estimated_tau2+Interface!$E$11^2)^0.5)^2/df)^(-(df+1)/2)/(Estimated_tau2+Interface!$E$11^2)^0.5</f>
        <v>2.962100555773747</v>
      </c>
    </row>
    <row r="704" spans="1:4">
      <c r="A704" s="1">
        <v>703</v>
      </c>
      <c r="B704" s="1">
        <f t="shared" ca="1" si="10"/>
        <v>0.18561283458921898</v>
      </c>
      <c r="C704" s="1">
        <f t="array" aca="1" ref="C704" ca="1">SUM(NORMDIST(((B704-Sort_cali_effect)/bw),0,1,FALSE))/(Number_of_studies*bw)</f>
        <v>2.0996962126391194</v>
      </c>
      <c r="D704" s="1">
        <f ca="1">EXP(GAMMALN((df+1)/2))/((df*PI())^0.5*EXP(GAMMALN((df)/2)))*(1+((B704-Estimated_mean)/(Estimated_tau2+Interface!$E$11^2)^0.5)^2/df)^(-(df+1)/2)/(Estimated_tau2+Interface!$E$11^2)^0.5</f>
        <v>2.962100555773747</v>
      </c>
    </row>
    <row r="705" spans="1:4">
      <c r="A705" s="1">
        <v>704</v>
      </c>
      <c r="B705" s="1">
        <f t="shared" ca="1" si="10"/>
        <v>0.18561283458921898</v>
      </c>
      <c r="C705" s="1">
        <f t="array" aca="1" ref="C705" ca="1">SUM(NORMDIST(((B705-Sort_cali_effect)/bw),0,1,FALSE))/(Number_of_studies*bw)</f>
        <v>2.0996962126391194</v>
      </c>
      <c r="D705" s="1">
        <f ca="1">EXP(GAMMALN((df+1)/2))/((df*PI())^0.5*EXP(GAMMALN((df)/2)))*(1+((B705-Estimated_mean)/(Estimated_tau2+Interface!$E$11^2)^0.5)^2/df)^(-(df+1)/2)/(Estimated_tau2+Interface!$E$11^2)^0.5</f>
        <v>2.962100555773747</v>
      </c>
    </row>
    <row r="706" spans="1:4">
      <c r="A706" s="1">
        <v>705</v>
      </c>
      <c r="B706" s="1">
        <f t="shared" ca="1" si="10"/>
        <v>0.18561283458921898</v>
      </c>
      <c r="C706" s="1">
        <f t="array" aca="1" ref="C706" ca="1">SUM(NORMDIST(((B706-Sort_cali_effect)/bw),0,1,FALSE))/(Number_of_studies*bw)</f>
        <v>2.0996962126391194</v>
      </c>
      <c r="D706" s="1">
        <f ca="1">EXP(GAMMALN((df+1)/2))/((df*PI())^0.5*EXP(GAMMALN((df)/2)))*(1+((B706-Estimated_mean)/(Estimated_tau2+Interface!$E$11^2)^0.5)^2/df)^(-(df+1)/2)/(Estimated_tau2+Interface!$E$11^2)^0.5</f>
        <v>2.962100555773747</v>
      </c>
    </row>
    <row r="707" spans="1:4">
      <c r="A707" s="1">
        <v>706</v>
      </c>
      <c r="B707" s="1">
        <f t="shared" ca="1" si="10"/>
        <v>0.18561283458921898</v>
      </c>
      <c r="C707" s="1">
        <f t="array" aca="1" ref="C707" ca="1">SUM(NORMDIST(((B707-Sort_cali_effect)/bw),0,1,FALSE))/(Number_of_studies*bw)</f>
        <v>2.0996962126391194</v>
      </c>
      <c r="D707" s="1">
        <f ca="1">EXP(GAMMALN((df+1)/2))/((df*PI())^0.5*EXP(GAMMALN((df)/2)))*(1+((B707-Estimated_mean)/(Estimated_tau2+Interface!$E$11^2)^0.5)^2/df)^(-(df+1)/2)/(Estimated_tau2+Interface!$E$11^2)^0.5</f>
        <v>2.962100555773747</v>
      </c>
    </row>
    <row r="708" spans="1:4">
      <c r="A708" s="1">
        <v>707</v>
      </c>
      <c r="B708" s="1">
        <f t="shared" ref="B708:B771" ca="1" si="11">$B$2+($B$1001-$B$2)/999*(A708-1)</f>
        <v>0.18561283458921898</v>
      </c>
      <c r="C708" s="1">
        <f t="array" aca="1" ref="C708" ca="1">SUM(NORMDIST(((B708-Sort_cali_effect)/bw),0,1,FALSE))/(Number_of_studies*bw)</f>
        <v>2.0996962126391194</v>
      </c>
      <c r="D708" s="1">
        <f ca="1">EXP(GAMMALN((df+1)/2))/((df*PI())^0.5*EXP(GAMMALN((df)/2)))*(1+((B708-Estimated_mean)/(Estimated_tau2+Interface!$E$11^2)^0.5)^2/df)^(-(df+1)/2)/(Estimated_tau2+Interface!$E$11^2)^0.5</f>
        <v>2.962100555773747</v>
      </c>
    </row>
    <row r="709" spans="1:4">
      <c r="A709" s="1">
        <v>708</v>
      </c>
      <c r="B709" s="1">
        <f t="shared" ca="1" si="11"/>
        <v>0.18561283458921898</v>
      </c>
      <c r="C709" s="1">
        <f t="array" aca="1" ref="C709" ca="1">SUM(NORMDIST(((B709-Sort_cali_effect)/bw),0,1,FALSE))/(Number_of_studies*bw)</f>
        <v>2.0996962126391194</v>
      </c>
      <c r="D709" s="1">
        <f ca="1">EXP(GAMMALN((df+1)/2))/((df*PI())^0.5*EXP(GAMMALN((df)/2)))*(1+((B709-Estimated_mean)/(Estimated_tau2+Interface!$E$11^2)^0.5)^2/df)^(-(df+1)/2)/(Estimated_tau2+Interface!$E$11^2)^0.5</f>
        <v>2.962100555773747</v>
      </c>
    </row>
    <row r="710" spans="1:4">
      <c r="A710" s="1">
        <v>709</v>
      </c>
      <c r="B710" s="1">
        <f t="shared" ca="1" si="11"/>
        <v>0.18561283458921898</v>
      </c>
      <c r="C710" s="1">
        <f t="array" aca="1" ref="C710" ca="1">SUM(NORMDIST(((B710-Sort_cali_effect)/bw),0,1,FALSE))/(Number_of_studies*bw)</f>
        <v>2.0996962126391194</v>
      </c>
      <c r="D710" s="1">
        <f ca="1">EXP(GAMMALN((df+1)/2))/((df*PI())^0.5*EXP(GAMMALN((df)/2)))*(1+((B710-Estimated_mean)/(Estimated_tau2+Interface!$E$11^2)^0.5)^2/df)^(-(df+1)/2)/(Estimated_tau2+Interface!$E$11^2)^0.5</f>
        <v>2.962100555773747</v>
      </c>
    </row>
    <row r="711" spans="1:4">
      <c r="A711" s="1">
        <v>710</v>
      </c>
      <c r="B711" s="1">
        <f t="shared" ca="1" si="11"/>
        <v>0.18561283458921898</v>
      </c>
      <c r="C711" s="1">
        <f t="array" aca="1" ref="C711" ca="1">SUM(NORMDIST(((B711-Sort_cali_effect)/bw),0,1,FALSE))/(Number_of_studies*bw)</f>
        <v>2.0996962126391194</v>
      </c>
      <c r="D711" s="1">
        <f ca="1">EXP(GAMMALN((df+1)/2))/((df*PI())^0.5*EXP(GAMMALN((df)/2)))*(1+((B711-Estimated_mean)/(Estimated_tau2+Interface!$E$11^2)^0.5)^2/df)^(-(df+1)/2)/(Estimated_tau2+Interface!$E$11^2)^0.5</f>
        <v>2.962100555773747</v>
      </c>
    </row>
    <row r="712" spans="1:4">
      <c r="A712" s="1">
        <v>711</v>
      </c>
      <c r="B712" s="1">
        <f t="shared" ca="1" si="11"/>
        <v>0.18561283458921898</v>
      </c>
      <c r="C712" s="1">
        <f t="array" aca="1" ref="C712" ca="1">SUM(NORMDIST(((B712-Sort_cali_effect)/bw),0,1,FALSE))/(Number_of_studies*bw)</f>
        <v>2.0996962126391194</v>
      </c>
      <c r="D712" s="1">
        <f ca="1">EXP(GAMMALN((df+1)/2))/((df*PI())^0.5*EXP(GAMMALN((df)/2)))*(1+((B712-Estimated_mean)/(Estimated_tau2+Interface!$E$11^2)^0.5)^2/df)^(-(df+1)/2)/(Estimated_tau2+Interface!$E$11^2)^0.5</f>
        <v>2.962100555773747</v>
      </c>
    </row>
    <row r="713" spans="1:4">
      <c r="A713" s="1">
        <v>712</v>
      </c>
      <c r="B713" s="1">
        <f t="shared" ca="1" si="11"/>
        <v>0.18561283458921898</v>
      </c>
      <c r="C713" s="1">
        <f t="array" aca="1" ref="C713" ca="1">SUM(NORMDIST(((B713-Sort_cali_effect)/bw),0,1,FALSE))/(Number_of_studies*bw)</f>
        <v>2.0996962126391194</v>
      </c>
      <c r="D713" s="1">
        <f ca="1">EXP(GAMMALN((df+1)/2))/((df*PI())^0.5*EXP(GAMMALN((df)/2)))*(1+((B713-Estimated_mean)/(Estimated_tau2+Interface!$E$11^2)^0.5)^2/df)^(-(df+1)/2)/(Estimated_tau2+Interface!$E$11^2)^0.5</f>
        <v>2.962100555773747</v>
      </c>
    </row>
    <row r="714" spans="1:4">
      <c r="A714" s="1">
        <v>713</v>
      </c>
      <c r="B714" s="1">
        <f t="shared" ca="1" si="11"/>
        <v>0.18561283458921898</v>
      </c>
      <c r="C714" s="1">
        <f t="array" aca="1" ref="C714" ca="1">SUM(NORMDIST(((B714-Sort_cali_effect)/bw),0,1,FALSE))/(Number_of_studies*bw)</f>
        <v>2.0996962126391194</v>
      </c>
      <c r="D714" s="1">
        <f ca="1">EXP(GAMMALN((df+1)/2))/((df*PI())^0.5*EXP(GAMMALN((df)/2)))*(1+((B714-Estimated_mean)/(Estimated_tau2+Interface!$E$11^2)^0.5)^2/df)^(-(df+1)/2)/(Estimated_tau2+Interface!$E$11^2)^0.5</f>
        <v>2.962100555773747</v>
      </c>
    </row>
    <row r="715" spans="1:4">
      <c r="A715" s="1">
        <v>714</v>
      </c>
      <c r="B715" s="1">
        <f t="shared" ca="1" si="11"/>
        <v>0.18561283458921898</v>
      </c>
      <c r="C715" s="1">
        <f t="array" aca="1" ref="C715" ca="1">SUM(NORMDIST(((B715-Sort_cali_effect)/bw),0,1,FALSE))/(Number_of_studies*bw)</f>
        <v>2.0996962126391194</v>
      </c>
      <c r="D715" s="1">
        <f ca="1">EXP(GAMMALN((df+1)/2))/((df*PI())^0.5*EXP(GAMMALN((df)/2)))*(1+((B715-Estimated_mean)/(Estimated_tau2+Interface!$E$11^2)^0.5)^2/df)^(-(df+1)/2)/(Estimated_tau2+Interface!$E$11^2)^0.5</f>
        <v>2.962100555773747</v>
      </c>
    </row>
    <row r="716" spans="1:4">
      <c r="A716" s="1">
        <v>715</v>
      </c>
      <c r="B716" s="1">
        <f t="shared" ca="1" si="11"/>
        <v>0.18561283458921898</v>
      </c>
      <c r="C716" s="1">
        <f t="array" aca="1" ref="C716" ca="1">SUM(NORMDIST(((B716-Sort_cali_effect)/bw),0,1,FALSE))/(Number_of_studies*bw)</f>
        <v>2.0996962126391194</v>
      </c>
      <c r="D716" s="1">
        <f ca="1">EXP(GAMMALN((df+1)/2))/((df*PI())^0.5*EXP(GAMMALN((df)/2)))*(1+((B716-Estimated_mean)/(Estimated_tau2+Interface!$E$11^2)^0.5)^2/df)^(-(df+1)/2)/(Estimated_tau2+Interface!$E$11^2)^0.5</f>
        <v>2.962100555773747</v>
      </c>
    </row>
    <row r="717" spans="1:4">
      <c r="A717" s="1">
        <v>716</v>
      </c>
      <c r="B717" s="1">
        <f t="shared" ca="1" si="11"/>
        <v>0.18561283458921898</v>
      </c>
      <c r="C717" s="1">
        <f t="array" aca="1" ref="C717" ca="1">SUM(NORMDIST(((B717-Sort_cali_effect)/bw),0,1,FALSE))/(Number_of_studies*bw)</f>
        <v>2.0996962126391194</v>
      </c>
      <c r="D717" s="1">
        <f ca="1">EXP(GAMMALN((df+1)/2))/((df*PI())^0.5*EXP(GAMMALN((df)/2)))*(1+((B717-Estimated_mean)/(Estimated_tau2+Interface!$E$11^2)^0.5)^2/df)^(-(df+1)/2)/(Estimated_tau2+Interface!$E$11^2)^0.5</f>
        <v>2.962100555773747</v>
      </c>
    </row>
    <row r="718" spans="1:4">
      <c r="A718" s="1">
        <v>717</v>
      </c>
      <c r="B718" s="1">
        <f t="shared" ca="1" si="11"/>
        <v>0.18561283458921898</v>
      </c>
      <c r="C718" s="1">
        <f t="array" aca="1" ref="C718" ca="1">SUM(NORMDIST(((B718-Sort_cali_effect)/bw),0,1,FALSE))/(Number_of_studies*bw)</f>
        <v>2.0996962126391194</v>
      </c>
      <c r="D718" s="1">
        <f ca="1">EXP(GAMMALN((df+1)/2))/((df*PI())^0.5*EXP(GAMMALN((df)/2)))*(1+((B718-Estimated_mean)/(Estimated_tau2+Interface!$E$11^2)^0.5)^2/df)^(-(df+1)/2)/(Estimated_tau2+Interface!$E$11^2)^0.5</f>
        <v>2.962100555773747</v>
      </c>
    </row>
    <row r="719" spans="1:4">
      <c r="A719" s="1">
        <v>718</v>
      </c>
      <c r="B719" s="1">
        <f t="shared" ca="1" si="11"/>
        <v>0.18561283458921898</v>
      </c>
      <c r="C719" s="1">
        <f t="array" aca="1" ref="C719" ca="1">SUM(NORMDIST(((B719-Sort_cali_effect)/bw),0,1,FALSE))/(Number_of_studies*bw)</f>
        <v>2.0996962126391194</v>
      </c>
      <c r="D719" s="1">
        <f ca="1">EXP(GAMMALN((df+1)/2))/((df*PI())^0.5*EXP(GAMMALN((df)/2)))*(1+((B719-Estimated_mean)/(Estimated_tau2+Interface!$E$11^2)^0.5)^2/df)^(-(df+1)/2)/(Estimated_tau2+Interface!$E$11^2)^0.5</f>
        <v>2.962100555773747</v>
      </c>
    </row>
    <row r="720" spans="1:4">
      <c r="A720" s="1">
        <v>719</v>
      </c>
      <c r="B720" s="1">
        <f t="shared" ca="1" si="11"/>
        <v>0.18561283458921898</v>
      </c>
      <c r="C720" s="1">
        <f t="array" aca="1" ref="C720" ca="1">SUM(NORMDIST(((B720-Sort_cali_effect)/bw),0,1,FALSE))/(Number_of_studies*bw)</f>
        <v>2.0996962126391194</v>
      </c>
      <c r="D720" s="1">
        <f ca="1">EXP(GAMMALN((df+1)/2))/((df*PI())^0.5*EXP(GAMMALN((df)/2)))*(1+((B720-Estimated_mean)/(Estimated_tau2+Interface!$E$11^2)^0.5)^2/df)^(-(df+1)/2)/(Estimated_tau2+Interface!$E$11^2)^0.5</f>
        <v>2.962100555773747</v>
      </c>
    </row>
    <row r="721" spans="1:4">
      <c r="A721" s="1">
        <v>720</v>
      </c>
      <c r="B721" s="1">
        <f t="shared" ca="1" si="11"/>
        <v>0.18561283458921898</v>
      </c>
      <c r="C721" s="1">
        <f t="array" aca="1" ref="C721" ca="1">SUM(NORMDIST(((B721-Sort_cali_effect)/bw),0,1,FALSE))/(Number_of_studies*bw)</f>
        <v>2.0996962126391194</v>
      </c>
      <c r="D721" s="1">
        <f ca="1">EXP(GAMMALN((df+1)/2))/((df*PI())^0.5*EXP(GAMMALN((df)/2)))*(1+((B721-Estimated_mean)/(Estimated_tau2+Interface!$E$11^2)^0.5)^2/df)^(-(df+1)/2)/(Estimated_tau2+Interface!$E$11^2)^0.5</f>
        <v>2.962100555773747</v>
      </c>
    </row>
    <row r="722" spans="1:4">
      <c r="A722" s="1">
        <v>721</v>
      </c>
      <c r="B722" s="1">
        <f t="shared" ca="1" si="11"/>
        <v>0.18561283458921898</v>
      </c>
      <c r="C722" s="1">
        <f t="array" aca="1" ref="C722" ca="1">SUM(NORMDIST(((B722-Sort_cali_effect)/bw),0,1,FALSE))/(Number_of_studies*bw)</f>
        <v>2.0996962126391194</v>
      </c>
      <c r="D722" s="1">
        <f ca="1">EXP(GAMMALN((df+1)/2))/((df*PI())^0.5*EXP(GAMMALN((df)/2)))*(1+((B722-Estimated_mean)/(Estimated_tau2+Interface!$E$11^2)^0.5)^2/df)^(-(df+1)/2)/(Estimated_tau2+Interface!$E$11^2)^0.5</f>
        <v>2.962100555773747</v>
      </c>
    </row>
    <row r="723" spans="1:4">
      <c r="A723" s="1">
        <v>722</v>
      </c>
      <c r="B723" s="1">
        <f t="shared" ca="1" si="11"/>
        <v>0.18561283458921898</v>
      </c>
      <c r="C723" s="1">
        <f t="array" aca="1" ref="C723" ca="1">SUM(NORMDIST(((B723-Sort_cali_effect)/bw),0,1,FALSE))/(Number_of_studies*bw)</f>
        <v>2.0996962126391194</v>
      </c>
      <c r="D723" s="1">
        <f ca="1">EXP(GAMMALN((df+1)/2))/((df*PI())^0.5*EXP(GAMMALN((df)/2)))*(1+((B723-Estimated_mean)/(Estimated_tau2+Interface!$E$11^2)^0.5)^2/df)^(-(df+1)/2)/(Estimated_tau2+Interface!$E$11^2)^0.5</f>
        <v>2.962100555773747</v>
      </c>
    </row>
    <row r="724" spans="1:4">
      <c r="A724" s="1">
        <v>723</v>
      </c>
      <c r="B724" s="1">
        <f t="shared" ca="1" si="11"/>
        <v>0.18561283458921898</v>
      </c>
      <c r="C724" s="1">
        <f t="array" aca="1" ref="C724" ca="1">SUM(NORMDIST(((B724-Sort_cali_effect)/bw),0,1,FALSE))/(Number_of_studies*bw)</f>
        <v>2.0996962126391194</v>
      </c>
      <c r="D724" s="1">
        <f ca="1">EXP(GAMMALN((df+1)/2))/((df*PI())^0.5*EXP(GAMMALN((df)/2)))*(1+((B724-Estimated_mean)/(Estimated_tau2+Interface!$E$11^2)^0.5)^2/df)^(-(df+1)/2)/(Estimated_tau2+Interface!$E$11^2)^0.5</f>
        <v>2.962100555773747</v>
      </c>
    </row>
    <row r="725" spans="1:4">
      <c r="A725" s="1">
        <v>724</v>
      </c>
      <c r="B725" s="1">
        <f t="shared" ca="1" si="11"/>
        <v>0.18561283458921898</v>
      </c>
      <c r="C725" s="1">
        <f t="array" aca="1" ref="C725" ca="1">SUM(NORMDIST(((B725-Sort_cali_effect)/bw),0,1,FALSE))/(Number_of_studies*bw)</f>
        <v>2.0996962126391194</v>
      </c>
      <c r="D725" s="1">
        <f ca="1">EXP(GAMMALN((df+1)/2))/((df*PI())^0.5*EXP(GAMMALN((df)/2)))*(1+((B725-Estimated_mean)/(Estimated_tau2+Interface!$E$11^2)^0.5)^2/df)^(-(df+1)/2)/(Estimated_tau2+Interface!$E$11^2)^0.5</f>
        <v>2.962100555773747</v>
      </c>
    </row>
    <row r="726" spans="1:4">
      <c r="A726" s="1">
        <v>725</v>
      </c>
      <c r="B726" s="1">
        <f t="shared" ca="1" si="11"/>
        <v>0.18561283458921898</v>
      </c>
      <c r="C726" s="1">
        <f t="array" aca="1" ref="C726" ca="1">SUM(NORMDIST(((B726-Sort_cali_effect)/bw),0,1,FALSE))/(Number_of_studies*bw)</f>
        <v>2.0996962126391194</v>
      </c>
      <c r="D726" s="1">
        <f ca="1">EXP(GAMMALN((df+1)/2))/((df*PI())^0.5*EXP(GAMMALN((df)/2)))*(1+((B726-Estimated_mean)/(Estimated_tau2+Interface!$E$11^2)^0.5)^2/df)^(-(df+1)/2)/(Estimated_tau2+Interface!$E$11^2)^0.5</f>
        <v>2.962100555773747</v>
      </c>
    </row>
    <row r="727" spans="1:4">
      <c r="A727" s="1">
        <v>726</v>
      </c>
      <c r="B727" s="1">
        <f t="shared" ca="1" si="11"/>
        <v>0.18561283458921898</v>
      </c>
      <c r="C727" s="1">
        <f t="array" aca="1" ref="C727" ca="1">SUM(NORMDIST(((B727-Sort_cali_effect)/bw),0,1,FALSE))/(Number_of_studies*bw)</f>
        <v>2.0996962126391194</v>
      </c>
      <c r="D727" s="1">
        <f ca="1">EXP(GAMMALN((df+1)/2))/((df*PI())^0.5*EXP(GAMMALN((df)/2)))*(1+((B727-Estimated_mean)/(Estimated_tau2+Interface!$E$11^2)^0.5)^2/df)^(-(df+1)/2)/(Estimated_tau2+Interface!$E$11^2)^0.5</f>
        <v>2.962100555773747</v>
      </c>
    </row>
    <row r="728" spans="1:4">
      <c r="A728" s="1">
        <v>727</v>
      </c>
      <c r="B728" s="1">
        <f t="shared" ca="1" si="11"/>
        <v>0.18561283458921898</v>
      </c>
      <c r="C728" s="1">
        <f t="array" aca="1" ref="C728" ca="1">SUM(NORMDIST(((B728-Sort_cali_effect)/bw),0,1,FALSE))/(Number_of_studies*bw)</f>
        <v>2.0996962126391194</v>
      </c>
      <c r="D728" s="1">
        <f ca="1">EXP(GAMMALN((df+1)/2))/((df*PI())^0.5*EXP(GAMMALN((df)/2)))*(1+((B728-Estimated_mean)/(Estimated_tau2+Interface!$E$11^2)^0.5)^2/df)^(-(df+1)/2)/(Estimated_tau2+Interface!$E$11^2)^0.5</f>
        <v>2.962100555773747</v>
      </c>
    </row>
    <row r="729" spans="1:4">
      <c r="A729" s="1">
        <v>728</v>
      </c>
      <c r="B729" s="1">
        <f t="shared" ca="1" si="11"/>
        <v>0.18561283458921898</v>
      </c>
      <c r="C729" s="1">
        <f t="array" aca="1" ref="C729" ca="1">SUM(NORMDIST(((B729-Sort_cali_effect)/bw),0,1,FALSE))/(Number_of_studies*bw)</f>
        <v>2.0996962126391194</v>
      </c>
      <c r="D729" s="1">
        <f ca="1">EXP(GAMMALN((df+1)/2))/((df*PI())^0.5*EXP(GAMMALN((df)/2)))*(1+((B729-Estimated_mean)/(Estimated_tau2+Interface!$E$11^2)^0.5)^2/df)^(-(df+1)/2)/(Estimated_tau2+Interface!$E$11^2)^0.5</f>
        <v>2.962100555773747</v>
      </c>
    </row>
    <row r="730" spans="1:4">
      <c r="A730" s="1">
        <v>729</v>
      </c>
      <c r="B730" s="1">
        <f t="shared" ca="1" si="11"/>
        <v>0.18561283458921898</v>
      </c>
      <c r="C730" s="1">
        <f t="array" aca="1" ref="C730" ca="1">SUM(NORMDIST(((B730-Sort_cali_effect)/bw),0,1,FALSE))/(Number_of_studies*bw)</f>
        <v>2.0996962126391194</v>
      </c>
      <c r="D730" s="1">
        <f ca="1">EXP(GAMMALN((df+1)/2))/((df*PI())^0.5*EXP(GAMMALN((df)/2)))*(1+((B730-Estimated_mean)/(Estimated_tau2+Interface!$E$11^2)^0.5)^2/df)^(-(df+1)/2)/(Estimated_tau2+Interface!$E$11^2)^0.5</f>
        <v>2.962100555773747</v>
      </c>
    </row>
    <row r="731" spans="1:4">
      <c r="A731" s="1">
        <v>730</v>
      </c>
      <c r="B731" s="1">
        <f t="shared" ca="1" si="11"/>
        <v>0.18561283458921898</v>
      </c>
      <c r="C731" s="1">
        <f t="array" aca="1" ref="C731" ca="1">SUM(NORMDIST(((B731-Sort_cali_effect)/bw),0,1,FALSE))/(Number_of_studies*bw)</f>
        <v>2.0996962126391194</v>
      </c>
      <c r="D731" s="1">
        <f ca="1">EXP(GAMMALN((df+1)/2))/((df*PI())^0.5*EXP(GAMMALN((df)/2)))*(1+((B731-Estimated_mean)/(Estimated_tau2+Interface!$E$11^2)^0.5)^2/df)^(-(df+1)/2)/(Estimated_tau2+Interface!$E$11^2)^0.5</f>
        <v>2.962100555773747</v>
      </c>
    </row>
    <row r="732" spans="1:4">
      <c r="A732" s="1">
        <v>731</v>
      </c>
      <c r="B732" s="1">
        <f t="shared" ca="1" si="11"/>
        <v>0.18561283458921898</v>
      </c>
      <c r="C732" s="1">
        <f t="array" aca="1" ref="C732" ca="1">SUM(NORMDIST(((B732-Sort_cali_effect)/bw),0,1,FALSE))/(Number_of_studies*bw)</f>
        <v>2.0996962126391194</v>
      </c>
      <c r="D732" s="1">
        <f ca="1">EXP(GAMMALN((df+1)/2))/((df*PI())^0.5*EXP(GAMMALN((df)/2)))*(1+((B732-Estimated_mean)/(Estimated_tau2+Interface!$E$11^2)^0.5)^2/df)^(-(df+1)/2)/(Estimated_tau2+Interface!$E$11^2)^0.5</f>
        <v>2.962100555773747</v>
      </c>
    </row>
    <row r="733" spans="1:4">
      <c r="A733" s="1">
        <v>732</v>
      </c>
      <c r="B733" s="1">
        <f t="shared" ca="1" si="11"/>
        <v>0.18561283458921898</v>
      </c>
      <c r="C733" s="1">
        <f t="array" aca="1" ref="C733" ca="1">SUM(NORMDIST(((B733-Sort_cali_effect)/bw),0,1,FALSE))/(Number_of_studies*bw)</f>
        <v>2.0996962126391194</v>
      </c>
      <c r="D733" s="1">
        <f ca="1">EXP(GAMMALN((df+1)/2))/((df*PI())^0.5*EXP(GAMMALN((df)/2)))*(1+((B733-Estimated_mean)/(Estimated_tau2+Interface!$E$11^2)^0.5)^2/df)^(-(df+1)/2)/(Estimated_tau2+Interface!$E$11^2)^0.5</f>
        <v>2.962100555773747</v>
      </c>
    </row>
    <row r="734" spans="1:4">
      <c r="A734" s="1">
        <v>733</v>
      </c>
      <c r="B734" s="1">
        <f t="shared" ca="1" si="11"/>
        <v>0.18561283458921898</v>
      </c>
      <c r="C734" s="1">
        <f t="array" aca="1" ref="C734" ca="1">SUM(NORMDIST(((B734-Sort_cali_effect)/bw),0,1,FALSE))/(Number_of_studies*bw)</f>
        <v>2.0996962126391194</v>
      </c>
      <c r="D734" s="1">
        <f ca="1">EXP(GAMMALN((df+1)/2))/((df*PI())^0.5*EXP(GAMMALN((df)/2)))*(1+((B734-Estimated_mean)/(Estimated_tau2+Interface!$E$11^2)^0.5)^2/df)^(-(df+1)/2)/(Estimated_tau2+Interface!$E$11^2)^0.5</f>
        <v>2.962100555773747</v>
      </c>
    </row>
    <row r="735" spans="1:4">
      <c r="A735" s="1">
        <v>734</v>
      </c>
      <c r="B735" s="1">
        <f t="shared" ca="1" si="11"/>
        <v>0.18561283458921898</v>
      </c>
      <c r="C735" s="1">
        <f t="array" aca="1" ref="C735" ca="1">SUM(NORMDIST(((B735-Sort_cali_effect)/bw),0,1,FALSE))/(Number_of_studies*bw)</f>
        <v>2.0996962126391194</v>
      </c>
      <c r="D735" s="1">
        <f ca="1">EXP(GAMMALN((df+1)/2))/((df*PI())^0.5*EXP(GAMMALN((df)/2)))*(1+((B735-Estimated_mean)/(Estimated_tau2+Interface!$E$11^2)^0.5)^2/df)^(-(df+1)/2)/(Estimated_tau2+Interface!$E$11^2)^0.5</f>
        <v>2.962100555773747</v>
      </c>
    </row>
    <row r="736" spans="1:4">
      <c r="A736" s="1">
        <v>735</v>
      </c>
      <c r="B736" s="1">
        <f t="shared" ca="1" si="11"/>
        <v>0.18561283458921898</v>
      </c>
      <c r="C736" s="1">
        <f t="array" aca="1" ref="C736" ca="1">SUM(NORMDIST(((B736-Sort_cali_effect)/bw),0,1,FALSE))/(Number_of_studies*bw)</f>
        <v>2.0996962126391194</v>
      </c>
      <c r="D736" s="1">
        <f ca="1">EXP(GAMMALN((df+1)/2))/((df*PI())^0.5*EXP(GAMMALN((df)/2)))*(1+((B736-Estimated_mean)/(Estimated_tau2+Interface!$E$11^2)^0.5)^2/df)^(-(df+1)/2)/(Estimated_tau2+Interface!$E$11^2)^0.5</f>
        <v>2.962100555773747</v>
      </c>
    </row>
    <row r="737" spans="1:4">
      <c r="A737" s="1">
        <v>736</v>
      </c>
      <c r="B737" s="1">
        <f t="shared" ca="1" si="11"/>
        <v>0.18561283458921898</v>
      </c>
      <c r="C737" s="1">
        <f t="array" aca="1" ref="C737" ca="1">SUM(NORMDIST(((B737-Sort_cali_effect)/bw),0,1,FALSE))/(Number_of_studies*bw)</f>
        <v>2.0996962126391194</v>
      </c>
      <c r="D737" s="1">
        <f ca="1">EXP(GAMMALN((df+1)/2))/((df*PI())^0.5*EXP(GAMMALN((df)/2)))*(1+((B737-Estimated_mean)/(Estimated_tau2+Interface!$E$11^2)^0.5)^2/df)^(-(df+1)/2)/(Estimated_tau2+Interface!$E$11^2)^0.5</f>
        <v>2.962100555773747</v>
      </c>
    </row>
    <row r="738" spans="1:4">
      <c r="A738" s="1">
        <v>737</v>
      </c>
      <c r="B738" s="1">
        <f t="shared" ca="1" si="11"/>
        <v>0.18561283458921898</v>
      </c>
      <c r="C738" s="1">
        <f t="array" aca="1" ref="C738" ca="1">SUM(NORMDIST(((B738-Sort_cali_effect)/bw),0,1,FALSE))/(Number_of_studies*bw)</f>
        <v>2.0996962126391194</v>
      </c>
      <c r="D738" s="1">
        <f ca="1">EXP(GAMMALN((df+1)/2))/((df*PI())^0.5*EXP(GAMMALN((df)/2)))*(1+((B738-Estimated_mean)/(Estimated_tau2+Interface!$E$11^2)^0.5)^2/df)^(-(df+1)/2)/(Estimated_tau2+Interface!$E$11^2)^0.5</f>
        <v>2.962100555773747</v>
      </c>
    </row>
    <row r="739" spans="1:4">
      <c r="A739" s="1">
        <v>738</v>
      </c>
      <c r="B739" s="1">
        <f t="shared" ca="1" si="11"/>
        <v>0.18561283458921898</v>
      </c>
      <c r="C739" s="1">
        <f t="array" aca="1" ref="C739" ca="1">SUM(NORMDIST(((B739-Sort_cali_effect)/bw),0,1,FALSE))/(Number_of_studies*bw)</f>
        <v>2.0996962126391194</v>
      </c>
      <c r="D739" s="1">
        <f ca="1">EXP(GAMMALN((df+1)/2))/((df*PI())^0.5*EXP(GAMMALN((df)/2)))*(1+((B739-Estimated_mean)/(Estimated_tau2+Interface!$E$11^2)^0.5)^2/df)^(-(df+1)/2)/(Estimated_tau2+Interface!$E$11^2)^0.5</f>
        <v>2.962100555773747</v>
      </c>
    </row>
    <row r="740" spans="1:4">
      <c r="A740" s="1">
        <v>739</v>
      </c>
      <c r="B740" s="1">
        <f t="shared" ca="1" si="11"/>
        <v>0.18561283458921898</v>
      </c>
      <c r="C740" s="1">
        <f t="array" aca="1" ref="C740" ca="1">SUM(NORMDIST(((B740-Sort_cali_effect)/bw),0,1,FALSE))/(Number_of_studies*bw)</f>
        <v>2.0996962126391194</v>
      </c>
      <c r="D740" s="1">
        <f ca="1">EXP(GAMMALN((df+1)/2))/((df*PI())^0.5*EXP(GAMMALN((df)/2)))*(1+((B740-Estimated_mean)/(Estimated_tau2+Interface!$E$11^2)^0.5)^2/df)^(-(df+1)/2)/(Estimated_tau2+Interface!$E$11^2)^0.5</f>
        <v>2.962100555773747</v>
      </c>
    </row>
    <row r="741" spans="1:4">
      <c r="A741" s="1">
        <v>740</v>
      </c>
      <c r="B741" s="1">
        <f t="shared" ca="1" si="11"/>
        <v>0.18561283458921898</v>
      </c>
      <c r="C741" s="1">
        <f t="array" aca="1" ref="C741" ca="1">SUM(NORMDIST(((B741-Sort_cali_effect)/bw),0,1,FALSE))/(Number_of_studies*bw)</f>
        <v>2.0996962126391194</v>
      </c>
      <c r="D741" s="1">
        <f ca="1">EXP(GAMMALN((df+1)/2))/((df*PI())^0.5*EXP(GAMMALN((df)/2)))*(1+((B741-Estimated_mean)/(Estimated_tau2+Interface!$E$11^2)^0.5)^2/df)^(-(df+1)/2)/(Estimated_tau2+Interface!$E$11^2)^0.5</f>
        <v>2.962100555773747</v>
      </c>
    </row>
    <row r="742" spans="1:4">
      <c r="A742" s="1">
        <v>741</v>
      </c>
      <c r="B742" s="1">
        <f t="shared" ca="1" si="11"/>
        <v>0.18561283458921898</v>
      </c>
      <c r="C742" s="1">
        <f t="array" aca="1" ref="C742" ca="1">SUM(NORMDIST(((B742-Sort_cali_effect)/bw),0,1,FALSE))/(Number_of_studies*bw)</f>
        <v>2.0996962126391194</v>
      </c>
      <c r="D742" s="1">
        <f ca="1">EXP(GAMMALN((df+1)/2))/((df*PI())^0.5*EXP(GAMMALN((df)/2)))*(1+((B742-Estimated_mean)/(Estimated_tau2+Interface!$E$11^2)^0.5)^2/df)^(-(df+1)/2)/(Estimated_tau2+Interface!$E$11^2)^0.5</f>
        <v>2.962100555773747</v>
      </c>
    </row>
    <row r="743" spans="1:4">
      <c r="A743" s="1">
        <v>742</v>
      </c>
      <c r="B743" s="1">
        <f t="shared" ca="1" si="11"/>
        <v>0.18561283458921898</v>
      </c>
      <c r="C743" s="1">
        <f t="array" aca="1" ref="C743" ca="1">SUM(NORMDIST(((B743-Sort_cali_effect)/bw),0,1,FALSE))/(Number_of_studies*bw)</f>
        <v>2.0996962126391194</v>
      </c>
      <c r="D743" s="1">
        <f ca="1">EXP(GAMMALN((df+1)/2))/((df*PI())^0.5*EXP(GAMMALN((df)/2)))*(1+((B743-Estimated_mean)/(Estimated_tau2+Interface!$E$11^2)^0.5)^2/df)^(-(df+1)/2)/(Estimated_tau2+Interface!$E$11^2)^0.5</f>
        <v>2.962100555773747</v>
      </c>
    </row>
    <row r="744" spans="1:4">
      <c r="A744" s="1">
        <v>743</v>
      </c>
      <c r="B744" s="1">
        <f t="shared" ca="1" si="11"/>
        <v>0.18561283458921898</v>
      </c>
      <c r="C744" s="1">
        <f t="array" aca="1" ref="C744" ca="1">SUM(NORMDIST(((B744-Sort_cali_effect)/bw),0,1,FALSE))/(Number_of_studies*bw)</f>
        <v>2.0996962126391194</v>
      </c>
      <c r="D744" s="1">
        <f ca="1">EXP(GAMMALN((df+1)/2))/((df*PI())^0.5*EXP(GAMMALN((df)/2)))*(1+((B744-Estimated_mean)/(Estimated_tau2+Interface!$E$11^2)^0.5)^2/df)^(-(df+1)/2)/(Estimated_tau2+Interface!$E$11^2)^0.5</f>
        <v>2.962100555773747</v>
      </c>
    </row>
    <row r="745" spans="1:4">
      <c r="A745" s="1">
        <v>744</v>
      </c>
      <c r="B745" s="1">
        <f t="shared" ca="1" si="11"/>
        <v>0.18561283458921898</v>
      </c>
      <c r="C745" s="1">
        <f t="array" aca="1" ref="C745" ca="1">SUM(NORMDIST(((B745-Sort_cali_effect)/bw),0,1,FALSE))/(Number_of_studies*bw)</f>
        <v>2.0996962126391194</v>
      </c>
      <c r="D745" s="1">
        <f ca="1">EXP(GAMMALN((df+1)/2))/((df*PI())^0.5*EXP(GAMMALN((df)/2)))*(1+((B745-Estimated_mean)/(Estimated_tau2+Interface!$E$11^2)^0.5)^2/df)^(-(df+1)/2)/(Estimated_tau2+Interface!$E$11^2)^0.5</f>
        <v>2.962100555773747</v>
      </c>
    </row>
    <row r="746" spans="1:4">
      <c r="A746" s="1">
        <v>745</v>
      </c>
      <c r="B746" s="1">
        <f t="shared" ca="1" si="11"/>
        <v>0.18561283458921898</v>
      </c>
      <c r="C746" s="1">
        <f t="array" aca="1" ref="C746" ca="1">SUM(NORMDIST(((B746-Sort_cali_effect)/bw),0,1,FALSE))/(Number_of_studies*bw)</f>
        <v>2.0996962126391194</v>
      </c>
      <c r="D746" s="1">
        <f ca="1">EXP(GAMMALN((df+1)/2))/((df*PI())^0.5*EXP(GAMMALN((df)/2)))*(1+((B746-Estimated_mean)/(Estimated_tau2+Interface!$E$11^2)^0.5)^2/df)^(-(df+1)/2)/(Estimated_tau2+Interface!$E$11^2)^0.5</f>
        <v>2.962100555773747</v>
      </c>
    </row>
    <row r="747" spans="1:4">
      <c r="A747" s="1">
        <v>746</v>
      </c>
      <c r="B747" s="1">
        <f t="shared" ca="1" si="11"/>
        <v>0.18561283458921898</v>
      </c>
      <c r="C747" s="1">
        <f t="array" aca="1" ref="C747" ca="1">SUM(NORMDIST(((B747-Sort_cali_effect)/bw),0,1,FALSE))/(Number_of_studies*bw)</f>
        <v>2.0996962126391194</v>
      </c>
      <c r="D747" s="1">
        <f ca="1">EXP(GAMMALN((df+1)/2))/((df*PI())^0.5*EXP(GAMMALN((df)/2)))*(1+((B747-Estimated_mean)/(Estimated_tau2+Interface!$E$11^2)^0.5)^2/df)^(-(df+1)/2)/(Estimated_tau2+Interface!$E$11^2)^0.5</f>
        <v>2.962100555773747</v>
      </c>
    </row>
    <row r="748" spans="1:4">
      <c r="A748" s="1">
        <v>747</v>
      </c>
      <c r="B748" s="1">
        <f t="shared" ca="1" si="11"/>
        <v>0.18561283458921898</v>
      </c>
      <c r="C748" s="1">
        <f t="array" aca="1" ref="C748" ca="1">SUM(NORMDIST(((B748-Sort_cali_effect)/bw),0,1,FALSE))/(Number_of_studies*bw)</f>
        <v>2.0996962126391194</v>
      </c>
      <c r="D748" s="1">
        <f ca="1">EXP(GAMMALN((df+1)/2))/((df*PI())^0.5*EXP(GAMMALN((df)/2)))*(1+((B748-Estimated_mean)/(Estimated_tau2+Interface!$E$11^2)^0.5)^2/df)^(-(df+1)/2)/(Estimated_tau2+Interface!$E$11^2)^0.5</f>
        <v>2.962100555773747</v>
      </c>
    </row>
    <row r="749" spans="1:4">
      <c r="A749" s="1">
        <v>748</v>
      </c>
      <c r="B749" s="1">
        <f t="shared" ca="1" si="11"/>
        <v>0.18561283458921898</v>
      </c>
      <c r="C749" s="1">
        <f t="array" aca="1" ref="C749" ca="1">SUM(NORMDIST(((B749-Sort_cali_effect)/bw),0,1,FALSE))/(Number_of_studies*bw)</f>
        <v>2.0996962126391194</v>
      </c>
      <c r="D749" s="1">
        <f ca="1">EXP(GAMMALN((df+1)/2))/((df*PI())^0.5*EXP(GAMMALN((df)/2)))*(1+((B749-Estimated_mean)/(Estimated_tau2+Interface!$E$11^2)^0.5)^2/df)^(-(df+1)/2)/(Estimated_tau2+Interface!$E$11^2)^0.5</f>
        <v>2.962100555773747</v>
      </c>
    </row>
    <row r="750" spans="1:4">
      <c r="A750" s="1">
        <v>749</v>
      </c>
      <c r="B750" s="1">
        <f t="shared" ca="1" si="11"/>
        <v>0.18561283458921898</v>
      </c>
      <c r="C750" s="1">
        <f t="array" aca="1" ref="C750" ca="1">SUM(NORMDIST(((B750-Sort_cali_effect)/bw),0,1,FALSE))/(Number_of_studies*bw)</f>
        <v>2.0996962126391194</v>
      </c>
      <c r="D750" s="1">
        <f ca="1">EXP(GAMMALN((df+1)/2))/((df*PI())^0.5*EXP(GAMMALN((df)/2)))*(1+((B750-Estimated_mean)/(Estimated_tau2+Interface!$E$11^2)^0.5)^2/df)^(-(df+1)/2)/(Estimated_tau2+Interface!$E$11^2)^0.5</f>
        <v>2.962100555773747</v>
      </c>
    </row>
    <row r="751" spans="1:4">
      <c r="A751" s="1">
        <v>750</v>
      </c>
      <c r="B751" s="1">
        <f t="shared" ca="1" si="11"/>
        <v>0.18561283458921898</v>
      </c>
      <c r="C751" s="1">
        <f t="array" aca="1" ref="C751" ca="1">SUM(NORMDIST(((B751-Sort_cali_effect)/bw),0,1,FALSE))/(Number_of_studies*bw)</f>
        <v>2.0996962126391194</v>
      </c>
      <c r="D751" s="1">
        <f ca="1">EXP(GAMMALN((df+1)/2))/((df*PI())^0.5*EXP(GAMMALN((df)/2)))*(1+((B751-Estimated_mean)/(Estimated_tau2+Interface!$E$11^2)^0.5)^2/df)^(-(df+1)/2)/(Estimated_tau2+Interface!$E$11^2)^0.5</f>
        <v>2.962100555773747</v>
      </c>
    </row>
    <row r="752" spans="1:4">
      <c r="A752" s="1">
        <v>751</v>
      </c>
      <c r="B752" s="1">
        <f t="shared" ca="1" si="11"/>
        <v>0.18561283458921898</v>
      </c>
      <c r="C752" s="1">
        <f t="array" aca="1" ref="C752" ca="1">SUM(NORMDIST(((B752-Sort_cali_effect)/bw),0,1,FALSE))/(Number_of_studies*bw)</f>
        <v>2.0996962126391194</v>
      </c>
      <c r="D752" s="1">
        <f ca="1">EXP(GAMMALN((df+1)/2))/((df*PI())^0.5*EXP(GAMMALN((df)/2)))*(1+((B752-Estimated_mean)/(Estimated_tau2+Interface!$E$11^2)^0.5)^2/df)^(-(df+1)/2)/(Estimated_tau2+Interface!$E$11^2)^0.5</f>
        <v>2.962100555773747</v>
      </c>
    </row>
    <row r="753" spans="1:4">
      <c r="A753" s="1">
        <v>752</v>
      </c>
      <c r="B753" s="1">
        <f t="shared" ca="1" si="11"/>
        <v>0.18561283458921898</v>
      </c>
      <c r="C753" s="1">
        <f t="array" aca="1" ref="C753" ca="1">SUM(NORMDIST(((B753-Sort_cali_effect)/bw),0,1,FALSE))/(Number_of_studies*bw)</f>
        <v>2.0996962126391194</v>
      </c>
      <c r="D753" s="1">
        <f ca="1">EXP(GAMMALN((df+1)/2))/((df*PI())^0.5*EXP(GAMMALN((df)/2)))*(1+((B753-Estimated_mean)/(Estimated_tau2+Interface!$E$11^2)^0.5)^2/df)^(-(df+1)/2)/(Estimated_tau2+Interface!$E$11^2)^0.5</f>
        <v>2.962100555773747</v>
      </c>
    </row>
    <row r="754" spans="1:4">
      <c r="A754" s="1">
        <v>753</v>
      </c>
      <c r="B754" s="1">
        <f t="shared" ca="1" si="11"/>
        <v>0.18561283458921898</v>
      </c>
      <c r="C754" s="1">
        <f t="array" aca="1" ref="C754" ca="1">SUM(NORMDIST(((B754-Sort_cali_effect)/bw),0,1,FALSE))/(Number_of_studies*bw)</f>
        <v>2.0996962126391194</v>
      </c>
      <c r="D754" s="1">
        <f ca="1">EXP(GAMMALN((df+1)/2))/((df*PI())^0.5*EXP(GAMMALN((df)/2)))*(1+((B754-Estimated_mean)/(Estimated_tau2+Interface!$E$11^2)^0.5)^2/df)^(-(df+1)/2)/(Estimated_tau2+Interface!$E$11^2)^0.5</f>
        <v>2.962100555773747</v>
      </c>
    </row>
    <row r="755" spans="1:4">
      <c r="A755" s="1">
        <v>754</v>
      </c>
      <c r="B755" s="1">
        <f t="shared" ca="1" si="11"/>
        <v>0.18561283458921898</v>
      </c>
      <c r="C755" s="1">
        <f t="array" aca="1" ref="C755" ca="1">SUM(NORMDIST(((B755-Sort_cali_effect)/bw),0,1,FALSE))/(Number_of_studies*bw)</f>
        <v>2.0996962126391194</v>
      </c>
      <c r="D755" s="1">
        <f ca="1">EXP(GAMMALN((df+1)/2))/((df*PI())^0.5*EXP(GAMMALN((df)/2)))*(1+((B755-Estimated_mean)/(Estimated_tau2+Interface!$E$11^2)^0.5)^2/df)^(-(df+1)/2)/(Estimated_tau2+Interface!$E$11^2)^0.5</f>
        <v>2.962100555773747</v>
      </c>
    </row>
    <row r="756" spans="1:4">
      <c r="A756" s="1">
        <v>755</v>
      </c>
      <c r="B756" s="1">
        <f t="shared" ca="1" si="11"/>
        <v>0.18561283458921898</v>
      </c>
      <c r="C756" s="1">
        <f t="array" aca="1" ref="C756" ca="1">SUM(NORMDIST(((B756-Sort_cali_effect)/bw),0,1,FALSE))/(Number_of_studies*bw)</f>
        <v>2.0996962126391194</v>
      </c>
      <c r="D756" s="1">
        <f ca="1">EXP(GAMMALN((df+1)/2))/((df*PI())^0.5*EXP(GAMMALN((df)/2)))*(1+((B756-Estimated_mean)/(Estimated_tau2+Interface!$E$11^2)^0.5)^2/df)^(-(df+1)/2)/(Estimated_tau2+Interface!$E$11^2)^0.5</f>
        <v>2.962100555773747</v>
      </c>
    </row>
    <row r="757" spans="1:4">
      <c r="A757" s="1">
        <v>756</v>
      </c>
      <c r="B757" s="1">
        <f t="shared" ca="1" si="11"/>
        <v>0.18561283458921898</v>
      </c>
      <c r="C757" s="1">
        <f t="array" aca="1" ref="C757" ca="1">SUM(NORMDIST(((B757-Sort_cali_effect)/bw),0,1,FALSE))/(Number_of_studies*bw)</f>
        <v>2.0996962126391194</v>
      </c>
      <c r="D757" s="1">
        <f ca="1">EXP(GAMMALN((df+1)/2))/((df*PI())^0.5*EXP(GAMMALN((df)/2)))*(1+((B757-Estimated_mean)/(Estimated_tau2+Interface!$E$11^2)^0.5)^2/df)^(-(df+1)/2)/(Estimated_tau2+Interface!$E$11^2)^0.5</f>
        <v>2.962100555773747</v>
      </c>
    </row>
    <row r="758" spans="1:4">
      <c r="A758" s="1">
        <v>757</v>
      </c>
      <c r="B758" s="1">
        <f t="shared" ca="1" si="11"/>
        <v>0.18561283458921898</v>
      </c>
      <c r="C758" s="1">
        <f t="array" aca="1" ref="C758" ca="1">SUM(NORMDIST(((B758-Sort_cali_effect)/bw),0,1,FALSE))/(Number_of_studies*bw)</f>
        <v>2.0996962126391194</v>
      </c>
      <c r="D758" s="1">
        <f ca="1">EXP(GAMMALN((df+1)/2))/((df*PI())^0.5*EXP(GAMMALN((df)/2)))*(1+((B758-Estimated_mean)/(Estimated_tau2+Interface!$E$11^2)^0.5)^2/df)^(-(df+1)/2)/(Estimated_tau2+Interface!$E$11^2)^0.5</f>
        <v>2.962100555773747</v>
      </c>
    </row>
    <row r="759" spans="1:4">
      <c r="A759" s="1">
        <v>758</v>
      </c>
      <c r="B759" s="1">
        <f t="shared" ca="1" si="11"/>
        <v>0.18561283458921898</v>
      </c>
      <c r="C759" s="1">
        <f t="array" aca="1" ref="C759" ca="1">SUM(NORMDIST(((B759-Sort_cali_effect)/bw),0,1,FALSE))/(Number_of_studies*bw)</f>
        <v>2.0996962126391194</v>
      </c>
      <c r="D759" s="1">
        <f ca="1">EXP(GAMMALN((df+1)/2))/((df*PI())^0.5*EXP(GAMMALN((df)/2)))*(1+((B759-Estimated_mean)/(Estimated_tau2+Interface!$E$11^2)^0.5)^2/df)^(-(df+1)/2)/(Estimated_tau2+Interface!$E$11^2)^0.5</f>
        <v>2.962100555773747</v>
      </c>
    </row>
    <row r="760" spans="1:4">
      <c r="A760" s="1">
        <v>759</v>
      </c>
      <c r="B760" s="1">
        <f t="shared" ca="1" si="11"/>
        <v>0.18561283458921898</v>
      </c>
      <c r="C760" s="1">
        <f t="array" aca="1" ref="C760" ca="1">SUM(NORMDIST(((B760-Sort_cali_effect)/bw),0,1,FALSE))/(Number_of_studies*bw)</f>
        <v>2.0996962126391194</v>
      </c>
      <c r="D760" s="1">
        <f ca="1">EXP(GAMMALN((df+1)/2))/((df*PI())^0.5*EXP(GAMMALN((df)/2)))*(1+((B760-Estimated_mean)/(Estimated_tau2+Interface!$E$11^2)^0.5)^2/df)^(-(df+1)/2)/(Estimated_tau2+Interface!$E$11^2)^0.5</f>
        <v>2.962100555773747</v>
      </c>
    </row>
    <row r="761" spans="1:4">
      <c r="A761" s="1">
        <v>760</v>
      </c>
      <c r="B761" s="1">
        <f t="shared" ca="1" si="11"/>
        <v>0.18561283458921898</v>
      </c>
      <c r="C761" s="1">
        <f t="array" aca="1" ref="C761" ca="1">SUM(NORMDIST(((B761-Sort_cali_effect)/bw),0,1,FALSE))/(Number_of_studies*bw)</f>
        <v>2.0996962126391194</v>
      </c>
      <c r="D761" s="1">
        <f ca="1">EXP(GAMMALN((df+1)/2))/((df*PI())^0.5*EXP(GAMMALN((df)/2)))*(1+((B761-Estimated_mean)/(Estimated_tau2+Interface!$E$11^2)^0.5)^2/df)^(-(df+1)/2)/(Estimated_tau2+Interface!$E$11^2)^0.5</f>
        <v>2.962100555773747</v>
      </c>
    </row>
    <row r="762" spans="1:4">
      <c r="A762" s="1">
        <v>761</v>
      </c>
      <c r="B762" s="1">
        <f t="shared" ca="1" si="11"/>
        <v>0.18561283458921898</v>
      </c>
      <c r="C762" s="1">
        <f t="array" aca="1" ref="C762" ca="1">SUM(NORMDIST(((B762-Sort_cali_effect)/bw),0,1,FALSE))/(Number_of_studies*bw)</f>
        <v>2.0996962126391194</v>
      </c>
      <c r="D762" s="1">
        <f ca="1">EXP(GAMMALN((df+1)/2))/((df*PI())^0.5*EXP(GAMMALN((df)/2)))*(1+((B762-Estimated_mean)/(Estimated_tau2+Interface!$E$11^2)^0.5)^2/df)^(-(df+1)/2)/(Estimated_tau2+Interface!$E$11^2)^0.5</f>
        <v>2.962100555773747</v>
      </c>
    </row>
    <row r="763" spans="1:4">
      <c r="A763" s="1">
        <v>762</v>
      </c>
      <c r="B763" s="1">
        <f t="shared" ca="1" si="11"/>
        <v>0.18561283458921898</v>
      </c>
      <c r="C763" s="1">
        <f t="array" aca="1" ref="C763" ca="1">SUM(NORMDIST(((B763-Sort_cali_effect)/bw),0,1,FALSE))/(Number_of_studies*bw)</f>
        <v>2.0996962126391194</v>
      </c>
      <c r="D763" s="1">
        <f ca="1">EXP(GAMMALN((df+1)/2))/((df*PI())^0.5*EXP(GAMMALN((df)/2)))*(1+((B763-Estimated_mean)/(Estimated_tau2+Interface!$E$11^2)^0.5)^2/df)^(-(df+1)/2)/(Estimated_tau2+Interface!$E$11^2)^0.5</f>
        <v>2.962100555773747</v>
      </c>
    </row>
    <row r="764" spans="1:4">
      <c r="A764" s="1">
        <v>763</v>
      </c>
      <c r="B764" s="1">
        <f t="shared" ca="1" si="11"/>
        <v>0.18561283458921898</v>
      </c>
      <c r="C764" s="1">
        <f t="array" aca="1" ref="C764" ca="1">SUM(NORMDIST(((B764-Sort_cali_effect)/bw),0,1,FALSE))/(Number_of_studies*bw)</f>
        <v>2.0996962126391194</v>
      </c>
      <c r="D764" s="1">
        <f ca="1">EXP(GAMMALN((df+1)/2))/((df*PI())^0.5*EXP(GAMMALN((df)/2)))*(1+((B764-Estimated_mean)/(Estimated_tau2+Interface!$E$11^2)^0.5)^2/df)^(-(df+1)/2)/(Estimated_tau2+Interface!$E$11^2)^0.5</f>
        <v>2.962100555773747</v>
      </c>
    </row>
    <row r="765" spans="1:4">
      <c r="A765" s="1">
        <v>764</v>
      </c>
      <c r="B765" s="1">
        <f t="shared" ca="1" si="11"/>
        <v>0.18561283458921898</v>
      </c>
      <c r="C765" s="1">
        <f t="array" aca="1" ref="C765" ca="1">SUM(NORMDIST(((B765-Sort_cali_effect)/bw),0,1,FALSE))/(Number_of_studies*bw)</f>
        <v>2.0996962126391194</v>
      </c>
      <c r="D765" s="1">
        <f ca="1">EXP(GAMMALN((df+1)/2))/((df*PI())^0.5*EXP(GAMMALN((df)/2)))*(1+((B765-Estimated_mean)/(Estimated_tau2+Interface!$E$11^2)^0.5)^2/df)^(-(df+1)/2)/(Estimated_tau2+Interface!$E$11^2)^0.5</f>
        <v>2.962100555773747</v>
      </c>
    </row>
    <row r="766" spans="1:4">
      <c r="A766" s="1">
        <v>765</v>
      </c>
      <c r="B766" s="1">
        <f t="shared" ca="1" si="11"/>
        <v>0.18561283458921898</v>
      </c>
      <c r="C766" s="1">
        <f t="array" aca="1" ref="C766" ca="1">SUM(NORMDIST(((B766-Sort_cali_effect)/bw),0,1,FALSE))/(Number_of_studies*bw)</f>
        <v>2.0996962126391194</v>
      </c>
      <c r="D766" s="1">
        <f ca="1">EXP(GAMMALN((df+1)/2))/((df*PI())^0.5*EXP(GAMMALN((df)/2)))*(1+((B766-Estimated_mean)/(Estimated_tau2+Interface!$E$11^2)^0.5)^2/df)^(-(df+1)/2)/(Estimated_tau2+Interface!$E$11^2)^0.5</f>
        <v>2.962100555773747</v>
      </c>
    </row>
    <row r="767" spans="1:4">
      <c r="A767" s="1">
        <v>766</v>
      </c>
      <c r="B767" s="1">
        <f t="shared" ca="1" si="11"/>
        <v>0.18561283458921898</v>
      </c>
      <c r="C767" s="1">
        <f t="array" aca="1" ref="C767" ca="1">SUM(NORMDIST(((B767-Sort_cali_effect)/bw),0,1,FALSE))/(Number_of_studies*bw)</f>
        <v>2.0996962126391194</v>
      </c>
      <c r="D767" s="1">
        <f ca="1">EXP(GAMMALN((df+1)/2))/((df*PI())^0.5*EXP(GAMMALN((df)/2)))*(1+((B767-Estimated_mean)/(Estimated_tau2+Interface!$E$11^2)^0.5)^2/df)^(-(df+1)/2)/(Estimated_tau2+Interface!$E$11^2)^0.5</f>
        <v>2.962100555773747</v>
      </c>
    </row>
    <row r="768" spans="1:4">
      <c r="A768" s="1">
        <v>767</v>
      </c>
      <c r="B768" s="1">
        <f t="shared" ca="1" si="11"/>
        <v>0.18561283458921898</v>
      </c>
      <c r="C768" s="1">
        <f t="array" aca="1" ref="C768" ca="1">SUM(NORMDIST(((B768-Sort_cali_effect)/bw),0,1,FALSE))/(Number_of_studies*bw)</f>
        <v>2.0996962126391194</v>
      </c>
      <c r="D768" s="1">
        <f ca="1">EXP(GAMMALN((df+1)/2))/((df*PI())^0.5*EXP(GAMMALN((df)/2)))*(1+((B768-Estimated_mean)/(Estimated_tau2+Interface!$E$11^2)^0.5)^2/df)^(-(df+1)/2)/(Estimated_tau2+Interface!$E$11^2)^0.5</f>
        <v>2.962100555773747</v>
      </c>
    </row>
    <row r="769" spans="1:4">
      <c r="A769" s="1">
        <v>768</v>
      </c>
      <c r="B769" s="1">
        <f t="shared" ca="1" si="11"/>
        <v>0.18561283458921898</v>
      </c>
      <c r="C769" s="1">
        <f t="array" aca="1" ref="C769" ca="1">SUM(NORMDIST(((B769-Sort_cali_effect)/bw),0,1,FALSE))/(Number_of_studies*bw)</f>
        <v>2.0996962126391194</v>
      </c>
      <c r="D769" s="1">
        <f ca="1">EXP(GAMMALN((df+1)/2))/((df*PI())^0.5*EXP(GAMMALN((df)/2)))*(1+((B769-Estimated_mean)/(Estimated_tau2+Interface!$E$11^2)^0.5)^2/df)^(-(df+1)/2)/(Estimated_tau2+Interface!$E$11^2)^0.5</f>
        <v>2.962100555773747</v>
      </c>
    </row>
    <row r="770" spans="1:4">
      <c r="A770" s="1">
        <v>769</v>
      </c>
      <c r="B770" s="1">
        <f t="shared" ca="1" si="11"/>
        <v>0.18561283458921898</v>
      </c>
      <c r="C770" s="1">
        <f t="array" aca="1" ref="C770" ca="1">SUM(NORMDIST(((B770-Sort_cali_effect)/bw),0,1,FALSE))/(Number_of_studies*bw)</f>
        <v>2.0996962126391194</v>
      </c>
      <c r="D770" s="1">
        <f ca="1">EXP(GAMMALN((df+1)/2))/((df*PI())^0.5*EXP(GAMMALN((df)/2)))*(1+((B770-Estimated_mean)/(Estimated_tau2+Interface!$E$11^2)^0.5)^2/df)^(-(df+1)/2)/(Estimated_tau2+Interface!$E$11^2)^0.5</f>
        <v>2.962100555773747</v>
      </c>
    </row>
    <row r="771" spans="1:4">
      <c r="A771" s="1">
        <v>770</v>
      </c>
      <c r="B771" s="1">
        <f t="shared" ca="1" si="11"/>
        <v>0.18561283458921898</v>
      </c>
      <c r="C771" s="1">
        <f t="array" aca="1" ref="C771" ca="1">SUM(NORMDIST(((B771-Sort_cali_effect)/bw),0,1,FALSE))/(Number_of_studies*bw)</f>
        <v>2.0996962126391194</v>
      </c>
      <c r="D771" s="1">
        <f ca="1">EXP(GAMMALN((df+1)/2))/((df*PI())^0.5*EXP(GAMMALN((df)/2)))*(1+((B771-Estimated_mean)/(Estimated_tau2+Interface!$E$11^2)^0.5)^2/df)^(-(df+1)/2)/(Estimated_tau2+Interface!$E$11^2)^0.5</f>
        <v>2.962100555773747</v>
      </c>
    </row>
    <row r="772" spans="1:4">
      <c r="A772" s="1">
        <v>771</v>
      </c>
      <c r="B772" s="1">
        <f t="shared" ref="B772:B835" ca="1" si="12">$B$2+($B$1001-$B$2)/999*(A772-1)</f>
        <v>0.18561283458921898</v>
      </c>
      <c r="C772" s="1">
        <f t="array" aca="1" ref="C772" ca="1">SUM(NORMDIST(((B772-Sort_cali_effect)/bw),0,1,FALSE))/(Number_of_studies*bw)</f>
        <v>2.0996962126391194</v>
      </c>
      <c r="D772" s="1">
        <f ca="1">EXP(GAMMALN((df+1)/2))/((df*PI())^0.5*EXP(GAMMALN((df)/2)))*(1+((B772-Estimated_mean)/(Estimated_tau2+Interface!$E$11^2)^0.5)^2/df)^(-(df+1)/2)/(Estimated_tau2+Interface!$E$11^2)^0.5</f>
        <v>2.962100555773747</v>
      </c>
    </row>
    <row r="773" spans="1:4">
      <c r="A773" s="1">
        <v>772</v>
      </c>
      <c r="B773" s="1">
        <f t="shared" ca="1" si="12"/>
        <v>0.18561283458921898</v>
      </c>
      <c r="C773" s="1">
        <f t="array" aca="1" ref="C773" ca="1">SUM(NORMDIST(((B773-Sort_cali_effect)/bw),0,1,FALSE))/(Number_of_studies*bw)</f>
        <v>2.0996962126391194</v>
      </c>
      <c r="D773" s="1">
        <f ca="1">EXP(GAMMALN((df+1)/2))/((df*PI())^0.5*EXP(GAMMALN((df)/2)))*(1+((B773-Estimated_mean)/(Estimated_tau2+Interface!$E$11^2)^0.5)^2/df)^(-(df+1)/2)/(Estimated_tau2+Interface!$E$11^2)^0.5</f>
        <v>2.962100555773747</v>
      </c>
    </row>
    <row r="774" spans="1:4">
      <c r="A774" s="1">
        <v>773</v>
      </c>
      <c r="B774" s="1">
        <f t="shared" ca="1" si="12"/>
        <v>0.18561283458921898</v>
      </c>
      <c r="C774" s="1">
        <f t="array" aca="1" ref="C774" ca="1">SUM(NORMDIST(((B774-Sort_cali_effect)/bw),0,1,FALSE))/(Number_of_studies*bw)</f>
        <v>2.0996962126391194</v>
      </c>
      <c r="D774" s="1">
        <f ca="1">EXP(GAMMALN((df+1)/2))/((df*PI())^0.5*EXP(GAMMALN((df)/2)))*(1+((B774-Estimated_mean)/(Estimated_tau2+Interface!$E$11^2)^0.5)^2/df)^(-(df+1)/2)/(Estimated_tau2+Interface!$E$11^2)^0.5</f>
        <v>2.962100555773747</v>
      </c>
    </row>
    <row r="775" spans="1:4">
      <c r="A775" s="1">
        <v>774</v>
      </c>
      <c r="B775" s="1">
        <f t="shared" ca="1" si="12"/>
        <v>0.18561283458921898</v>
      </c>
      <c r="C775" s="1">
        <f t="array" aca="1" ref="C775" ca="1">SUM(NORMDIST(((B775-Sort_cali_effect)/bw),0,1,FALSE))/(Number_of_studies*bw)</f>
        <v>2.0996962126391194</v>
      </c>
      <c r="D775" s="1">
        <f ca="1">EXP(GAMMALN((df+1)/2))/((df*PI())^0.5*EXP(GAMMALN((df)/2)))*(1+((B775-Estimated_mean)/(Estimated_tau2+Interface!$E$11^2)^0.5)^2/df)^(-(df+1)/2)/(Estimated_tau2+Interface!$E$11^2)^0.5</f>
        <v>2.962100555773747</v>
      </c>
    </row>
    <row r="776" spans="1:4">
      <c r="A776" s="1">
        <v>775</v>
      </c>
      <c r="B776" s="1">
        <f t="shared" ca="1" si="12"/>
        <v>0.18561283458921898</v>
      </c>
      <c r="C776" s="1">
        <f t="array" aca="1" ref="C776" ca="1">SUM(NORMDIST(((B776-Sort_cali_effect)/bw),0,1,FALSE))/(Number_of_studies*bw)</f>
        <v>2.0996962126391194</v>
      </c>
      <c r="D776" s="1">
        <f ca="1">EXP(GAMMALN((df+1)/2))/((df*PI())^0.5*EXP(GAMMALN((df)/2)))*(1+((B776-Estimated_mean)/(Estimated_tau2+Interface!$E$11^2)^0.5)^2/df)^(-(df+1)/2)/(Estimated_tau2+Interface!$E$11^2)^0.5</f>
        <v>2.962100555773747</v>
      </c>
    </row>
    <row r="777" spans="1:4">
      <c r="A777" s="1">
        <v>776</v>
      </c>
      <c r="B777" s="1">
        <f t="shared" ca="1" si="12"/>
        <v>0.18561283458921898</v>
      </c>
      <c r="C777" s="1">
        <f t="array" aca="1" ref="C777" ca="1">SUM(NORMDIST(((B777-Sort_cali_effect)/bw),0,1,FALSE))/(Number_of_studies*bw)</f>
        <v>2.0996962126391194</v>
      </c>
      <c r="D777" s="1">
        <f ca="1">EXP(GAMMALN((df+1)/2))/((df*PI())^0.5*EXP(GAMMALN((df)/2)))*(1+((B777-Estimated_mean)/(Estimated_tau2+Interface!$E$11^2)^0.5)^2/df)^(-(df+1)/2)/(Estimated_tau2+Interface!$E$11^2)^0.5</f>
        <v>2.962100555773747</v>
      </c>
    </row>
    <row r="778" spans="1:4">
      <c r="A778" s="1">
        <v>777</v>
      </c>
      <c r="B778" s="1">
        <f t="shared" ca="1" si="12"/>
        <v>0.18561283458921898</v>
      </c>
      <c r="C778" s="1">
        <f t="array" aca="1" ref="C778" ca="1">SUM(NORMDIST(((B778-Sort_cali_effect)/bw),0,1,FALSE))/(Number_of_studies*bw)</f>
        <v>2.0996962126391194</v>
      </c>
      <c r="D778" s="1">
        <f ca="1">EXP(GAMMALN((df+1)/2))/((df*PI())^0.5*EXP(GAMMALN((df)/2)))*(1+((B778-Estimated_mean)/(Estimated_tau2+Interface!$E$11^2)^0.5)^2/df)^(-(df+1)/2)/(Estimated_tau2+Interface!$E$11^2)^0.5</f>
        <v>2.962100555773747</v>
      </c>
    </row>
    <row r="779" spans="1:4">
      <c r="A779" s="1">
        <v>778</v>
      </c>
      <c r="B779" s="1">
        <f t="shared" ca="1" si="12"/>
        <v>0.18561283458921898</v>
      </c>
      <c r="C779" s="1">
        <f t="array" aca="1" ref="C779" ca="1">SUM(NORMDIST(((B779-Sort_cali_effect)/bw),0,1,FALSE))/(Number_of_studies*bw)</f>
        <v>2.0996962126391194</v>
      </c>
      <c r="D779" s="1">
        <f ca="1">EXP(GAMMALN((df+1)/2))/((df*PI())^0.5*EXP(GAMMALN((df)/2)))*(1+((B779-Estimated_mean)/(Estimated_tau2+Interface!$E$11^2)^0.5)^2/df)^(-(df+1)/2)/(Estimated_tau2+Interface!$E$11^2)^0.5</f>
        <v>2.962100555773747</v>
      </c>
    </row>
    <row r="780" spans="1:4">
      <c r="A780" s="1">
        <v>779</v>
      </c>
      <c r="B780" s="1">
        <f t="shared" ca="1" si="12"/>
        <v>0.18561283458921898</v>
      </c>
      <c r="C780" s="1">
        <f t="array" aca="1" ref="C780" ca="1">SUM(NORMDIST(((B780-Sort_cali_effect)/bw),0,1,FALSE))/(Number_of_studies*bw)</f>
        <v>2.0996962126391194</v>
      </c>
      <c r="D780" s="1">
        <f ca="1">EXP(GAMMALN((df+1)/2))/((df*PI())^0.5*EXP(GAMMALN((df)/2)))*(1+((B780-Estimated_mean)/(Estimated_tau2+Interface!$E$11^2)^0.5)^2/df)^(-(df+1)/2)/(Estimated_tau2+Interface!$E$11^2)^0.5</f>
        <v>2.962100555773747</v>
      </c>
    </row>
    <row r="781" spans="1:4">
      <c r="A781" s="1">
        <v>780</v>
      </c>
      <c r="B781" s="1">
        <f t="shared" ca="1" si="12"/>
        <v>0.18561283458921898</v>
      </c>
      <c r="C781" s="1">
        <f t="array" aca="1" ref="C781" ca="1">SUM(NORMDIST(((B781-Sort_cali_effect)/bw),0,1,FALSE))/(Number_of_studies*bw)</f>
        <v>2.0996962126391194</v>
      </c>
      <c r="D781" s="1">
        <f ca="1">EXP(GAMMALN((df+1)/2))/((df*PI())^0.5*EXP(GAMMALN((df)/2)))*(1+((B781-Estimated_mean)/(Estimated_tau2+Interface!$E$11^2)^0.5)^2/df)^(-(df+1)/2)/(Estimated_tau2+Interface!$E$11^2)^0.5</f>
        <v>2.962100555773747</v>
      </c>
    </row>
    <row r="782" spans="1:4">
      <c r="A782" s="1">
        <v>781</v>
      </c>
      <c r="B782" s="1">
        <f t="shared" ca="1" si="12"/>
        <v>0.18561283458921898</v>
      </c>
      <c r="C782" s="1">
        <f t="array" aca="1" ref="C782" ca="1">SUM(NORMDIST(((B782-Sort_cali_effect)/bw),0,1,FALSE))/(Number_of_studies*bw)</f>
        <v>2.0996962126391194</v>
      </c>
      <c r="D782" s="1">
        <f ca="1">EXP(GAMMALN((df+1)/2))/((df*PI())^0.5*EXP(GAMMALN((df)/2)))*(1+((B782-Estimated_mean)/(Estimated_tau2+Interface!$E$11^2)^0.5)^2/df)^(-(df+1)/2)/(Estimated_tau2+Interface!$E$11^2)^0.5</f>
        <v>2.962100555773747</v>
      </c>
    </row>
    <row r="783" spans="1:4">
      <c r="A783" s="1">
        <v>782</v>
      </c>
      <c r="B783" s="1">
        <f t="shared" ca="1" si="12"/>
        <v>0.18561283458921898</v>
      </c>
      <c r="C783" s="1">
        <f t="array" aca="1" ref="C783" ca="1">SUM(NORMDIST(((B783-Sort_cali_effect)/bw),0,1,FALSE))/(Number_of_studies*bw)</f>
        <v>2.0996962126391194</v>
      </c>
      <c r="D783" s="1">
        <f ca="1">EXP(GAMMALN((df+1)/2))/((df*PI())^0.5*EXP(GAMMALN((df)/2)))*(1+((B783-Estimated_mean)/(Estimated_tau2+Interface!$E$11^2)^0.5)^2/df)^(-(df+1)/2)/(Estimated_tau2+Interface!$E$11^2)^0.5</f>
        <v>2.962100555773747</v>
      </c>
    </row>
    <row r="784" spans="1:4">
      <c r="A784" s="1">
        <v>783</v>
      </c>
      <c r="B784" s="1">
        <f t="shared" ca="1" si="12"/>
        <v>0.18561283458921898</v>
      </c>
      <c r="C784" s="1">
        <f t="array" aca="1" ref="C784" ca="1">SUM(NORMDIST(((B784-Sort_cali_effect)/bw),0,1,FALSE))/(Number_of_studies*bw)</f>
        <v>2.0996962126391194</v>
      </c>
      <c r="D784" s="1">
        <f ca="1">EXP(GAMMALN((df+1)/2))/((df*PI())^0.5*EXP(GAMMALN((df)/2)))*(1+((B784-Estimated_mean)/(Estimated_tau2+Interface!$E$11^2)^0.5)^2/df)^(-(df+1)/2)/(Estimated_tau2+Interface!$E$11^2)^0.5</f>
        <v>2.962100555773747</v>
      </c>
    </row>
    <row r="785" spans="1:4">
      <c r="A785" s="1">
        <v>784</v>
      </c>
      <c r="B785" s="1">
        <f t="shared" ca="1" si="12"/>
        <v>0.18561283458921898</v>
      </c>
      <c r="C785" s="1">
        <f t="array" aca="1" ref="C785" ca="1">SUM(NORMDIST(((B785-Sort_cali_effect)/bw),0,1,FALSE))/(Number_of_studies*bw)</f>
        <v>2.0996962126391194</v>
      </c>
      <c r="D785" s="1">
        <f ca="1">EXP(GAMMALN((df+1)/2))/((df*PI())^0.5*EXP(GAMMALN((df)/2)))*(1+((B785-Estimated_mean)/(Estimated_tau2+Interface!$E$11^2)^0.5)^2/df)^(-(df+1)/2)/(Estimated_tau2+Interface!$E$11^2)^0.5</f>
        <v>2.962100555773747</v>
      </c>
    </row>
    <row r="786" spans="1:4">
      <c r="A786" s="1">
        <v>785</v>
      </c>
      <c r="B786" s="1">
        <f t="shared" ca="1" si="12"/>
        <v>0.18561283458921898</v>
      </c>
      <c r="C786" s="1">
        <f t="array" aca="1" ref="C786" ca="1">SUM(NORMDIST(((B786-Sort_cali_effect)/bw),0,1,FALSE))/(Number_of_studies*bw)</f>
        <v>2.0996962126391194</v>
      </c>
      <c r="D786" s="1">
        <f ca="1">EXP(GAMMALN((df+1)/2))/((df*PI())^0.5*EXP(GAMMALN((df)/2)))*(1+((B786-Estimated_mean)/(Estimated_tau2+Interface!$E$11^2)^0.5)^2/df)^(-(df+1)/2)/(Estimated_tau2+Interface!$E$11^2)^0.5</f>
        <v>2.962100555773747</v>
      </c>
    </row>
    <row r="787" spans="1:4">
      <c r="A787" s="1">
        <v>786</v>
      </c>
      <c r="B787" s="1">
        <f t="shared" ca="1" si="12"/>
        <v>0.18561283458921898</v>
      </c>
      <c r="C787" s="1">
        <f t="array" aca="1" ref="C787" ca="1">SUM(NORMDIST(((B787-Sort_cali_effect)/bw),0,1,FALSE))/(Number_of_studies*bw)</f>
        <v>2.0996962126391194</v>
      </c>
      <c r="D787" s="1">
        <f ca="1">EXP(GAMMALN((df+1)/2))/((df*PI())^0.5*EXP(GAMMALN((df)/2)))*(1+((B787-Estimated_mean)/(Estimated_tau2+Interface!$E$11^2)^0.5)^2/df)^(-(df+1)/2)/(Estimated_tau2+Interface!$E$11^2)^0.5</f>
        <v>2.962100555773747</v>
      </c>
    </row>
    <row r="788" spans="1:4">
      <c r="A788" s="1">
        <v>787</v>
      </c>
      <c r="B788" s="1">
        <f t="shared" ca="1" si="12"/>
        <v>0.18561283458921898</v>
      </c>
      <c r="C788" s="1">
        <f t="array" aca="1" ref="C788" ca="1">SUM(NORMDIST(((B788-Sort_cali_effect)/bw),0,1,FALSE))/(Number_of_studies*bw)</f>
        <v>2.0996962126391194</v>
      </c>
      <c r="D788" s="1">
        <f ca="1">EXP(GAMMALN((df+1)/2))/((df*PI())^0.5*EXP(GAMMALN((df)/2)))*(1+((B788-Estimated_mean)/(Estimated_tau2+Interface!$E$11^2)^0.5)^2/df)^(-(df+1)/2)/(Estimated_tau2+Interface!$E$11^2)^0.5</f>
        <v>2.962100555773747</v>
      </c>
    </row>
    <row r="789" spans="1:4">
      <c r="A789" s="1">
        <v>788</v>
      </c>
      <c r="B789" s="1">
        <f t="shared" ca="1" si="12"/>
        <v>0.18561283458921898</v>
      </c>
      <c r="C789" s="1">
        <f t="array" aca="1" ref="C789" ca="1">SUM(NORMDIST(((B789-Sort_cali_effect)/bw),0,1,FALSE))/(Number_of_studies*bw)</f>
        <v>2.0996962126391194</v>
      </c>
      <c r="D789" s="1">
        <f ca="1">EXP(GAMMALN((df+1)/2))/((df*PI())^0.5*EXP(GAMMALN((df)/2)))*(1+((B789-Estimated_mean)/(Estimated_tau2+Interface!$E$11^2)^0.5)^2/df)^(-(df+1)/2)/(Estimated_tau2+Interface!$E$11^2)^0.5</f>
        <v>2.962100555773747</v>
      </c>
    </row>
    <row r="790" spans="1:4">
      <c r="A790" s="1">
        <v>789</v>
      </c>
      <c r="B790" s="1">
        <f t="shared" ca="1" si="12"/>
        <v>0.18561283458921898</v>
      </c>
      <c r="C790" s="1">
        <f t="array" aca="1" ref="C790" ca="1">SUM(NORMDIST(((B790-Sort_cali_effect)/bw),0,1,FALSE))/(Number_of_studies*bw)</f>
        <v>2.0996962126391194</v>
      </c>
      <c r="D790" s="1">
        <f ca="1">EXP(GAMMALN((df+1)/2))/((df*PI())^0.5*EXP(GAMMALN((df)/2)))*(1+((B790-Estimated_mean)/(Estimated_tau2+Interface!$E$11^2)^0.5)^2/df)^(-(df+1)/2)/(Estimated_tau2+Interface!$E$11^2)^0.5</f>
        <v>2.962100555773747</v>
      </c>
    </row>
    <row r="791" spans="1:4">
      <c r="A791" s="1">
        <v>790</v>
      </c>
      <c r="B791" s="1">
        <f t="shared" ca="1" si="12"/>
        <v>0.18561283458921898</v>
      </c>
      <c r="C791" s="1">
        <f t="array" aca="1" ref="C791" ca="1">SUM(NORMDIST(((B791-Sort_cali_effect)/bw),0,1,FALSE))/(Number_of_studies*bw)</f>
        <v>2.0996962126391194</v>
      </c>
      <c r="D791" s="1">
        <f ca="1">EXP(GAMMALN((df+1)/2))/((df*PI())^0.5*EXP(GAMMALN((df)/2)))*(1+((B791-Estimated_mean)/(Estimated_tau2+Interface!$E$11^2)^0.5)^2/df)^(-(df+1)/2)/(Estimated_tau2+Interface!$E$11^2)^0.5</f>
        <v>2.962100555773747</v>
      </c>
    </row>
    <row r="792" spans="1:4">
      <c r="A792" s="1">
        <v>791</v>
      </c>
      <c r="B792" s="1">
        <f t="shared" ca="1" si="12"/>
        <v>0.18561283458921898</v>
      </c>
      <c r="C792" s="1">
        <f t="array" aca="1" ref="C792" ca="1">SUM(NORMDIST(((B792-Sort_cali_effect)/bw),0,1,FALSE))/(Number_of_studies*bw)</f>
        <v>2.0996962126391194</v>
      </c>
      <c r="D792" s="1">
        <f ca="1">EXP(GAMMALN((df+1)/2))/((df*PI())^0.5*EXP(GAMMALN((df)/2)))*(1+((B792-Estimated_mean)/(Estimated_tau2+Interface!$E$11^2)^0.5)^2/df)^(-(df+1)/2)/(Estimated_tau2+Interface!$E$11^2)^0.5</f>
        <v>2.962100555773747</v>
      </c>
    </row>
    <row r="793" spans="1:4">
      <c r="A793" s="1">
        <v>792</v>
      </c>
      <c r="B793" s="1">
        <f t="shared" ca="1" si="12"/>
        <v>0.18561283458921898</v>
      </c>
      <c r="C793" s="1">
        <f t="array" aca="1" ref="C793" ca="1">SUM(NORMDIST(((B793-Sort_cali_effect)/bw),0,1,FALSE))/(Number_of_studies*bw)</f>
        <v>2.0996962126391194</v>
      </c>
      <c r="D793" s="1">
        <f ca="1">EXP(GAMMALN((df+1)/2))/((df*PI())^0.5*EXP(GAMMALN((df)/2)))*(1+((B793-Estimated_mean)/(Estimated_tau2+Interface!$E$11^2)^0.5)^2/df)^(-(df+1)/2)/(Estimated_tau2+Interface!$E$11^2)^0.5</f>
        <v>2.962100555773747</v>
      </c>
    </row>
    <row r="794" spans="1:4">
      <c r="A794" s="1">
        <v>793</v>
      </c>
      <c r="B794" s="1">
        <f t="shared" ca="1" si="12"/>
        <v>0.18561283458921898</v>
      </c>
      <c r="C794" s="1">
        <f t="array" aca="1" ref="C794" ca="1">SUM(NORMDIST(((B794-Sort_cali_effect)/bw),0,1,FALSE))/(Number_of_studies*bw)</f>
        <v>2.0996962126391194</v>
      </c>
      <c r="D794" s="1">
        <f ca="1">EXP(GAMMALN((df+1)/2))/((df*PI())^0.5*EXP(GAMMALN((df)/2)))*(1+((B794-Estimated_mean)/(Estimated_tau2+Interface!$E$11^2)^0.5)^2/df)^(-(df+1)/2)/(Estimated_tau2+Interface!$E$11^2)^0.5</f>
        <v>2.962100555773747</v>
      </c>
    </row>
    <row r="795" spans="1:4">
      <c r="A795" s="1">
        <v>794</v>
      </c>
      <c r="B795" s="1">
        <f t="shared" ca="1" si="12"/>
        <v>0.18561283458921898</v>
      </c>
      <c r="C795" s="1">
        <f t="array" aca="1" ref="C795" ca="1">SUM(NORMDIST(((B795-Sort_cali_effect)/bw),0,1,FALSE))/(Number_of_studies*bw)</f>
        <v>2.0996962126391194</v>
      </c>
      <c r="D795" s="1">
        <f ca="1">EXP(GAMMALN((df+1)/2))/((df*PI())^0.5*EXP(GAMMALN((df)/2)))*(1+((B795-Estimated_mean)/(Estimated_tau2+Interface!$E$11^2)^0.5)^2/df)^(-(df+1)/2)/(Estimated_tau2+Interface!$E$11^2)^0.5</f>
        <v>2.962100555773747</v>
      </c>
    </row>
    <row r="796" spans="1:4">
      <c r="A796" s="1">
        <v>795</v>
      </c>
      <c r="B796" s="1">
        <f t="shared" ca="1" si="12"/>
        <v>0.18561283458921898</v>
      </c>
      <c r="C796" s="1">
        <f t="array" aca="1" ref="C796" ca="1">SUM(NORMDIST(((B796-Sort_cali_effect)/bw),0,1,FALSE))/(Number_of_studies*bw)</f>
        <v>2.0996962126391194</v>
      </c>
      <c r="D796" s="1">
        <f ca="1">EXP(GAMMALN((df+1)/2))/((df*PI())^0.5*EXP(GAMMALN((df)/2)))*(1+((B796-Estimated_mean)/(Estimated_tau2+Interface!$E$11^2)^0.5)^2/df)^(-(df+1)/2)/(Estimated_tau2+Interface!$E$11^2)^0.5</f>
        <v>2.962100555773747</v>
      </c>
    </row>
    <row r="797" spans="1:4">
      <c r="A797" s="1">
        <v>796</v>
      </c>
      <c r="B797" s="1">
        <f t="shared" ca="1" si="12"/>
        <v>0.18561283458921898</v>
      </c>
      <c r="C797" s="1">
        <f t="array" aca="1" ref="C797" ca="1">SUM(NORMDIST(((B797-Sort_cali_effect)/bw),0,1,FALSE))/(Number_of_studies*bw)</f>
        <v>2.0996962126391194</v>
      </c>
      <c r="D797" s="1">
        <f ca="1">EXP(GAMMALN((df+1)/2))/((df*PI())^0.5*EXP(GAMMALN((df)/2)))*(1+((B797-Estimated_mean)/(Estimated_tau2+Interface!$E$11^2)^0.5)^2/df)^(-(df+1)/2)/(Estimated_tau2+Interface!$E$11^2)^0.5</f>
        <v>2.962100555773747</v>
      </c>
    </row>
    <row r="798" spans="1:4">
      <c r="A798" s="1">
        <v>797</v>
      </c>
      <c r="B798" s="1">
        <f t="shared" ca="1" si="12"/>
        <v>0.18561283458921898</v>
      </c>
      <c r="C798" s="1">
        <f t="array" aca="1" ref="C798" ca="1">SUM(NORMDIST(((B798-Sort_cali_effect)/bw),0,1,FALSE))/(Number_of_studies*bw)</f>
        <v>2.0996962126391194</v>
      </c>
      <c r="D798" s="1">
        <f ca="1">EXP(GAMMALN((df+1)/2))/((df*PI())^0.5*EXP(GAMMALN((df)/2)))*(1+((B798-Estimated_mean)/(Estimated_tau2+Interface!$E$11^2)^0.5)^2/df)^(-(df+1)/2)/(Estimated_tau2+Interface!$E$11^2)^0.5</f>
        <v>2.962100555773747</v>
      </c>
    </row>
    <row r="799" spans="1:4">
      <c r="A799" s="1">
        <v>798</v>
      </c>
      <c r="B799" s="1">
        <f t="shared" ca="1" si="12"/>
        <v>0.18561283458921898</v>
      </c>
      <c r="C799" s="1">
        <f t="array" aca="1" ref="C799" ca="1">SUM(NORMDIST(((B799-Sort_cali_effect)/bw),0,1,FALSE))/(Number_of_studies*bw)</f>
        <v>2.0996962126391194</v>
      </c>
      <c r="D799" s="1">
        <f ca="1">EXP(GAMMALN((df+1)/2))/((df*PI())^0.5*EXP(GAMMALN((df)/2)))*(1+((B799-Estimated_mean)/(Estimated_tau2+Interface!$E$11^2)^0.5)^2/df)^(-(df+1)/2)/(Estimated_tau2+Interface!$E$11^2)^0.5</f>
        <v>2.962100555773747</v>
      </c>
    </row>
    <row r="800" spans="1:4">
      <c r="A800" s="1">
        <v>799</v>
      </c>
      <c r="B800" s="1">
        <f t="shared" ca="1" si="12"/>
        <v>0.18561283458921898</v>
      </c>
      <c r="C800" s="1">
        <f t="array" aca="1" ref="C800" ca="1">SUM(NORMDIST(((B800-Sort_cali_effect)/bw),0,1,FALSE))/(Number_of_studies*bw)</f>
        <v>2.0996962126391194</v>
      </c>
      <c r="D800" s="1">
        <f ca="1">EXP(GAMMALN((df+1)/2))/((df*PI())^0.5*EXP(GAMMALN((df)/2)))*(1+((B800-Estimated_mean)/(Estimated_tau2+Interface!$E$11^2)^0.5)^2/df)^(-(df+1)/2)/(Estimated_tau2+Interface!$E$11^2)^0.5</f>
        <v>2.962100555773747</v>
      </c>
    </row>
    <row r="801" spans="1:4">
      <c r="A801" s="1">
        <v>800</v>
      </c>
      <c r="B801" s="1">
        <f t="shared" ca="1" si="12"/>
        <v>0.18561283458921898</v>
      </c>
      <c r="C801" s="1">
        <f t="array" aca="1" ref="C801" ca="1">SUM(NORMDIST(((B801-Sort_cali_effect)/bw),0,1,FALSE))/(Number_of_studies*bw)</f>
        <v>2.0996962126391194</v>
      </c>
      <c r="D801" s="1">
        <f ca="1">EXP(GAMMALN((df+1)/2))/((df*PI())^0.5*EXP(GAMMALN((df)/2)))*(1+((B801-Estimated_mean)/(Estimated_tau2+Interface!$E$11^2)^0.5)^2/df)^(-(df+1)/2)/(Estimated_tau2+Interface!$E$11^2)^0.5</f>
        <v>2.962100555773747</v>
      </c>
    </row>
    <row r="802" spans="1:4">
      <c r="A802" s="1">
        <v>801</v>
      </c>
      <c r="B802" s="1">
        <f t="shared" ca="1" si="12"/>
        <v>0.18561283458921898</v>
      </c>
      <c r="C802" s="1">
        <f t="array" aca="1" ref="C802" ca="1">SUM(NORMDIST(((B802-Sort_cali_effect)/bw),0,1,FALSE))/(Number_of_studies*bw)</f>
        <v>2.0996962126391194</v>
      </c>
      <c r="D802" s="1">
        <f ca="1">EXP(GAMMALN((df+1)/2))/((df*PI())^0.5*EXP(GAMMALN((df)/2)))*(1+((B802-Estimated_mean)/(Estimated_tau2+Interface!$E$11^2)^0.5)^2/df)^(-(df+1)/2)/(Estimated_tau2+Interface!$E$11^2)^0.5</f>
        <v>2.962100555773747</v>
      </c>
    </row>
    <row r="803" spans="1:4">
      <c r="A803" s="1">
        <v>802</v>
      </c>
      <c r="B803" s="1">
        <f t="shared" ca="1" si="12"/>
        <v>0.18561283458921898</v>
      </c>
      <c r="C803" s="1">
        <f t="array" aca="1" ref="C803" ca="1">SUM(NORMDIST(((B803-Sort_cali_effect)/bw),0,1,FALSE))/(Number_of_studies*bw)</f>
        <v>2.0996962126391194</v>
      </c>
      <c r="D803" s="1">
        <f ca="1">EXP(GAMMALN((df+1)/2))/((df*PI())^0.5*EXP(GAMMALN((df)/2)))*(1+((B803-Estimated_mean)/(Estimated_tau2+Interface!$E$11^2)^0.5)^2/df)^(-(df+1)/2)/(Estimated_tau2+Interface!$E$11^2)^0.5</f>
        <v>2.962100555773747</v>
      </c>
    </row>
    <row r="804" spans="1:4">
      <c r="A804" s="1">
        <v>803</v>
      </c>
      <c r="B804" s="1">
        <f t="shared" ca="1" si="12"/>
        <v>0.18561283458921898</v>
      </c>
      <c r="C804" s="1">
        <f t="array" aca="1" ref="C804" ca="1">SUM(NORMDIST(((B804-Sort_cali_effect)/bw),0,1,FALSE))/(Number_of_studies*bw)</f>
        <v>2.0996962126391194</v>
      </c>
      <c r="D804" s="1">
        <f ca="1">EXP(GAMMALN((df+1)/2))/((df*PI())^0.5*EXP(GAMMALN((df)/2)))*(1+((B804-Estimated_mean)/(Estimated_tau2+Interface!$E$11^2)^0.5)^2/df)^(-(df+1)/2)/(Estimated_tau2+Interface!$E$11^2)^0.5</f>
        <v>2.962100555773747</v>
      </c>
    </row>
    <row r="805" spans="1:4">
      <c r="A805" s="1">
        <v>804</v>
      </c>
      <c r="B805" s="1">
        <f t="shared" ca="1" si="12"/>
        <v>0.18561283458921898</v>
      </c>
      <c r="C805" s="1">
        <f t="array" aca="1" ref="C805" ca="1">SUM(NORMDIST(((B805-Sort_cali_effect)/bw),0,1,FALSE))/(Number_of_studies*bw)</f>
        <v>2.0996962126391194</v>
      </c>
      <c r="D805" s="1">
        <f ca="1">EXP(GAMMALN((df+1)/2))/((df*PI())^0.5*EXP(GAMMALN((df)/2)))*(1+((B805-Estimated_mean)/(Estimated_tau2+Interface!$E$11^2)^0.5)^2/df)^(-(df+1)/2)/(Estimated_tau2+Interface!$E$11^2)^0.5</f>
        <v>2.962100555773747</v>
      </c>
    </row>
    <row r="806" spans="1:4">
      <c r="A806" s="1">
        <v>805</v>
      </c>
      <c r="B806" s="1">
        <f t="shared" ca="1" si="12"/>
        <v>0.18561283458921898</v>
      </c>
      <c r="C806" s="1">
        <f t="array" aca="1" ref="C806" ca="1">SUM(NORMDIST(((B806-Sort_cali_effect)/bw),0,1,FALSE))/(Number_of_studies*bw)</f>
        <v>2.0996962126391194</v>
      </c>
      <c r="D806" s="1">
        <f ca="1">EXP(GAMMALN((df+1)/2))/((df*PI())^0.5*EXP(GAMMALN((df)/2)))*(1+((B806-Estimated_mean)/(Estimated_tau2+Interface!$E$11^2)^0.5)^2/df)^(-(df+1)/2)/(Estimated_tau2+Interface!$E$11^2)^0.5</f>
        <v>2.962100555773747</v>
      </c>
    </row>
    <row r="807" spans="1:4">
      <c r="A807" s="1">
        <v>806</v>
      </c>
      <c r="B807" s="1">
        <f t="shared" ca="1" si="12"/>
        <v>0.18561283458921898</v>
      </c>
      <c r="C807" s="1">
        <f t="array" aca="1" ref="C807" ca="1">SUM(NORMDIST(((B807-Sort_cali_effect)/bw),0,1,FALSE))/(Number_of_studies*bw)</f>
        <v>2.0996962126391194</v>
      </c>
      <c r="D807" s="1">
        <f ca="1">EXP(GAMMALN((df+1)/2))/((df*PI())^0.5*EXP(GAMMALN((df)/2)))*(1+((B807-Estimated_mean)/(Estimated_tau2+Interface!$E$11^2)^0.5)^2/df)^(-(df+1)/2)/(Estimated_tau2+Interface!$E$11^2)^0.5</f>
        <v>2.962100555773747</v>
      </c>
    </row>
    <row r="808" spans="1:4">
      <c r="A808" s="1">
        <v>807</v>
      </c>
      <c r="B808" s="1">
        <f t="shared" ca="1" si="12"/>
        <v>0.18561283458921898</v>
      </c>
      <c r="C808" s="1">
        <f t="array" aca="1" ref="C808" ca="1">SUM(NORMDIST(((B808-Sort_cali_effect)/bw),0,1,FALSE))/(Number_of_studies*bw)</f>
        <v>2.0996962126391194</v>
      </c>
      <c r="D808" s="1">
        <f ca="1">EXP(GAMMALN((df+1)/2))/((df*PI())^0.5*EXP(GAMMALN((df)/2)))*(1+((B808-Estimated_mean)/(Estimated_tau2+Interface!$E$11^2)^0.5)^2/df)^(-(df+1)/2)/(Estimated_tau2+Interface!$E$11^2)^0.5</f>
        <v>2.962100555773747</v>
      </c>
    </row>
    <row r="809" spans="1:4">
      <c r="A809" s="1">
        <v>808</v>
      </c>
      <c r="B809" s="1">
        <f t="shared" ca="1" si="12"/>
        <v>0.18561283458921898</v>
      </c>
      <c r="C809" s="1">
        <f t="array" aca="1" ref="C809" ca="1">SUM(NORMDIST(((B809-Sort_cali_effect)/bw),0,1,FALSE))/(Number_of_studies*bw)</f>
        <v>2.0996962126391194</v>
      </c>
      <c r="D809" s="1">
        <f ca="1">EXP(GAMMALN((df+1)/2))/((df*PI())^0.5*EXP(GAMMALN((df)/2)))*(1+((B809-Estimated_mean)/(Estimated_tau2+Interface!$E$11^2)^0.5)^2/df)^(-(df+1)/2)/(Estimated_tau2+Interface!$E$11^2)^0.5</f>
        <v>2.962100555773747</v>
      </c>
    </row>
    <row r="810" spans="1:4">
      <c r="A810" s="1">
        <v>809</v>
      </c>
      <c r="B810" s="1">
        <f t="shared" ca="1" si="12"/>
        <v>0.18561283458921898</v>
      </c>
      <c r="C810" s="1">
        <f t="array" aca="1" ref="C810" ca="1">SUM(NORMDIST(((B810-Sort_cali_effect)/bw),0,1,FALSE))/(Number_of_studies*bw)</f>
        <v>2.0996962126391194</v>
      </c>
      <c r="D810" s="1">
        <f ca="1">EXP(GAMMALN((df+1)/2))/((df*PI())^0.5*EXP(GAMMALN((df)/2)))*(1+((B810-Estimated_mean)/(Estimated_tau2+Interface!$E$11^2)^0.5)^2/df)^(-(df+1)/2)/(Estimated_tau2+Interface!$E$11^2)^0.5</f>
        <v>2.962100555773747</v>
      </c>
    </row>
    <row r="811" spans="1:4">
      <c r="A811" s="1">
        <v>810</v>
      </c>
      <c r="B811" s="1">
        <f t="shared" ca="1" si="12"/>
        <v>0.18561283458921898</v>
      </c>
      <c r="C811" s="1">
        <f t="array" aca="1" ref="C811" ca="1">SUM(NORMDIST(((B811-Sort_cali_effect)/bw),0,1,FALSE))/(Number_of_studies*bw)</f>
        <v>2.0996962126391194</v>
      </c>
      <c r="D811" s="1">
        <f ca="1">EXP(GAMMALN((df+1)/2))/((df*PI())^0.5*EXP(GAMMALN((df)/2)))*(1+((B811-Estimated_mean)/(Estimated_tau2+Interface!$E$11^2)^0.5)^2/df)^(-(df+1)/2)/(Estimated_tau2+Interface!$E$11^2)^0.5</f>
        <v>2.962100555773747</v>
      </c>
    </row>
    <row r="812" spans="1:4">
      <c r="A812" s="1">
        <v>811</v>
      </c>
      <c r="B812" s="1">
        <f t="shared" ca="1" si="12"/>
        <v>0.18561283458921898</v>
      </c>
      <c r="C812" s="1">
        <f t="array" aca="1" ref="C812" ca="1">SUM(NORMDIST(((B812-Sort_cali_effect)/bw),0,1,FALSE))/(Number_of_studies*bw)</f>
        <v>2.0996962126391194</v>
      </c>
      <c r="D812" s="1">
        <f ca="1">EXP(GAMMALN((df+1)/2))/((df*PI())^0.5*EXP(GAMMALN((df)/2)))*(1+((B812-Estimated_mean)/(Estimated_tau2+Interface!$E$11^2)^0.5)^2/df)^(-(df+1)/2)/(Estimated_tau2+Interface!$E$11^2)^0.5</f>
        <v>2.962100555773747</v>
      </c>
    </row>
    <row r="813" spans="1:4">
      <c r="A813" s="1">
        <v>812</v>
      </c>
      <c r="B813" s="1">
        <f t="shared" ca="1" si="12"/>
        <v>0.18561283458921898</v>
      </c>
      <c r="C813" s="1">
        <f t="array" aca="1" ref="C813" ca="1">SUM(NORMDIST(((B813-Sort_cali_effect)/bw),0,1,FALSE))/(Number_of_studies*bw)</f>
        <v>2.0996962126391194</v>
      </c>
      <c r="D813" s="1">
        <f ca="1">EXP(GAMMALN((df+1)/2))/((df*PI())^0.5*EXP(GAMMALN((df)/2)))*(1+((B813-Estimated_mean)/(Estimated_tau2+Interface!$E$11^2)^0.5)^2/df)^(-(df+1)/2)/(Estimated_tau2+Interface!$E$11^2)^0.5</f>
        <v>2.962100555773747</v>
      </c>
    </row>
    <row r="814" spans="1:4">
      <c r="A814" s="1">
        <v>813</v>
      </c>
      <c r="B814" s="1">
        <f t="shared" ca="1" si="12"/>
        <v>0.18561283458921898</v>
      </c>
      <c r="C814" s="1">
        <f t="array" aca="1" ref="C814" ca="1">SUM(NORMDIST(((B814-Sort_cali_effect)/bw),0,1,FALSE))/(Number_of_studies*bw)</f>
        <v>2.0996962126391194</v>
      </c>
      <c r="D814" s="1">
        <f ca="1">EXP(GAMMALN((df+1)/2))/((df*PI())^0.5*EXP(GAMMALN((df)/2)))*(1+((B814-Estimated_mean)/(Estimated_tau2+Interface!$E$11^2)^0.5)^2/df)^(-(df+1)/2)/(Estimated_tau2+Interface!$E$11^2)^0.5</f>
        <v>2.962100555773747</v>
      </c>
    </row>
    <row r="815" spans="1:4">
      <c r="A815" s="1">
        <v>814</v>
      </c>
      <c r="B815" s="1">
        <f t="shared" ca="1" si="12"/>
        <v>0.18561283458921898</v>
      </c>
      <c r="C815" s="1">
        <f t="array" aca="1" ref="C815" ca="1">SUM(NORMDIST(((B815-Sort_cali_effect)/bw),0,1,FALSE))/(Number_of_studies*bw)</f>
        <v>2.0996962126391194</v>
      </c>
      <c r="D815" s="1">
        <f ca="1">EXP(GAMMALN((df+1)/2))/((df*PI())^0.5*EXP(GAMMALN((df)/2)))*(1+((B815-Estimated_mean)/(Estimated_tau2+Interface!$E$11^2)^0.5)^2/df)^(-(df+1)/2)/(Estimated_tau2+Interface!$E$11^2)^0.5</f>
        <v>2.962100555773747</v>
      </c>
    </row>
    <row r="816" spans="1:4">
      <c r="A816" s="1">
        <v>815</v>
      </c>
      <c r="B816" s="1">
        <f t="shared" ca="1" si="12"/>
        <v>0.18561283458921898</v>
      </c>
      <c r="C816" s="1">
        <f t="array" aca="1" ref="C816" ca="1">SUM(NORMDIST(((B816-Sort_cali_effect)/bw),0,1,FALSE))/(Number_of_studies*bw)</f>
        <v>2.0996962126391194</v>
      </c>
      <c r="D816" s="1">
        <f ca="1">EXP(GAMMALN((df+1)/2))/((df*PI())^0.5*EXP(GAMMALN((df)/2)))*(1+((B816-Estimated_mean)/(Estimated_tau2+Interface!$E$11^2)^0.5)^2/df)^(-(df+1)/2)/(Estimated_tau2+Interface!$E$11^2)^0.5</f>
        <v>2.962100555773747</v>
      </c>
    </row>
    <row r="817" spans="1:4">
      <c r="A817" s="1">
        <v>816</v>
      </c>
      <c r="B817" s="1">
        <f t="shared" ca="1" si="12"/>
        <v>0.18561283458921898</v>
      </c>
      <c r="C817" s="1">
        <f t="array" aca="1" ref="C817" ca="1">SUM(NORMDIST(((B817-Sort_cali_effect)/bw),0,1,FALSE))/(Number_of_studies*bw)</f>
        <v>2.0996962126391194</v>
      </c>
      <c r="D817" s="1">
        <f ca="1">EXP(GAMMALN((df+1)/2))/((df*PI())^0.5*EXP(GAMMALN((df)/2)))*(1+((B817-Estimated_mean)/(Estimated_tau2+Interface!$E$11^2)^0.5)^2/df)^(-(df+1)/2)/(Estimated_tau2+Interface!$E$11^2)^0.5</f>
        <v>2.962100555773747</v>
      </c>
    </row>
    <row r="818" spans="1:4">
      <c r="A818" s="1">
        <v>817</v>
      </c>
      <c r="B818" s="1">
        <f t="shared" ca="1" si="12"/>
        <v>0.18561283458921898</v>
      </c>
      <c r="C818" s="1">
        <f t="array" aca="1" ref="C818" ca="1">SUM(NORMDIST(((B818-Sort_cali_effect)/bw),0,1,FALSE))/(Number_of_studies*bw)</f>
        <v>2.0996962126391194</v>
      </c>
      <c r="D818" s="1">
        <f ca="1">EXP(GAMMALN((df+1)/2))/((df*PI())^0.5*EXP(GAMMALN((df)/2)))*(1+((B818-Estimated_mean)/(Estimated_tau2+Interface!$E$11^2)^0.5)^2/df)^(-(df+1)/2)/(Estimated_tau2+Interface!$E$11^2)^0.5</f>
        <v>2.962100555773747</v>
      </c>
    </row>
    <row r="819" spans="1:4">
      <c r="A819" s="1">
        <v>818</v>
      </c>
      <c r="B819" s="1">
        <f t="shared" ca="1" si="12"/>
        <v>0.18561283458921898</v>
      </c>
      <c r="C819" s="1">
        <f t="array" aca="1" ref="C819" ca="1">SUM(NORMDIST(((B819-Sort_cali_effect)/bw),0,1,FALSE))/(Number_of_studies*bw)</f>
        <v>2.0996962126391194</v>
      </c>
      <c r="D819" s="1">
        <f ca="1">EXP(GAMMALN((df+1)/2))/((df*PI())^0.5*EXP(GAMMALN((df)/2)))*(1+((B819-Estimated_mean)/(Estimated_tau2+Interface!$E$11^2)^0.5)^2/df)^(-(df+1)/2)/(Estimated_tau2+Interface!$E$11^2)^0.5</f>
        <v>2.962100555773747</v>
      </c>
    </row>
    <row r="820" spans="1:4">
      <c r="A820" s="1">
        <v>819</v>
      </c>
      <c r="B820" s="1">
        <f t="shared" ca="1" si="12"/>
        <v>0.18561283458921898</v>
      </c>
      <c r="C820" s="1">
        <f t="array" aca="1" ref="C820" ca="1">SUM(NORMDIST(((B820-Sort_cali_effect)/bw),0,1,FALSE))/(Number_of_studies*bw)</f>
        <v>2.0996962126391194</v>
      </c>
      <c r="D820" s="1">
        <f ca="1">EXP(GAMMALN((df+1)/2))/((df*PI())^0.5*EXP(GAMMALN((df)/2)))*(1+((B820-Estimated_mean)/(Estimated_tau2+Interface!$E$11^2)^0.5)^2/df)^(-(df+1)/2)/(Estimated_tau2+Interface!$E$11^2)^0.5</f>
        <v>2.962100555773747</v>
      </c>
    </row>
    <row r="821" spans="1:4">
      <c r="A821" s="1">
        <v>820</v>
      </c>
      <c r="B821" s="1">
        <f t="shared" ca="1" si="12"/>
        <v>0.18561283458921898</v>
      </c>
      <c r="C821" s="1">
        <f t="array" aca="1" ref="C821" ca="1">SUM(NORMDIST(((B821-Sort_cali_effect)/bw),0,1,FALSE))/(Number_of_studies*bw)</f>
        <v>2.0996962126391194</v>
      </c>
      <c r="D821" s="1">
        <f ca="1">EXP(GAMMALN((df+1)/2))/((df*PI())^0.5*EXP(GAMMALN((df)/2)))*(1+((B821-Estimated_mean)/(Estimated_tau2+Interface!$E$11^2)^0.5)^2/df)^(-(df+1)/2)/(Estimated_tau2+Interface!$E$11^2)^0.5</f>
        <v>2.962100555773747</v>
      </c>
    </row>
    <row r="822" spans="1:4">
      <c r="A822" s="1">
        <v>821</v>
      </c>
      <c r="B822" s="1">
        <f t="shared" ca="1" si="12"/>
        <v>0.18561283458921898</v>
      </c>
      <c r="C822" s="1">
        <f t="array" aca="1" ref="C822" ca="1">SUM(NORMDIST(((B822-Sort_cali_effect)/bw),0,1,FALSE))/(Number_of_studies*bw)</f>
        <v>2.0996962126391194</v>
      </c>
      <c r="D822" s="1">
        <f ca="1">EXP(GAMMALN((df+1)/2))/((df*PI())^0.5*EXP(GAMMALN((df)/2)))*(1+((B822-Estimated_mean)/(Estimated_tau2+Interface!$E$11^2)^0.5)^2/df)^(-(df+1)/2)/(Estimated_tau2+Interface!$E$11^2)^0.5</f>
        <v>2.962100555773747</v>
      </c>
    </row>
    <row r="823" spans="1:4">
      <c r="A823" s="1">
        <v>822</v>
      </c>
      <c r="B823" s="1">
        <f t="shared" ca="1" si="12"/>
        <v>0.18561283458921898</v>
      </c>
      <c r="C823" s="1">
        <f t="array" aca="1" ref="C823" ca="1">SUM(NORMDIST(((B823-Sort_cali_effect)/bw),0,1,FALSE))/(Number_of_studies*bw)</f>
        <v>2.0996962126391194</v>
      </c>
      <c r="D823" s="1">
        <f ca="1">EXP(GAMMALN((df+1)/2))/((df*PI())^0.5*EXP(GAMMALN((df)/2)))*(1+((B823-Estimated_mean)/(Estimated_tau2+Interface!$E$11^2)^0.5)^2/df)^(-(df+1)/2)/(Estimated_tau2+Interface!$E$11^2)^0.5</f>
        <v>2.962100555773747</v>
      </c>
    </row>
    <row r="824" spans="1:4">
      <c r="A824" s="1">
        <v>823</v>
      </c>
      <c r="B824" s="1">
        <f t="shared" ca="1" si="12"/>
        <v>0.18561283458921898</v>
      </c>
      <c r="C824" s="1">
        <f t="array" aca="1" ref="C824" ca="1">SUM(NORMDIST(((B824-Sort_cali_effect)/bw),0,1,FALSE))/(Number_of_studies*bw)</f>
        <v>2.0996962126391194</v>
      </c>
      <c r="D824" s="1">
        <f ca="1">EXP(GAMMALN((df+1)/2))/((df*PI())^0.5*EXP(GAMMALN((df)/2)))*(1+((B824-Estimated_mean)/(Estimated_tau2+Interface!$E$11^2)^0.5)^2/df)^(-(df+1)/2)/(Estimated_tau2+Interface!$E$11^2)^0.5</f>
        <v>2.962100555773747</v>
      </c>
    </row>
    <row r="825" spans="1:4">
      <c r="A825" s="1">
        <v>824</v>
      </c>
      <c r="B825" s="1">
        <f t="shared" ca="1" si="12"/>
        <v>0.18561283458921898</v>
      </c>
      <c r="C825" s="1">
        <f t="array" aca="1" ref="C825" ca="1">SUM(NORMDIST(((B825-Sort_cali_effect)/bw),0,1,FALSE))/(Number_of_studies*bw)</f>
        <v>2.0996962126391194</v>
      </c>
      <c r="D825" s="1">
        <f ca="1">EXP(GAMMALN((df+1)/2))/((df*PI())^0.5*EXP(GAMMALN((df)/2)))*(1+((B825-Estimated_mean)/(Estimated_tau2+Interface!$E$11^2)^0.5)^2/df)^(-(df+1)/2)/(Estimated_tau2+Interface!$E$11^2)^0.5</f>
        <v>2.962100555773747</v>
      </c>
    </row>
    <row r="826" spans="1:4">
      <c r="A826" s="1">
        <v>825</v>
      </c>
      <c r="B826" s="1">
        <f t="shared" ca="1" si="12"/>
        <v>0.18561283458921898</v>
      </c>
      <c r="C826" s="1">
        <f t="array" aca="1" ref="C826" ca="1">SUM(NORMDIST(((B826-Sort_cali_effect)/bw),0,1,FALSE))/(Number_of_studies*bw)</f>
        <v>2.0996962126391194</v>
      </c>
      <c r="D826" s="1">
        <f ca="1">EXP(GAMMALN((df+1)/2))/((df*PI())^0.5*EXP(GAMMALN((df)/2)))*(1+((B826-Estimated_mean)/(Estimated_tau2+Interface!$E$11^2)^0.5)^2/df)^(-(df+1)/2)/(Estimated_tau2+Interface!$E$11^2)^0.5</f>
        <v>2.962100555773747</v>
      </c>
    </row>
    <row r="827" spans="1:4">
      <c r="A827" s="1">
        <v>826</v>
      </c>
      <c r="B827" s="1">
        <f t="shared" ca="1" si="12"/>
        <v>0.18561283458921898</v>
      </c>
      <c r="C827" s="1">
        <f t="array" aca="1" ref="C827" ca="1">SUM(NORMDIST(((B827-Sort_cali_effect)/bw),0,1,FALSE))/(Number_of_studies*bw)</f>
        <v>2.0996962126391194</v>
      </c>
      <c r="D827" s="1">
        <f ca="1">EXP(GAMMALN((df+1)/2))/((df*PI())^0.5*EXP(GAMMALN((df)/2)))*(1+((B827-Estimated_mean)/(Estimated_tau2+Interface!$E$11^2)^0.5)^2/df)^(-(df+1)/2)/(Estimated_tau2+Interface!$E$11^2)^0.5</f>
        <v>2.962100555773747</v>
      </c>
    </row>
    <row r="828" spans="1:4">
      <c r="A828" s="1">
        <v>827</v>
      </c>
      <c r="B828" s="1">
        <f t="shared" ca="1" si="12"/>
        <v>0.18561283458921898</v>
      </c>
      <c r="C828" s="1">
        <f t="array" aca="1" ref="C828" ca="1">SUM(NORMDIST(((B828-Sort_cali_effect)/bw),0,1,FALSE))/(Number_of_studies*bw)</f>
        <v>2.0996962126391194</v>
      </c>
      <c r="D828" s="1">
        <f ca="1">EXP(GAMMALN((df+1)/2))/((df*PI())^0.5*EXP(GAMMALN((df)/2)))*(1+((B828-Estimated_mean)/(Estimated_tau2+Interface!$E$11^2)^0.5)^2/df)^(-(df+1)/2)/(Estimated_tau2+Interface!$E$11^2)^0.5</f>
        <v>2.962100555773747</v>
      </c>
    </row>
    <row r="829" spans="1:4">
      <c r="A829" s="1">
        <v>828</v>
      </c>
      <c r="B829" s="1">
        <f t="shared" ca="1" si="12"/>
        <v>0.18561283458921898</v>
      </c>
      <c r="C829" s="1">
        <f t="array" aca="1" ref="C829" ca="1">SUM(NORMDIST(((B829-Sort_cali_effect)/bw),0,1,FALSE))/(Number_of_studies*bw)</f>
        <v>2.0996962126391194</v>
      </c>
      <c r="D829" s="1">
        <f ca="1">EXP(GAMMALN((df+1)/2))/((df*PI())^0.5*EXP(GAMMALN((df)/2)))*(1+((B829-Estimated_mean)/(Estimated_tau2+Interface!$E$11^2)^0.5)^2/df)^(-(df+1)/2)/(Estimated_tau2+Interface!$E$11^2)^0.5</f>
        <v>2.962100555773747</v>
      </c>
    </row>
    <row r="830" spans="1:4">
      <c r="A830" s="1">
        <v>829</v>
      </c>
      <c r="B830" s="1">
        <f t="shared" ca="1" si="12"/>
        <v>0.18561283458921898</v>
      </c>
      <c r="C830" s="1">
        <f t="array" aca="1" ref="C830" ca="1">SUM(NORMDIST(((B830-Sort_cali_effect)/bw),0,1,FALSE))/(Number_of_studies*bw)</f>
        <v>2.0996962126391194</v>
      </c>
      <c r="D830" s="1">
        <f ca="1">EXP(GAMMALN((df+1)/2))/((df*PI())^0.5*EXP(GAMMALN((df)/2)))*(1+((B830-Estimated_mean)/(Estimated_tau2+Interface!$E$11^2)^0.5)^2/df)^(-(df+1)/2)/(Estimated_tau2+Interface!$E$11^2)^0.5</f>
        <v>2.962100555773747</v>
      </c>
    </row>
    <row r="831" spans="1:4">
      <c r="A831" s="1">
        <v>830</v>
      </c>
      <c r="B831" s="1">
        <f t="shared" ca="1" si="12"/>
        <v>0.18561283458921898</v>
      </c>
      <c r="C831" s="1">
        <f t="array" aca="1" ref="C831" ca="1">SUM(NORMDIST(((B831-Sort_cali_effect)/bw),0,1,FALSE))/(Number_of_studies*bw)</f>
        <v>2.0996962126391194</v>
      </c>
      <c r="D831" s="1">
        <f ca="1">EXP(GAMMALN((df+1)/2))/((df*PI())^0.5*EXP(GAMMALN((df)/2)))*(1+((B831-Estimated_mean)/(Estimated_tau2+Interface!$E$11^2)^0.5)^2/df)^(-(df+1)/2)/(Estimated_tau2+Interface!$E$11^2)^0.5</f>
        <v>2.962100555773747</v>
      </c>
    </row>
    <row r="832" spans="1:4">
      <c r="A832" s="1">
        <v>831</v>
      </c>
      <c r="B832" s="1">
        <f t="shared" ca="1" si="12"/>
        <v>0.18561283458921898</v>
      </c>
      <c r="C832" s="1">
        <f t="array" aca="1" ref="C832" ca="1">SUM(NORMDIST(((B832-Sort_cali_effect)/bw),0,1,FALSE))/(Number_of_studies*bw)</f>
        <v>2.0996962126391194</v>
      </c>
      <c r="D832" s="1">
        <f ca="1">EXP(GAMMALN((df+1)/2))/((df*PI())^0.5*EXP(GAMMALN((df)/2)))*(1+((B832-Estimated_mean)/(Estimated_tau2+Interface!$E$11^2)^0.5)^2/df)^(-(df+1)/2)/(Estimated_tau2+Interface!$E$11^2)^0.5</f>
        <v>2.962100555773747</v>
      </c>
    </row>
    <row r="833" spans="1:4">
      <c r="A833" s="1">
        <v>832</v>
      </c>
      <c r="B833" s="1">
        <f t="shared" ca="1" si="12"/>
        <v>0.18561283458921898</v>
      </c>
      <c r="C833" s="1">
        <f t="array" aca="1" ref="C833" ca="1">SUM(NORMDIST(((B833-Sort_cali_effect)/bw),0,1,FALSE))/(Number_of_studies*bw)</f>
        <v>2.0996962126391194</v>
      </c>
      <c r="D833" s="1">
        <f ca="1">EXP(GAMMALN((df+1)/2))/((df*PI())^0.5*EXP(GAMMALN((df)/2)))*(1+((B833-Estimated_mean)/(Estimated_tau2+Interface!$E$11^2)^0.5)^2/df)^(-(df+1)/2)/(Estimated_tau2+Interface!$E$11^2)^0.5</f>
        <v>2.962100555773747</v>
      </c>
    </row>
    <row r="834" spans="1:4">
      <c r="A834" s="1">
        <v>833</v>
      </c>
      <c r="B834" s="1">
        <f t="shared" ca="1" si="12"/>
        <v>0.18561283458921898</v>
      </c>
      <c r="C834" s="1">
        <f t="array" aca="1" ref="C834" ca="1">SUM(NORMDIST(((B834-Sort_cali_effect)/bw),0,1,FALSE))/(Number_of_studies*bw)</f>
        <v>2.0996962126391194</v>
      </c>
      <c r="D834" s="1">
        <f ca="1">EXP(GAMMALN((df+1)/2))/((df*PI())^0.5*EXP(GAMMALN((df)/2)))*(1+((B834-Estimated_mean)/(Estimated_tau2+Interface!$E$11^2)^0.5)^2/df)^(-(df+1)/2)/(Estimated_tau2+Interface!$E$11^2)^0.5</f>
        <v>2.962100555773747</v>
      </c>
    </row>
    <row r="835" spans="1:4">
      <c r="A835" s="1">
        <v>834</v>
      </c>
      <c r="B835" s="1">
        <f t="shared" ca="1" si="12"/>
        <v>0.18561283458921898</v>
      </c>
      <c r="C835" s="1">
        <f t="array" aca="1" ref="C835" ca="1">SUM(NORMDIST(((B835-Sort_cali_effect)/bw),0,1,FALSE))/(Number_of_studies*bw)</f>
        <v>2.0996962126391194</v>
      </c>
      <c r="D835" s="1">
        <f ca="1">EXP(GAMMALN((df+1)/2))/((df*PI())^0.5*EXP(GAMMALN((df)/2)))*(1+((B835-Estimated_mean)/(Estimated_tau2+Interface!$E$11^2)^0.5)^2/df)^(-(df+1)/2)/(Estimated_tau2+Interface!$E$11^2)^0.5</f>
        <v>2.962100555773747</v>
      </c>
    </row>
    <row r="836" spans="1:4">
      <c r="A836" s="1">
        <v>835</v>
      </c>
      <c r="B836" s="1">
        <f t="shared" ref="B836:B899" ca="1" si="13">$B$2+($B$1001-$B$2)/999*(A836-1)</f>
        <v>0.18561283458921898</v>
      </c>
      <c r="C836" s="1">
        <f t="array" aca="1" ref="C836" ca="1">SUM(NORMDIST(((B836-Sort_cali_effect)/bw),0,1,FALSE))/(Number_of_studies*bw)</f>
        <v>2.0996962126391194</v>
      </c>
      <c r="D836" s="1">
        <f ca="1">EXP(GAMMALN((df+1)/2))/((df*PI())^0.5*EXP(GAMMALN((df)/2)))*(1+((B836-Estimated_mean)/(Estimated_tau2+Interface!$E$11^2)^0.5)^2/df)^(-(df+1)/2)/(Estimated_tau2+Interface!$E$11^2)^0.5</f>
        <v>2.962100555773747</v>
      </c>
    </row>
    <row r="837" spans="1:4">
      <c r="A837" s="1">
        <v>836</v>
      </c>
      <c r="B837" s="1">
        <f t="shared" ca="1" si="13"/>
        <v>0.18561283458921898</v>
      </c>
      <c r="C837" s="1">
        <f t="array" aca="1" ref="C837" ca="1">SUM(NORMDIST(((B837-Sort_cali_effect)/bw),0,1,FALSE))/(Number_of_studies*bw)</f>
        <v>2.0996962126391194</v>
      </c>
      <c r="D837" s="1">
        <f ca="1">EXP(GAMMALN((df+1)/2))/((df*PI())^0.5*EXP(GAMMALN((df)/2)))*(1+((B837-Estimated_mean)/(Estimated_tau2+Interface!$E$11^2)^0.5)^2/df)^(-(df+1)/2)/(Estimated_tau2+Interface!$E$11^2)^0.5</f>
        <v>2.962100555773747</v>
      </c>
    </row>
    <row r="838" spans="1:4">
      <c r="A838" s="1">
        <v>837</v>
      </c>
      <c r="B838" s="1">
        <f t="shared" ca="1" si="13"/>
        <v>0.18561283458921898</v>
      </c>
      <c r="C838" s="1">
        <f t="array" aca="1" ref="C838" ca="1">SUM(NORMDIST(((B838-Sort_cali_effect)/bw),0,1,FALSE))/(Number_of_studies*bw)</f>
        <v>2.0996962126391194</v>
      </c>
      <c r="D838" s="1">
        <f ca="1">EXP(GAMMALN((df+1)/2))/((df*PI())^0.5*EXP(GAMMALN((df)/2)))*(1+((B838-Estimated_mean)/(Estimated_tau2+Interface!$E$11^2)^0.5)^2/df)^(-(df+1)/2)/(Estimated_tau2+Interface!$E$11^2)^0.5</f>
        <v>2.962100555773747</v>
      </c>
    </row>
    <row r="839" spans="1:4">
      <c r="A839" s="1">
        <v>838</v>
      </c>
      <c r="B839" s="1">
        <f t="shared" ca="1" si="13"/>
        <v>0.18561283458921898</v>
      </c>
      <c r="C839" s="1">
        <f t="array" aca="1" ref="C839" ca="1">SUM(NORMDIST(((B839-Sort_cali_effect)/bw),0,1,FALSE))/(Number_of_studies*bw)</f>
        <v>2.0996962126391194</v>
      </c>
      <c r="D839" s="1">
        <f ca="1">EXP(GAMMALN((df+1)/2))/((df*PI())^0.5*EXP(GAMMALN((df)/2)))*(1+((B839-Estimated_mean)/(Estimated_tau2+Interface!$E$11^2)^0.5)^2/df)^(-(df+1)/2)/(Estimated_tau2+Interface!$E$11^2)^0.5</f>
        <v>2.962100555773747</v>
      </c>
    </row>
    <row r="840" spans="1:4">
      <c r="A840" s="1">
        <v>839</v>
      </c>
      <c r="B840" s="1">
        <f t="shared" ca="1" si="13"/>
        <v>0.18561283458921898</v>
      </c>
      <c r="C840" s="1">
        <f t="array" aca="1" ref="C840" ca="1">SUM(NORMDIST(((B840-Sort_cali_effect)/bw),0,1,FALSE))/(Number_of_studies*bw)</f>
        <v>2.0996962126391194</v>
      </c>
      <c r="D840" s="1">
        <f ca="1">EXP(GAMMALN((df+1)/2))/((df*PI())^0.5*EXP(GAMMALN((df)/2)))*(1+((B840-Estimated_mean)/(Estimated_tau2+Interface!$E$11^2)^0.5)^2/df)^(-(df+1)/2)/(Estimated_tau2+Interface!$E$11^2)^0.5</f>
        <v>2.962100555773747</v>
      </c>
    </row>
    <row r="841" spans="1:4">
      <c r="A841" s="1">
        <v>840</v>
      </c>
      <c r="B841" s="1">
        <f t="shared" ca="1" si="13"/>
        <v>0.18561283458921898</v>
      </c>
      <c r="C841" s="1">
        <f t="array" aca="1" ref="C841" ca="1">SUM(NORMDIST(((B841-Sort_cali_effect)/bw),0,1,FALSE))/(Number_of_studies*bw)</f>
        <v>2.0996962126391194</v>
      </c>
      <c r="D841" s="1">
        <f ca="1">EXP(GAMMALN((df+1)/2))/((df*PI())^0.5*EXP(GAMMALN((df)/2)))*(1+((B841-Estimated_mean)/(Estimated_tau2+Interface!$E$11^2)^0.5)^2/df)^(-(df+1)/2)/(Estimated_tau2+Interface!$E$11^2)^0.5</f>
        <v>2.962100555773747</v>
      </c>
    </row>
    <row r="842" spans="1:4">
      <c r="A842" s="1">
        <v>841</v>
      </c>
      <c r="B842" s="1">
        <f t="shared" ca="1" si="13"/>
        <v>0.18561283458921898</v>
      </c>
      <c r="C842" s="1">
        <f t="array" aca="1" ref="C842" ca="1">SUM(NORMDIST(((B842-Sort_cali_effect)/bw),0,1,FALSE))/(Number_of_studies*bw)</f>
        <v>2.0996962126391194</v>
      </c>
      <c r="D842" s="1">
        <f ca="1">EXP(GAMMALN((df+1)/2))/((df*PI())^0.5*EXP(GAMMALN((df)/2)))*(1+((B842-Estimated_mean)/(Estimated_tau2+Interface!$E$11^2)^0.5)^2/df)^(-(df+1)/2)/(Estimated_tau2+Interface!$E$11^2)^0.5</f>
        <v>2.962100555773747</v>
      </c>
    </row>
    <row r="843" spans="1:4">
      <c r="A843" s="1">
        <v>842</v>
      </c>
      <c r="B843" s="1">
        <f t="shared" ca="1" si="13"/>
        <v>0.18561283458921898</v>
      </c>
      <c r="C843" s="1">
        <f t="array" aca="1" ref="C843" ca="1">SUM(NORMDIST(((B843-Sort_cali_effect)/bw),0,1,FALSE))/(Number_of_studies*bw)</f>
        <v>2.0996962126391194</v>
      </c>
      <c r="D843" s="1">
        <f ca="1">EXP(GAMMALN((df+1)/2))/((df*PI())^0.5*EXP(GAMMALN((df)/2)))*(1+((B843-Estimated_mean)/(Estimated_tau2+Interface!$E$11^2)^0.5)^2/df)^(-(df+1)/2)/(Estimated_tau2+Interface!$E$11^2)^0.5</f>
        <v>2.962100555773747</v>
      </c>
    </row>
    <row r="844" spans="1:4">
      <c r="A844" s="1">
        <v>843</v>
      </c>
      <c r="B844" s="1">
        <f t="shared" ca="1" si="13"/>
        <v>0.18561283458921898</v>
      </c>
      <c r="C844" s="1">
        <f t="array" aca="1" ref="C844" ca="1">SUM(NORMDIST(((B844-Sort_cali_effect)/bw),0,1,FALSE))/(Number_of_studies*bw)</f>
        <v>2.0996962126391194</v>
      </c>
      <c r="D844" s="1">
        <f ca="1">EXP(GAMMALN((df+1)/2))/((df*PI())^0.5*EXP(GAMMALN((df)/2)))*(1+((B844-Estimated_mean)/(Estimated_tau2+Interface!$E$11^2)^0.5)^2/df)^(-(df+1)/2)/(Estimated_tau2+Interface!$E$11^2)^0.5</f>
        <v>2.962100555773747</v>
      </c>
    </row>
    <row r="845" spans="1:4">
      <c r="A845" s="1">
        <v>844</v>
      </c>
      <c r="B845" s="1">
        <f t="shared" ca="1" si="13"/>
        <v>0.18561283458921898</v>
      </c>
      <c r="C845" s="1">
        <f t="array" aca="1" ref="C845" ca="1">SUM(NORMDIST(((B845-Sort_cali_effect)/bw),0,1,FALSE))/(Number_of_studies*bw)</f>
        <v>2.0996962126391194</v>
      </c>
      <c r="D845" s="1">
        <f ca="1">EXP(GAMMALN((df+1)/2))/((df*PI())^0.5*EXP(GAMMALN((df)/2)))*(1+((B845-Estimated_mean)/(Estimated_tau2+Interface!$E$11^2)^0.5)^2/df)^(-(df+1)/2)/(Estimated_tau2+Interface!$E$11^2)^0.5</f>
        <v>2.962100555773747</v>
      </c>
    </row>
    <row r="846" spans="1:4">
      <c r="A846" s="1">
        <v>845</v>
      </c>
      <c r="B846" s="1">
        <f t="shared" ca="1" si="13"/>
        <v>0.18561283458921898</v>
      </c>
      <c r="C846" s="1">
        <f t="array" aca="1" ref="C846" ca="1">SUM(NORMDIST(((B846-Sort_cali_effect)/bw),0,1,FALSE))/(Number_of_studies*bw)</f>
        <v>2.0996962126391194</v>
      </c>
      <c r="D846" s="1">
        <f ca="1">EXP(GAMMALN((df+1)/2))/((df*PI())^0.5*EXP(GAMMALN((df)/2)))*(1+((B846-Estimated_mean)/(Estimated_tau2+Interface!$E$11^2)^0.5)^2/df)^(-(df+1)/2)/(Estimated_tau2+Interface!$E$11^2)^0.5</f>
        <v>2.962100555773747</v>
      </c>
    </row>
    <row r="847" spans="1:4">
      <c r="A847" s="1">
        <v>846</v>
      </c>
      <c r="B847" s="1">
        <f t="shared" ca="1" si="13"/>
        <v>0.18561283458921898</v>
      </c>
      <c r="C847" s="1">
        <f t="array" aca="1" ref="C847" ca="1">SUM(NORMDIST(((B847-Sort_cali_effect)/bw),0,1,FALSE))/(Number_of_studies*bw)</f>
        <v>2.0996962126391194</v>
      </c>
      <c r="D847" s="1">
        <f ca="1">EXP(GAMMALN((df+1)/2))/((df*PI())^0.5*EXP(GAMMALN((df)/2)))*(1+((B847-Estimated_mean)/(Estimated_tau2+Interface!$E$11^2)^0.5)^2/df)^(-(df+1)/2)/(Estimated_tau2+Interface!$E$11^2)^0.5</f>
        <v>2.962100555773747</v>
      </c>
    </row>
    <row r="848" spans="1:4">
      <c r="A848" s="1">
        <v>847</v>
      </c>
      <c r="B848" s="1">
        <f t="shared" ca="1" si="13"/>
        <v>0.18561283458921898</v>
      </c>
      <c r="C848" s="1">
        <f t="array" aca="1" ref="C848" ca="1">SUM(NORMDIST(((B848-Sort_cali_effect)/bw),0,1,FALSE))/(Number_of_studies*bw)</f>
        <v>2.0996962126391194</v>
      </c>
      <c r="D848" s="1">
        <f ca="1">EXP(GAMMALN((df+1)/2))/((df*PI())^0.5*EXP(GAMMALN((df)/2)))*(1+((B848-Estimated_mean)/(Estimated_tau2+Interface!$E$11^2)^0.5)^2/df)^(-(df+1)/2)/(Estimated_tau2+Interface!$E$11^2)^0.5</f>
        <v>2.962100555773747</v>
      </c>
    </row>
    <row r="849" spans="1:4">
      <c r="A849" s="1">
        <v>848</v>
      </c>
      <c r="B849" s="1">
        <f t="shared" ca="1" si="13"/>
        <v>0.18561283458921898</v>
      </c>
      <c r="C849" s="1">
        <f t="array" aca="1" ref="C849" ca="1">SUM(NORMDIST(((B849-Sort_cali_effect)/bw),0,1,FALSE))/(Number_of_studies*bw)</f>
        <v>2.0996962126391194</v>
      </c>
      <c r="D849" s="1">
        <f ca="1">EXP(GAMMALN((df+1)/2))/((df*PI())^0.5*EXP(GAMMALN((df)/2)))*(1+((B849-Estimated_mean)/(Estimated_tau2+Interface!$E$11^2)^0.5)^2/df)^(-(df+1)/2)/(Estimated_tau2+Interface!$E$11^2)^0.5</f>
        <v>2.962100555773747</v>
      </c>
    </row>
    <row r="850" spans="1:4">
      <c r="A850" s="1">
        <v>849</v>
      </c>
      <c r="B850" s="1">
        <f t="shared" ca="1" si="13"/>
        <v>0.18561283458921898</v>
      </c>
      <c r="C850" s="1">
        <f t="array" aca="1" ref="C850" ca="1">SUM(NORMDIST(((B850-Sort_cali_effect)/bw),0,1,FALSE))/(Number_of_studies*bw)</f>
        <v>2.0996962126391194</v>
      </c>
      <c r="D850" s="1">
        <f ca="1">EXP(GAMMALN((df+1)/2))/((df*PI())^0.5*EXP(GAMMALN((df)/2)))*(1+((B850-Estimated_mean)/(Estimated_tau2+Interface!$E$11^2)^0.5)^2/df)^(-(df+1)/2)/(Estimated_tau2+Interface!$E$11^2)^0.5</f>
        <v>2.962100555773747</v>
      </c>
    </row>
    <row r="851" spans="1:4">
      <c r="A851" s="1">
        <v>850</v>
      </c>
      <c r="B851" s="1">
        <f t="shared" ca="1" si="13"/>
        <v>0.18561283458921898</v>
      </c>
      <c r="C851" s="1">
        <f t="array" aca="1" ref="C851" ca="1">SUM(NORMDIST(((B851-Sort_cali_effect)/bw),0,1,FALSE))/(Number_of_studies*bw)</f>
        <v>2.0996962126391194</v>
      </c>
      <c r="D851" s="1">
        <f ca="1">EXP(GAMMALN((df+1)/2))/((df*PI())^0.5*EXP(GAMMALN((df)/2)))*(1+((B851-Estimated_mean)/(Estimated_tau2+Interface!$E$11^2)^0.5)^2/df)^(-(df+1)/2)/(Estimated_tau2+Interface!$E$11^2)^0.5</f>
        <v>2.962100555773747</v>
      </c>
    </row>
    <row r="852" spans="1:4">
      <c r="A852" s="1">
        <v>851</v>
      </c>
      <c r="B852" s="1">
        <f t="shared" ca="1" si="13"/>
        <v>0.18561283458921898</v>
      </c>
      <c r="C852" s="1">
        <f t="array" aca="1" ref="C852" ca="1">SUM(NORMDIST(((B852-Sort_cali_effect)/bw),0,1,FALSE))/(Number_of_studies*bw)</f>
        <v>2.0996962126391194</v>
      </c>
      <c r="D852" s="1">
        <f ca="1">EXP(GAMMALN((df+1)/2))/((df*PI())^0.5*EXP(GAMMALN((df)/2)))*(1+((B852-Estimated_mean)/(Estimated_tau2+Interface!$E$11^2)^0.5)^2/df)^(-(df+1)/2)/(Estimated_tau2+Interface!$E$11^2)^0.5</f>
        <v>2.962100555773747</v>
      </c>
    </row>
    <row r="853" spans="1:4">
      <c r="A853" s="1">
        <v>852</v>
      </c>
      <c r="B853" s="1">
        <f t="shared" ca="1" si="13"/>
        <v>0.18561283458921898</v>
      </c>
      <c r="C853" s="1">
        <f t="array" aca="1" ref="C853" ca="1">SUM(NORMDIST(((B853-Sort_cali_effect)/bw),0,1,FALSE))/(Number_of_studies*bw)</f>
        <v>2.0996962126391194</v>
      </c>
      <c r="D853" s="1">
        <f ca="1">EXP(GAMMALN((df+1)/2))/((df*PI())^0.5*EXP(GAMMALN((df)/2)))*(1+((B853-Estimated_mean)/(Estimated_tau2+Interface!$E$11^2)^0.5)^2/df)^(-(df+1)/2)/(Estimated_tau2+Interface!$E$11^2)^0.5</f>
        <v>2.962100555773747</v>
      </c>
    </row>
    <row r="854" spans="1:4">
      <c r="A854" s="1">
        <v>853</v>
      </c>
      <c r="B854" s="1">
        <f t="shared" ca="1" si="13"/>
        <v>0.18561283458921898</v>
      </c>
      <c r="C854" s="1">
        <f t="array" aca="1" ref="C854" ca="1">SUM(NORMDIST(((B854-Sort_cali_effect)/bw),0,1,FALSE))/(Number_of_studies*bw)</f>
        <v>2.0996962126391194</v>
      </c>
      <c r="D854" s="1">
        <f ca="1">EXP(GAMMALN((df+1)/2))/((df*PI())^0.5*EXP(GAMMALN((df)/2)))*(1+((B854-Estimated_mean)/(Estimated_tau2+Interface!$E$11^2)^0.5)^2/df)^(-(df+1)/2)/(Estimated_tau2+Interface!$E$11^2)^0.5</f>
        <v>2.962100555773747</v>
      </c>
    </row>
    <row r="855" spans="1:4">
      <c r="A855" s="1">
        <v>854</v>
      </c>
      <c r="B855" s="1">
        <f t="shared" ca="1" si="13"/>
        <v>0.18561283458921898</v>
      </c>
      <c r="C855" s="1">
        <f t="array" aca="1" ref="C855" ca="1">SUM(NORMDIST(((B855-Sort_cali_effect)/bw),0,1,FALSE))/(Number_of_studies*bw)</f>
        <v>2.0996962126391194</v>
      </c>
      <c r="D855" s="1">
        <f ca="1">EXP(GAMMALN((df+1)/2))/((df*PI())^0.5*EXP(GAMMALN((df)/2)))*(1+((B855-Estimated_mean)/(Estimated_tau2+Interface!$E$11^2)^0.5)^2/df)^(-(df+1)/2)/(Estimated_tau2+Interface!$E$11^2)^0.5</f>
        <v>2.962100555773747</v>
      </c>
    </row>
    <row r="856" spans="1:4">
      <c r="A856" s="1">
        <v>855</v>
      </c>
      <c r="B856" s="1">
        <f t="shared" ca="1" si="13"/>
        <v>0.18561283458921898</v>
      </c>
      <c r="C856" s="1">
        <f t="array" aca="1" ref="C856" ca="1">SUM(NORMDIST(((B856-Sort_cali_effect)/bw),0,1,FALSE))/(Number_of_studies*bw)</f>
        <v>2.0996962126391194</v>
      </c>
      <c r="D856" s="1">
        <f ca="1">EXP(GAMMALN((df+1)/2))/((df*PI())^0.5*EXP(GAMMALN((df)/2)))*(1+((B856-Estimated_mean)/(Estimated_tau2+Interface!$E$11^2)^0.5)^2/df)^(-(df+1)/2)/(Estimated_tau2+Interface!$E$11^2)^0.5</f>
        <v>2.962100555773747</v>
      </c>
    </row>
    <row r="857" spans="1:4">
      <c r="A857" s="1">
        <v>856</v>
      </c>
      <c r="B857" s="1">
        <f t="shared" ca="1" si="13"/>
        <v>0.18561283458921898</v>
      </c>
      <c r="C857" s="1">
        <f t="array" aca="1" ref="C857" ca="1">SUM(NORMDIST(((B857-Sort_cali_effect)/bw),0,1,FALSE))/(Number_of_studies*bw)</f>
        <v>2.0996962126391194</v>
      </c>
      <c r="D857" s="1">
        <f ca="1">EXP(GAMMALN((df+1)/2))/((df*PI())^0.5*EXP(GAMMALN((df)/2)))*(1+((B857-Estimated_mean)/(Estimated_tau2+Interface!$E$11^2)^0.5)^2/df)^(-(df+1)/2)/(Estimated_tau2+Interface!$E$11^2)^0.5</f>
        <v>2.962100555773747</v>
      </c>
    </row>
    <row r="858" spans="1:4">
      <c r="A858" s="1">
        <v>857</v>
      </c>
      <c r="B858" s="1">
        <f t="shared" ca="1" si="13"/>
        <v>0.18561283458921898</v>
      </c>
      <c r="C858" s="1">
        <f t="array" aca="1" ref="C858" ca="1">SUM(NORMDIST(((B858-Sort_cali_effect)/bw),0,1,FALSE))/(Number_of_studies*bw)</f>
        <v>2.0996962126391194</v>
      </c>
      <c r="D858" s="1">
        <f ca="1">EXP(GAMMALN((df+1)/2))/((df*PI())^0.5*EXP(GAMMALN((df)/2)))*(1+((B858-Estimated_mean)/(Estimated_tau2+Interface!$E$11^2)^0.5)^2/df)^(-(df+1)/2)/(Estimated_tau2+Interface!$E$11^2)^0.5</f>
        <v>2.962100555773747</v>
      </c>
    </row>
    <row r="859" spans="1:4">
      <c r="A859" s="1">
        <v>858</v>
      </c>
      <c r="B859" s="1">
        <f t="shared" ca="1" si="13"/>
        <v>0.18561283458921898</v>
      </c>
      <c r="C859" s="1">
        <f t="array" aca="1" ref="C859" ca="1">SUM(NORMDIST(((B859-Sort_cali_effect)/bw),0,1,FALSE))/(Number_of_studies*bw)</f>
        <v>2.0996962126391194</v>
      </c>
      <c r="D859" s="1">
        <f ca="1">EXP(GAMMALN((df+1)/2))/((df*PI())^0.5*EXP(GAMMALN((df)/2)))*(1+((B859-Estimated_mean)/(Estimated_tau2+Interface!$E$11^2)^0.5)^2/df)^(-(df+1)/2)/(Estimated_tau2+Interface!$E$11^2)^0.5</f>
        <v>2.962100555773747</v>
      </c>
    </row>
    <row r="860" spans="1:4">
      <c r="A860" s="1">
        <v>859</v>
      </c>
      <c r="B860" s="1">
        <f t="shared" ca="1" si="13"/>
        <v>0.18561283458921898</v>
      </c>
      <c r="C860" s="1">
        <f t="array" aca="1" ref="C860" ca="1">SUM(NORMDIST(((B860-Sort_cali_effect)/bw),0,1,FALSE))/(Number_of_studies*bw)</f>
        <v>2.0996962126391194</v>
      </c>
      <c r="D860" s="1">
        <f ca="1">EXP(GAMMALN((df+1)/2))/((df*PI())^0.5*EXP(GAMMALN((df)/2)))*(1+((B860-Estimated_mean)/(Estimated_tau2+Interface!$E$11^2)^0.5)^2/df)^(-(df+1)/2)/(Estimated_tau2+Interface!$E$11^2)^0.5</f>
        <v>2.962100555773747</v>
      </c>
    </row>
    <row r="861" spans="1:4">
      <c r="A861" s="1">
        <v>860</v>
      </c>
      <c r="B861" s="1">
        <f t="shared" ca="1" si="13"/>
        <v>0.18561283458921898</v>
      </c>
      <c r="C861" s="1">
        <f t="array" aca="1" ref="C861" ca="1">SUM(NORMDIST(((B861-Sort_cali_effect)/bw),0,1,FALSE))/(Number_of_studies*bw)</f>
        <v>2.0996962126391194</v>
      </c>
      <c r="D861" s="1">
        <f ca="1">EXP(GAMMALN((df+1)/2))/((df*PI())^0.5*EXP(GAMMALN((df)/2)))*(1+((B861-Estimated_mean)/(Estimated_tau2+Interface!$E$11^2)^0.5)^2/df)^(-(df+1)/2)/(Estimated_tau2+Interface!$E$11^2)^0.5</f>
        <v>2.962100555773747</v>
      </c>
    </row>
    <row r="862" spans="1:4">
      <c r="A862" s="1">
        <v>861</v>
      </c>
      <c r="B862" s="1">
        <f t="shared" ca="1" si="13"/>
        <v>0.18561283458921898</v>
      </c>
      <c r="C862" s="1">
        <f t="array" aca="1" ref="C862" ca="1">SUM(NORMDIST(((B862-Sort_cali_effect)/bw),0,1,FALSE))/(Number_of_studies*bw)</f>
        <v>2.0996962126391194</v>
      </c>
      <c r="D862" s="1">
        <f ca="1">EXP(GAMMALN((df+1)/2))/((df*PI())^0.5*EXP(GAMMALN((df)/2)))*(1+((B862-Estimated_mean)/(Estimated_tau2+Interface!$E$11^2)^0.5)^2/df)^(-(df+1)/2)/(Estimated_tau2+Interface!$E$11^2)^0.5</f>
        <v>2.962100555773747</v>
      </c>
    </row>
    <row r="863" spans="1:4">
      <c r="A863" s="1">
        <v>862</v>
      </c>
      <c r="B863" s="1">
        <f t="shared" ca="1" si="13"/>
        <v>0.18561283458921898</v>
      </c>
      <c r="C863" s="1">
        <f t="array" aca="1" ref="C863" ca="1">SUM(NORMDIST(((B863-Sort_cali_effect)/bw),0,1,FALSE))/(Number_of_studies*bw)</f>
        <v>2.0996962126391194</v>
      </c>
      <c r="D863" s="1">
        <f ca="1">EXP(GAMMALN((df+1)/2))/((df*PI())^0.5*EXP(GAMMALN((df)/2)))*(1+((B863-Estimated_mean)/(Estimated_tau2+Interface!$E$11^2)^0.5)^2/df)^(-(df+1)/2)/(Estimated_tau2+Interface!$E$11^2)^0.5</f>
        <v>2.962100555773747</v>
      </c>
    </row>
    <row r="864" spans="1:4">
      <c r="A864" s="1">
        <v>863</v>
      </c>
      <c r="B864" s="1">
        <f t="shared" ca="1" si="13"/>
        <v>0.18561283458921898</v>
      </c>
      <c r="C864" s="1">
        <f t="array" aca="1" ref="C864" ca="1">SUM(NORMDIST(((B864-Sort_cali_effect)/bw),0,1,FALSE))/(Number_of_studies*bw)</f>
        <v>2.0996962126391194</v>
      </c>
      <c r="D864" s="1">
        <f ca="1">EXP(GAMMALN((df+1)/2))/((df*PI())^0.5*EXP(GAMMALN((df)/2)))*(1+((B864-Estimated_mean)/(Estimated_tau2+Interface!$E$11^2)^0.5)^2/df)^(-(df+1)/2)/(Estimated_tau2+Interface!$E$11^2)^0.5</f>
        <v>2.962100555773747</v>
      </c>
    </row>
    <row r="865" spans="1:4">
      <c r="A865" s="1">
        <v>864</v>
      </c>
      <c r="B865" s="1">
        <f t="shared" ca="1" si="13"/>
        <v>0.18561283458921898</v>
      </c>
      <c r="C865" s="1">
        <f t="array" aca="1" ref="C865" ca="1">SUM(NORMDIST(((B865-Sort_cali_effect)/bw),0,1,FALSE))/(Number_of_studies*bw)</f>
        <v>2.0996962126391194</v>
      </c>
      <c r="D865" s="1">
        <f ca="1">EXP(GAMMALN((df+1)/2))/((df*PI())^0.5*EXP(GAMMALN((df)/2)))*(1+((B865-Estimated_mean)/(Estimated_tau2+Interface!$E$11^2)^0.5)^2/df)^(-(df+1)/2)/(Estimated_tau2+Interface!$E$11^2)^0.5</f>
        <v>2.962100555773747</v>
      </c>
    </row>
    <row r="866" spans="1:4">
      <c r="A866" s="1">
        <v>865</v>
      </c>
      <c r="B866" s="1">
        <f t="shared" ca="1" si="13"/>
        <v>0.18561283458921898</v>
      </c>
      <c r="C866" s="1">
        <f t="array" aca="1" ref="C866" ca="1">SUM(NORMDIST(((B866-Sort_cali_effect)/bw),0,1,FALSE))/(Number_of_studies*bw)</f>
        <v>2.0996962126391194</v>
      </c>
      <c r="D866" s="1">
        <f ca="1">EXP(GAMMALN((df+1)/2))/((df*PI())^0.5*EXP(GAMMALN((df)/2)))*(1+((B866-Estimated_mean)/(Estimated_tau2+Interface!$E$11^2)^0.5)^2/df)^(-(df+1)/2)/(Estimated_tau2+Interface!$E$11^2)^0.5</f>
        <v>2.962100555773747</v>
      </c>
    </row>
    <row r="867" spans="1:4">
      <c r="A867" s="1">
        <v>866</v>
      </c>
      <c r="B867" s="1">
        <f t="shared" ca="1" si="13"/>
        <v>0.18561283458921898</v>
      </c>
      <c r="C867" s="1">
        <f t="array" aca="1" ref="C867" ca="1">SUM(NORMDIST(((B867-Sort_cali_effect)/bw),0,1,FALSE))/(Number_of_studies*bw)</f>
        <v>2.0996962126391194</v>
      </c>
      <c r="D867" s="1">
        <f ca="1">EXP(GAMMALN((df+1)/2))/((df*PI())^0.5*EXP(GAMMALN((df)/2)))*(1+((B867-Estimated_mean)/(Estimated_tau2+Interface!$E$11^2)^0.5)^2/df)^(-(df+1)/2)/(Estimated_tau2+Interface!$E$11^2)^0.5</f>
        <v>2.962100555773747</v>
      </c>
    </row>
    <row r="868" spans="1:4">
      <c r="A868" s="1">
        <v>867</v>
      </c>
      <c r="B868" s="1">
        <f t="shared" ca="1" si="13"/>
        <v>0.18561283458921898</v>
      </c>
      <c r="C868" s="1">
        <f t="array" aca="1" ref="C868" ca="1">SUM(NORMDIST(((B868-Sort_cali_effect)/bw),0,1,FALSE))/(Number_of_studies*bw)</f>
        <v>2.0996962126391194</v>
      </c>
      <c r="D868" s="1">
        <f ca="1">EXP(GAMMALN((df+1)/2))/((df*PI())^0.5*EXP(GAMMALN((df)/2)))*(1+((B868-Estimated_mean)/(Estimated_tau2+Interface!$E$11^2)^0.5)^2/df)^(-(df+1)/2)/(Estimated_tau2+Interface!$E$11^2)^0.5</f>
        <v>2.962100555773747</v>
      </c>
    </row>
    <row r="869" spans="1:4">
      <c r="A869" s="1">
        <v>868</v>
      </c>
      <c r="B869" s="1">
        <f t="shared" ca="1" si="13"/>
        <v>0.18561283458921898</v>
      </c>
      <c r="C869" s="1">
        <f t="array" aca="1" ref="C869" ca="1">SUM(NORMDIST(((B869-Sort_cali_effect)/bw),0,1,FALSE))/(Number_of_studies*bw)</f>
        <v>2.0996962126391194</v>
      </c>
      <c r="D869" s="1">
        <f ca="1">EXP(GAMMALN((df+1)/2))/((df*PI())^0.5*EXP(GAMMALN((df)/2)))*(1+((B869-Estimated_mean)/(Estimated_tau2+Interface!$E$11^2)^0.5)^2/df)^(-(df+1)/2)/(Estimated_tau2+Interface!$E$11^2)^0.5</f>
        <v>2.962100555773747</v>
      </c>
    </row>
    <row r="870" spans="1:4">
      <c r="A870" s="1">
        <v>869</v>
      </c>
      <c r="B870" s="1">
        <f t="shared" ca="1" si="13"/>
        <v>0.18561283458921898</v>
      </c>
      <c r="C870" s="1">
        <f t="array" aca="1" ref="C870" ca="1">SUM(NORMDIST(((B870-Sort_cali_effect)/bw),0,1,FALSE))/(Number_of_studies*bw)</f>
        <v>2.0996962126391194</v>
      </c>
      <c r="D870" s="1">
        <f ca="1">EXP(GAMMALN((df+1)/2))/((df*PI())^0.5*EXP(GAMMALN((df)/2)))*(1+((B870-Estimated_mean)/(Estimated_tau2+Interface!$E$11^2)^0.5)^2/df)^(-(df+1)/2)/(Estimated_tau2+Interface!$E$11^2)^0.5</f>
        <v>2.962100555773747</v>
      </c>
    </row>
    <row r="871" spans="1:4">
      <c r="A871" s="1">
        <v>870</v>
      </c>
      <c r="B871" s="1">
        <f t="shared" ca="1" si="13"/>
        <v>0.18561283458921898</v>
      </c>
      <c r="C871" s="1">
        <f t="array" aca="1" ref="C871" ca="1">SUM(NORMDIST(((B871-Sort_cali_effect)/bw),0,1,FALSE))/(Number_of_studies*bw)</f>
        <v>2.0996962126391194</v>
      </c>
      <c r="D871" s="1">
        <f ca="1">EXP(GAMMALN((df+1)/2))/((df*PI())^0.5*EXP(GAMMALN((df)/2)))*(1+((B871-Estimated_mean)/(Estimated_tau2+Interface!$E$11^2)^0.5)^2/df)^(-(df+1)/2)/(Estimated_tau2+Interface!$E$11^2)^0.5</f>
        <v>2.962100555773747</v>
      </c>
    </row>
    <row r="872" spans="1:4">
      <c r="A872" s="1">
        <v>871</v>
      </c>
      <c r="B872" s="1">
        <f t="shared" ca="1" si="13"/>
        <v>0.18561283458921898</v>
      </c>
      <c r="C872" s="1">
        <f t="array" aca="1" ref="C872" ca="1">SUM(NORMDIST(((B872-Sort_cali_effect)/bw),0,1,FALSE))/(Number_of_studies*bw)</f>
        <v>2.0996962126391194</v>
      </c>
      <c r="D872" s="1">
        <f ca="1">EXP(GAMMALN((df+1)/2))/((df*PI())^0.5*EXP(GAMMALN((df)/2)))*(1+((B872-Estimated_mean)/(Estimated_tau2+Interface!$E$11^2)^0.5)^2/df)^(-(df+1)/2)/(Estimated_tau2+Interface!$E$11^2)^0.5</f>
        <v>2.962100555773747</v>
      </c>
    </row>
    <row r="873" spans="1:4">
      <c r="A873" s="1">
        <v>872</v>
      </c>
      <c r="B873" s="1">
        <f t="shared" ca="1" si="13"/>
        <v>0.18561283458921898</v>
      </c>
      <c r="C873" s="1">
        <f t="array" aca="1" ref="C873" ca="1">SUM(NORMDIST(((B873-Sort_cali_effect)/bw),0,1,FALSE))/(Number_of_studies*bw)</f>
        <v>2.0996962126391194</v>
      </c>
      <c r="D873" s="1">
        <f ca="1">EXP(GAMMALN((df+1)/2))/((df*PI())^0.5*EXP(GAMMALN((df)/2)))*(1+((B873-Estimated_mean)/(Estimated_tau2+Interface!$E$11^2)^0.5)^2/df)^(-(df+1)/2)/(Estimated_tau2+Interface!$E$11^2)^0.5</f>
        <v>2.962100555773747</v>
      </c>
    </row>
    <row r="874" spans="1:4">
      <c r="A874" s="1">
        <v>873</v>
      </c>
      <c r="B874" s="1">
        <f t="shared" ca="1" si="13"/>
        <v>0.18561283458921898</v>
      </c>
      <c r="C874" s="1">
        <f t="array" aca="1" ref="C874" ca="1">SUM(NORMDIST(((B874-Sort_cali_effect)/bw),0,1,FALSE))/(Number_of_studies*bw)</f>
        <v>2.0996962126391194</v>
      </c>
      <c r="D874" s="1">
        <f ca="1">EXP(GAMMALN((df+1)/2))/((df*PI())^0.5*EXP(GAMMALN((df)/2)))*(1+((B874-Estimated_mean)/(Estimated_tau2+Interface!$E$11^2)^0.5)^2/df)^(-(df+1)/2)/(Estimated_tau2+Interface!$E$11^2)^0.5</f>
        <v>2.962100555773747</v>
      </c>
    </row>
    <row r="875" spans="1:4">
      <c r="A875" s="1">
        <v>874</v>
      </c>
      <c r="B875" s="1">
        <f t="shared" ca="1" si="13"/>
        <v>0.18561283458921898</v>
      </c>
      <c r="C875" s="1">
        <f t="array" aca="1" ref="C875" ca="1">SUM(NORMDIST(((B875-Sort_cali_effect)/bw),0,1,FALSE))/(Number_of_studies*bw)</f>
        <v>2.0996962126391194</v>
      </c>
      <c r="D875" s="1">
        <f ca="1">EXP(GAMMALN((df+1)/2))/((df*PI())^0.5*EXP(GAMMALN((df)/2)))*(1+((B875-Estimated_mean)/(Estimated_tau2+Interface!$E$11^2)^0.5)^2/df)^(-(df+1)/2)/(Estimated_tau2+Interface!$E$11^2)^0.5</f>
        <v>2.962100555773747</v>
      </c>
    </row>
    <row r="876" spans="1:4">
      <c r="A876" s="1">
        <v>875</v>
      </c>
      <c r="B876" s="1">
        <f t="shared" ca="1" si="13"/>
        <v>0.18561283458921898</v>
      </c>
      <c r="C876" s="1">
        <f t="array" aca="1" ref="C876" ca="1">SUM(NORMDIST(((B876-Sort_cali_effect)/bw),0,1,FALSE))/(Number_of_studies*bw)</f>
        <v>2.0996962126391194</v>
      </c>
      <c r="D876" s="1">
        <f ca="1">EXP(GAMMALN((df+1)/2))/((df*PI())^0.5*EXP(GAMMALN((df)/2)))*(1+((B876-Estimated_mean)/(Estimated_tau2+Interface!$E$11^2)^0.5)^2/df)^(-(df+1)/2)/(Estimated_tau2+Interface!$E$11^2)^0.5</f>
        <v>2.962100555773747</v>
      </c>
    </row>
    <row r="877" spans="1:4">
      <c r="A877" s="1">
        <v>876</v>
      </c>
      <c r="B877" s="1">
        <f t="shared" ca="1" si="13"/>
        <v>0.18561283458921898</v>
      </c>
      <c r="C877" s="1">
        <f t="array" aca="1" ref="C877" ca="1">SUM(NORMDIST(((B877-Sort_cali_effect)/bw),0,1,FALSE))/(Number_of_studies*bw)</f>
        <v>2.0996962126391194</v>
      </c>
      <c r="D877" s="1">
        <f ca="1">EXP(GAMMALN((df+1)/2))/((df*PI())^0.5*EXP(GAMMALN((df)/2)))*(1+((B877-Estimated_mean)/(Estimated_tau2+Interface!$E$11^2)^0.5)^2/df)^(-(df+1)/2)/(Estimated_tau2+Interface!$E$11^2)^0.5</f>
        <v>2.962100555773747</v>
      </c>
    </row>
    <row r="878" spans="1:4">
      <c r="A878" s="1">
        <v>877</v>
      </c>
      <c r="B878" s="1">
        <f t="shared" ca="1" si="13"/>
        <v>0.18561283458921898</v>
      </c>
      <c r="C878" s="1">
        <f t="array" aca="1" ref="C878" ca="1">SUM(NORMDIST(((B878-Sort_cali_effect)/bw),0,1,FALSE))/(Number_of_studies*bw)</f>
        <v>2.0996962126391194</v>
      </c>
      <c r="D878" s="1">
        <f ca="1">EXP(GAMMALN((df+1)/2))/((df*PI())^0.5*EXP(GAMMALN((df)/2)))*(1+((B878-Estimated_mean)/(Estimated_tau2+Interface!$E$11^2)^0.5)^2/df)^(-(df+1)/2)/(Estimated_tau2+Interface!$E$11^2)^0.5</f>
        <v>2.962100555773747</v>
      </c>
    </row>
    <row r="879" spans="1:4">
      <c r="A879" s="1">
        <v>878</v>
      </c>
      <c r="B879" s="1">
        <f t="shared" ca="1" si="13"/>
        <v>0.18561283458921898</v>
      </c>
      <c r="C879" s="1">
        <f t="array" aca="1" ref="C879" ca="1">SUM(NORMDIST(((B879-Sort_cali_effect)/bw),0,1,FALSE))/(Number_of_studies*bw)</f>
        <v>2.0996962126391194</v>
      </c>
      <c r="D879" s="1">
        <f ca="1">EXP(GAMMALN((df+1)/2))/((df*PI())^0.5*EXP(GAMMALN((df)/2)))*(1+((B879-Estimated_mean)/(Estimated_tau2+Interface!$E$11^2)^0.5)^2/df)^(-(df+1)/2)/(Estimated_tau2+Interface!$E$11^2)^0.5</f>
        <v>2.962100555773747</v>
      </c>
    </row>
    <row r="880" spans="1:4">
      <c r="A880" s="1">
        <v>879</v>
      </c>
      <c r="B880" s="1">
        <f t="shared" ca="1" si="13"/>
        <v>0.18561283458921898</v>
      </c>
      <c r="C880" s="1">
        <f t="array" aca="1" ref="C880" ca="1">SUM(NORMDIST(((B880-Sort_cali_effect)/bw),0,1,FALSE))/(Number_of_studies*bw)</f>
        <v>2.0996962126391194</v>
      </c>
      <c r="D880" s="1">
        <f ca="1">EXP(GAMMALN((df+1)/2))/((df*PI())^0.5*EXP(GAMMALN((df)/2)))*(1+((B880-Estimated_mean)/(Estimated_tau2+Interface!$E$11^2)^0.5)^2/df)^(-(df+1)/2)/(Estimated_tau2+Interface!$E$11^2)^0.5</f>
        <v>2.962100555773747</v>
      </c>
    </row>
    <row r="881" spans="1:4">
      <c r="A881" s="1">
        <v>880</v>
      </c>
      <c r="B881" s="1">
        <f t="shared" ca="1" si="13"/>
        <v>0.18561283458921898</v>
      </c>
      <c r="C881" s="1">
        <f t="array" aca="1" ref="C881" ca="1">SUM(NORMDIST(((B881-Sort_cali_effect)/bw),0,1,FALSE))/(Number_of_studies*bw)</f>
        <v>2.0996962126391194</v>
      </c>
      <c r="D881" s="1">
        <f ca="1">EXP(GAMMALN((df+1)/2))/((df*PI())^0.5*EXP(GAMMALN((df)/2)))*(1+((B881-Estimated_mean)/(Estimated_tau2+Interface!$E$11^2)^0.5)^2/df)^(-(df+1)/2)/(Estimated_tau2+Interface!$E$11^2)^0.5</f>
        <v>2.962100555773747</v>
      </c>
    </row>
    <row r="882" spans="1:4">
      <c r="A882" s="1">
        <v>881</v>
      </c>
      <c r="B882" s="1">
        <f t="shared" ca="1" si="13"/>
        <v>0.18561283458921898</v>
      </c>
      <c r="C882" s="1">
        <f t="array" aca="1" ref="C882" ca="1">SUM(NORMDIST(((B882-Sort_cali_effect)/bw),0,1,FALSE))/(Number_of_studies*bw)</f>
        <v>2.0996962126391194</v>
      </c>
      <c r="D882" s="1">
        <f ca="1">EXP(GAMMALN((df+1)/2))/((df*PI())^0.5*EXP(GAMMALN((df)/2)))*(1+((B882-Estimated_mean)/(Estimated_tau2+Interface!$E$11^2)^0.5)^2/df)^(-(df+1)/2)/(Estimated_tau2+Interface!$E$11^2)^0.5</f>
        <v>2.962100555773747</v>
      </c>
    </row>
    <row r="883" spans="1:4">
      <c r="A883" s="1">
        <v>882</v>
      </c>
      <c r="B883" s="1">
        <f t="shared" ca="1" si="13"/>
        <v>0.18561283458921898</v>
      </c>
      <c r="C883" s="1">
        <f t="array" aca="1" ref="C883" ca="1">SUM(NORMDIST(((B883-Sort_cali_effect)/bw),0,1,FALSE))/(Number_of_studies*bw)</f>
        <v>2.0996962126391194</v>
      </c>
      <c r="D883" s="1">
        <f ca="1">EXP(GAMMALN((df+1)/2))/((df*PI())^0.5*EXP(GAMMALN((df)/2)))*(1+((B883-Estimated_mean)/(Estimated_tau2+Interface!$E$11^2)^0.5)^2/df)^(-(df+1)/2)/(Estimated_tau2+Interface!$E$11^2)^0.5</f>
        <v>2.962100555773747</v>
      </c>
    </row>
    <row r="884" spans="1:4">
      <c r="A884" s="1">
        <v>883</v>
      </c>
      <c r="B884" s="1">
        <f t="shared" ca="1" si="13"/>
        <v>0.18561283458921898</v>
      </c>
      <c r="C884" s="1">
        <f t="array" aca="1" ref="C884" ca="1">SUM(NORMDIST(((B884-Sort_cali_effect)/bw),0,1,FALSE))/(Number_of_studies*bw)</f>
        <v>2.0996962126391194</v>
      </c>
      <c r="D884" s="1">
        <f ca="1">EXP(GAMMALN((df+1)/2))/((df*PI())^0.5*EXP(GAMMALN((df)/2)))*(1+((B884-Estimated_mean)/(Estimated_tau2+Interface!$E$11^2)^0.5)^2/df)^(-(df+1)/2)/(Estimated_tau2+Interface!$E$11^2)^0.5</f>
        <v>2.962100555773747</v>
      </c>
    </row>
    <row r="885" spans="1:4">
      <c r="A885" s="1">
        <v>884</v>
      </c>
      <c r="B885" s="1">
        <f t="shared" ca="1" si="13"/>
        <v>0.18561283458921898</v>
      </c>
      <c r="C885" s="1">
        <f t="array" aca="1" ref="C885" ca="1">SUM(NORMDIST(((B885-Sort_cali_effect)/bw),0,1,FALSE))/(Number_of_studies*bw)</f>
        <v>2.0996962126391194</v>
      </c>
      <c r="D885" s="1">
        <f ca="1">EXP(GAMMALN((df+1)/2))/((df*PI())^0.5*EXP(GAMMALN((df)/2)))*(1+((B885-Estimated_mean)/(Estimated_tau2+Interface!$E$11^2)^0.5)^2/df)^(-(df+1)/2)/(Estimated_tau2+Interface!$E$11^2)^0.5</f>
        <v>2.962100555773747</v>
      </c>
    </row>
    <row r="886" spans="1:4">
      <c r="A886" s="1">
        <v>885</v>
      </c>
      <c r="B886" s="1">
        <f t="shared" ca="1" si="13"/>
        <v>0.18561283458921898</v>
      </c>
      <c r="C886" s="1">
        <f t="array" aca="1" ref="C886" ca="1">SUM(NORMDIST(((B886-Sort_cali_effect)/bw),0,1,FALSE))/(Number_of_studies*bw)</f>
        <v>2.0996962126391194</v>
      </c>
      <c r="D886" s="1">
        <f ca="1">EXP(GAMMALN((df+1)/2))/((df*PI())^0.5*EXP(GAMMALN((df)/2)))*(1+((B886-Estimated_mean)/(Estimated_tau2+Interface!$E$11^2)^0.5)^2/df)^(-(df+1)/2)/(Estimated_tau2+Interface!$E$11^2)^0.5</f>
        <v>2.962100555773747</v>
      </c>
    </row>
    <row r="887" spans="1:4">
      <c r="A887" s="1">
        <v>886</v>
      </c>
      <c r="B887" s="1">
        <f t="shared" ca="1" si="13"/>
        <v>0.18561283458921898</v>
      </c>
      <c r="C887" s="1">
        <f t="array" aca="1" ref="C887" ca="1">SUM(NORMDIST(((B887-Sort_cali_effect)/bw),0,1,FALSE))/(Number_of_studies*bw)</f>
        <v>2.0996962126391194</v>
      </c>
      <c r="D887" s="1">
        <f ca="1">EXP(GAMMALN((df+1)/2))/((df*PI())^0.5*EXP(GAMMALN((df)/2)))*(1+((B887-Estimated_mean)/(Estimated_tau2+Interface!$E$11^2)^0.5)^2/df)^(-(df+1)/2)/(Estimated_tau2+Interface!$E$11^2)^0.5</f>
        <v>2.962100555773747</v>
      </c>
    </row>
    <row r="888" spans="1:4">
      <c r="A888" s="1">
        <v>887</v>
      </c>
      <c r="B888" s="1">
        <f t="shared" ca="1" si="13"/>
        <v>0.18561283458921898</v>
      </c>
      <c r="C888" s="1">
        <f t="array" aca="1" ref="C888" ca="1">SUM(NORMDIST(((B888-Sort_cali_effect)/bw),0,1,FALSE))/(Number_of_studies*bw)</f>
        <v>2.0996962126391194</v>
      </c>
      <c r="D888" s="1">
        <f ca="1">EXP(GAMMALN((df+1)/2))/((df*PI())^0.5*EXP(GAMMALN((df)/2)))*(1+((B888-Estimated_mean)/(Estimated_tau2+Interface!$E$11^2)^0.5)^2/df)^(-(df+1)/2)/(Estimated_tau2+Interface!$E$11^2)^0.5</f>
        <v>2.962100555773747</v>
      </c>
    </row>
    <row r="889" spans="1:4">
      <c r="A889" s="1">
        <v>888</v>
      </c>
      <c r="B889" s="1">
        <f t="shared" ca="1" si="13"/>
        <v>0.18561283458921898</v>
      </c>
      <c r="C889" s="1">
        <f t="array" aca="1" ref="C889" ca="1">SUM(NORMDIST(((B889-Sort_cali_effect)/bw),0,1,FALSE))/(Number_of_studies*bw)</f>
        <v>2.0996962126391194</v>
      </c>
      <c r="D889" s="1">
        <f ca="1">EXP(GAMMALN((df+1)/2))/((df*PI())^0.5*EXP(GAMMALN((df)/2)))*(1+((B889-Estimated_mean)/(Estimated_tau2+Interface!$E$11^2)^0.5)^2/df)^(-(df+1)/2)/(Estimated_tau2+Interface!$E$11^2)^0.5</f>
        <v>2.962100555773747</v>
      </c>
    </row>
    <row r="890" spans="1:4">
      <c r="A890" s="1">
        <v>889</v>
      </c>
      <c r="B890" s="1">
        <f t="shared" ca="1" si="13"/>
        <v>0.18561283458921898</v>
      </c>
      <c r="C890" s="1">
        <f t="array" aca="1" ref="C890" ca="1">SUM(NORMDIST(((B890-Sort_cali_effect)/bw),0,1,FALSE))/(Number_of_studies*bw)</f>
        <v>2.0996962126391194</v>
      </c>
      <c r="D890" s="1">
        <f ca="1">EXP(GAMMALN((df+1)/2))/((df*PI())^0.5*EXP(GAMMALN((df)/2)))*(1+((B890-Estimated_mean)/(Estimated_tau2+Interface!$E$11^2)^0.5)^2/df)^(-(df+1)/2)/(Estimated_tau2+Interface!$E$11^2)^0.5</f>
        <v>2.962100555773747</v>
      </c>
    </row>
    <row r="891" spans="1:4">
      <c r="A891" s="1">
        <v>890</v>
      </c>
      <c r="B891" s="1">
        <f t="shared" ca="1" si="13"/>
        <v>0.18561283458921898</v>
      </c>
      <c r="C891" s="1">
        <f t="array" aca="1" ref="C891" ca="1">SUM(NORMDIST(((B891-Sort_cali_effect)/bw),0,1,FALSE))/(Number_of_studies*bw)</f>
        <v>2.0996962126391194</v>
      </c>
      <c r="D891" s="1">
        <f ca="1">EXP(GAMMALN((df+1)/2))/((df*PI())^0.5*EXP(GAMMALN((df)/2)))*(1+((B891-Estimated_mean)/(Estimated_tau2+Interface!$E$11^2)^0.5)^2/df)^(-(df+1)/2)/(Estimated_tau2+Interface!$E$11^2)^0.5</f>
        <v>2.962100555773747</v>
      </c>
    </row>
    <row r="892" spans="1:4">
      <c r="A892" s="1">
        <v>891</v>
      </c>
      <c r="B892" s="1">
        <f t="shared" ca="1" si="13"/>
        <v>0.18561283458921898</v>
      </c>
      <c r="C892" s="1">
        <f t="array" aca="1" ref="C892" ca="1">SUM(NORMDIST(((B892-Sort_cali_effect)/bw),0,1,FALSE))/(Number_of_studies*bw)</f>
        <v>2.0996962126391194</v>
      </c>
      <c r="D892" s="1">
        <f ca="1">EXP(GAMMALN((df+1)/2))/((df*PI())^0.5*EXP(GAMMALN((df)/2)))*(1+((B892-Estimated_mean)/(Estimated_tau2+Interface!$E$11^2)^0.5)^2/df)^(-(df+1)/2)/(Estimated_tau2+Interface!$E$11^2)^0.5</f>
        <v>2.962100555773747</v>
      </c>
    </row>
    <row r="893" spans="1:4">
      <c r="A893" s="1">
        <v>892</v>
      </c>
      <c r="B893" s="1">
        <f t="shared" ca="1" si="13"/>
        <v>0.18561283458921898</v>
      </c>
      <c r="C893" s="1">
        <f t="array" aca="1" ref="C893" ca="1">SUM(NORMDIST(((B893-Sort_cali_effect)/bw),0,1,FALSE))/(Number_of_studies*bw)</f>
        <v>2.0996962126391194</v>
      </c>
      <c r="D893" s="1">
        <f ca="1">EXP(GAMMALN((df+1)/2))/((df*PI())^0.5*EXP(GAMMALN((df)/2)))*(1+((B893-Estimated_mean)/(Estimated_tau2+Interface!$E$11^2)^0.5)^2/df)^(-(df+1)/2)/(Estimated_tau2+Interface!$E$11^2)^0.5</f>
        <v>2.962100555773747</v>
      </c>
    </row>
    <row r="894" spans="1:4">
      <c r="A894" s="1">
        <v>893</v>
      </c>
      <c r="B894" s="1">
        <f t="shared" ca="1" si="13"/>
        <v>0.18561283458921898</v>
      </c>
      <c r="C894" s="1">
        <f t="array" aca="1" ref="C894" ca="1">SUM(NORMDIST(((B894-Sort_cali_effect)/bw),0,1,FALSE))/(Number_of_studies*bw)</f>
        <v>2.0996962126391194</v>
      </c>
      <c r="D894" s="1">
        <f ca="1">EXP(GAMMALN((df+1)/2))/((df*PI())^0.5*EXP(GAMMALN((df)/2)))*(1+((B894-Estimated_mean)/(Estimated_tau2+Interface!$E$11^2)^0.5)^2/df)^(-(df+1)/2)/(Estimated_tau2+Interface!$E$11^2)^0.5</f>
        <v>2.962100555773747</v>
      </c>
    </row>
    <row r="895" spans="1:4">
      <c r="A895" s="1">
        <v>894</v>
      </c>
      <c r="B895" s="1">
        <f t="shared" ca="1" si="13"/>
        <v>0.18561283458921898</v>
      </c>
      <c r="C895" s="1">
        <f t="array" aca="1" ref="C895" ca="1">SUM(NORMDIST(((B895-Sort_cali_effect)/bw),0,1,FALSE))/(Number_of_studies*bw)</f>
        <v>2.0996962126391194</v>
      </c>
      <c r="D895" s="1">
        <f ca="1">EXP(GAMMALN((df+1)/2))/((df*PI())^0.5*EXP(GAMMALN((df)/2)))*(1+((B895-Estimated_mean)/(Estimated_tau2+Interface!$E$11^2)^0.5)^2/df)^(-(df+1)/2)/(Estimated_tau2+Interface!$E$11^2)^0.5</f>
        <v>2.962100555773747</v>
      </c>
    </row>
    <row r="896" spans="1:4">
      <c r="A896" s="1">
        <v>895</v>
      </c>
      <c r="B896" s="1">
        <f t="shared" ca="1" si="13"/>
        <v>0.18561283458921898</v>
      </c>
      <c r="C896" s="1">
        <f t="array" aca="1" ref="C896" ca="1">SUM(NORMDIST(((B896-Sort_cali_effect)/bw),0,1,FALSE))/(Number_of_studies*bw)</f>
        <v>2.0996962126391194</v>
      </c>
      <c r="D896" s="1">
        <f ca="1">EXP(GAMMALN((df+1)/2))/((df*PI())^0.5*EXP(GAMMALN((df)/2)))*(1+((B896-Estimated_mean)/(Estimated_tau2+Interface!$E$11^2)^0.5)^2/df)^(-(df+1)/2)/(Estimated_tau2+Interface!$E$11^2)^0.5</f>
        <v>2.962100555773747</v>
      </c>
    </row>
    <row r="897" spans="1:4">
      <c r="A897" s="1">
        <v>896</v>
      </c>
      <c r="B897" s="1">
        <f t="shared" ca="1" si="13"/>
        <v>0.18561283458921898</v>
      </c>
      <c r="C897" s="1">
        <f t="array" aca="1" ref="C897" ca="1">SUM(NORMDIST(((B897-Sort_cali_effect)/bw),0,1,FALSE))/(Number_of_studies*bw)</f>
        <v>2.0996962126391194</v>
      </c>
      <c r="D897" s="1">
        <f ca="1">EXP(GAMMALN((df+1)/2))/((df*PI())^0.5*EXP(GAMMALN((df)/2)))*(1+((B897-Estimated_mean)/(Estimated_tau2+Interface!$E$11^2)^0.5)^2/df)^(-(df+1)/2)/(Estimated_tau2+Interface!$E$11^2)^0.5</f>
        <v>2.962100555773747</v>
      </c>
    </row>
    <row r="898" spans="1:4">
      <c r="A898" s="1">
        <v>897</v>
      </c>
      <c r="B898" s="1">
        <f t="shared" ca="1" si="13"/>
        <v>0.18561283458921898</v>
      </c>
      <c r="C898" s="1">
        <f t="array" aca="1" ref="C898" ca="1">SUM(NORMDIST(((B898-Sort_cali_effect)/bw),0,1,FALSE))/(Number_of_studies*bw)</f>
        <v>2.0996962126391194</v>
      </c>
      <c r="D898" s="1">
        <f ca="1">EXP(GAMMALN((df+1)/2))/((df*PI())^0.5*EXP(GAMMALN((df)/2)))*(1+((B898-Estimated_mean)/(Estimated_tau2+Interface!$E$11^2)^0.5)^2/df)^(-(df+1)/2)/(Estimated_tau2+Interface!$E$11^2)^0.5</f>
        <v>2.962100555773747</v>
      </c>
    </row>
    <row r="899" spans="1:4">
      <c r="A899" s="1">
        <v>898</v>
      </c>
      <c r="B899" s="1">
        <f t="shared" ca="1" si="13"/>
        <v>0.18561283458921898</v>
      </c>
      <c r="C899" s="1">
        <f t="array" aca="1" ref="C899" ca="1">SUM(NORMDIST(((B899-Sort_cali_effect)/bw),0,1,FALSE))/(Number_of_studies*bw)</f>
        <v>2.0996962126391194</v>
      </c>
      <c r="D899" s="1">
        <f ca="1">EXP(GAMMALN((df+1)/2))/((df*PI())^0.5*EXP(GAMMALN((df)/2)))*(1+((B899-Estimated_mean)/(Estimated_tau2+Interface!$E$11^2)^0.5)^2/df)^(-(df+1)/2)/(Estimated_tau2+Interface!$E$11^2)^0.5</f>
        <v>2.962100555773747</v>
      </c>
    </row>
    <row r="900" spans="1:4">
      <c r="A900" s="1">
        <v>899</v>
      </c>
      <c r="B900" s="1">
        <f t="shared" ref="B900:B963" ca="1" si="14">$B$2+($B$1001-$B$2)/999*(A900-1)</f>
        <v>0.18561283458921898</v>
      </c>
      <c r="C900" s="1">
        <f t="array" aca="1" ref="C900" ca="1">SUM(NORMDIST(((B900-Sort_cali_effect)/bw),0,1,FALSE))/(Number_of_studies*bw)</f>
        <v>2.0996962126391194</v>
      </c>
      <c r="D900" s="1">
        <f ca="1">EXP(GAMMALN((df+1)/2))/((df*PI())^0.5*EXP(GAMMALN((df)/2)))*(1+((B900-Estimated_mean)/(Estimated_tau2+Interface!$E$11^2)^0.5)^2/df)^(-(df+1)/2)/(Estimated_tau2+Interface!$E$11^2)^0.5</f>
        <v>2.962100555773747</v>
      </c>
    </row>
    <row r="901" spans="1:4">
      <c r="A901" s="1">
        <v>900</v>
      </c>
      <c r="B901" s="1">
        <f t="shared" ca="1" si="14"/>
        <v>0.18561283458921898</v>
      </c>
      <c r="C901" s="1">
        <f t="array" aca="1" ref="C901" ca="1">SUM(NORMDIST(((B901-Sort_cali_effect)/bw),0,1,FALSE))/(Number_of_studies*bw)</f>
        <v>2.0996962126391194</v>
      </c>
      <c r="D901" s="1">
        <f ca="1">EXP(GAMMALN((df+1)/2))/((df*PI())^0.5*EXP(GAMMALN((df)/2)))*(1+((B901-Estimated_mean)/(Estimated_tau2+Interface!$E$11^2)^0.5)^2/df)^(-(df+1)/2)/(Estimated_tau2+Interface!$E$11^2)^0.5</f>
        <v>2.962100555773747</v>
      </c>
    </row>
    <row r="902" spans="1:4">
      <c r="A902" s="1">
        <v>901</v>
      </c>
      <c r="B902" s="1">
        <f t="shared" ca="1" si="14"/>
        <v>0.18561283458921898</v>
      </c>
      <c r="C902" s="1">
        <f t="array" aca="1" ref="C902" ca="1">SUM(NORMDIST(((B902-Sort_cali_effect)/bw),0,1,FALSE))/(Number_of_studies*bw)</f>
        <v>2.0996962126391194</v>
      </c>
      <c r="D902" s="1">
        <f ca="1">EXP(GAMMALN((df+1)/2))/((df*PI())^0.5*EXP(GAMMALN((df)/2)))*(1+((B902-Estimated_mean)/(Estimated_tau2+Interface!$E$11^2)^0.5)^2/df)^(-(df+1)/2)/(Estimated_tau2+Interface!$E$11^2)^0.5</f>
        <v>2.962100555773747</v>
      </c>
    </row>
    <row r="903" spans="1:4">
      <c r="A903" s="1">
        <v>902</v>
      </c>
      <c r="B903" s="1">
        <f t="shared" ca="1" si="14"/>
        <v>0.18561283458921898</v>
      </c>
      <c r="C903" s="1">
        <f t="array" aca="1" ref="C903" ca="1">SUM(NORMDIST(((B903-Sort_cali_effect)/bw),0,1,FALSE))/(Number_of_studies*bw)</f>
        <v>2.0996962126391194</v>
      </c>
      <c r="D903" s="1">
        <f ca="1">EXP(GAMMALN((df+1)/2))/((df*PI())^0.5*EXP(GAMMALN((df)/2)))*(1+((B903-Estimated_mean)/(Estimated_tau2+Interface!$E$11^2)^0.5)^2/df)^(-(df+1)/2)/(Estimated_tau2+Interface!$E$11^2)^0.5</f>
        <v>2.962100555773747</v>
      </c>
    </row>
    <row r="904" spans="1:4">
      <c r="A904" s="1">
        <v>903</v>
      </c>
      <c r="B904" s="1">
        <f t="shared" ca="1" si="14"/>
        <v>0.18561283458921898</v>
      </c>
      <c r="C904" s="1">
        <f t="array" aca="1" ref="C904" ca="1">SUM(NORMDIST(((B904-Sort_cali_effect)/bw),0,1,FALSE))/(Number_of_studies*bw)</f>
        <v>2.0996962126391194</v>
      </c>
      <c r="D904" s="1">
        <f ca="1">EXP(GAMMALN((df+1)/2))/((df*PI())^0.5*EXP(GAMMALN((df)/2)))*(1+((B904-Estimated_mean)/(Estimated_tau2+Interface!$E$11^2)^0.5)^2/df)^(-(df+1)/2)/(Estimated_tau2+Interface!$E$11^2)^0.5</f>
        <v>2.962100555773747</v>
      </c>
    </row>
    <row r="905" spans="1:4">
      <c r="A905" s="1">
        <v>904</v>
      </c>
      <c r="B905" s="1">
        <f t="shared" ca="1" si="14"/>
        <v>0.18561283458921898</v>
      </c>
      <c r="C905" s="1">
        <f t="array" aca="1" ref="C905" ca="1">SUM(NORMDIST(((B905-Sort_cali_effect)/bw),0,1,FALSE))/(Number_of_studies*bw)</f>
        <v>2.0996962126391194</v>
      </c>
      <c r="D905" s="1">
        <f ca="1">EXP(GAMMALN((df+1)/2))/((df*PI())^0.5*EXP(GAMMALN((df)/2)))*(1+((B905-Estimated_mean)/(Estimated_tau2+Interface!$E$11^2)^0.5)^2/df)^(-(df+1)/2)/(Estimated_tau2+Interface!$E$11^2)^0.5</f>
        <v>2.962100555773747</v>
      </c>
    </row>
    <row r="906" spans="1:4">
      <c r="A906" s="1">
        <v>905</v>
      </c>
      <c r="B906" s="1">
        <f t="shared" ca="1" si="14"/>
        <v>0.18561283458921898</v>
      </c>
      <c r="C906" s="1">
        <f t="array" aca="1" ref="C906" ca="1">SUM(NORMDIST(((B906-Sort_cali_effect)/bw),0,1,FALSE))/(Number_of_studies*bw)</f>
        <v>2.0996962126391194</v>
      </c>
      <c r="D906" s="1">
        <f ca="1">EXP(GAMMALN((df+1)/2))/((df*PI())^0.5*EXP(GAMMALN((df)/2)))*(1+((B906-Estimated_mean)/(Estimated_tau2+Interface!$E$11^2)^0.5)^2/df)^(-(df+1)/2)/(Estimated_tau2+Interface!$E$11^2)^0.5</f>
        <v>2.962100555773747</v>
      </c>
    </row>
    <row r="907" spans="1:4">
      <c r="A907" s="1">
        <v>906</v>
      </c>
      <c r="B907" s="1">
        <f t="shared" ca="1" si="14"/>
        <v>0.18561283458921898</v>
      </c>
      <c r="C907" s="1">
        <f t="array" aca="1" ref="C907" ca="1">SUM(NORMDIST(((B907-Sort_cali_effect)/bw),0,1,FALSE))/(Number_of_studies*bw)</f>
        <v>2.0996962126391194</v>
      </c>
      <c r="D907" s="1">
        <f ca="1">EXP(GAMMALN((df+1)/2))/((df*PI())^0.5*EXP(GAMMALN((df)/2)))*(1+((B907-Estimated_mean)/(Estimated_tau2+Interface!$E$11^2)^0.5)^2/df)^(-(df+1)/2)/(Estimated_tau2+Interface!$E$11^2)^0.5</f>
        <v>2.962100555773747</v>
      </c>
    </row>
    <row r="908" spans="1:4">
      <c r="A908" s="1">
        <v>907</v>
      </c>
      <c r="B908" s="1">
        <f t="shared" ca="1" si="14"/>
        <v>0.18561283458921898</v>
      </c>
      <c r="C908" s="1">
        <f t="array" aca="1" ref="C908" ca="1">SUM(NORMDIST(((B908-Sort_cali_effect)/bw),0,1,FALSE))/(Number_of_studies*bw)</f>
        <v>2.0996962126391194</v>
      </c>
      <c r="D908" s="1">
        <f ca="1">EXP(GAMMALN((df+1)/2))/((df*PI())^0.5*EXP(GAMMALN((df)/2)))*(1+((B908-Estimated_mean)/(Estimated_tau2+Interface!$E$11^2)^0.5)^2/df)^(-(df+1)/2)/(Estimated_tau2+Interface!$E$11^2)^0.5</f>
        <v>2.962100555773747</v>
      </c>
    </row>
    <row r="909" spans="1:4">
      <c r="A909" s="1">
        <v>908</v>
      </c>
      <c r="B909" s="1">
        <f t="shared" ca="1" si="14"/>
        <v>0.18561283458921898</v>
      </c>
      <c r="C909" s="1">
        <f t="array" aca="1" ref="C909" ca="1">SUM(NORMDIST(((B909-Sort_cali_effect)/bw),0,1,FALSE))/(Number_of_studies*bw)</f>
        <v>2.0996962126391194</v>
      </c>
      <c r="D909" s="1">
        <f ca="1">EXP(GAMMALN((df+1)/2))/((df*PI())^0.5*EXP(GAMMALN((df)/2)))*(1+((B909-Estimated_mean)/(Estimated_tau2+Interface!$E$11^2)^0.5)^2/df)^(-(df+1)/2)/(Estimated_tau2+Interface!$E$11^2)^0.5</f>
        <v>2.962100555773747</v>
      </c>
    </row>
    <row r="910" spans="1:4">
      <c r="A910" s="1">
        <v>909</v>
      </c>
      <c r="B910" s="1">
        <f t="shared" ca="1" si="14"/>
        <v>0.18561283458921898</v>
      </c>
      <c r="C910" s="1">
        <f t="array" aca="1" ref="C910" ca="1">SUM(NORMDIST(((B910-Sort_cali_effect)/bw),0,1,FALSE))/(Number_of_studies*bw)</f>
        <v>2.0996962126391194</v>
      </c>
      <c r="D910" s="1">
        <f ca="1">EXP(GAMMALN((df+1)/2))/((df*PI())^0.5*EXP(GAMMALN((df)/2)))*(1+((B910-Estimated_mean)/(Estimated_tau2+Interface!$E$11^2)^0.5)^2/df)^(-(df+1)/2)/(Estimated_tau2+Interface!$E$11^2)^0.5</f>
        <v>2.962100555773747</v>
      </c>
    </row>
    <row r="911" spans="1:4">
      <c r="A911" s="1">
        <v>910</v>
      </c>
      <c r="B911" s="1">
        <f t="shared" ca="1" si="14"/>
        <v>0.18561283458921898</v>
      </c>
      <c r="C911" s="1">
        <f t="array" aca="1" ref="C911" ca="1">SUM(NORMDIST(((B911-Sort_cali_effect)/bw),0,1,FALSE))/(Number_of_studies*bw)</f>
        <v>2.0996962126391194</v>
      </c>
      <c r="D911" s="1">
        <f ca="1">EXP(GAMMALN((df+1)/2))/((df*PI())^0.5*EXP(GAMMALN((df)/2)))*(1+((B911-Estimated_mean)/(Estimated_tau2+Interface!$E$11^2)^0.5)^2/df)^(-(df+1)/2)/(Estimated_tau2+Interface!$E$11^2)^0.5</f>
        <v>2.962100555773747</v>
      </c>
    </row>
    <row r="912" spans="1:4">
      <c r="A912" s="1">
        <v>911</v>
      </c>
      <c r="B912" s="1">
        <f t="shared" ca="1" si="14"/>
        <v>0.18561283458921898</v>
      </c>
      <c r="C912" s="1">
        <f t="array" aca="1" ref="C912" ca="1">SUM(NORMDIST(((B912-Sort_cali_effect)/bw),0,1,FALSE))/(Number_of_studies*bw)</f>
        <v>2.0996962126391194</v>
      </c>
      <c r="D912" s="1">
        <f ca="1">EXP(GAMMALN((df+1)/2))/((df*PI())^0.5*EXP(GAMMALN((df)/2)))*(1+((B912-Estimated_mean)/(Estimated_tau2+Interface!$E$11^2)^0.5)^2/df)^(-(df+1)/2)/(Estimated_tau2+Interface!$E$11^2)^0.5</f>
        <v>2.962100555773747</v>
      </c>
    </row>
    <row r="913" spans="1:4">
      <c r="A913" s="1">
        <v>912</v>
      </c>
      <c r="B913" s="1">
        <f t="shared" ca="1" si="14"/>
        <v>0.18561283458921898</v>
      </c>
      <c r="C913" s="1">
        <f t="array" aca="1" ref="C913" ca="1">SUM(NORMDIST(((B913-Sort_cali_effect)/bw),0,1,FALSE))/(Number_of_studies*bw)</f>
        <v>2.0996962126391194</v>
      </c>
      <c r="D913" s="1">
        <f ca="1">EXP(GAMMALN((df+1)/2))/((df*PI())^0.5*EXP(GAMMALN((df)/2)))*(1+((B913-Estimated_mean)/(Estimated_tau2+Interface!$E$11^2)^0.5)^2/df)^(-(df+1)/2)/(Estimated_tau2+Interface!$E$11^2)^0.5</f>
        <v>2.962100555773747</v>
      </c>
    </row>
    <row r="914" spans="1:4">
      <c r="A914" s="1">
        <v>913</v>
      </c>
      <c r="B914" s="1">
        <f t="shared" ca="1" si="14"/>
        <v>0.18561283458921898</v>
      </c>
      <c r="C914" s="1">
        <f t="array" aca="1" ref="C914" ca="1">SUM(NORMDIST(((B914-Sort_cali_effect)/bw),0,1,FALSE))/(Number_of_studies*bw)</f>
        <v>2.0996962126391194</v>
      </c>
      <c r="D914" s="1">
        <f ca="1">EXP(GAMMALN((df+1)/2))/((df*PI())^0.5*EXP(GAMMALN((df)/2)))*(1+((B914-Estimated_mean)/(Estimated_tau2+Interface!$E$11^2)^0.5)^2/df)^(-(df+1)/2)/(Estimated_tau2+Interface!$E$11^2)^0.5</f>
        <v>2.962100555773747</v>
      </c>
    </row>
    <row r="915" spans="1:4">
      <c r="A915" s="1">
        <v>914</v>
      </c>
      <c r="B915" s="1">
        <f t="shared" ca="1" si="14"/>
        <v>0.18561283458921898</v>
      </c>
      <c r="C915" s="1">
        <f t="array" aca="1" ref="C915" ca="1">SUM(NORMDIST(((B915-Sort_cali_effect)/bw),0,1,FALSE))/(Number_of_studies*bw)</f>
        <v>2.0996962126391194</v>
      </c>
      <c r="D915" s="1">
        <f ca="1">EXP(GAMMALN((df+1)/2))/((df*PI())^0.5*EXP(GAMMALN((df)/2)))*(1+((B915-Estimated_mean)/(Estimated_tau2+Interface!$E$11^2)^0.5)^2/df)^(-(df+1)/2)/(Estimated_tau2+Interface!$E$11^2)^0.5</f>
        <v>2.962100555773747</v>
      </c>
    </row>
    <row r="916" spans="1:4">
      <c r="A916" s="1">
        <v>915</v>
      </c>
      <c r="B916" s="1">
        <f t="shared" ca="1" si="14"/>
        <v>0.18561283458921898</v>
      </c>
      <c r="C916" s="1">
        <f t="array" aca="1" ref="C916" ca="1">SUM(NORMDIST(((B916-Sort_cali_effect)/bw),0,1,FALSE))/(Number_of_studies*bw)</f>
        <v>2.0996962126391194</v>
      </c>
      <c r="D916" s="1">
        <f ca="1">EXP(GAMMALN((df+1)/2))/((df*PI())^0.5*EXP(GAMMALN((df)/2)))*(1+((B916-Estimated_mean)/(Estimated_tau2+Interface!$E$11^2)^0.5)^2/df)^(-(df+1)/2)/(Estimated_tau2+Interface!$E$11^2)^0.5</f>
        <v>2.962100555773747</v>
      </c>
    </row>
    <row r="917" spans="1:4">
      <c r="A917" s="1">
        <v>916</v>
      </c>
      <c r="B917" s="1">
        <f t="shared" ca="1" si="14"/>
        <v>0.18561283458921898</v>
      </c>
      <c r="C917" s="1">
        <f t="array" aca="1" ref="C917" ca="1">SUM(NORMDIST(((B917-Sort_cali_effect)/bw),0,1,FALSE))/(Number_of_studies*bw)</f>
        <v>2.0996962126391194</v>
      </c>
      <c r="D917" s="1">
        <f ca="1">EXP(GAMMALN((df+1)/2))/((df*PI())^0.5*EXP(GAMMALN((df)/2)))*(1+((B917-Estimated_mean)/(Estimated_tau2+Interface!$E$11^2)^0.5)^2/df)^(-(df+1)/2)/(Estimated_tau2+Interface!$E$11^2)^0.5</f>
        <v>2.962100555773747</v>
      </c>
    </row>
    <row r="918" spans="1:4">
      <c r="A918" s="1">
        <v>917</v>
      </c>
      <c r="B918" s="1">
        <f t="shared" ca="1" si="14"/>
        <v>0.18561283458921898</v>
      </c>
      <c r="C918" s="1">
        <f t="array" aca="1" ref="C918" ca="1">SUM(NORMDIST(((B918-Sort_cali_effect)/bw),0,1,FALSE))/(Number_of_studies*bw)</f>
        <v>2.0996962126391194</v>
      </c>
      <c r="D918" s="1">
        <f ca="1">EXP(GAMMALN((df+1)/2))/((df*PI())^0.5*EXP(GAMMALN((df)/2)))*(1+((B918-Estimated_mean)/(Estimated_tau2+Interface!$E$11^2)^0.5)^2/df)^(-(df+1)/2)/(Estimated_tau2+Interface!$E$11^2)^0.5</f>
        <v>2.962100555773747</v>
      </c>
    </row>
    <row r="919" spans="1:4">
      <c r="A919" s="1">
        <v>918</v>
      </c>
      <c r="B919" s="1">
        <f t="shared" ca="1" si="14"/>
        <v>0.18561283458921898</v>
      </c>
      <c r="C919" s="1">
        <f t="array" aca="1" ref="C919" ca="1">SUM(NORMDIST(((B919-Sort_cali_effect)/bw),0,1,FALSE))/(Number_of_studies*bw)</f>
        <v>2.0996962126391194</v>
      </c>
      <c r="D919" s="1">
        <f ca="1">EXP(GAMMALN((df+1)/2))/((df*PI())^0.5*EXP(GAMMALN((df)/2)))*(1+((B919-Estimated_mean)/(Estimated_tau2+Interface!$E$11^2)^0.5)^2/df)^(-(df+1)/2)/(Estimated_tau2+Interface!$E$11^2)^0.5</f>
        <v>2.962100555773747</v>
      </c>
    </row>
    <row r="920" spans="1:4">
      <c r="A920" s="1">
        <v>919</v>
      </c>
      <c r="B920" s="1">
        <f t="shared" ca="1" si="14"/>
        <v>0.18561283458921898</v>
      </c>
      <c r="C920" s="1">
        <f t="array" aca="1" ref="C920" ca="1">SUM(NORMDIST(((B920-Sort_cali_effect)/bw),0,1,FALSE))/(Number_of_studies*bw)</f>
        <v>2.0996962126391194</v>
      </c>
      <c r="D920" s="1">
        <f ca="1">EXP(GAMMALN((df+1)/2))/((df*PI())^0.5*EXP(GAMMALN((df)/2)))*(1+((B920-Estimated_mean)/(Estimated_tau2+Interface!$E$11^2)^0.5)^2/df)^(-(df+1)/2)/(Estimated_tau2+Interface!$E$11^2)^0.5</f>
        <v>2.962100555773747</v>
      </c>
    </row>
    <row r="921" spans="1:4">
      <c r="A921" s="1">
        <v>920</v>
      </c>
      <c r="B921" s="1">
        <f t="shared" ca="1" si="14"/>
        <v>0.18561283458921898</v>
      </c>
      <c r="C921" s="1">
        <f t="array" aca="1" ref="C921" ca="1">SUM(NORMDIST(((B921-Sort_cali_effect)/bw),0,1,FALSE))/(Number_of_studies*bw)</f>
        <v>2.0996962126391194</v>
      </c>
      <c r="D921" s="1">
        <f ca="1">EXP(GAMMALN((df+1)/2))/((df*PI())^0.5*EXP(GAMMALN((df)/2)))*(1+((B921-Estimated_mean)/(Estimated_tau2+Interface!$E$11^2)^0.5)^2/df)^(-(df+1)/2)/(Estimated_tau2+Interface!$E$11^2)^0.5</f>
        <v>2.962100555773747</v>
      </c>
    </row>
    <row r="922" spans="1:4">
      <c r="A922" s="1">
        <v>921</v>
      </c>
      <c r="B922" s="1">
        <f t="shared" ca="1" si="14"/>
        <v>0.18561283458921898</v>
      </c>
      <c r="C922" s="1">
        <f t="array" aca="1" ref="C922" ca="1">SUM(NORMDIST(((B922-Sort_cali_effect)/bw),0,1,FALSE))/(Number_of_studies*bw)</f>
        <v>2.0996962126391194</v>
      </c>
      <c r="D922" s="1">
        <f ca="1">EXP(GAMMALN((df+1)/2))/((df*PI())^0.5*EXP(GAMMALN((df)/2)))*(1+((B922-Estimated_mean)/(Estimated_tau2+Interface!$E$11^2)^0.5)^2/df)^(-(df+1)/2)/(Estimated_tau2+Interface!$E$11^2)^0.5</f>
        <v>2.962100555773747</v>
      </c>
    </row>
    <row r="923" spans="1:4">
      <c r="A923" s="1">
        <v>922</v>
      </c>
      <c r="B923" s="1">
        <f t="shared" ca="1" si="14"/>
        <v>0.18561283458921898</v>
      </c>
      <c r="C923" s="1">
        <f t="array" aca="1" ref="C923" ca="1">SUM(NORMDIST(((B923-Sort_cali_effect)/bw),0,1,FALSE))/(Number_of_studies*bw)</f>
        <v>2.0996962126391194</v>
      </c>
      <c r="D923" s="1">
        <f ca="1">EXP(GAMMALN((df+1)/2))/((df*PI())^0.5*EXP(GAMMALN((df)/2)))*(1+((B923-Estimated_mean)/(Estimated_tau2+Interface!$E$11^2)^0.5)^2/df)^(-(df+1)/2)/(Estimated_tau2+Interface!$E$11^2)^0.5</f>
        <v>2.962100555773747</v>
      </c>
    </row>
    <row r="924" spans="1:4">
      <c r="A924" s="1">
        <v>923</v>
      </c>
      <c r="B924" s="1">
        <f t="shared" ca="1" si="14"/>
        <v>0.18561283458921898</v>
      </c>
      <c r="C924" s="1">
        <f t="array" aca="1" ref="C924" ca="1">SUM(NORMDIST(((B924-Sort_cali_effect)/bw),0,1,FALSE))/(Number_of_studies*bw)</f>
        <v>2.0996962126391194</v>
      </c>
      <c r="D924" s="1">
        <f ca="1">EXP(GAMMALN((df+1)/2))/((df*PI())^0.5*EXP(GAMMALN((df)/2)))*(1+((B924-Estimated_mean)/(Estimated_tau2+Interface!$E$11^2)^0.5)^2/df)^(-(df+1)/2)/(Estimated_tau2+Interface!$E$11^2)^0.5</f>
        <v>2.962100555773747</v>
      </c>
    </row>
    <row r="925" spans="1:4">
      <c r="A925" s="1">
        <v>924</v>
      </c>
      <c r="B925" s="1">
        <f t="shared" ca="1" si="14"/>
        <v>0.18561283458921898</v>
      </c>
      <c r="C925" s="1">
        <f t="array" aca="1" ref="C925" ca="1">SUM(NORMDIST(((B925-Sort_cali_effect)/bw),0,1,FALSE))/(Number_of_studies*bw)</f>
        <v>2.0996962126391194</v>
      </c>
      <c r="D925" s="1">
        <f ca="1">EXP(GAMMALN((df+1)/2))/((df*PI())^0.5*EXP(GAMMALN((df)/2)))*(1+((B925-Estimated_mean)/(Estimated_tau2+Interface!$E$11^2)^0.5)^2/df)^(-(df+1)/2)/(Estimated_tau2+Interface!$E$11^2)^0.5</f>
        <v>2.962100555773747</v>
      </c>
    </row>
    <row r="926" spans="1:4">
      <c r="A926" s="1">
        <v>925</v>
      </c>
      <c r="B926" s="1">
        <f t="shared" ca="1" si="14"/>
        <v>0.18561283458921898</v>
      </c>
      <c r="C926" s="1">
        <f t="array" aca="1" ref="C926" ca="1">SUM(NORMDIST(((B926-Sort_cali_effect)/bw),0,1,FALSE))/(Number_of_studies*bw)</f>
        <v>2.0996962126391194</v>
      </c>
      <c r="D926" s="1">
        <f ca="1">EXP(GAMMALN((df+1)/2))/((df*PI())^0.5*EXP(GAMMALN((df)/2)))*(1+((B926-Estimated_mean)/(Estimated_tau2+Interface!$E$11^2)^0.5)^2/df)^(-(df+1)/2)/(Estimated_tau2+Interface!$E$11^2)^0.5</f>
        <v>2.962100555773747</v>
      </c>
    </row>
    <row r="927" spans="1:4">
      <c r="A927" s="1">
        <v>926</v>
      </c>
      <c r="B927" s="1">
        <f t="shared" ca="1" si="14"/>
        <v>0.18561283458921898</v>
      </c>
      <c r="C927" s="1">
        <f t="array" aca="1" ref="C927" ca="1">SUM(NORMDIST(((B927-Sort_cali_effect)/bw),0,1,FALSE))/(Number_of_studies*bw)</f>
        <v>2.0996962126391194</v>
      </c>
      <c r="D927" s="1">
        <f ca="1">EXP(GAMMALN((df+1)/2))/((df*PI())^0.5*EXP(GAMMALN((df)/2)))*(1+((B927-Estimated_mean)/(Estimated_tau2+Interface!$E$11^2)^0.5)^2/df)^(-(df+1)/2)/(Estimated_tau2+Interface!$E$11^2)^0.5</f>
        <v>2.962100555773747</v>
      </c>
    </row>
    <row r="928" spans="1:4">
      <c r="A928" s="1">
        <v>927</v>
      </c>
      <c r="B928" s="1">
        <f t="shared" ca="1" si="14"/>
        <v>0.18561283458921898</v>
      </c>
      <c r="C928" s="1">
        <f t="array" aca="1" ref="C928" ca="1">SUM(NORMDIST(((B928-Sort_cali_effect)/bw),0,1,FALSE))/(Number_of_studies*bw)</f>
        <v>2.0996962126391194</v>
      </c>
      <c r="D928" s="1">
        <f ca="1">EXP(GAMMALN((df+1)/2))/((df*PI())^0.5*EXP(GAMMALN((df)/2)))*(1+((B928-Estimated_mean)/(Estimated_tau2+Interface!$E$11^2)^0.5)^2/df)^(-(df+1)/2)/(Estimated_tau2+Interface!$E$11^2)^0.5</f>
        <v>2.962100555773747</v>
      </c>
    </row>
    <row r="929" spans="1:4">
      <c r="A929" s="1">
        <v>928</v>
      </c>
      <c r="B929" s="1">
        <f t="shared" ca="1" si="14"/>
        <v>0.18561283458921898</v>
      </c>
      <c r="C929" s="1">
        <f t="array" aca="1" ref="C929" ca="1">SUM(NORMDIST(((B929-Sort_cali_effect)/bw),0,1,FALSE))/(Number_of_studies*bw)</f>
        <v>2.0996962126391194</v>
      </c>
      <c r="D929" s="1">
        <f ca="1">EXP(GAMMALN((df+1)/2))/((df*PI())^0.5*EXP(GAMMALN((df)/2)))*(1+((B929-Estimated_mean)/(Estimated_tau2+Interface!$E$11^2)^0.5)^2/df)^(-(df+1)/2)/(Estimated_tau2+Interface!$E$11^2)^0.5</f>
        <v>2.962100555773747</v>
      </c>
    </row>
    <row r="930" spans="1:4">
      <c r="A930" s="1">
        <v>929</v>
      </c>
      <c r="B930" s="1">
        <f t="shared" ca="1" si="14"/>
        <v>0.18561283458921898</v>
      </c>
      <c r="C930" s="1">
        <f t="array" aca="1" ref="C930" ca="1">SUM(NORMDIST(((B930-Sort_cali_effect)/bw),0,1,FALSE))/(Number_of_studies*bw)</f>
        <v>2.0996962126391194</v>
      </c>
      <c r="D930" s="1">
        <f ca="1">EXP(GAMMALN((df+1)/2))/((df*PI())^0.5*EXP(GAMMALN((df)/2)))*(1+((B930-Estimated_mean)/(Estimated_tau2+Interface!$E$11^2)^0.5)^2/df)^(-(df+1)/2)/(Estimated_tau2+Interface!$E$11^2)^0.5</f>
        <v>2.962100555773747</v>
      </c>
    </row>
    <row r="931" spans="1:4">
      <c r="A931" s="1">
        <v>930</v>
      </c>
      <c r="B931" s="1">
        <f t="shared" ca="1" si="14"/>
        <v>0.18561283458921898</v>
      </c>
      <c r="C931" s="1">
        <f t="array" aca="1" ref="C931" ca="1">SUM(NORMDIST(((B931-Sort_cali_effect)/bw),0,1,FALSE))/(Number_of_studies*bw)</f>
        <v>2.0996962126391194</v>
      </c>
      <c r="D931" s="1">
        <f ca="1">EXP(GAMMALN((df+1)/2))/((df*PI())^0.5*EXP(GAMMALN((df)/2)))*(1+((B931-Estimated_mean)/(Estimated_tau2+Interface!$E$11^2)^0.5)^2/df)^(-(df+1)/2)/(Estimated_tau2+Interface!$E$11^2)^0.5</f>
        <v>2.962100555773747</v>
      </c>
    </row>
    <row r="932" spans="1:4">
      <c r="A932" s="1">
        <v>931</v>
      </c>
      <c r="B932" s="1">
        <f t="shared" ca="1" si="14"/>
        <v>0.18561283458921898</v>
      </c>
      <c r="C932" s="1">
        <f t="array" aca="1" ref="C932" ca="1">SUM(NORMDIST(((B932-Sort_cali_effect)/bw),0,1,FALSE))/(Number_of_studies*bw)</f>
        <v>2.0996962126391194</v>
      </c>
      <c r="D932" s="1">
        <f ca="1">EXP(GAMMALN((df+1)/2))/((df*PI())^0.5*EXP(GAMMALN((df)/2)))*(1+((B932-Estimated_mean)/(Estimated_tau2+Interface!$E$11^2)^0.5)^2/df)^(-(df+1)/2)/(Estimated_tau2+Interface!$E$11^2)^0.5</f>
        <v>2.962100555773747</v>
      </c>
    </row>
    <row r="933" spans="1:4">
      <c r="A933" s="1">
        <v>932</v>
      </c>
      <c r="B933" s="1">
        <f t="shared" ca="1" si="14"/>
        <v>0.18561283458921898</v>
      </c>
      <c r="C933" s="1">
        <f t="array" aca="1" ref="C933" ca="1">SUM(NORMDIST(((B933-Sort_cali_effect)/bw),0,1,FALSE))/(Number_of_studies*bw)</f>
        <v>2.0996962126391194</v>
      </c>
      <c r="D933" s="1">
        <f ca="1">EXP(GAMMALN((df+1)/2))/((df*PI())^0.5*EXP(GAMMALN((df)/2)))*(1+((B933-Estimated_mean)/(Estimated_tau2+Interface!$E$11^2)^0.5)^2/df)^(-(df+1)/2)/(Estimated_tau2+Interface!$E$11^2)^0.5</f>
        <v>2.962100555773747</v>
      </c>
    </row>
    <row r="934" spans="1:4">
      <c r="A934" s="1">
        <v>933</v>
      </c>
      <c r="B934" s="1">
        <f t="shared" ca="1" si="14"/>
        <v>0.18561283458921898</v>
      </c>
      <c r="C934" s="1">
        <f t="array" aca="1" ref="C934" ca="1">SUM(NORMDIST(((B934-Sort_cali_effect)/bw),0,1,FALSE))/(Number_of_studies*bw)</f>
        <v>2.0996962126391194</v>
      </c>
      <c r="D934" s="1">
        <f ca="1">EXP(GAMMALN((df+1)/2))/((df*PI())^0.5*EXP(GAMMALN((df)/2)))*(1+((B934-Estimated_mean)/(Estimated_tau2+Interface!$E$11^2)^0.5)^2/df)^(-(df+1)/2)/(Estimated_tau2+Interface!$E$11^2)^0.5</f>
        <v>2.962100555773747</v>
      </c>
    </row>
    <row r="935" spans="1:4">
      <c r="A935" s="1">
        <v>934</v>
      </c>
      <c r="B935" s="1">
        <f t="shared" ca="1" si="14"/>
        <v>0.18561283458921898</v>
      </c>
      <c r="C935" s="1">
        <f t="array" aca="1" ref="C935" ca="1">SUM(NORMDIST(((B935-Sort_cali_effect)/bw),0,1,FALSE))/(Number_of_studies*bw)</f>
        <v>2.0996962126391194</v>
      </c>
      <c r="D935" s="1">
        <f ca="1">EXP(GAMMALN((df+1)/2))/((df*PI())^0.5*EXP(GAMMALN((df)/2)))*(1+((B935-Estimated_mean)/(Estimated_tau2+Interface!$E$11^2)^0.5)^2/df)^(-(df+1)/2)/(Estimated_tau2+Interface!$E$11^2)^0.5</f>
        <v>2.962100555773747</v>
      </c>
    </row>
    <row r="936" spans="1:4">
      <c r="A936" s="1">
        <v>935</v>
      </c>
      <c r="B936" s="1">
        <f t="shared" ca="1" si="14"/>
        <v>0.18561283458921898</v>
      </c>
      <c r="C936" s="1">
        <f t="array" aca="1" ref="C936" ca="1">SUM(NORMDIST(((B936-Sort_cali_effect)/bw),0,1,FALSE))/(Number_of_studies*bw)</f>
        <v>2.0996962126391194</v>
      </c>
      <c r="D936" s="1">
        <f ca="1">EXP(GAMMALN((df+1)/2))/((df*PI())^0.5*EXP(GAMMALN((df)/2)))*(1+((B936-Estimated_mean)/(Estimated_tau2+Interface!$E$11^2)^0.5)^2/df)^(-(df+1)/2)/(Estimated_tau2+Interface!$E$11^2)^0.5</f>
        <v>2.962100555773747</v>
      </c>
    </row>
    <row r="937" spans="1:4">
      <c r="A937" s="1">
        <v>936</v>
      </c>
      <c r="B937" s="1">
        <f t="shared" ca="1" si="14"/>
        <v>0.18561283458921898</v>
      </c>
      <c r="C937" s="1">
        <f t="array" aca="1" ref="C937" ca="1">SUM(NORMDIST(((B937-Sort_cali_effect)/bw),0,1,FALSE))/(Number_of_studies*bw)</f>
        <v>2.0996962126391194</v>
      </c>
      <c r="D937" s="1">
        <f ca="1">EXP(GAMMALN((df+1)/2))/((df*PI())^0.5*EXP(GAMMALN((df)/2)))*(1+((B937-Estimated_mean)/(Estimated_tau2+Interface!$E$11^2)^0.5)^2/df)^(-(df+1)/2)/(Estimated_tau2+Interface!$E$11^2)^0.5</f>
        <v>2.962100555773747</v>
      </c>
    </row>
    <row r="938" spans="1:4">
      <c r="A938" s="1">
        <v>937</v>
      </c>
      <c r="B938" s="1">
        <f t="shared" ca="1" si="14"/>
        <v>0.18561283458921898</v>
      </c>
      <c r="C938" s="1">
        <f t="array" aca="1" ref="C938" ca="1">SUM(NORMDIST(((B938-Sort_cali_effect)/bw),0,1,FALSE))/(Number_of_studies*bw)</f>
        <v>2.0996962126391194</v>
      </c>
      <c r="D938" s="1">
        <f ca="1">EXP(GAMMALN((df+1)/2))/((df*PI())^0.5*EXP(GAMMALN((df)/2)))*(1+((B938-Estimated_mean)/(Estimated_tau2+Interface!$E$11^2)^0.5)^2/df)^(-(df+1)/2)/(Estimated_tau2+Interface!$E$11^2)^0.5</f>
        <v>2.962100555773747</v>
      </c>
    </row>
    <row r="939" spans="1:4">
      <c r="A939" s="1">
        <v>938</v>
      </c>
      <c r="B939" s="1">
        <f t="shared" ca="1" si="14"/>
        <v>0.18561283458921898</v>
      </c>
      <c r="C939" s="1">
        <f t="array" aca="1" ref="C939" ca="1">SUM(NORMDIST(((B939-Sort_cali_effect)/bw),0,1,FALSE))/(Number_of_studies*bw)</f>
        <v>2.0996962126391194</v>
      </c>
      <c r="D939" s="1">
        <f ca="1">EXP(GAMMALN((df+1)/2))/((df*PI())^0.5*EXP(GAMMALN((df)/2)))*(1+((B939-Estimated_mean)/(Estimated_tau2+Interface!$E$11^2)^0.5)^2/df)^(-(df+1)/2)/(Estimated_tau2+Interface!$E$11^2)^0.5</f>
        <v>2.962100555773747</v>
      </c>
    </row>
    <row r="940" spans="1:4">
      <c r="A940" s="1">
        <v>939</v>
      </c>
      <c r="B940" s="1">
        <f t="shared" ca="1" si="14"/>
        <v>0.18561283458921898</v>
      </c>
      <c r="C940" s="1">
        <f t="array" aca="1" ref="C940" ca="1">SUM(NORMDIST(((B940-Sort_cali_effect)/bw),0,1,FALSE))/(Number_of_studies*bw)</f>
        <v>2.0996962126391194</v>
      </c>
      <c r="D940" s="1">
        <f ca="1">EXP(GAMMALN((df+1)/2))/((df*PI())^0.5*EXP(GAMMALN((df)/2)))*(1+((B940-Estimated_mean)/(Estimated_tau2+Interface!$E$11^2)^0.5)^2/df)^(-(df+1)/2)/(Estimated_tau2+Interface!$E$11^2)^0.5</f>
        <v>2.962100555773747</v>
      </c>
    </row>
    <row r="941" spans="1:4">
      <c r="A941" s="1">
        <v>940</v>
      </c>
      <c r="B941" s="1">
        <f t="shared" ca="1" si="14"/>
        <v>0.18561283458921898</v>
      </c>
      <c r="C941" s="1">
        <f t="array" aca="1" ref="C941" ca="1">SUM(NORMDIST(((B941-Sort_cali_effect)/bw),0,1,FALSE))/(Number_of_studies*bw)</f>
        <v>2.0996962126391194</v>
      </c>
      <c r="D941" s="1">
        <f ca="1">EXP(GAMMALN((df+1)/2))/((df*PI())^0.5*EXP(GAMMALN((df)/2)))*(1+((B941-Estimated_mean)/(Estimated_tau2+Interface!$E$11^2)^0.5)^2/df)^(-(df+1)/2)/(Estimated_tau2+Interface!$E$11^2)^0.5</f>
        <v>2.962100555773747</v>
      </c>
    </row>
    <row r="942" spans="1:4">
      <c r="A942" s="1">
        <v>941</v>
      </c>
      <c r="B942" s="1">
        <f t="shared" ca="1" si="14"/>
        <v>0.18561283458921898</v>
      </c>
      <c r="C942" s="1">
        <f t="array" aca="1" ref="C942" ca="1">SUM(NORMDIST(((B942-Sort_cali_effect)/bw),0,1,FALSE))/(Number_of_studies*bw)</f>
        <v>2.0996962126391194</v>
      </c>
      <c r="D942" s="1">
        <f ca="1">EXP(GAMMALN((df+1)/2))/((df*PI())^0.5*EXP(GAMMALN((df)/2)))*(1+((B942-Estimated_mean)/(Estimated_tau2+Interface!$E$11^2)^0.5)^2/df)^(-(df+1)/2)/(Estimated_tau2+Interface!$E$11^2)^0.5</f>
        <v>2.962100555773747</v>
      </c>
    </row>
    <row r="943" spans="1:4">
      <c r="A943" s="1">
        <v>942</v>
      </c>
      <c r="B943" s="1">
        <f t="shared" ca="1" si="14"/>
        <v>0.18561283458921898</v>
      </c>
      <c r="C943" s="1">
        <f t="array" aca="1" ref="C943" ca="1">SUM(NORMDIST(((B943-Sort_cali_effect)/bw),0,1,FALSE))/(Number_of_studies*bw)</f>
        <v>2.0996962126391194</v>
      </c>
      <c r="D943" s="1">
        <f ca="1">EXP(GAMMALN((df+1)/2))/((df*PI())^0.5*EXP(GAMMALN((df)/2)))*(1+((B943-Estimated_mean)/(Estimated_tau2+Interface!$E$11^2)^0.5)^2/df)^(-(df+1)/2)/(Estimated_tau2+Interface!$E$11^2)^0.5</f>
        <v>2.962100555773747</v>
      </c>
    </row>
    <row r="944" spans="1:4">
      <c r="A944" s="1">
        <v>943</v>
      </c>
      <c r="B944" s="1">
        <f t="shared" ca="1" si="14"/>
        <v>0.18561283458921898</v>
      </c>
      <c r="C944" s="1">
        <f t="array" aca="1" ref="C944" ca="1">SUM(NORMDIST(((B944-Sort_cali_effect)/bw),0,1,FALSE))/(Number_of_studies*bw)</f>
        <v>2.0996962126391194</v>
      </c>
      <c r="D944" s="1">
        <f ca="1">EXP(GAMMALN((df+1)/2))/((df*PI())^0.5*EXP(GAMMALN((df)/2)))*(1+((B944-Estimated_mean)/(Estimated_tau2+Interface!$E$11^2)^0.5)^2/df)^(-(df+1)/2)/(Estimated_tau2+Interface!$E$11^2)^0.5</f>
        <v>2.962100555773747</v>
      </c>
    </row>
    <row r="945" spans="1:4">
      <c r="A945" s="1">
        <v>944</v>
      </c>
      <c r="B945" s="1">
        <f t="shared" ca="1" si="14"/>
        <v>0.18561283458921898</v>
      </c>
      <c r="C945" s="1">
        <f t="array" aca="1" ref="C945" ca="1">SUM(NORMDIST(((B945-Sort_cali_effect)/bw),0,1,FALSE))/(Number_of_studies*bw)</f>
        <v>2.0996962126391194</v>
      </c>
      <c r="D945" s="1">
        <f ca="1">EXP(GAMMALN((df+1)/2))/((df*PI())^0.5*EXP(GAMMALN((df)/2)))*(1+((B945-Estimated_mean)/(Estimated_tau2+Interface!$E$11^2)^0.5)^2/df)^(-(df+1)/2)/(Estimated_tau2+Interface!$E$11^2)^0.5</f>
        <v>2.962100555773747</v>
      </c>
    </row>
    <row r="946" spans="1:4">
      <c r="A946" s="1">
        <v>945</v>
      </c>
      <c r="B946" s="1">
        <f t="shared" ca="1" si="14"/>
        <v>0.18561283458921898</v>
      </c>
      <c r="C946" s="1">
        <f t="array" aca="1" ref="C946" ca="1">SUM(NORMDIST(((B946-Sort_cali_effect)/bw),0,1,FALSE))/(Number_of_studies*bw)</f>
        <v>2.0996962126391194</v>
      </c>
      <c r="D946" s="1">
        <f ca="1">EXP(GAMMALN((df+1)/2))/((df*PI())^0.5*EXP(GAMMALN((df)/2)))*(1+((B946-Estimated_mean)/(Estimated_tau2+Interface!$E$11^2)^0.5)^2/df)^(-(df+1)/2)/(Estimated_tau2+Interface!$E$11^2)^0.5</f>
        <v>2.962100555773747</v>
      </c>
    </row>
    <row r="947" spans="1:4">
      <c r="A947" s="1">
        <v>946</v>
      </c>
      <c r="B947" s="1">
        <f t="shared" ca="1" si="14"/>
        <v>0.18561283458921898</v>
      </c>
      <c r="C947" s="1">
        <f t="array" aca="1" ref="C947" ca="1">SUM(NORMDIST(((B947-Sort_cali_effect)/bw),0,1,FALSE))/(Number_of_studies*bw)</f>
        <v>2.0996962126391194</v>
      </c>
      <c r="D947" s="1">
        <f ca="1">EXP(GAMMALN((df+1)/2))/((df*PI())^0.5*EXP(GAMMALN((df)/2)))*(1+((B947-Estimated_mean)/(Estimated_tau2+Interface!$E$11^2)^0.5)^2/df)^(-(df+1)/2)/(Estimated_tau2+Interface!$E$11^2)^0.5</f>
        <v>2.962100555773747</v>
      </c>
    </row>
    <row r="948" spans="1:4">
      <c r="A948" s="1">
        <v>947</v>
      </c>
      <c r="B948" s="1">
        <f t="shared" ca="1" si="14"/>
        <v>0.18561283458921898</v>
      </c>
      <c r="C948" s="1">
        <f t="array" aca="1" ref="C948" ca="1">SUM(NORMDIST(((B948-Sort_cali_effect)/bw),0,1,FALSE))/(Number_of_studies*bw)</f>
        <v>2.0996962126391194</v>
      </c>
      <c r="D948" s="1">
        <f ca="1">EXP(GAMMALN((df+1)/2))/((df*PI())^0.5*EXP(GAMMALN((df)/2)))*(1+((B948-Estimated_mean)/(Estimated_tau2+Interface!$E$11^2)^0.5)^2/df)^(-(df+1)/2)/(Estimated_tau2+Interface!$E$11^2)^0.5</f>
        <v>2.962100555773747</v>
      </c>
    </row>
    <row r="949" spans="1:4">
      <c r="A949" s="1">
        <v>948</v>
      </c>
      <c r="B949" s="1">
        <f t="shared" ca="1" si="14"/>
        <v>0.18561283458921898</v>
      </c>
      <c r="C949" s="1">
        <f t="array" aca="1" ref="C949" ca="1">SUM(NORMDIST(((B949-Sort_cali_effect)/bw),0,1,FALSE))/(Number_of_studies*bw)</f>
        <v>2.0996962126391194</v>
      </c>
      <c r="D949" s="1">
        <f ca="1">EXP(GAMMALN((df+1)/2))/((df*PI())^0.5*EXP(GAMMALN((df)/2)))*(1+((B949-Estimated_mean)/(Estimated_tau2+Interface!$E$11^2)^0.5)^2/df)^(-(df+1)/2)/(Estimated_tau2+Interface!$E$11^2)^0.5</f>
        <v>2.962100555773747</v>
      </c>
    </row>
    <row r="950" spans="1:4">
      <c r="A950" s="1">
        <v>949</v>
      </c>
      <c r="B950" s="1">
        <f t="shared" ca="1" si="14"/>
        <v>0.18561283458921898</v>
      </c>
      <c r="C950" s="1">
        <f t="array" aca="1" ref="C950" ca="1">SUM(NORMDIST(((B950-Sort_cali_effect)/bw),0,1,FALSE))/(Number_of_studies*bw)</f>
        <v>2.0996962126391194</v>
      </c>
      <c r="D950" s="1">
        <f ca="1">EXP(GAMMALN((df+1)/2))/((df*PI())^0.5*EXP(GAMMALN((df)/2)))*(1+((B950-Estimated_mean)/(Estimated_tau2+Interface!$E$11^2)^0.5)^2/df)^(-(df+1)/2)/(Estimated_tau2+Interface!$E$11^2)^0.5</f>
        <v>2.962100555773747</v>
      </c>
    </row>
    <row r="951" spans="1:4">
      <c r="A951" s="1">
        <v>950</v>
      </c>
      <c r="B951" s="1">
        <f t="shared" ca="1" si="14"/>
        <v>0.18561283458921898</v>
      </c>
      <c r="C951" s="1">
        <f t="array" aca="1" ref="C951" ca="1">SUM(NORMDIST(((B951-Sort_cali_effect)/bw),0,1,FALSE))/(Number_of_studies*bw)</f>
        <v>2.0996962126391194</v>
      </c>
      <c r="D951" s="1">
        <f ca="1">EXP(GAMMALN((df+1)/2))/((df*PI())^0.5*EXP(GAMMALN((df)/2)))*(1+((B951-Estimated_mean)/(Estimated_tau2+Interface!$E$11^2)^0.5)^2/df)^(-(df+1)/2)/(Estimated_tau2+Interface!$E$11^2)^0.5</f>
        <v>2.962100555773747</v>
      </c>
    </row>
    <row r="952" spans="1:4">
      <c r="A952" s="1">
        <v>951</v>
      </c>
      <c r="B952" s="1">
        <f t="shared" ca="1" si="14"/>
        <v>0.18561283458921898</v>
      </c>
      <c r="C952" s="1">
        <f t="array" aca="1" ref="C952" ca="1">SUM(NORMDIST(((B952-Sort_cali_effect)/bw),0,1,FALSE))/(Number_of_studies*bw)</f>
        <v>2.0996962126391194</v>
      </c>
      <c r="D952" s="1">
        <f ca="1">EXP(GAMMALN((df+1)/2))/((df*PI())^0.5*EXP(GAMMALN((df)/2)))*(1+((B952-Estimated_mean)/(Estimated_tau2+Interface!$E$11^2)^0.5)^2/df)^(-(df+1)/2)/(Estimated_tau2+Interface!$E$11^2)^0.5</f>
        <v>2.962100555773747</v>
      </c>
    </row>
    <row r="953" spans="1:4">
      <c r="A953" s="1">
        <v>952</v>
      </c>
      <c r="B953" s="1">
        <f t="shared" ca="1" si="14"/>
        <v>0.18561283458921898</v>
      </c>
      <c r="C953" s="1">
        <f t="array" aca="1" ref="C953" ca="1">SUM(NORMDIST(((B953-Sort_cali_effect)/bw),0,1,FALSE))/(Number_of_studies*bw)</f>
        <v>2.0996962126391194</v>
      </c>
      <c r="D953" s="1">
        <f ca="1">EXP(GAMMALN((df+1)/2))/((df*PI())^0.5*EXP(GAMMALN((df)/2)))*(1+((B953-Estimated_mean)/(Estimated_tau2+Interface!$E$11^2)^0.5)^2/df)^(-(df+1)/2)/(Estimated_tau2+Interface!$E$11^2)^0.5</f>
        <v>2.962100555773747</v>
      </c>
    </row>
    <row r="954" spans="1:4">
      <c r="A954" s="1">
        <v>953</v>
      </c>
      <c r="B954" s="1">
        <f t="shared" ca="1" si="14"/>
        <v>0.18561283458921898</v>
      </c>
      <c r="C954" s="1">
        <f t="array" aca="1" ref="C954" ca="1">SUM(NORMDIST(((B954-Sort_cali_effect)/bw),0,1,FALSE))/(Number_of_studies*bw)</f>
        <v>2.0996962126391194</v>
      </c>
      <c r="D954" s="1">
        <f ca="1">EXP(GAMMALN((df+1)/2))/((df*PI())^0.5*EXP(GAMMALN((df)/2)))*(1+((B954-Estimated_mean)/(Estimated_tau2+Interface!$E$11^2)^0.5)^2/df)^(-(df+1)/2)/(Estimated_tau2+Interface!$E$11^2)^0.5</f>
        <v>2.962100555773747</v>
      </c>
    </row>
    <row r="955" spans="1:4">
      <c r="A955" s="1">
        <v>954</v>
      </c>
      <c r="B955" s="1">
        <f t="shared" ca="1" si="14"/>
        <v>0.18561283458921898</v>
      </c>
      <c r="C955" s="1">
        <f t="array" aca="1" ref="C955" ca="1">SUM(NORMDIST(((B955-Sort_cali_effect)/bw),0,1,FALSE))/(Number_of_studies*bw)</f>
        <v>2.0996962126391194</v>
      </c>
      <c r="D955" s="1">
        <f ca="1">EXP(GAMMALN((df+1)/2))/((df*PI())^0.5*EXP(GAMMALN((df)/2)))*(1+((B955-Estimated_mean)/(Estimated_tau2+Interface!$E$11^2)^0.5)^2/df)^(-(df+1)/2)/(Estimated_tau2+Interface!$E$11^2)^0.5</f>
        <v>2.962100555773747</v>
      </c>
    </row>
    <row r="956" spans="1:4">
      <c r="A956" s="1">
        <v>955</v>
      </c>
      <c r="B956" s="1">
        <f t="shared" ca="1" si="14"/>
        <v>0.18561283458921898</v>
      </c>
      <c r="C956" s="1">
        <f t="array" aca="1" ref="C956" ca="1">SUM(NORMDIST(((B956-Sort_cali_effect)/bw),0,1,FALSE))/(Number_of_studies*bw)</f>
        <v>2.0996962126391194</v>
      </c>
      <c r="D956" s="1">
        <f ca="1">EXP(GAMMALN((df+1)/2))/((df*PI())^0.5*EXP(GAMMALN((df)/2)))*(1+((B956-Estimated_mean)/(Estimated_tau2+Interface!$E$11^2)^0.5)^2/df)^(-(df+1)/2)/(Estimated_tau2+Interface!$E$11^2)^0.5</f>
        <v>2.962100555773747</v>
      </c>
    </row>
    <row r="957" spans="1:4">
      <c r="A957" s="1">
        <v>956</v>
      </c>
      <c r="B957" s="1">
        <f t="shared" ca="1" si="14"/>
        <v>0.18561283458921898</v>
      </c>
      <c r="C957" s="1">
        <f t="array" aca="1" ref="C957" ca="1">SUM(NORMDIST(((B957-Sort_cali_effect)/bw),0,1,FALSE))/(Number_of_studies*bw)</f>
        <v>2.0996962126391194</v>
      </c>
      <c r="D957" s="1">
        <f ca="1">EXP(GAMMALN((df+1)/2))/((df*PI())^0.5*EXP(GAMMALN((df)/2)))*(1+((B957-Estimated_mean)/(Estimated_tau2+Interface!$E$11^2)^0.5)^2/df)^(-(df+1)/2)/(Estimated_tau2+Interface!$E$11^2)^0.5</f>
        <v>2.962100555773747</v>
      </c>
    </row>
    <row r="958" spans="1:4">
      <c r="A958" s="1">
        <v>957</v>
      </c>
      <c r="B958" s="1">
        <f t="shared" ca="1" si="14"/>
        <v>0.18561283458921898</v>
      </c>
      <c r="C958" s="1">
        <f t="array" aca="1" ref="C958" ca="1">SUM(NORMDIST(((B958-Sort_cali_effect)/bw),0,1,FALSE))/(Number_of_studies*bw)</f>
        <v>2.0996962126391194</v>
      </c>
      <c r="D958" s="1">
        <f ca="1">EXP(GAMMALN((df+1)/2))/((df*PI())^0.5*EXP(GAMMALN((df)/2)))*(1+((B958-Estimated_mean)/(Estimated_tau2+Interface!$E$11^2)^0.5)^2/df)^(-(df+1)/2)/(Estimated_tau2+Interface!$E$11^2)^0.5</f>
        <v>2.962100555773747</v>
      </c>
    </row>
    <row r="959" spans="1:4">
      <c r="A959" s="1">
        <v>958</v>
      </c>
      <c r="B959" s="1">
        <f t="shared" ca="1" si="14"/>
        <v>0.18561283458921898</v>
      </c>
      <c r="C959" s="1">
        <f t="array" aca="1" ref="C959" ca="1">SUM(NORMDIST(((B959-Sort_cali_effect)/bw),0,1,FALSE))/(Number_of_studies*bw)</f>
        <v>2.0996962126391194</v>
      </c>
      <c r="D959" s="1">
        <f ca="1">EXP(GAMMALN((df+1)/2))/((df*PI())^0.5*EXP(GAMMALN((df)/2)))*(1+((B959-Estimated_mean)/(Estimated_tau2+Interface!$E$11^2)^0.5)^2/df)^(-(df+1)/2)/(Estimated_tau2+Interface!$E$11^2)^0.5</f>
        <v>2.962100555773747</v>
      </c>
    </row>
    <row r="960" spans="1:4">
      <c r="A960" s="1">
        <v>959</v>
      </c>
      <c r="B960" s="1">
        <f t="shared" ca="1" si="14"/>
        <v>0.18561283458921898</v>
      </c>
      <c r="C960" s="1">
        <f t="array" aca="1" ref="C960" ca="1">SUM(NORMDIST(((B960-Sort_cali_effect)/bw),0,1,FALSE))/(Number_of_studies*bw)</f>
        <v>2.0996962126391194</v>
      </c>
      <c r="D960" s="1">
        <f ca="1">EXP(GAMMALN((df+1)/2))/((df*PI())^0.5*EXP(GAMMALN((df)/2)))*(1+((B960-Estimated_mean)/(Estimated_tau2+Interface!$E$11^2)^0.5)^2/df)^(-(df+1)/2)/(Estimated_tau2+Interface!$E$11^2)^0.5</f>
        <v>2.962100555773747</v>
      </c>
    </row>
    <row r="961" spans="1:4">
      <c r="A961" s="1">
        <v>960</v>
      </c>
      <c r="B961" s="1">
        <f t="shared" ca="1" si="14"/>
        <v>0.18561283458921898</v>
      </c>
      <c r="C961" s="1">
        <f t="array" aca="1" ref="C961" ca="1">SUM(NORMDIST(((B961-Sort_cali_effect)/bw),0,1,FALSE))/(Number_of_studies*bw)</f>
        <v>2.0996962126391194</v>
      </c>
      <c r="D961" s="1">
        <f ca="1">EXP(GAMMALN((df+1)/2))/((df*PI())^0.5*EXP(GAMMALN((df)/2)))*(1+((B961-Estimated_mean)/(Estimated_tau2+Interface!$E$11^2)^0.5)^2/df)^(-(df+1)/2)/(Estimated_tau2+Interface!$E$11^2)^0.5</f>
        <v>2.962100555773747</v>
      </c>
    </row>
    <row r="962" spans="1:4">
      <c r="A962" s="1">
        <v>961</v>
      </c>
      <c r="B962" s="1">
        <f t="shared" ca="1" si="14"/>
        <v>0.18561283458921898</v>
      </c>
      <c r="C962" s="1">
        <f t="array" aca="1" ref="C962" ca="1">SUM(NORMDIST(((B962-Sort_cali_effect)/bw),0,1,FALSE))/(Number_of_studies*bw)</f>
        <v>2.0996962126391194</v>
      </c>
      <c r="D962" s="1">
        <f ca="1">EXP(GAMMALN((df+1)/2))/((df*PI())^0.5*EXP(GAMMALN((df)/2)))*(1+((B962-Estimated_mean)/(Estimated_tau2+Interface!$E$11^2)^0.5)^2/df)^(-(df+1)/2)/(Estimated_tau2+Interface!$E$11^2)^0.5</f>
        <v>2.962100555773747</v>
      </c>
    </row>
    <row r="963" spans="1:4">
      <c r="A963" s="1">
        <v>962</v>
      </c>
      <c r="B963" s="1">
        <f t="shared" ca="1" si="14"/>
        <v>0.18561283458921898</v>
      </c>
      <c r="C963" s="1">
        <f t="array" aca="1" ref="C963" ca="1">SUM(NORMDIST(((B963-Sort_cali_effect)/bw),0,1,FALSE))/(Number_of_studies*bw)</f>
        <v>2.0996962126391194</v>
      </c>
      <c r="D963" s="1">
        <f ca="1">EXP(GAMMALN((df+1)/2))/((df*PI())^0.5*EXP(GAMMALN((df)/2)))*(1+((B963-Estimated_mean)/(Estimated_tau2+Interface!$E$11^2)^0.5)^2/df)^(-(df+1)/2)/(Estimated_tau2+Interface!$E$11^2)^0.5</f>
        <v>2.962100555773747</v>
      </c>
    </row>
    <row r="964" spans="1:4">
      <c r="A964" s="1">
        <v>963</v>
      </c>
      <c r="B964" s="1">
        <f t="shared" ref="B964:B1000" ca="1" si="15">$B$2+($B$1001-$B$2)/999*(A964-1)</f>
        <v>0.18561283458921898</v>
      </c>
      <c r="C964" s="1">
        <f t="array" aca="1" ref="C964" ca="1">SUM(NORMDIST(((B964-Sort_cali_effect)/bw),0,1,FALSE))/(Number_of_studies*bw)</f>
        <v>2.0996962126391194</v>
      </c>
      <c r="D964" s="1">
        <f ca="1">EXP(GAMMALN((df+1)/2))/((df*PI())^0.5*EXP(GAMMALN((df)/2)))*(1+((B964-Estimated_mean)/(Estimated_tau2+Interface!$E$11^2)^0.5)^2/df)^(-(df+1)/2)/(Estimated_tau2+Interface!$E$11^2)^0.5</f>
        <v>2.962100555773747</v>
      </c>
    </row>
    <row r="965" spans="1:4">
      <c r="A965" s="1">
        <v>964</v>
      </c>
      <c r="B965" s="1">
        <f t="shared" ca="1" si="15"/>
        <v>0.18561283458921898</v>
      </c>
      <c r="C965" s="1">
        <f t="array" aca="1" ref="C965" ca="1">SUM(NORMDIST(((B965-Sort_cali_effect)/bw),0,1,FALSE))/(Number_of_studies*bw)</f>
        <v>2.0996962126391194</v>
      </c>
      <c r="D965" s="1">
        <f ca="1">EXP(GAMMALN((df+1)/2))/((df*PI())^0.5*EXP(GAMMALN((df)/2)))*(1+((B965-Estimated_mean)/(Estimated_tau2+Interface!$E$11^2)^0.5)^2/df)^(-(df+1)/2)/(Estimated_tau2+Interface!$E$11^2)^0.5</f>
        <v>2.962100555773747</v>
      </c>
    </row>
    <row r="966" spans="1:4">
      <c r="A966" s="1">
        <v>965</v>
      </c>
      <c r="B966" s="1">
        <f t="shared" ca="1" si="15"/>
        <v>0.18561283458921898</v>
      </c>
      <c r="C966" s="1">
        <f t="array" aca="1" ref="C966" ca="1">SUM(NORMDIST(((B966-Sort_cali_effect)/bw),0,1,FALSE))/(Number_of_studies*bw)</f>
        <v>2.0996962126391194</v>
      </c>
      <c r="D966" s="1">
        <f ca="1">EXP(GAMMALN((df+1)/2))/((df*PI())^0.5*EXP(GAMMALN((df)/2)))*(1+((B966-Estimated_mean)/(Estimated_tau2+Interface!$E$11^2)^0.5)^2/df)^(-(df+1)/2)/(Estimated_tau2+Interface!$E$11^2)^0.5</f>
        <v>2.962100555773747</v>
      </c>
    </row>
    <row r="967" spans="1:4">
      <c r="A967" s="1">
        <v>966</v>
      </c>
      <c r="B967" s="1">
        <f t="shared" ca="1" si="15"/>
        <v>0.18561283458921898</v>
      </c>
      <c r="C967" s="1">
        <f t="array" aca="1" ref="C967" ca="1">SUM(NORMDIST(((B967-Sort_cali_effect)/bw),0,1,FALSE))/(Number_of_studies*bw)</f>
        <v>2.0996962126391194</v>
      </c>
      <c r="D967" s="1">
        <f ca="1">EXP(GAMMALN((df+1)/2))/((df*PI())^0.5*EXP(GAMMALN((df)/2)))*(1+((B967-Estimated_mean)/(Estimated_tau2+Interface!$E$11^2)^0.5)^2/df)^(-(df+1)/2)/(Estimated_tau2+Interface!$E$11^2)^0.5</f>
        <v>2.962100555773747</v>
      </c>
    </row>
    <row r="968" spans="1:4">
      <c r="A968" s="1">
        <v>967</v>
      </c>
      <c r="B968" s="1">
        <f t="shared" ca="1" si="15"/>
        <v>0.18561283458921898</v>
      </c>
      <c r="C968" s="1">
        <f t="array" aca="1" ref="C968" ca="1">SUM(NORMDIST(((B968-Sort_cali_effect)/bw),0,1,FALSE))/(Number_of_studies*bw)</f>
        <v>2.0996962126391194</v>
      </c>
      <c r="D968" s="1">
        <f ca="1">EXP(GAMMALN((df+1)/2))/((df*PI())^0.5*EXP(GAMMALN((df)/2)))*(1+((B968-Estimated_mean)/(Estimated_tau2+Interface!$E$11^2)^0.5)^2/df)^(-(df+1)/2)/(Estimated_tau2+Interface!$E$11^2)^0.5</f>
        <v>2.962100555773747</v>
      </c>
    </row>
    <row r="969" spans="1:4">
      <c r="A969" s="1">
        <v>968</v>
      </c>
      <c r="B969" s="1">
        <f t="shared" ca="1" si="15"/>
        <v>0.18561283458921898</v>
      </c>
      <c r="C969" s="1">
        <f t="array" aca="1" ref="C969" ca="1">SUM(NORMDIST(((B969-Sort_cali_effect)/bw),0,1,FALSE))/(Number_of_studies*bw)</f>
        <v>2.0996962126391194</v>
      </c>
      <c r="D969" s="1">
        <f ca="1">EXP(GAMMALN((df+1)/2))/((df*PI())^0.5*EXP(GAMMALN((df)/2)))*(1+((B969-Estimated_mean)/(Estimated_tau2+Interface!$E$11^2)^0.5)^2/df)^(-(df+1)/2)/(Estimated_tau2+Interface!$E$11^2)^0.5</f>
        <v>2.962100555773747</v>
      </c>
    </row>
    <row r="970" spans="1:4">
      <c r="A970" s="1">
        <v>969</v>
      </c>
      <c r="B970" s="1">
        <f t="shared" ca="1" si="15"/>
        <v>0.18561283458921898</v>
      </c>
      <c r="C970" s="1">
        <f t="array" aca="1" ref="C970" ca="1">SUM(NORMDIST(((B970-Sort_cali_effect)/bw),0,1,FALSE))/(Number_of_studies*bw)</f>
        <v>2.0996962126391194</v>
      </c>
      <c r="D970" s="1">
        <f ca="1">EXP(GAMMALN((df+1)/2))/((df*PI())^0.5*EXP(GAMMALN((df)/2)))*(1+((B970-Estimated_mean)/(Estimated_tau2+Interface!$E$11^2)^0.5)^2/df)^(-(df+1)/2)/(Estimated_tau2+Interface!$E$11^2)^0.5</f>
        <v>2.962100555773747</v>
      </c>
    </row>
    <row r="971" spans="1:4">
      <c r="A971" s="1">
        <v>970</v>
      </c>
      <c r="B971" s="1">
        <f t="shared" ca="1" si="15"/>
        <v>0.18561283458921898</v>
      </c>
      <c r="C971" s="1">
        <f t="array" aca="1" ref="C971" ca="1">SUM(NORMDIST(((B971-Sort_cali_effect)/bw),0,1,FALSE))/(Number_of_studies*bw)</f>
        <v>2.0996962126391194</v>
      </c>
      <c r="D971" s="1">
        <f ca="1">EXP(GAMMALN((df+1)/2))/((df*PI())^0.5*EXP(GAMMALN((df)/2)))*(1+((B971-Estimated_mean)/(Estimated_tau2+Interface!$E$11^2)^0.5)^2/df)^(-(df+1)/2)/(Estimated_tau2+Interface!$E$11^2)^0.5</f>
        <v>2.962100555773747</v>
      </c>
    </row>
    <row r="972" spans="1:4">
      <c r="A972" s="1">
        <v>971</v>
      </c>
      <c r="B972" s="1">
        <f t="shared" ca="1" si="15"/>
        <v>0.18561283458921898</v>
      </c>
      <c r="C972" s="1">
        <f t="array" aca="1" ref="C972" ca="1">SUM(NORMDIST(((B972-Sort_cali_effect)/bw),0,1,FALSE))/(Number_of_studies*bw)</f>
        <v>2.0996962126391194</v>
      </c>
      <c r="D972" s="1">
        <f ca="1">EXP(GAMMALN((df+1)/2))/((df*PI())^0.5*EXP(GAMMALN((df)/2)))*(1+((B972-Estimated_mean)/(Estimated_tau2+Interface!$E$11^2)^0.5)^2/df)^(-(df+1)/2)/(Estimated_tau2+Interface!$E$11^2)^0.5</f>
        <v>2.962100555773747</v>
      </c>
    </row>
    <row r="973" spans="1:4">
      <c r="A973" s="1">
        <v>972</v>
      </c>
      <c r="B973" s="1">
        <f t="shared" ca="1" si="15"/>
        <v>0.18561283458921898</v>
      </c>
      <c r="C973" s="1">
        <f t="array" aca="1" ref="C973" ca="1">SUM(NORMDIST(((B973-Sort_cali_effect)/bw),0,1,FALSE))/(Number_of_studies*bw)</f>
        <v>2.0996962126391194</v>
      </c>
      <c r="D973" s="1">
        <f ca="1">EXP(GAMMALN((df+1)/2))/((df*PI())^0.5*EXP(GAMMALN((df)/2)))*(1+((B973-Estimated_mean)/(Estimated_tau2+Interface!$E$11^2)^0.5)^2/df)^(-(df+1)/2)/(Estimated_tau2+Interface!$E$11^2)^0.5</f>
        <v>2.962100555773747</v>
      </c>
    </row>
    <row r="974" spans="1:4">
      <c r="A974" s="1">
        <v>973</v>
      </c>
      <c r="B974" s="1">
        <f t="shared" ca="1" si="15"/>
        <v>0.18561283458921898</v>
      </c>
      <c r="C974" s="1">
        <f t="array" aca="1" ref="C974" ca="1">SUM(NORMDIST(((B974-Sort_cali_effect)/bw),0,1,FALSE))/(Number_of_studies*bw)</f>
        <v>2.0996962126391194</v>
      </c>
      <c r="D974" s="1">
        <f ca="1">EXP(GAMMALN((df+1)/2))/((df*PI())^0.5*EXP(GAMMALN((df)/2)))*(1+((B974-Estimated_mean)/(Estimated_tau2+Interface!$E$11^2)^0.5)^2/df)^(-(df+1)/2)/(Estimated_tau2+Interface!$E$11^2)^0.5</f>
        <v>2.962100555773747</v>
      </c>
    </row>
    <row r="975" spans="1:4">
      <c r="A975" s="1">
        <v>974</v>
      </c>
      <c r="B975" s="1">
        <f t="shared" ca="1" si="15"/>
        <v>0.18561283458921898</v>
      </c>
      <c r="C975" s="1">
        <f t="array" aca="1" ref="C975" ca="1">SUM(NORMDIST(((B975-Sort_cali_effect)/bw),0,1,FALSE))/(Number_of_studies*bw)</f>
        <v>2.0996962126391194</v>
      </c>
      <c r="D975" s="1">
        <f ca="1">EXP(GAMMALN((df+1)/2))/((df*PI())^0.5*EXP(GAMMALN((df)/2)))*(1+((B975-Estimated_mean)/(Estimated_tau2+Interface!$E$11^2)^0.5)^2/df)^(-(df+1)/2)/(Estimated_tau2+Interface!$E$11^2)^0.5</f>
        <v>2.962100555773747</v>
      </c>
    </row>
    <row r="976" spans="1:4">
      <c r="A976" s="1">
        <v>975</v>
      </c>
      <c r="B976" s="1">
        <f t="shared" ca="1" si="15"/>
        <v>0.18561283458921898</v>
      </c>
      <c r="C976" s="1">
        <f t="array" aca="1" ref="C976" ca="1">SUM(NORMDIST(((B976-Sort_cali_effect)/bw),0,1,FALSE))/(Number_of_studies*bw)</f>
        <v>2.0996962126391194</v>
      </c>
      <c r="D976" s="1">
        <f ca="1">EXP(GAMMALN((df+1)/2))/((df*PI())^0.5*EXP(GAMMALN((df)/2)))*(1+((B976-Estimated_mean)/(Estimated_tau2+Interface!$E$11^2)^0.5)^2/df)^(-(df+1)/2)/(Estimated_tau2+Interface!$E$11^2)^0.5</f>
        <v>2.962100555773747</v>
      </c>
    </row>
    <row r="977" spans="1:4">
      <c r="A977" s="1">
        <v>976</v>
      </c>
      <c r="B977" s="1">
        <f t="shared" ca="1" si="15"/>
        <v>0.18561283458921898</v>
      </c>
      <c r="C977" s="1">
        <f t="array" aca="1" ref="C977" ca="1">SUM(NORMDIST(((B977-Sort_cali_effect)/bw),0,1,FALSE))/(Number_of_studies*bw)</f>
        <v>2.0996962126391194</v>
      </c>
      <c r="D977" s="1">
        <f ca="1">EXP(GAMMALN((df+1)/2))/((df*PI())^0.5*EXP(GAMMALN((df)/2)))*(1+((B977-Estimated_mean)/(Estimated_tau2+Interface!$E$11^2)^0.5)^2/df)^(-(df+1)/2)/(Estimated_tau2+Interface!$E$11^2)^0.5</f>
        <v>2.962100555773747</v>
      </c>
    </row>
    <row r="978" spans="1:4">
      <c r="A978" s="1">
        <v>977</v>
      </c>
      <c r="B978" s="1">
        <f t="shared" ca="1" si="15"/>
        <v>0.18561283458921898</v>
      </c>
      <c r="C978" s="1">
        <f t="array" aca="1" ref="C978" ca="1">SUM(NORMDIST(((B978-Sort_cali_effect)/bw),0,1,FALSE))/(Number_of_studies*bw)</f>
        <v>2.0996962126391194</v>
      </c>
      <c r="D978" s="1">
        <f ca="1">EXP(GAMMALN((df+1)/2))/((df*PI())^0.5*EXP(GAMMALN((df)/2)))*(1+((B978-Estimated_mean)/(Estimated_tau2+Interface!$E$11^2)^0.5)^2/df)^(-(df+1)/2)/(Estimated_tau2+Interface!$E$11^2)^0.5</f>
        <v>2.962100555773747</v>
      </c>
    </row>
    <row r="979" spans="1:4">
      <c r="A979" s="1">
        <v>978</v>
      </c>
      <c r="B979" s="1">
        <f t="shared" ca="1" si="15"/>
        <v>0.18561283458921898</v>
      </c>
      <c r="C979" s="1">
        <f t="array" aca="1" ref="C979" ca="1">SUM(NORMDIST(((B979-Sort_cali_effect)/bw),0,1,FALSE))/(Number_of_studies*bw)</f>
        <v>2.0996962126391194</v>
      </c>
      <c r="D979" s="1">
        <f ca="1">EXP(GAMMALN((df+1)/2))/((df*PI())^0.5*EXP(GAMMALN((df)/2)))*(1+((B979-Estimated_mean)/(Estimated_tau2+Interface!$E$11^2)^0.5)^2/df)^(-(df+1)/2)/(Estimated_tau2+Interface!$E$11^2)^0.5</f>
        <v>2.962100555773747</v>
      </c>
    </row>
    <row r="980" spans="1:4">
      <c r="A980" s="1">
        <v>979</v>
      </c>
      <c r="B980" s="1">
        <f t="shared" ca="1" si="15"/>
        <v>0.18561283458921898</v>
      </c>
      <c r="C980" s="1">
        <f t="array" aca="1" ref="C980" ca="1">SUM(NORMDIST(((B980-Sort_cali_effect)/bw),0,1,FALSE))/(Number_of_studies*bw)</f>
        <v>2.0996962126391194</v>
      </c>
      <c r="D980" s="1">
        <f ca="1">EXP(GAMMALN((df+1)/2))/((df*PI())^0.5*EXP(GAMMALN((df)/2)))*(1+((B980-Estimated_mean)/(Estimated_tau2+Interface!$E$11^2)^0.5)^2/df)^(-(df+1)/2)/(Estimated_tau2+Interface!$E$11^2)^0.5</f>
        <v>2.962100555773747</v>
      </c>
    </row>
    <row r="981" spans="1:4">
      <c r="A981" s="1">
        <v>980</v>
      </c>
      <c r="B981" s="1">
        <f t="shared" ca="1" si="15"/>
        <v>0.18561283458921898</v>
      </c>
      <c r="C981" s="1">
        <f t="array" aca="1" ref="C981" ca="1">SUM(NORMDIST(((B981-Sort_cali_effect)/bw),0,1,FALSE))/(Number_of_studies*bw)</f>
        <v>2.0996962126391194</v>
      </c>
      <c r="D981" s="1">
        <f ca="1">EXP(GAMMALN((df+1)/2))/((df*PI())^0.5*EXP(GAMMALN((df)/2)))*(1+((B981-Estimated_mean)/(Estimated_tau2+Interface!$E$11^2)^0.5)^2/df)^(-(df+1)/2)/(Estimated_tau2+Interface!$E$11^2)^0.5</f>
        <v>2.962100555773747</v>
      </c>
    </row>
    <row r="982" spans="1:4">
      <c r="A982" s="1">
        <v>981</v>
      </c>
      <c r="B982" s="1">
        <f t="shared" ca="1" si="15"/>
        <v>0.18561283458921898</v>
      </c>
      <c r="C982" s="1">
        <f t="array" aca="1" ref="C982" ca="1">SUM(NORMDIST(((B982-Sort_cali_effect)/bw),0,1,FALSE))/(Number_of_studies*bw)</f>
        <v>2.0996962126391194</v>
      </c>
      <c r="D982" s="1">
        <f ca="1">EXP(GAMMALN((df+1)/2))/((df*PI())^0.5*EXP(GAMMALN((df)/2)))*(1+((B982-Estimated_mean)/(Estimated_tau2+Interface!$E$11^2)^0.5)^2/df)^(-(df+1)/2)/(Estimated_tau2+Interface!$E$11^2)^0.5</f>
        <v>2.962100555773747</v>
      </c>
    </row>
    <row r="983" spans="1:4">
      <c r="A983" s="1">
        <v>982</v>
      </c>
      <c r="B983" s="1">
        <f t="shared" ca="1" si="15"/>
        <v>0.18561283458921898</v>
      </c>
      <c r="C983" s="1">
        <f t="array" aca="1" ref="C983" ca="1">SUM(NORMDIST(((B983-Sort_cali_effect)/bw),0,1,FALSE))/(Number_of_studies*bw)</f>
        <v>2.0996962126391194</v>
      </c>
      <c r="D983" s="1">
        <f ca="1">EXP(GAMMALN((df+1)/2))/((df*PI())^0.5*EXP(GAMMALN((df)/2)))*(1+((B983-Estimated_mean)/(Estimated_tau2+Interface!$E$11^2)^0.5)^2/df)^(-(df+1)/2)/(Estimated_tau2+Interface!$E$11^2)^0.5</f>
        <v>2.962100555773747</v>
      </c>
    </row>
    <row r="984" spans="1:4">
      <c r="A984" s="1">
        <v>983</v>
      </c>
      <c r="B984" s="1">
        <f t="shared" ca="1" si="15"/>
        <v>0.18561283458921898</v>
      </c>
      <c r="C984" s="1">
        <f t="array" aca="1" ref="C984" ca="1">SUM(NORMDIST(((B984-Sort_cali_effect)/bw),0,1,FALSE))/(Number_of_studies*bw)</f>
        <v>2.0996962126391194</v>
      </c>
      <c r="D984" s="1">
        <f ca="1">EXP(GAMMALN((df+1)/2))/((df*PI())^0.5*EXP(GAMMALN((df)/2)))*(1+((B984-Estimated_mean)/(Estimated_tau2+Interface!$E$11^2)^0.5)^2/df)^(-(df+1)/2)/(Estimated_tau2+Interface!$E$11^2)^0.5</f>
        <v>2.962100555773747</v>
      </c>
    </row>
    <row r="985" spans="1:4">
      <c r="A985" s="1">
        <v>984</v>
      </c>
      <c r="B985" s="1">
        <f t="shared" ca="1" si="15"/>
        <v>0.18561283458921898</v>
      </c>
      <c r="C985" s="1">
        <f t="array" aca="1" ref="C985" ca="1">SUM(NORMDIST(((B985-Sort_cali_effect)/bw),0,1,FALSE))/(Number_of_studies*bw)</f>
        <v>2.0996962126391194</v>
      </c>
      <c r="D985" s="1">
        <f ca="1">EXP(GAMMALN((df+1)/2))/((df*PI())^0.5*EXP(GAMMALN((df)/2)))*(1+((B985-Estimated_mean)/(Estimated_tau2+Interface!$E$11^2)^0.5)^2/df)^(-(df+1)/2)/(Estimated_tau2+Interface!$E$11^2)^0.5</f>
        <v>2.962100555773747</v>
      </c>
    </row>
    <row r="986" spans="1:4">
      <c r="A986" s="1">
        <v>985</v>
      </c>
      <c r="B986" s="1">
        <f t="shared" ca="1" si="15"/>
        <v>0.18561283458921898</v>
      </c>
      <c r="C986" s="1">
        <f t="array" aca="1" ref="C986" ca="1">SUM(NORMDIST(((B986-Sort_cali_effect)/bw),0,1,FALSE))/(Number_of_studies*bw)</f>
        <v>2.0996962126391194</v>
      </c>
      <c r="D986" s="1">
        <f ca="1">EXP(GAMMALN((df+1)/2))/((df*PI())^0.5*EXP(GAMMALN((df)/2)))*(1+((B986-Estimated_mean)/(Estimated_tau2+Interface!$E$11^2)^0.5)^2/df)^(-(df+1)/2)/(Estimated_tau2+Interface!$E$11^2)^0.5</f>
        <v>2.962100555773747</v>
      </c>
    </row>
    <row r="987" spans="1:4">
      <c r="A987" s="1">
        <v>986</v>
      </c>
      <c r="B987" s="1">
        <f t="shared" ca="1" si="15"/>
        <v>0.18561283458921898</v>
      </c>
      <c r="C987" s="1">
        <f t="array" aca="1" ref="C987" ca="1">SUM(NORMDIST(((B987-Sort_cali_effect)/bw),0,1,FALSE))/(Number_of_studies*bw)</f>
        <v>2.0996962126391194</v>
      </c>
      <c r="D987" s="1">
        <f ca="1">EXP(GAMMALN((df+1)/2))/((df*PI())^0.5*EXP(GAMMALN((df)/2)))*(1+((B987-Estimated_mean)/(Estimated_tau2+Interface!$E$11^2)^0.5)^2/df)^(-(df+1)/2)/(Estimated_tau2+Interface!$E$11^2)^0.5</f>
        <v>2.962100555773747</v>
      </c>
    </row>
    <row r="988" spans="1:4">
      <c r="A988" s="1">
        <v>987</v>
      </c>
      <c r="B988" s="1">
        <f t="shared" ca="1" si="15"/>
        <v>0.18561283458921898</v>
      </c>
      <c r="C988" s="1">
        <f t="array" aca="1" ref="C988" ca="1">SUM(NORMDIST(((B988-Sort_cali_effect)/bw),0,1,FALSE))/(Number_of_studies*bw)</f>
        <v>2.0996962126391194</v>
      </c>
      <c r="D988" s="1">
        <f ca="1">EXP(GAMMALN((df+1)/2))/((df*PI())^0.5*EXP(GAMMALN((df)/2)))*(1+((B988-Estimated_mean)/(Estimated_tau2+Interface!$E$11^2)^0.5)^2/df)^(-(df+1)/2)/(Estimated_tau2+Interface!$E$11^2)^0.5</f>
        <v>2.962100555773747</v>
      </c>
    </row>
    <row r="989" spans="1:4">
      <c r="A989" s="1">
        <v>988</v>
      </c>
      <c r="B989" s="1">
        <f t="shared" ca="1" si="15"/>
        <v>0.18561283458921898</v>
      </c>
      <c r="C989" s="1">
        <f t="array" aca="1" ref="C989" ca="1">SUM(NORMDIST(((B989-Sort_cali_effect)/bw),0,1,FALSE))/(Number_of_studies*bw)</f>
        <v>2.0996962126391194</v>
      </c>
      <c r="D989" s="1">
        <f ca="1">EXP(GAMMALN((df+1)/2))/((df*PI())^0.5*EXP(GAMMALN((df)/2)))*(1+((B989-Estimated_mean)/(Estimated_tau2+Interface!$E$11^2)^0.5)^2/df)^(-(df+1)/2)/(Estimated_tau2+Interface!$E$11^2)^0.5</f>
        <v>2.962100555773747</v>
      </c>
    </row>
    <row r="990" spans="1:4">
      <c r="A990" s="1">
        <v>989</v>
      </c>
      <c r="B990" s="1">
        <f t="shared" ca="1" si="15"/>
        <v>0.18561283458921898</v>
      </c>
      <c r="C990" s="1">
        <f t="array" aca="1" ref="C990" ca="1">SUM(NORMDIST(((B990-Sort_cali_effect)/bw),0,1,FALSE))/(Number_of_studies*bw)</f>
        <v>2.0996962126391194</v>
      </c>
      <c r="D990" s="1">
        <f ca="1">EXP(GAMMALN((df+1)/2))/((df*PI())^0.5*EXP(GAMMALN((df)/2)))*(1+((B990-Estimated_mean)/(Estimated_tau2+Interface!$E$11^2)^0.5)^2/df)^(-(df+1)/2)/(Estimated_tau2+Interface!$E$11^2)^0.5</f>
        <v>2.962100555773747</v>
      </c>
    </row>
    <row r="991" spans="1:4">
      <c r="A991" s="1">
        <v>990</v>
      </c>
      <c r="B991" s="1">
        <f t="shared" ca="1" si="15"/>
        <v>0.18561283458921898</v>
      </c>
      <c r="C991" s="1">
        <f t="array" aca="1" ref="C991" ca="1">SUM(NORMDIST(((B991-Sort_cali_effect)/bw),0,1,FALSE))/(Number_of_studies*bw)</f>
        <v>2.0996962126391194</v>
      </c>
      <c r="D991" s="1">
        <f ca="1">EXP(GAMMALN((df+1)/2))/((df*PI())^0.5*EXP(GAMMALN((df)/2)))*(1+((B991-Estimated_mean)/(Estimated_tau2+Interface!$E$11^2)^0.5)^2/df)^(-(df+1)/2)/(Estimated_tau2+Interface!$E$11^2)^0.5</f>
        <v>2.962100555773747</v>
      </c>
    </row>
    <row r="992" spans="1:4">
      <c r="A992" s="1">
        <v>991</v>
      </c>
      <c r="B992" s="1">
        <f t="shared" ca="1" si="15"/>
        <v>0.18561283458921898</v>
      </c>
      <c r="C992" s="1">
        <f t="array" aca="1" ref="C992" ca="1">SUM(NORMDIST(((B992-Sort_cali_effect)/bw),0,1,FALSE))/(Number_of_studies*bw)</f>
        <v>2.0996962126391194</v>
      </c>
      <c r="D992" s="1">
        <f ca="1">EXP(GAMMALN((df+1)/2))/((df*PI())^0.5*EXP(GAMMALN((df)/2)))*(1+((B992-Estimated_mean)/(Estimated_tau2+Interface!$E$11^2)^0.5)^2/df)^(-(df+1)/2)/(Estimated_tau2+Interface!$E$11^2)^0.5</f>
        <v>2.962100555773747</v>
      </c>
    </row>
    <row r="993" spans="1:4">
      <c r="A993" s="1">
        <v>992</v>
      </c>
      <c r="B993" s="1">
        <f t="shared" ca="1" si="15"/>
        <v>0.18561283458921898</v>
      </c>
      <c r="C993" s="1">
        <f t="array" aca="1" ref="C993" ca="1">SUM(NORMDIST(((B993-Sort_cali_effect)/bw),0,1,FALSE))/(Number_of_studies*bw)</f>
        <v>2.0996962126391194</v>
      </c>
      <c r="D993" s="1">
        <f ca="1">EXP(GAMMALN((df+1)/2))/((df*PI())^0.5*EXP(GAMMALN((df)/2)))*(1+((B993-Estimated_mean)/(Estimated_tau2+Interface!$E$11^2)^0.5)^2/df)^(-(df+1)/2)/(Estimated_tau2+Interface!$E$11^2)^0.5</f>
        <v>2.962100555773747</v>
      </c>
    </row>
    <row r="994" spans="1:4">
      <c r="A994" s="1">
        <v>993</v>
      </c>
      <c r="B994" s="1">
        <f t="shared" ca="1" si="15"/>
        <v>0.18561283458921898</v>
      </c>
      <c r="C994" s="1">
        <f t="array" aca="1" ref="C994" ca="1">SUM(NORMDIST(((B994-Sort_cali_effect)/bw),0,1,FALSE))/(Number_of_studies*bw)</f>
        <v>2.0996962126391194</v>
      </c>
      <c r="D994" s="1">
        <f ca="1">EXP(GAMMALN((df+1)/2))/((df*PI())^0.5*EXP(GAMMALN((df)/2)))*(1+((B994-Estimated_mean)/(Estimated_tau2+Interface!$E$11^2)^0.5)^2/df)^(-(df+1)/2)/(Estimated_tau2+Interface!$E$11^2)^0.5</f>
        <v>2.962100555773747</v>
      </c>
    </row>
    <row r="995" spans="1:4">
      <c r="A995" s="1">
        <v>994</v>
      </c>
      <c r="B995" s="1">
        <f t="shared" ca="1" si="15"/>
        <v>0.18561283458921898</v>
      </c>
      <c r="C995" s="1">
        <f t="array" aca="1" ref="C995" ca="1">SUM(NORMDIST(((B995-Sort_cali_effect)/bw),0,1,FALSE))/(Number_of_studies*bw)</f>
        <v>2.0996962126391194</v>
      </c>
      <c r="D995" s="1">
        <f ca="1">EXP(GAMMALN((df+1)/2))/((df*PI())^0.5*EXP(GAMMALN((df)/2)))*(1+((B995-Estimated_mean)/(Estimated_tau2+Interface!$E$11^2)^0.5)^2/df)^(-(df+1)/2)/(Estimated_tau2+Interface!$E$11^2)^0.5</f>
        <v>2.962100555773747</v>
      </c>
    </row>
    <row r="996" spans="1:4">
      <c r="A996" s="1">
        <v>995</v>
      </c>
      <c r="B996" s="1">
        <f t="shared" ca="1" si="15"/>
        <v>0.18561283458921898</v>
      </c>
      <c r="C996" s="1">
        <f t="array" aca="1" ref="C996" ca="1">SUM(NORMDIST(((B996-Sort_cali_effect)/bw),0,1,FALSE))/(Number_of_studies*bw)</f>
        <v>2.0996962126391194</v>
      </c>
      <c r="D996" s="1">
        <f ca="1">EXP(GAMMALN((df+1)/2))/((df*PI())^0.5*EXP(GAMMALN((df)/2)))*(1+((B996-Estimated_mean)/(Estimated_tau2+Interface!$E$11^2)^0.5)^2/df)^(-(df+1)/2)/(Estimated_tau2+Interface!$E$11^2)^0.5</f>
        <v>2.962100555773747</v>
      </c>
    </row>
    <row r="997" spans="1:4">
      <c r="A997" s="1">
        <v>996</v>
      </c>
      <c r="B997" s="1">
        <f t="shared" ca="1" si="15"/>
        <v>0.18561283458921898</v>
      </c>
      <c r="C997" s="1">
        <f t="array" aca="1" ref="C997" ca="1">SUM(NORMDIST(((B997-Sort_cali_effect)/bw),0,1,FALSE))/(Number_of_studies*bw)</f>
        <v>2.0996962126391194</v>
      </c>
      <c r="D997" s="1">
        <f ca="1">EXP(GAMMALN((df+1)/2))/((df*PI())^0.5*EXP(GAMMALN((df)/2)))*(1+((B997-Estimated_mean)/(Estimated_tau2+Interface!$E$11^2)^0.5)^2/df)^(-(df+1)/2)/(Estimated_tau2+Interface!$E$11^2)^0.5</f>
        <v>2.962100555773747</v>
      </c>
    </row>
    <row r="998" spans="1:4">
      <c r="A998" s="1">
        <v>997</v>
      </c>
      <c r="B998" s="1">
        <f t="shared" ca="1" si="15"/>
        <v>0.18561283458921898</v>
      </c>
      <c r="C998" s="1">
        <f t="array" aca="1" ref="C998" ca="1">SUM(NORMDIST(((B998-Sort_cali_effect)/bw),0,1,FALSE))/(Number_of_studies*bw)</f>
        <v>2.0996962126391194</v>
      </c>
      <c r="D998" s="1">
        <f ca="1">EXP(GAMMALN((df+1)/2))/((df*PI())^0.5*EXP(GAMMALN((df)/2)))*(1+((B998-Estimated_mean)/(Estimated_tau2+Interface!$E$11^2)^0.5)^2/df)^(-(df+1)/2)/(Estimated_tau2+Interface!$E$11^2)^0.5</f>
        <v>2.962100555773747</v>
      </c>
    </row>
    <row r="999" spans="1:4">
      <c r="A999" s="1">
        <v>998</v>
      </c>
      <c r="B999" s="1">
        <f t="shared" ca="1" si="15"/>
        <v>0.18561283458921898</v>
      </c>
      <c r="C999" s="1">
        <f t="array" aca="1" ref="C999" ca="1">SUM(NORMDIST(((B999-Sort_cali_effect)/bw),0,1,FALSE))/(Number_of_studies*bw)</f>
        <v>2.0996962126391194</v>
      </c>
      <c r="D999" s="1">
        <f ca="1">EXP(GAMMALN((df+1)/2))/((df*PI())^0.5*EXP(GAMMALN((df)/2)))*(1+((B999-Estimated_mean)/(Estimated_tau2+Interface!$E$11^2)^0.5)^2/df)^(-(df+1)/2)/(Estimated_tau2+Interface!$E$11^2)^0.5</f>
        <v>2.962100555773747</v>
      </c>
    </row>
    <row r="1000" spans="1:4">
      <c r="A1000" s="1">
        <v>999</v>
      </c>
      <c r="B1000" s="1">
        <f t="shared" ca="1" si="15"/>
        <v>0.18561283458921898</v>
      </c>
      <c r="C1000" s="1">
        <f t="array" aca="1" ref="C1000" ca="1">SUM(NORMDIST(((B1000-Sort_cali_effect)/bw),0,1,FALSE))/(Number_of_studies*bw)</f>
        <v>2.0996962126391194</v>
      </c>
      <c r="D1000" s="1">
        <f ca="1">EXP(GAMMALN((df+1)/2))/((df*PI())^0.5*EXP(GAMMALN((df)/2)))*(1+((B1000-Estimated_mean)/(Estimated_tau2+Interface!$E$11^2)^0.5)^2/df)^(-(df+1)/2)/(Estimated_tau2+Interface!$E$11^2)^0.5</f>
        <v>2.962100555773747</v>
      </c>
    </row>
    <row r="1001" spans="1:4">
      <c r="A1001" s="1">
        <v>1000</v>
      </c>
      <c r="B1001" s="1">
        <f ca="1">IF(FLOOR(0.999*(Number_of_studies+1),1)=0, Estimated_mean+(OFFSET(Working!N2,Number_of_studies-1,0,1)-Estimated_mean)/NORMINV(1/(Number_of_studies+1),0,1)*NORMINV(0.999,0,1), IF(FLOOR(0.999*(Number_of_studies+1),1)=Number_of_studies, Estimated_mean+(Working!N2-Estimated_mean)/NORMINV(Number_of_studies/(Number_of_studies+1),0,1)*NORMINV(0.999,0,1), OFFSET(Working!N2,Number_of_studies-FLOOR(0.999*(Number_of_studies+1),1),0,1)+(OFFSET(Working!N2,Number_of_studies-FLOOR(0.999*(Number_of_studies+1),1)-1,0,1)-OFFSET(Working!N2,Number_of_studies-FLOOR(0.999*(Number_of_studies+1),1),0,1))*(NORMINV(0.999,0,1)-NORMINV(FLOOR(0.999*(Number_of_studies+1),1)/(Number_of_studies+1),0,1))/(NORMINV((FLOOR(0.999*(Number_of_studies+1),1)+1)/(Number_of_studies+1),0,1)-NORMINV(FLOOR(0.999*(Number_of_studies+1),1)/(Number_of_studies+1),0,1))))</f>
        <v>0.18561283458921898</v>
      </c>
      <c r="C1001" s="1">
        <f t="array" aca="1" ref="C1001" ca="1">SUM(NORMDIST(((B1001-Sort_cali_effect)/bw),0,1,FALSE))/(Number_of_studies*bw)</f>
        <v>2.0996962126391194</v>
      </c>
      <c r="D1001" s="1">
        <f ca="1">EXP(GAMMALN((df+1)/2))/((df*PI())^0.5*EXP(GAMMALN((df)/2)))*(1+((B1001-Estimated_mean)/(Estimated_tau2+Interface!$E$11^2)^0.5)^2/df)^(-(df+1)/2)/(Estimated_tau2+Interface!$E$11^2)^0.5</f>
        <v>2.962100555773747</v>
      </c>
    </row>
  </sheetData>
  <sheetProtection password="DA7F"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Interface</vt:lpstr>
      <vt:lpstr>Distribution</vt:lpstr>
      <vt:lpstr>Working</vt:lpstr>
      <vt:lpstr>WorkingDistribution</vt:lpstr>
      <vt:lpstr>bw</vt:lpstr>
      <vt:lpstr>df</vt:lpstr>
      <vt:lpstr>Estimated_mean</vt:lpstr>
      <vt:lpstr>Estimated_tau2</vt:lpstr>
      <vt:lpstr>Min</vt:lpstr>
      <vt:lpstr>Number_of_studies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ChiaChun</dc:creator>
  <cp:lastModifiedBy>Microsoft Office User</cp:lastModifiedBy>
  <dcterms:created xsi:type="dcterms:W3CDTF">2017-07-13T12:53:51Z</dcterms:created>
  <dcterms:modified xsi:type="dcterms:W3CDTF">2021-09-03T00:24:25Z</dcterms:modified>
</cp:coreProperties>
</file>