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05A2A7E-7C26-4307-8BF9-1A4954CC0A2B}" xr6:coauthVersionLast="47" xr6:coauthVersionMax="47" xr10:uidLastSave="{00000000-0000-0000-0000-000000000000}"/>
  <bookViews>
    <workbookView xWindow="-108" yWindow="-108" windowWidth="23256" windowHeight="13176" firstSheet="2" activeTab="5" xr2:uid="{AED9DDD2-34DD-4EE8-9E7C-063DBE04EBB5}"/>
  </bookViews>
  <sheets>
    <sheet name="AirPassengers" sheetId="1" r:id="rId1"/>
    <sheet name="Sheet1" sheetId="2" r:id="rId2"/>
    <sheet name="AirPassengers_MA" sheetId="3" r:id="rId3"/>
    <sheet name="AirPassengers_WMA" sheetId="4" r:id="rId4"/>
    <sheet name="AirPassengers_Exponential" sheetId="5" r:id="rId5"/>
    <sheet name="AirPassengers_Holts winte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6" l="1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5" i="6"/>
  <c r="D16" i="6"/>
  <c r="D15" i="6"/>
  <c r="E15" i="6"/>
  <c r="C16" i="6"/>
  <c r="E16" i="6" s="1"/>
  <c r="C15" i="6"/>
  <c r="E14" i="6"/>
  <c r="D14" i="6"/>
  <c r="C14" i="6"/>
  <c r="E3" i="6"/>
  <c r="E4" i="6"/>
  <c r="E5" i="6"/>
  <c r="E6" i="6"/>
  <c r="E7" i="6"/>
  <c r="E8" i="6"/>
  <c r="E9" i="6"/>
  <c r="E10" i="6"/>
  <c r="E11" i="6"/>
  <c r="E12" i="6"/>
  <c r="E13" i="6"/>
  <c r="E2" i="6"/>
  <c r="G3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7" i="4"/>
  <c r="C17" i="6" l="1"/>
  <c r="D17" i="6" s="1"/>
  <c r="F4" i="5"/>
  <c r="K2" i="5"/>
  <c r="K1" i="5"/>
  <c r="H4" i="5"/>
  <c r="I4" i="5" s="1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147" i="4"/>
  <c r="G148" i="4"/>
  <c r="F13" i="4"/>
  <c r="F14" i="4"/>
  <c r="F21" i="4"/>
  <c r="F22" i="4"/>
  <c r="F29" i="4"/>
  <c r="F30" i="4"/>
  <c r="F37" i="4"/>
  <c r="F38" i="4"/>
  <c r="F45" i="4"/>
  <c r="F46" i="4"/>
  <c r="F53" i="4"/>
  <c r="F54" i="4"/>
  <c r="F61" i="4"/>
  <c r="F62" i="4"/>
  <c r="F69" i="4"/>
  <c r="F70" i="4"/>
  <c r="F77" i="4"/>
  <c r="F78" i="4"/>
  <c r="F85" i="4"/>
  <c r="F86" i="4"/>
  <c r="F93" i="4"/>
  <c r="F94" i="4"/>
  <c r="F101" i="4"/>
  <c r="F102" i="4"/>
  <c r="F109" i="4"/>
  <c r="F110" i="4"/>
  <c r="F117" i="4"/>
  <c r="F118" i="4"/>
  <c r="F125" i="4"/>
  <c r="F126" i="4"/>
  <c r="F133" i="4"/>
  <c r="F134" i="4"/>
  <c r="F141" i="4"/>
  <c r="F142" i="4"/>
  <c r="E8" i="4"/>
  <c r="F8" i="4" s="1"/>
  <c r="E9" i="4"/>
  <c r="F9" i="4" s="1"/>
  <c r="E10" i="4"/>
  <c r="F10" i="4" s="1"/>
  <c r="E11" i="4"/>
  <c r="G11" i="4" s="1"/>
  <c r="E12" i="4"/>
  <c r="F12" i="4" s="1"/>
  <c r="E13" i="4"/>
  <c r="G13" i="4" s="1"/>
  <c r="E14" i="4"/>
  <c r="G14" i="4" s="1"/>
  <c r="E15" i="4"/>
  <c r="G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G21" i="4" s="1"/>
  <c r="E22" i="4"/>
  <c r="G22" i="4" s="1"/>
  <c r="E23" i="4"/>
  <c r="G23" i="4" s="1"/>
  <c r="E24" i="4"/>
  <c r="F24" i="4" s="1"/>
  <c r="E25" i="4"/>
  <c r="F25" i="4" s="1"/>
  <c r="E26" i="4"/>
  <c r="F26" i="4" s="1"/>
  <c r="E27" i="4"/>
  <c r="G27" i="4" s="1"/>
  <c r="E28" i="4"/>
  <c r="F28" i="4" s="1"/>
  <c r="E29" i="4"/>
  <c r="G29" i="4" s="1"/>
  <c r="E30" i="4"/>
  <c r="G30" i="4" s="1"/>
  <c r="E31" i="4"/>
  <c r="G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G37" i="4" s="1"/>
  <c r="E38" i="4"/>
  <c r="G38" i="4" s="1"/>
  <c r="E39" i="4"/>
  <c r="G39" i="4" s="1"/>
  <c r="E40" i="4"/>
  <c r="F40" i="4" s="1"/>
  <c r="E41" i="4"/>
  <c r="F41" i="4" s="1"/>
  <c r="E42" i="4"/>
  <c r="G42" i="4" s="1"/>
  <c r="E43" i="4"/>
  <c r="G43" i="4" s="1"/>
  <c r="E44" i="4"/>
  <c r="F44" i="4" s="1"/>
  <c r="E45" i="4"/>
  <c r="G45" i="4" s="1"/>
  <c r="E46" i="4"/>
  <c r="G46" i="4" s="1"/>
  <c r="E47" i="4"/>
  <c r="G47" i="4" s="1"/>
  <c r="E48" i="4"/>
  <c r="F48" i="4" s="1"/>
  <c r="E49" i="4"/>
  <c r="F49" i="4" s="1"/>
  <c r="E50" i="4"/>
  <c r="G50" i="4" s="1"/>
  <c r="E51" i="4"/>
  <c r="F51" i="4" s="1"/>
  <c r="E52" i="4"/>
  <c r="F52" i="4" s="1"/>
  <c r="E53" i="4"/>
  <c r="G53" i="4" s="1"/>
  <c r="E54" i="4"/>
  <c r="G54" i="4" s="1"/>
  <c r="E55" i="4"/>
  <c r="G55" i="4" s="1"/>
  <c r="E56" i="4"/>
  <c r="F56" i="4" s="1"/>
  <c r="E57" i="4"/>
  <c r="F57" i="4" s="1"/>
  <c r="E58" i="4"/>
  <c r="F58" i="4" s="1"/>
  <c r="E59" i="4"/>
  <c r="G59" i="4" s="1"/>
  <c r="E60" i="4"/>
  <c r="F60" i="4" s="1"/>
  <c r="E61" i="4"/>
  <c r="G61" i="4" s="1"/>
  <c r="E62" i="4"/>
  <c r="G62" i="4" s="1"/>
  <c r="E63" i="4"/>
  <c r="G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G69" i="4" s="1"/>
  <c r="E70" i="4"/>
  <c r="G70" i="4" s="1"/>
  <c r="E71" i="4"/>
  <c r="G71" i="4" s="1"/>
  <c r="E72" i="4"/>
  <c r="F72" i="4" s="1"/>
  <c r="E73" i="4"/>
  <c r="F73" i="4" s="1"/>
  <c r="E74" i="4"/>
  <c r="F74" i="4" s="1"/>
  <c r="E75" i="4"/>
  <c r="G75" i="4" s="1"/>
  <c r="E76" i="4"/>
  <c r="F76" i="4" s="1"/>
  <c r="E77" i="4"/>
  <c r="G77" i="4" s="1"/>
  <c r="E78" i="4"/>
  <c r="G78" i="4" s="1"/>
  <c r="E79" i="4"/>
  <c r="G79" i="4" s="1"/>
  <c r="E80" i="4"/>
  <c r="F80" i="4" s="1"/>
  <c r="E81" i="4"/>
  <c r="F81" i="4" s="1"/>
  <c r="E82" i="4"/>
  <c r="G82" i="4" s="1"/>
  <c r="E83" i="4"/>
  <c r="F83" i="4" s="1"/>
  <c r="E84" i="4"/>
  <c r="F84" i="4" s="1"/>
  <c r="E85" i="4"/>
  <c r="G85" i="4" s="1"/>
  <c r="E86" i="4"/>
  <c r="G86" i="4" s="1"/>
  <c r="E87" i="4"/>
  <c r="G87" i="4" s="1"/>
  <c r="E88" i="4"/>
  <c r="F88" i="4" s="1"/>
  <c r="E89" i="4"/>
  <c r="F89" i="4" s="1"/>
  <c r="E90" i="4"/>
  <c r="F90" i="4" s="1"/>
  <c r="E91" i="4"/>
  <c r="G91" i="4" s="1"/>
  <c r="E92" i="4"/>
  <c r="F92" i="4" s="1"/>
  <c r="E93" i="4"/>
  <c r="G93" i="4" s="1"/>
  <c r="E94" i="4"/>
  <c r="G94" i="4" s="1"/>
  <c r="E95" i="4"/>
  <c r="G95" i="4" s="1"/>
  <c r="E96" i="4"/>
  <c r="F96" i="4" s="1"/>
  <c r="E97" i="4"/>
  <c r="F97" i="4" s="1"/>
  <c r="E98" i="4"/>
  <c r="G98" i="4" s="1"/>
  <c r="E99" i="4"/>
  <c r="F99" i="4" s="1"/>
  <c r="E100" i="4"/>
  <c r="F100" i="4" s="1"/>
  <c r="E101" i="4"/>
  <c r="G101" i="4" s="1"/>
  <c r="E102" i="4"/>
  <c r="G102" i="4" s="1"/>
  <c r="E103" i="4"/>
  <c r="G103" i="4" s="1"/>
  <c r="E104" i="4"/>
  <c r="F104" i="4" s="1"/>
  <c r="E105" i="4"/>
  <c r="F105" i="4" s="1"/>
  <c r="E106" i="4"/>
  <c r="F106" i="4" s="1"/>
  <c r="E107" i="4"/>
  <c r="G107" i="4" s="1"/>
  <c r="E108" i="4"/>
  <c r="F108" i="4" s="1"/>
  <c r="E109" i="4"/>
  <c r="G109" i="4" s="1"/>
  <c r="E110" i="4"/>
  <c r="G110" i="4" s="1"/>
  <c r="E111" i="4"/>
  <c r="G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G117" i="4" s="1"/>
  <c r="E118" i="4"/>
  <c r="G118" i="4" s="1"/>
  <c r="E119" i="4"/>
  <c r="G119" i="4" s="1"/>
  <c r="E120" i="4"/>
  <c r="F120" i="4" s="1"/>
  <c r="E121" i="4"/>
  <c r="F121" i="4" s="1"/>
  <c r="E122" i="4"/>
  <c r="F122" i="4" s="1"/>
  <c r="E123" i="4"/>
  <c r="F123" i="4" s="1"/>
  <c r="E124" i="4"/>
  <c r="F124" i="4" s="1"/>
  <c r="E125" i="4"/>
  <c r="G125" i="4" s="1"/>
  <c r="E126" i="4"/>
  <c r="G126" i="4" s="1"/>
  <c r="E127" i="4"/>
  <c r="G127" i="4" s="1"/>
  <c r="E128" i="4"/>
  <c r="F128" i="4" s="1"/>
  <c r="E129" i="4"/>
  <c r="F129" i="4" s="1"/>
  <c r="E130" i="4"/>
  <c r="G130" i="4" s="1"/>
  <c r="E131" i="4"/>
  <c r="G131" i="4" s="1"/>
  <c r="E132" i="4"/>
  <c r="F132" i="4" s="1"/>
  <c r="E133" i="4"/>
  <c r="G133" i="4" s="1"/>
  <c r="E134" i="4"/>
  <c r="G134" i="4" s="1"/>
  <c r="E135" i="4"/>
  <c r="G135" i="4" s="1"/>
  <c r="E136" i="4"/>
  <c r="F136" i="4" s="1"/>
  <c r="E137" i="4"/>
  <c r="F137" i="4" s="1"/>
  <c r="E138" i="4"/>
  <c r="G138" i="4" s="1"/>
  <c r="E139" i="4"/>
  <c r="G139" i="4" s="1"/>
  <c r="E140" i="4"/>
  <c r="F140" i="4" s="1"/>
  <c r="E141" i="4"/>
  <c r="G141" i="4" s="1"/>
  <c r="E142" i="4"/>
  <c r="G142" i="4" s="1"/>
  <c r="E143" i="4"/>
  <c r="G143" i="4" s="1"/>
  <c r="E144" i="4"/>
  <c r="F144" i="4" s="1"/>
  <c r="E145" i="4"/>
  <c r="F145" i="4" s="1"/>
  <c r="E146" i="4"/>
  <c r="F146" i="4" s="1"/>
  <c r="E7" i="4"/>
  <c r="G7" i="4" s="1"/>
  <c r="L14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7" i="3"/>
  <c r="H148" i="3"/>
  <c r="J7" i="3"/>
  <c r="H14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7" i="1"/>
  <c r="E17" i="6" l="1"/>
  <c r="C18" i="6"/>
  <c r="D18" i="6" s="1"/>
  <c r="P4" i="5"/>
  <c r="J4" i="5"/>
  <c r="G115" i="4"/>
  <c r="G67" i="4"/>
  <c r="G19" i="4"/>
  <c r="G122" i="4"/>
  <c r="G74" i="4"/>
  <c r="G34" i="4"/>
  <c r="F143" i="4"/>
  <c r="F135" i="4"/>
  <c r="F127" i="4"/>
  <c r="F119" i="4"/>
  <c r="F111" i="4"/>
  <c r="F103" i="4"/>
  <c r="F95" i="4"/>
  <c r="F87" i="4"/>
  <c r="F79" i="4"/>
  <c r="F71" i="4"/>
  <c r="F63" i="4"/>
  <c r="F55" i="4"/>
  <c r="F47" i="4"/>
  <c r="F39" i="4"/>
  <c r="F31" i="4"/>
  <c r="F23" i="4"/>
  <c r="F15" i="4"/>
  <c r="G140" i="4"/>
  <c r="G132" i="4"/>
  <c r="G124" i="4"/>
  <c r="G116" i="4"/>
  <c r="G108" i="4"/>
  <c r="G100" i="4"/>
  <c r="G92" i="4"/>
  <c r="G84" i="4"/>
  <c r="G76" i="4"/>
  <c r="G68" i="4"/>
  <c r="G60" i="4"/>
  <c r="G52" i="4"/>
  <c r="G44" i="4"/>
  <c r="G36" i="4"/>
  <c r="G28" i="4"/>
  <c r="G20" i="4"/>
  <c r="G12" i="4"/>
  <c r="G123" i="4"/>
  <c r="G83" i="4"/>
  <c r="G35" i="4"/>
  <c r="G114" i="4"/>
  <c r="G66" i="4"/>
  <c r="G26" i="4"/>
  <c r="G145" i="4"/>
  <c r="G137" i="4"/>
  <c r="G129" i="4"/>
  <c r="G121" i="4"/>
  <c r="G113" i="4"/>
  <c r="G105" i="4"/>
  <c r="G97" i="4"/>
  <c r="G89" i="4"/>
  <c r="G81" i="4"/>
  <c r="G73" i="4"/>
  <c r="G65" i="4"/>
  <c r="G57" i="4"/>
  <c r="G49" i="4"/>
  <c r="G41" i="4"/>
  <c r="G33" i="4"/>
  <c r="G25" i="4"/>
  <c r="G17" i="4"/>
  <c r="G9" i="4"/>
  <c r="G99" i="4"/>
  <c r="G51" i="4"/>
  <c r="G106" i="4"/>
  <c r="G58" i="4"/>
  <c r="G10" i="4"/>
  <c r="F139" i="4"/>
  <c r="F131" i="4"/>
  <c r="F107" i="4"/>
  <c r="F91" i="4"/>
  <c r="F75" i="4"/>
  <c r="F59" i="4"/>
  <c r="F43" i="4"/>
  <c r="F27" i="4"/>
  <c r="F11" i="4"/>
  <c r="G144" i="4"/>
  <c r="G136" i="4"/>
  <c r="G128" i="4"/>
  <c r="G120" i="4"/>
  <c r="G112" i="4"/>
  <c r="G104" i="4"/>
  <c r="G96" i="4"/>
  <c r="G88" i="4"/>
  <c r="G80" i="4"/>
  <c r="G72" i="4"/>
  <c r="G64" i="4"/>
  <c r="G56" i="4"/>
  <c r="G48" i="4"/>
  <c r="G40" i="4"/>
  <c r="G32" i="4"/>
  <c r="G24" i="4"/>
  <c r="G16" i="4"/>
  <c r="G8" i="4"/>
  <c r="J3" i="4" s="1"/>
  <c r="G146" i="4"/>
  <c r="G90" i="4"/>
  <c r="G18" i="4"/>
  <c r="F138" i="4"/>
  <c r="F130" i="4"/>
  <c r="F98" i="4"/>
  <c r="F82" i="4"/>
  <c r="F50" i="4"/>
  <c r="F42" i="4"/>
  <c r="F7" i="4"/>
  <c r="E18" i="6" l="1"/>
  <c r="F147" i="4"/>
  <c r="F148" i="4" s="1"/>
  <c r="G4" i="5"/>
  <c r="F5" i="5" s="1"/>
  <c r="C19" i="6" l="1"/>
  <c r="D19" i="6" s="1"/>
  <c r="H5" i="5"/>
  <c r="I5" i="5" s="1"/>
  <c r="G5" i="5"/>
  <c r="F6" i="5" s="1"/>
  <c r="C20" i="6" l="1"/>
  <c r="D20" i="6" s="1"/>
  <c r="E19" i="6"/>
  <c r="J5" i="5"/>
  <c r="P5" i="5"/>
  <c r="H6" i="5"/>
  <c r="I6" i="5" s="1"/>
  <c r="G6" i="5"/>
  <c r="H7" i="5" s="1"/>
  <c r="I7" i="5" s="1"/>
  <c r="C21" i="6" l="1"/>
  <c r="D21" i="6" s="1"/>
  <c r="E20" i="6"/>
  <c r="C22" i="6"/>
  <c r="D22" i="6" s="1"/>
  <c r="P7" i="5"/>
  <c r="J7" i="5"/>
  <c r="J6" i="5"/>
  <c r="P6" i="5"/>
  <c r="F7" i="5"/>
  <c r="G7" i="5"/>
  <c r="H8" i="5" s="1"/>
  <c r="I8" i="5" s="1"/>
  <c r="E21" i="6" l="1"/>
  <c r="E22" i="6"/>
  <c r="C23" i="6"/>
  <c r="D23" i="6" s="1"/>
  <c r="J8" i="5"/>
  <c r="P8" i="5"/>
  <c r="F8" i="5"/>
  <c r="G8" i="5" s="1"/>
  <c r="H9" i="5" s="1"/>
  <c r="I9" i="5" s="1"/>
  <c r="E23" i="6" l="1"/>
  <c r="C24" i="6"/>
  <c r="D24" i="6" s="1"/>
  <c r="P9" i="5"/>
  <c r="J9" i="5"/>
  <c r="F9" i="5"/>
  <c r="E24" i="6" l="1"/>
  <c r="C25" i="6"/>
  <c r="D25" i="6" s="1"/>
  <c r="G9" i="5"/>
  <c r="H10" i="5" s="1"/>
  <c r="I10" i="5" s="1"/>
  <c r="E25" i="6" l="1"/>
  <c r="C26" i="6"/>
  <c r="D26" i="6" s="1"/>
  <c r="J10" i="5"/>
  <c r="P10" i="5"/>
  <c r="F10" i="5"/>
  <c r="G10" i="5"/>
  <c r="E26" i="6" l="1"/>
  <c r="C27" i="6"/>
  <c r="D27" i="6" s="1"/>
  <c r="F11" i="5"/>
  <c r="G11" i="5" s="1"/>
  <c r="H12" i="5" s="1"/>
  <c r="I12" i="5" s="1"/>
  <c r="H11" i="5"/>
  <c r="I11" i="5" s="1"/>
  <c r="E27" i="6" l="1"/>
  <c r="C28" i="6"/>
  <c r="D28" i="6" s="1"/>
  <c r="J12" i="5"/>
  <c r="P12" i="5"/>
  <c r="J11" i="5"/>
  <c r="P11" i="5"/>
  <c r="F12" i="5"/>
  <c r="E28" i="6" l="1"/>
  <c r="C29" i="6"/>
  <c r="D29" i="6" s="1"/>
  <c r="G12" i="5"/>
  <c r="H13" i="5" s="1"/>
  <c r="I13" i="5" s="1"/>
  <c r="E29" i="6" l="1"/>
  <c r="C30" i="6"/>
  <c r="D30" i="6" s="1"/>
  <c r="J13" i="5"/>
  <c r="P13" i="5"/>
  <c r="F13" i="5"/>
  <c r="G13" i="5" s="1"/>
  <c r="E30" i="6" l="1"/>
  <c r="C31" i="6"/>
  <c r="D31" i="6" s="1"/>
  <c r="F14" i="5"/>
  <c r="H14" i="5"/>
  <c r="I14" i="5" s="1"/>
  <c r="G14" i="5"/>
  <c r="H15" i="5" s="1"/>
  <c r="I15" i="5" s="1"/>
  <c r="E31" i="6" l="1"/>
  <c r="C32" i="6"/>
  <c r="D32" i="6" s="1"/>
  <c r="P15" i="5"/>
  <c r="J15" i="5"/>
  <c r="J14" i="5"/>
  <c r="P14" i="5"/>
  <c r="F15" i="5"/>
  <c r="G15" i="5"/>
  <c r="H16" i="5" s="1"/>
  <c r="I16" i="5" s="1"/>
  <c r="E32" i="6" l="1"/>
  <c r="C33" i="6"/>
  <c r="D33" i="6" s="1"/>
  <c r="J16" i="5"/>
  <c r="P16" i="5"/>
  <c r="F16" i="5"/>
  <c r="G16" i="5" s="1"/>
  <c r="H17" i="5" s="1"/>
  <c r="I17" i="5" s="1"/>
  <c r="E33" i="6" l="1"/>
  <c r="C34" i="6"/>
  <c r="D34" i="6" s="1"/>
  <c r="P17" i="5"/>
  <c r="J17" i="5"/>
  <c r="F17" i="5"/>
  <c r="E34" i="6" l="1"/>
  <c r="C35" i="6"/>
  <c r="D35" i="6" s="1"/>
  <c r="G17" i="5"/>
  <c r="H18" i="5" s="1"/>
  <c r="I18" i="5" s="1"/>
  <c r="E35" i="6" l="1"/>
  <c r="C36" i="6"/>
  <c r="D36" i="6" s="1"/>
  <c r="J18" i="5"/>
  <c r="P18" i="5"/>
  <c r="F18" i="5"/>
  <c r="E36" i="6" l="1"/>
  <c r="C37" i="6"/>
  <c r="D37" i="6" s="1"/>
  <c r="G18" i="5"/>
  <c r="F19" i="5" s="1"/>
  <c r="E37" i="6" l="1"/>
  <c r="C38" i="6"/>
  <c r="D38" i="6" s="1"/>
  <c r="G19" i="5"/>
  <c r="H20" i="5" s="1"/>
  <c r="I20" i="5" s="1"/>
  <c r="H19" i="5"/>
  <c r="I19" i="5" s="1"/>
  <c r="E38" i="6" l="1"/>
  <c r="C39" i="6"/>
  <c r="D39" i="6" s="1"/>
  <c r="P19" i="5"/>
  <c r="J19" i="5"/>
  <c r="J20" i="5"/>
  <c r="P20" i="5"/>
  <c r="F20" i="5"/>
  <c r="E39" i="6" l="1"/>
  <c r="C40" i="6"/>
  <c r="D40" i="6" s="1"/>
  <c r="G20" i="5"/>
  <c r="H21" i="5" s="1"/>
  <c r="I21" i="5" s="1"/>
  <c r="E40" i="6" l="1"/>
  <c r="C41" i="6"/>
  <c r="D41" i="6" s="1"/>
  <c r="J21" i="5"/>
  <c r="P21" i="5"/>
  <c r="F21" i="5"/>
  <c r="G21" i="5" s="1"/>
  <c r="E41" i="6" l="1"/>
  <c r="C42" i="6"/>
  <c r="D42" i="6" s="1"/>
  <c r="F22" i="5"/>
  <c r="G22" i="5"/>
  <c r="H23" i="5" s="1"/>
  <c r="I23" i="5" s="1"/>
  <c r="H22" i="5"/>
  <c r="I22" i="5" s="1"/>
  <c r="E42" i="6" l="1"/>
  <c r="C43" i="6"/>
  <c r="D43" i="6" s="1"/>
  <c r="J22" i="5"/>
  <c r="P22" i="5"/>
  <c r="J23" i="5"/>
  <c r="P23" i="5"/>
  <c r="F23" i="5"/>
  <c r="G23" i="5" s="1"/>
  <c r="H24" i="5" s="1"/>
  <c r="I24" i="5" s="1"/>
  <c r="E43" i="6" l="1"/>
  <c r="C44" i="6"/>
  <c r="D44" i="6" s="1"/>
  <c r="P24" i="5"/>
  <c r="J24" i="5"/>
  <c r="F24" i="5"/>
  <c r="G24" i="5"/>
  <c r="H25" i="5" s="1"/>
  <c r="I25" i="5" s="1"/>
  <c r="E44" i="6" l="1"/>
  <c r="C45" i="6"/>
  <c r="D45" i="6" s="1"/>
  <c r="P25" i="5"/>
  <c r="J25" i="5"/>
  <c r="F25" i="5"/>
  <c r="E45" i="6" l="1"/>
  <c r="C46" i="6"/>
  <c r="D46" i="6" s="1"/>
  <c r="G25" i="5"/>
  <c r="H26" i="5" s="1"/>
  <c r="I26" i="5" s="1"/>
  <c r="E46" i="6" l="1"/>
  <c r="C47" i="6"/>
  <c r="D47" i="6" s="1"/>
  <c r="J26" i="5"/>
  <c r="P26" i="5"/>
  <c r="F26" i="5"/>
  <c r="E47" i="6" l="1"/>
  <c r="C48" i="6"/>
  <c r="D48" i="6" s="1"/>
  <c r="G26" i="5"/>
  <c r="F27" i="5" s="1"/>
  <c r="E48" i="6" l="1"/>
  <c r="C49" i="6"/>
  <c r="D49" i="6" s="1"/>
  <c r="G27" i="5"/>
  <c r="H28" i="5" s="1"/>
  <c r="I28" i="5" s="1"/>
  <c r="H27" i="5"/>
  <c r="I27" i="5" s="1"/>
  <c r="E49" i="6" l="1"/>
  <c r="C50" i="6"/>
  <c r="D50" i="6" s="1"/>
  <c r="J27" i="5"/>
  <c r="P27" i="5"/>
  <c r="J28" i="5"/>
  <c r="P28" i="5"/>
  <c r="F28" i="5"/>
  <c r="E50" i="6" l="1"/>
  <c r="C51" i="6"/>
  <c r="D51" i="6" s="1"/>
  <c r="G28" i="5"/>
  <c r="E51" i="6" l="1"/>
  <c r="C52" i="6"/>
  <c r="D52" i="6" s="1"/>
  <c r="H29" i="5"/>
  <c r="I29" i="5" s="1"/>
  <c r="F29" i="5"/>
  <c r="G29" i="5"/>
  <c r="E52" i="6" l="1"/>
  <c r="C53" i="6"/>
  <c r="D53" i="6" s="1"/>
  <c r="J29" i="5"/>
  <c r="P29" i="5"/>
  <c r="F30" i="5"/>
  <c r="G30" i="5" s="1"/>
  <c r="H31" i="5" s="1"/>
  <c r="I31" i="5" s="1"/>
  <c r="H30" i="5"/>
  <c r="I30" i="5" s="1"/>
  <c r="E53" i="6" l="1"/>
  <c r="C54" i="6"/>
  <c r="D54" i="6" s="1"/>
  <c r="J31" i="5"/>
  <c r="P31" i="5"/>
  <c r="J30" i="5"/>
  <c r="P30" i="5"/>
  <c r="F31" i="5"/>
  <c r="E54" i="6" l="1"/>
  <c r="C55" i="6"/>
  <c r="D55" i="6" s="1"/>
  <c r="G31" i="5"/>
  <c r="H32" i="5" s="1"/>
  <c r="I32" i="5" s="1"/>
  <c r="E55" i="6" l="1"/>
  <c r="C56" i="6"/>
  <c r="D56" i="6" s="1"/>
  <c r="J32" i="5"/>
  <c r="P32" i="5"/>
  <c r="F32" i="5"/>
  <c r="E56" i="6" l="1"/>
  <c r="C57" i="6"/>
  <c r="D57" i="6" s="1"/>
  <c r="G32" i="5"/>
  <c r="H33" i="5" s="1"/>
  <c r="I33" i="5" s="1"/>
  <c r="E57" i="6" l="1"/>
  <c r="C58" i="6"/>
  <c r="D58" i="6" s="1"/>
  <c r="P33" i="5"/>
  <c r="J33" i="5"/>
  <c r="F33" i="5"/>
  <c r="E58" i="6" l="1"/>
  <c r="C59" i="6"/>
  <c r="D59" i="6" s="1"/>
  <c r="G33" i="5"/>
  <c r="H34" i="5" s="1"/>
  <c r="I34" i="5" s="1"/>
  <c r="E59" i="6" l="1"/>
  <c r="C60" i="6"/>
  <c r="D60" i="6" s="1"/>
  <c r="J34" i="5"/>
  <c r="P34" i="5"/>
  <c r="F34" i="5"/>
  <c r="G34" i="5"/>
  <c r="E60" i="6" l="1"/>
  <c r="C61" i="6"/>
  <c r="D61" i="6" s="1"/>
  <c r="F35" i="5"/>
  <c r="G35" i="5" s="1"/>
  <c r="H36" i="5" s="1"/>
  <c r="I36" i="5" s="1"/>
  <c r="H35" i="5"/>
  <c r="I35" i="5" s="1"/>
  <c r="E61" i="6" l="1"/>
  <c r="C62" i="6"/>
  <c r="D62" i="6" s="1"/>
  <c r="P35" i="5"/>
  <c r="J35" i="5"/>
  <c r="J36" i="5"/>
  <c r="P36" i="5"/>
  <c r="F36" i="5"/>
  <c r="E62" i="6" l="1"/>
  <c r="C63" i="6"/>
  <c r="D63" i="6" s="1"/>
  <c r="G36" i="5"/>
  <c r="H37" i="5" s="1"/>
  <c r="I37" i="5" s="1"/>
  <c r="E63" i="6" l="1"/>
  <c r="C64" i="6"/>
  <c r="D64" i="6" s="1"/>
  <c r="J37" i="5"/>
  <c r="P37" i="5"/>
  <c r="F37" i="5"/>
  <c r="E64" i="6" l="1"/>
  <c r="C65" i="6"/>
  <c r="D65" i="6" s="1"/>
  <c r="G37" i="5"/>
  <c r="F38" i="5" s="1"/>
  <c r="H38" i="5"/>
  <c r="I38" i="5" s="1"/>
  <c r="E65" i="6" l="1"/>
  <c r="C66" i="6"/>
  <c r="D66" i="6" s="1"/>
  <c r="J38" i="5"/>
  <c r="P38" i="5"/>
  <c r="G38" i="5"/>
  <c r="H39" i="5" s="1"/>
  <c r="I39" i="5" s="1"/>
  <c r="E66" i="6" l="1"/>
  <c r="C67" i="6"/>
  <c r="D67" i="6" s="1"/>
  <c r="P39" i="5"/>
  <c r="J39" i="5"/>
  <c r="F39" i="5"/>
  <c r="E67" i="6" l="1"/>
  <c r="C68" i="6"/>
  <c r="D68" i="6" s="1"/>
  <c r="G39" i="5"/>
  <c r="H40" i="5" s="1"/>
  <c r="I40" i="5" s="1"/>
  <c r="E68" i="6" l="1"/>
  <c r="C69" i="6"/>
  <c r="D69" i="6" s="1"/>
  <c r="P40" i="5"/>
  <c r="J40" i="5"/>
  <c r="F40" i="5"/>
  <c r="E69" i="6" l="1"/>
  <c r="C70" i="6"/>
  <c r="D70" i="6" s="1"/>
  <c r="G40" i="5"/>
  <c r="H41" i="5" s="1"/>
  <c r="I41" i="5" s="1"/>
  <c r="E70" i="6" l="1"/>
  <c r="C71" i="6"/>
  <c r="D71" i="6" s="1"/>
  <c r="P41" i="5"/>
  <c r="J41" i="5"/>
  <c r="F41" i="5"/>
  <c r="E71" i="6" l="1"/>
  <c r="C72" i="6"/>
  <c r="D72" i="6" s="1"/>
  <c r="G41" i="5"/>
  <c r="H42" i="5" s="1"/>
  <c r="I42" i="5" s="1"/>
  <c r="E72" i="6" l="1"/>
  <c r="C73" i="6"/>
  <c r="D73" i="6" s="1"/>
  <c r="J42" i="5"/>
  <c r="P42" i="5"/>
  <c r="F42" i="5"/>
  <c r="G42" i="5" s="1"/>
  <c r="H43" i="5" s="1"/>
  <c r="I43" i="5" s="1"/>
  <c r="E73" i="6" l="1"/>
  <c r="C74" i="6"/>
  <c r="D74" i="6" s="1"/>
  <c r="J43" i="5"/>
  <c r="P43" i="5"/>
  <c r="F43" i="5"/>
  <c r="E74" i="6" l="1"/>
  <c r="C75" i="6"/>
  <c r="D75" i="6" s="1"/>
  <c r="G43" i="5"/>
  <c r="H44" i="5" s="1"/>
  <c r="I44" i="5" s="1"/>
  <c r="E75" i="6" l="1"/>
  <c r="C76" i="6"/>
  <c r="D76" i="6" s="1"/>
  <c r="J44" i="5"/>
  <c r="P44" i="5"/>
  <c r="F44" i="5"/>
  <c r="E76" i="6" l="1"/>
  <c r="C77" i="6"/>
  <c r="D77" i="6" s="1"/>
  <c r="G44" i="5"/>
  <c r="H45" i="5" s="1"/>
  <c r="I45" i="5" s="1"/>
  <c r="E77" i="6" l="1"/>
  <c r="C78" i="6"/>
  <c r="D78" i="6" s="1"/>
  <c r="J45" i="5"/>
  <c r="P45" i="5"/>
  <c r="F45" i="5"/>
  <c r="E78" i="6" l="1"/>
  <c r="C79" i="6"/>
  <c r="D79" i="6" s="1"/>
  <c r="G45" i="5"/>
  <c r="F46" i="5" s="1"/>
  <c r="E79" i="6" l="1"/>
  <c r="C80" i="6"/>
  <c r="D80" i="6" s="1"/>
  <c r="G46" i="5"/>
  <c r="F47" i="5" s="1"/>
  <c r="H46" i="5"/>
  <c r="I46" i="5" s="1"/>
  <c r="E80" i="6" l="1"/>
  <c r="C81" i="6"/>
  <c r="D81" i="6" s="1"/>
  <c r="J46" i="5"/>
  <c r="P46" i="5"/>
  <c r="G47" i="5"/>
  <c r="F48" i="5" s="1"/>
  <c r="H47" i="5"/>
  <c r="I47" i="5" s="1"/>
  <c r="E81" i="6" l="1"/>
  <c r="C82" i="6"/>
  <c r="D82" i="6" s="1"/>
  <c r="J47" i="5"/>
  <c r="P47" i="5"/>
  <c r="G48" i="5"/>
  <c r="H49" i="5" s="1"/>
  <c r="I49" i="5" s="1"/>
  <c r="H48" i="5"/>
  <c r="I48" i="5" s="1"/>
  <c r="E82" i="6" l="1"/>
  <c r="C83" i="6"/>
  <c r="D83" i="6" s="1"/>
  <c r="J48" i="5"/>
  <c r="P48" i="5"/>
  <c r="P49" i="5"/>
  <c r="J49" i="5"/>
  <c r="F49" i="5"/>
  <c r="E83" i="6" l="1"/>
  <c r="C84" i="6"/>
  <c r="D84" i="6" s="1"/>
  <c r="G49" i="5"/>
  <c r="H50" i="5" s="1"/>
  <c r="I50" i="5" s="1"/>
  <c r="E84" i="6" l="1"/>
  <c r="C85" i="6"/>
  <c r="D85" i="6" s="1"/>
  <c r="J50" i="5"/>
  <c r="P50" i="5"/>
  <c r="F50" i="5"/>
  <c r="G50" i="5"/>
  <c r="F51" i="5" s="1"/>
  <c r="E85" i="6" l="1"/>
  <c r="C86" i="6"/>
  <c r="D86" i="6" s="1"/>
  <c r="G51" i="5"/>
  <c r="H52" i="5" s="1"/>
  <c r="I52" i="5" s="1"/>
  <c r="H51" i="5"/>
  <c r="I51" i="5" s="1"/>
  <c r="E86" i="6" l="1"/>
  <c r="C87" i="6"/>
  <c r="D87" i="6" s="1"/>
  <c r="P51" i="5"/>
  <c r="J51" i="5"/>
  <c r="J52" i="5"/>
  <c r="P52" i="5"/>
  <c r="F52" i="5"/>
  <c r="E87" i="6" l="1"/>
  <c r="C88" i="6"/>
  <c r="D88" i="6" s="1"/>
  <c r="G52" i="5"/>
  <c r="H53" i="5" s="1"/>
  <c r="I53" i="5" s="1"/>
  <c r="E88" i="6" l="1"/>
  <c r="C89" i="6"/>
  <c r="D89" i="6" s="1"/>
  <c r="J53" i="5"/>
  <c r="P53" i="5"/>
  <c r="F53" i="5"/>
  <c r="G53" i="5" s="1"/>
  <c r="F54" i="5" s="1"/>
  <c r="E89" i="6" l="1"/>
  <c r="C90" i="6"/>
  <c r="D90" i="6" s="1"/>
  <c r="H54" i="5"/>
  <c r="I54" i="5" s="1"/>
  <c r="J54" i="5"/>
  <c r="P54" i="5"/>
  <c r="G54" i="5"/>
  <c r="H55" i="5" s="1"/>
  <c r="I55" i="5" s="1"/>
  <c r="E90" i="6" l="1"/>
  <c r="C91" i="6"/>
  <c r="D91" i="6" s="1"/>
  <c r="J55" i="5"/>
  <c r="P55" i="5"/>
  <c r="F55" i="5"/>
  <c r="E91" i="6" l="1"/>
  <c r="C92" i="6"/>
  <c r="D92" i="6" s="1"/>
  <c r="G55" i="5"/>
  <c r="F56" i="5" s="1"/>
  <c r="E92" i="6" l="1"/>
  <c r="C93" i="6"/>
  <c r="D93" i="6" s="1"/>
  <c r="G56" i="5"/>
  <c r="H57" i="5" s="1"/>
  <c r="I57" i="5" s="1"/>
  <c r="H56" i="5"/>
  <c r="I56" i="5" s="1"/>
  <c r="E93" i="6" l="1"/>
  <c r="C94" i="6"/>
  <c r="D94" i="6" s="1"/>
  <c r="P56" i="5"/>
  <c r="J56" i="5"/>
  <c r="P57" i="5"/>
  <c r="J57" i="5"/>
  <c r="F57" i="5"/>
  <c r="E94" i="6" l="1"/>
  <c r="C95" i="6"/>
  <c r="D95" i="6" s="1"/>
  <c r="G57" i="5"/>
  <c r="H58" i="5" s="1"/>
  <c r="I58" i="5" s="1"/>
  <c r="E95" i="6" l="1"/>
  <c r="C96" i="6"/>
  <c r="D96" i="6" s="1"/>
  <c r="J58" i="5"/>
  <c r="P58" i="5"/>
  <c r="F58" i="5"/>
  <c r="E96" i="6" l="1"/>
  <c r="C97" i="6"/>
  <c r="D97" i="6" s="1"/>
  <c r="G58" i="5"/>
  <c r="F59" i="5" s="1"/>
  <c r="H59" i="5"/>
  <c r="I59" i="5" s="1"/>
  <c r="E97" i="6" l="1"/>
  <c r="C98" i="6"/>
  <c r="D98" i="6" s="1"/>
  <c r="J59" i="5"/>
  <c r="P59" i="5"/>
  <c r="G59" i="5"/>
  <c r="H60" i="5" s="1"/>
  <c r="I60" i="5" s="1"/>
  <c r="E98" i="6" l="1"/>
  <c r="C99" i="6"/>
  <c r="D99" i="6" s="1"/>
  <c r="J60" i="5"/>
  <c r="P60" i="5"/>
  <c r="F60" i="5"/>
  <c r="G60" i="5"/>
  <c r="H61" i="5" s="1"/>
  <c r="I61" i="5" s="1"/>
  <c r="E99" i="6" l="1"/>
  <c r="C100" i="6"/>
  <c r="D100" i="6" s="1"/>
  <c r="J61" i="5"/>
  <c r="P61" i="5"/>
  <c r="F61" i="5"/>
  <c r="E100" i="6" l="1"/>
  <c r="C101" i="6"/>
  <c r="D101" i="6" s="1"/>
  <c r="G61" i="5"/>
  <c r="F62" i="5" s="1"/>
  <c r="E101" i="6" l="1"/>
  <c r="C102" i="6"/>
  <c r="D102" i="6" s="1"/>
  <c r="G62" i="5"/>
  <c r="H63" i="5" s="1"/>
  <c r="I63" i="5" s="1"/>
  <c r="H62" i="5"/>
  <c r="I62" i="5" s="1"/>
  <c r="E102" i="6" l="1"/>
  <c r="C103" i="6"/>
  <c r="D103" i="6" s="1"/>
  <c r="J62" i="5"/>
  <c r="P62" i="5"/>
  <c r="P63" i="5"/>
  <c r="J63" i="5"/>
  <c r="F63" i="5"/>
  <c r="E103" i="6" l="1"/>
  <c r="C104" i="6"/>
  <c r="D104" i="6" s="1"/>
  <c r="G63" i="5"/>
  <c r="F64" i="5" s="1"/>
  <c r="E104" i="6" l="1"/>
  <c r="C105" i="6"/>
  <c r="D105" i="6" s="1"/>
  <c r="H64" i="5"/>
  <c r="I64" i="5" s="1"/>
  <c r="J64" i="5"/>
  <c r="P64" i="5"/>
  <c r="G64" i="5"/>
  <c r="H65" i="5" s="1"/>
  <c r="I65" i="5" s="1"/>
  <c r="E105" i="6" l="1"/>
  <c r="C106" i="6"/>
  <c r="D106" i="6" s="1"/>
  <c r="P65" i="5"/>
  <c r="J65" i="5"/>
  <c r="F65" i="5"/>
  <c r="G65" i="5"/>
  <c r="H66" i="5" s="1"/>
  <c r="I66" i="5" s="1"/>
  <c r="E106" i="6" l="1"/>
  <c r="C107" i="6"/>
  <c r="D107" i="6" s="1"/>
  <c r="J66" i="5"/>
  <c r="P66" i="5"/>
  <c r="F66" i="5"/>
  <c r="G66" i="5"/>
  <c r="F67" i="5" s="1"/>
  <c r="E107" i="6" l="1"/>
  <c r="C108" i="6"/>
  <c r="D108" i="6" s="1"/>
  <c r="G67" i="5"/>
  <c r="H68" i="5" s="1"/>
  <c r="I68" i="5" s="1"/>
  <c r="H67" i="5"/>
  <c r="I67" i="5" s="1"/>
  <c r="E108" i="6" l="1"/>
  <c r="C109" i="6"/>
  <c r="D109" i="6" s="1"/>
  <c r="P67" i="5"/>
  <c r="J67" i="5"/>
  <c r="J68" i="5"/>
  <c r="P68" i="5"/>
  <c r="F68" i="5"/>
  <c r="E109" i="6" l="1"/>
  <c r="C110" i="6"/>
  <c r="D110" i="6" s="1"/>
  <c r="G68" i="5"/>
  <c r="H69" i="5" s="1"/>
  <c r="I69" i="5" s="1"/>
  <c r="E110" i="6" l="1"/>
  <c r="C111" i="6"/>
  <c r="D111" i="6" s="1"/>
  <c r="J69" i="5"/>
  <c r="P69" i="5"/>
  <c r="F69" i="5"/>
  <c r="G69" i="5" s="1"/>
  <c r="F70" i="5" s="1"/>
  <c r="E111" i="6" l="1"/>
  <c r="C112" i="6"/>
  <c r="D112" i="6" s="1"/>
  <c r="G70" i="5"/>
  <c r="H71" i="5" s="1"/>
  <c r="I71" i="5" s="1"/>
  <c r="H70" i="5"/>
  <c r="I70" i="5" s="1"/>
  <c r="E112" i="6" l="1"/>
  <c r="C113" i="6"/>
  <c r="D113" i="6" s="1"/>
  <c r="P71" i="5"/>
  <c r="J71" i="5"/>
  <c r="J70" i="5"/>
  <c r="P70" i="5"/>
  <c r="F71" i="5"/>
  <c r="G71" i="5" s="1"/>
  <c r="H72" i="5" s="1"/>
  <c r="I72" i="5" s="1"/>
  <c r="E113" i="6" l="1"/>
  <c r="C114" i="6"/>
  <c r="D114" i="6" s="1"/>
  <c r="J72" i="5"/>
  <c r="P72" i="5"/>
  <c r="F72" i="5"/>
  <c r="E114" i="6" l="1"/>
  <c r="C115" i="6"/>
  <c r="D115" i="6" s="1"/>
  <c r="G72" i="5"/>
  <c r="H73" i="5" s="1"/>
  <c r="I73" i="5" s="1"/>
  <c r="E115" i="6" l="1"/>
  <c r="C116" i="6"/>
  <c r="D116" i="6" s="1"/>
  <c r="P73" i="5"/>
  <c r="J73" i="5"/>
  <c r="F73" i="5"/>
  <c r="E116" i="6" l="1"/>
  <c r="C117" i="6"/>
  <c r="D117" i="6" s="1"/>
  <c r="G73" i="5"/>
  <c r="H74" i="5" s="1"/>
  <c r="I74" i="5" s="1"/>
  <c r="E117" i="6" l="1"/>
  <c r="C118" i="6"/>
  <c r="D118" i="6" s="1"/>
  <c r="J74" i="5"/>
  <c r="P74" i="5"/>
  <c r="F74" i="5"/>
  <c r="E118" i="6" l="1"/>
  <c r="C119" i="6"/>
  <c r="D119" i="6" s="1"/>
  <c r="G74" i="5"/>
  <c r="F75" i="5" s="1"/>
  <c r="E119" i="6" l="1"/>
  <c r="C120" i="6"/>
  <c r="D120" i="6" s="1"/>
  <c r="G75" i="5"/>
  <c r="H76" i="5" s="1"/>
  <c r="I76" i="5" s="1"/>
  <c r="H75" i="5"/>
  <c r="I75" i="5" s="1"/>
  <c r="E120" i="6" l="1"/>
  <c r="C121" i="6"/>
  <c r="D121" i="6" s="1"/>
  <c r="J75" i="5"/>
  <c r="P75" i="5"/>
  <c r="J76" i="5"/>
  <c r="P76" i="5"/>
  <c r="F76" i="5"/>
  <c r="E121" i="6" l="1"/>
  <c r="C122" i="6"/>
  <c r="D122" i="6" s="1"/>
  <c r="G76" i="5"/>
  <c r="H77" i="5" s="1"/>
  <c r="I77" i="5" s="1"/>
  <c r="E122" i="6" l="1"/>
  <c r="C123" i="6"/>
  <c r="D123" i="6" s="1"/>
  <c r="J77" i="5"/>
  <c r="P77" i="5"/>
  <c r="F77" i="5"/>
  <c r="G77" i="5"/>
  <c r="F78" i="5" s="1"/>
  <c r="E123" i="6" l="1"/>
  <c r="C124" i="6"/>
  <c r="D124" i="6" s="1"/>
  <c r="H78" i="5"/>
  <c r="I78" i="5" s="1"/>
  <c r="J78" i="5" s="1"/>
  <c r="G78" i="5"/>
  <c r="H79" i="5" s="1"/>
  <c r="I79" i="5" s="1"/>
  <c r="E124" i="6" l="1"/>
  <c r="C125" i="6"/>
  <c r="D125" i="6" s="1"/>
  <c r="P78" i="5"/>
  <c r="F79" i="5"/>
  <c r="P79" i="5"/>
  <c r="J79" i="5"/>
  <c r="G79" i="5"/>
  <c r="H80" i="5" s="1"/>
  <c r="I80" i="5" s="1"/>
  <c r="E125" i="6" l="1"/>
  <c r="C126" i="6"/>
  <c r="D126" i="6" s="1"/>
  <c r="J80" i="5"/>
  <c r="P80" i="5"/>
  <c r="F80" i="5"/>
  <c r="E126" i="6" l="1"/>
  <c r="C127" i="6"/>
  <c r="D127" i="6" s="1"/>
  <c r="G80" i="5"/>
  <c r="H81" i="5" s="1"/>
  <c r="I81" i="5" s="1"/>
  <c r="E127" i="6" l="1"/>
  <c r="C128" i="6"/>
  <c r="D128" i="6" s="1"/>
  <c r="P81" i="5"/>
  <c r="J81" i="5"/>
  <c r="F81" i="5"/>
  <c r="E128" i="6" l="1"/>
  <c r="C129" i="6"/>
  <c r="D129" i="6" s="1"/>
  <c r="G81" i="5"/>
  <c r="H82" i="5" s="1"/>
  <c r="I82" i="5" s="1"/>
  <c r="E129" i="6" l="1"/>
  <c r="C130" i="6"/>
  <c r="D130" i="6" s="1"/>
  <c r="J82" i="5"/>
  <c r="P82" i="5"/>
  <c r="F82" i="5"/>
  <c r="G82" i="5"/>
  <c r="F83" i="5" s="1"/>
  <c r="E130" i="6" l="1"/>
  <c r="C131" i="6"/>
  <c r="D131" i="6" s="1"/>
  <c r="H83" i="5"/>
  <c r="I83" i="5" s="1"/>
  <c r="P83" i="5" s="1"/>
  <c r="J83" i="5"/>
  <c r="G83" i="5"/>
  <c r="H84" i="5" s="1"/>
  <c r="I84" i="5" s="1"/>
  <c r="E131" i="6" l="1"/>
  <c r="C132" i="6"/>
  <c r="D132" i="6" s="1"/>
  <c r="J84" i="5"/>
  <c r="P84" i="5"/>
  <c r="F84" i="5"/>
  <c r="E132" i="6" l="1"/>
  <c r="C133" i="6"/>
  <c r="D133" i="6" s="1"/>
  <c r="G84" i="5"/>
  <c r="H85" i="5" s="1"/>
  <c r="I85" i="5" s="1"/>
  <c r="E133" i="6" l="1"/>
  <c r="C134" i="6"/>
  <c r="D134" i="6" s="1"/>
  <c r="J85" i="5"/>
  <c r="P85" i="5"/>
  <c r="F85" i="5"/>
  <c r="E134" i="6" l="1"/>
  <c r="C135" i="6"/>
  <c r="D135" i="6" s="1"/>
  <c r="G85" i="5"/>
  <c r="F86" i="5" s="1"/>
  <c r="E135" i="6" l="1"/>
  <c r="C136" i="6"/>
  <c r="D136" i="6" s="1"/>
  <c r="G86" i="5"/>
  <c r="F87" i="5" s="1"/>
  <c r="H86" i="5"/>
  <c r="I86" i="5" s="1"/>
  <c r="E136" i="6" l="1"/>
  <c r="C137" i="6"/>
  <c r="D137" i="6" s="1"/>
  <c r="H87" i="5"/>
  <c r="I87" i="5" s="1"/>
  <c r="J86" i="5"/>
  <c r="P86" i="5"/>
  <c r="G87" i="5"/>
  <c r="H88" i="5" s="1"/>
  <c r="I88" i="5" s="1"/>
  <c r="E137" i="6" l="1"/>
  <c r="C138" i="6"/>
  <c r="D138" i="6" s="1"/>
  <c r="J88" i="5"/>
  <c r="P88" i="5"/>
  <c r="J87" i="5"/>
  <c r="P87" i="5"/>
  <c r="F88" i="5"/>
  <c r="E138" i="6" l="1"/>
  <c r="C139" i="6"/>
  <c r="D139" i="6" s="1"/>
  <c r="G88" i="5"/>
  <c r="H89" i="5" s="1"/>
  <c r="I89" i="5" s="1"/>
  <c r="E139" i="6" l="1"/>
  <c r="C140" i="6"/>
  <c r="D140" i="6" s="1"/>
  <c r="P89" i="5"/>
  <c r="J89" i="5"/>
  <c r="F89" i="5"/>
  <c r="G89" i="5"/>
  <c r="H90" i="5" s="1"/>
  <c r="I90" i="5" s="1"/>
  <c r="E140" i="6" l="1"/>
  <c r="C141" i="6"/>
  <c r="D141" i="6" s="1"/>
  <c r="J90" i="5"/>
  <c r="P90" i="5"/>
  <c r="F90" i="5"/>
  <c r="E141" i="6" l="1"/>
  <c r="C142" i="6"/>
  <c r="D142" i="6" s="1"/>
  <c r="G90" i="5"/>
  <c r="F91" i="5" s="1"/>
  <c r="E142" i="6" l="1"/>
  <c r="C143" i="6"/>
  <c r="D143" i="6" s="1"/>
  <c r="G91" i="5"/>
  <c r="H92" i="5" s="1"/>
  <c r="I92" i="5" s="1"/>
  <c r="H91" i="5"/>
  <c r="I91" i="5" s="1"/>
  <c r="E143" i="6" l="1"/>
  <c r="C144" i="6"/>
  <c r="D144" i="6" s="1"/>
  <c r="J91" i="5"/>
  <c r="P91" i="5"/>
  <c r="J92" i="5"/>
  <c r="P92" i="5"/>
  <c r="F92" i="5"/>
  <c r="E144" i="6" l="1"/>
  <c r="C145" i="6"/>
  <c r="D145" i="6" s="1"/>
  <c r="G92" i="5"/>
  <c r="H93" i="5" s="1"/>
  <c r="I93" i="5" s="1"/>
  <c r="E145" i="6" l="1"/>
  <c r="C146" i="6"/>
  <c r="D146" i="6" s="1"/>
  <c r="J93" i="5"/>
  <c r="P93" i="5"/>
  <c r="F93" i="5"/>
  <c r="E146" i="6" l="1"/>
  <c r="G93" i="5"/>
  <c r="F94" i="5" s="1"/>
  <c r="H94" i="5" l="1"/>
  <c r="I94" i="5" s="1"/>
  <c r="J94" i="5"/>
  <c r="P94" i="5"/>
  <c r="G94" i="5"/>
  <c r="H95" i="5" s="1"/>
  <c r="I95" i="5" s="1"/>
  <c r="P95" i="5" l="1"/>
  <c r="J95" i="5"/>
  <c r="F95" i="5"/>
  <c r="G95" i="5" l="1"/>
  <c r="H96" i="5" s="1"/>
  <c r="I96" i="5" s="1"/>
  <c r="J96" i="5" l="1"/>
  <c r="P96" i="5"/>
  <c r="F96" i="5"/>
  <c r="G96" i="5" l="1"/>
  <c r="H97" i="5" s="1"/>
  <c r="I97" i="5" s="1"/>
  <c r="P97" i="5" l="1"/>
  <c r="J97" i="5"/>
  <c r="F97" i="5"/>
  <c r="G97" i="5" l="1"/>
  <c r="H98" i="5" s="1"/>
  <c r="I98" i="5" s="1"/>
  <c r="J98" i="5" l="1"/>
  <c r="P98" i="5"/>
  <c r="F98" i="5"/>
  <c r="G98" i="5" l="1"/>
  <c r="F99" i="5" s="1"/>
  <c r="G99" i="5" l="1"/>
  <c r="H100" i="5" s="1"/>
  <c r="I100" i="5" s="1"/>
  <c r="H99" i="5"/>
  <c r="I99" i="5" s="1"/>
  <c r="P99" i="5" l="1"/>
  <c r="J99" i="5"/>
  <c r="J100" i="5"/>
  <c r="P100" i="5"/>
  <c r="F100" i="5"/>
  <c r="G100" i="5" l="1"/>
  <c r="H101" i="5" s="1"/>
  <c r="I101" i="5" s="1"/>
  <c r="J101" i="5" l="1"/>
  <c r="P101" i="5"/>
  <c r="F101" i="5"/>
  <c r="G101" i="5" l="1"/>
  <c r="H102" i="5" s="1"/>
  <c r="I102" i="5" s="1"/>
  <c r="J102" i="5" l="1"/>
  <c r="P102" i="5"/>
  <c r="F102" i="5"/>
  <c r="G102" i="5" l="1"/>
  <c r="H103" i="5" s="1"/>
  <c r="I103" i="5" s="1"/>
  <c r="P103" i="5" l="1"/>
  <c r="J103" i="5"/>
  <c r="F103" i="5"/>
  <c r="G103" i="5" l="1"/>
  <c r="F104" i="5" s="1"/>
  <c r="H104" i="5" l="1"/>
  <c r="I104" i="5" s="1"/>
  <c r="P104" i="5"/>
  <c r="J104" i="5"/>
  <c r="G104" i="5"/>
  <c r="H105" i="5" s="1"/>
  <c r="I105" i="5" s="1"/>
  <c r="P105" i="5" l="1"/>
  <c r="J105" i="5"/>
  <c r="F105" i="5"/>
  <c r="G105" i="5" l="1"/>
  <c r="F106" i="5" s="1"/>
  <c r="H106" i="5"/>
  <c r="I106" i="5" s="1"/>
  <c r="J106" i="5" l="1"/>
  <c r="P106" i="5"/>
  <c r="G106" i="5"/>
  <c r="H107" i="5" s="1"/>
  <c r="I107" i="5" s="1"/>
  <c r="J107" i="5" l="1"/>
  <c r="P107" i="5"/>
  <c r="F107" i="5"/>
  <c r="G107" i="5" l="1"/>
  <c r="F108" i="5" s="1"/>
  <c r="G108" i="5" l="1"/>
  <c r="F109" i="5" s="1"/>
  <c r="H108" i="5"/>
  <c r="I108" i="5" s="1"/>
  <c r="J108" i="5" l="1"/>
  <c r="P108" i="5"/>
  <c r="G109" i="5"/>
  <c r="H110" i="5" s="1"/>
  <c r="I110" i="5" s="1"/>
  <c r="H109" i="5"/>
  <c r="I109" i="5" s="1"/>
  <c r="J109" i="5" l="1"/>
  <c r="P109" i="5"/>
  <c r="J110" i="5"/>
  <c r="P110" i="5"/>
  <c r="F110" i="5"/>
  <c r="G110" i="5" l="1"/>
  <c r="F111" i="5" s="1"/>
  <c r="H111" i="5"/>
  <c r="I111" i="5" s="1"/>
  <c r="J111" i="5" l="1"/>
  <c r="P111" i="5"/>
  <c r="G111" i="5"/>
  <c r="H112" i="5" s="1"/>
  <c r="I112" i="5" s="1"/>
  <c r="J112" i="5" l="1"/>
  <c r="P112" i="5"/>
  <c r="F112" i="5"/>
  <c r="G112" i="5" l="1"/>
  <c r="H113" i="5" s="1"/>
  <c r="I113" i="5" s="1"/>
  <c r="P113" i="5" l="1"/>
  <c r="J113" i="5"/>
  <c r="F113" i="5"/>
  <c r="G113" i="5" l="1"/>
  <c r="F114" i="5" s="1"/>
  <c r="H114" i="5" l="1"/>
  <c r="I114" i="5" s="1"/>
  <c r="G114" i="5"/>
  <c r="H115" i="5" s="1"/>
  <c r="I115" i="5" s="1"/>
  <c r="J115" i="5" l="1"/>
  <c r="P115" i="5"/>
  <c r="J114" i="5"/>
  <c r="P114" i="5"/>
  <c r="F115" i="5"/>
  <c r="G115" i="5" l="1"/>
  <c r="F116" i="5" s="1"/>
  <c r="H116" i="5"/>
  <c r="I116" i="5" s="1"/>
  <c r="J116" i="5" l="1"/>
  <c r="P116" i="5"/>
  <c r="G116" i="5"/>
  <c r="F117" i="5" s="1"/>
  <c r="H117" i="5" l="1"/>
  <c r="I117" i="5" s="1"/>
  <c r="G117" i="5"/>
  <c r="F118" i="5" s="1"/>
  <c r="H118" i="5" l="1"/>
  <c r="I118" i="5" s="1"/>
  <c r="P118" i="5" s="1"/>
  <c r="J117" i="5"/>
  <c r="P117" i="5"/>
  <c r="G118" i="5"/>
  <c r="H119" i="5" s="1"/>
  <c r="I119" i="5" s="1"/>
  <c r="J118" i="5" l="1"/>
  <c r="J119" i="5"/>
  <c r="P119" i="5"/>
  <c r="F119" i="5"/>
  <c r="G119" i="5" l="1"/>
  <c r="H120" i="5" s="1"/>
  <c r="I120" i="5" s="1"/>
  <c r="P120" i="5" l="1"/>
  <c r="J120" i="5"/>
  <c r="F120" i="5"/>
  <c r="G120" i="5" l="1"/>
  <c r="H121" i="5" s="1"/>
  <c r="I121" i="5" s="1"/>
  <c r="P121" i="5" l="1"/>
  <c r="J121" i="5"/>
  <c r="F121" i="5"/>
  <c r="G121" i="5" l="1"/>
  <c r="F122" i="5" s="1"/>
  <c r="H122" i="5"/>
  <c r="I122" i="5" s="1"/>
  <c r="J122" i="5" l="1"/>
  <c r="P122" i="5"/>
  <c r="G122" i="5"/>
  <c r="H123" i="5" s="1"/>
  <c r="I123" i="5" s="1"/>
  <c r="P123" i="5" l="1"/>
  <c r="J123" i="5"/>
  <c r="F123" i="5"/>
  <c r="G123" i="5" l="1"/>
  <c r="H124" i="5" s="1"/>
  <c r="I124" i="5" s="1"/>
  <c r="J124" i="5" l="1"/>
  <c r="P124" i="5"/>
  <c r="F124" i="5"/>
  <c r="G124" i="5" s="1"/>
  <c r="F125" i="5" s="1"/>
  <c r="G125" i="5" l="1"/>
  <c r="H126" i="5" s="1"/>
  <c r="I126" i="5" s="1"/>
  <c r="H125" i="5"/>
  <c r="I125" i="5" s="1"/>
  <c r="F126" i="5" l="1"/>
  <c r="J125" i="5"/>
  <c r="P125" i="5"/>
  <c r="P126" i="5"/>
  <c r="J126" i="5"/>
  <c r="G126" i="5"/>
  <c r="H127" i="5" s="1"/>
  <c r="I127" i="5" s="1"/>
  <c r="P127" i="5" l="1"/>
  <c r="J127" i="5"/>
  <c r="F127" i="5"/>
  <c r="G127" i="5" l="1"/>
  <c r="H128" i="5" s="1"/>
  <c r="I128" i="5" s="1"/>
  <c r="J128" i="5" l="1"/>
  <c r="P128" i="5"/>
  <c r="F128" i="5"/>
  <c r="G128" i="5" l="1"/>
  <c r="H129" i="5" s="1"/>
  <c r="I129" i="5" s="1"/>
  <c r="P129" i="5" l="1"/>
  <c r="J129" i="5"/>
  <c r="F129" i="5"/>
  <c r="G129" i="5" l="1"/>
  <c r="F130" i="5" s="1"/>
  <c r="H130" i="5" l="1"/>
  <c r="I130" i="5" s="1"/>
  <c r="G130" i="5"/>
  <c r="H131" i="5" s="1"/>
  <c r="I131" i="5" s="1"/>
  <c r="J131" i="5" l="1"/>
  <c r="P131" i="5"/>
  <c r="J130" i="5"/>
  <c r="P130" i="5"/>
  <c r="F131" i="5"/>
  <c r="G131" i="5" l="1"/>
  <c r="F132" i="5" s="1"/>
  <c r="H132" i="5"/>
  <c r="I132" i="5" s="1"/>
  <c r="J132" i="5" l="1"/>
  <c r="P132" i="5"/>
  <c r="G132" i="5"/>
  <c r="F133" i="5" s="1"/>
  <c r="H133" i="5"/>
  <c r="I133" i="5" s="1"/>
  <c r="J133" i="5" l="1"/>
  <c r="P133" i="5"/>
  <c r="G133" i="5"/>
  <c r="F134" i="5" s="1"/>
  <c r="G134" i="5" l="1"/>
  <c r="H135" i="5" s="1"/>
  <c r="I135" i="5" s="1"/>
  <c r="H134" i="5"/>
  <c r="I134" i="5" s="1"/>
  <c r="P134" i="5" l="1"/>
  <c r="J134" i="5"/>
  <c r="P135" i="5"/>
  <c r="J135" i="5"/>
  <c r="F135" i="5"/>
  <c r="G135" i="5" l="1"/>
  <c r="H136" i="5" s="1"/>
  <c r="I136" i="5" s="1"/>
  <c r="P136" i="5" l="1"/>
  <c r="J136" i="5"/>
  <c r="F136" i="5"/>
  <c r="G136" i="5" l="1"/>
  <c r="H137" i="5" s="1"/>
  <c r="I137" i="5" s="1"/>
  <c r="P137" i="5" l="1"/>
  <c r="J137" i="5"/>
  <c r="F137" i="5"/>
  <c r="G137" i="5" l="1"/>
  <c r="F138" i="5" s="1"/>
  <c r="H138" i="5" l="1"/>
  <c r="I138" i="5" s="1"/>
  <c r="J138" i="5"/>
  <c r="P138" i="5"/>
  <c r="G138" i="5"/>
  <c r="H139" i="5" s="1"/>
  <c r="I139" i="5" s="1"/>
  <c r="J139" i="5" l="1"/>
  <c r="P139" i="5"/>
  <c r="F139" i="5"/>
  <c r="G139" i="5" l="1"/>
  <c r="F140" i="5" s="1"/>
  <c r="H140" i="5" l="1"/>
  <c r="I140" i="5" s="1"/>
  <c r="J140" i="5" s="1"/>
  <c r="P140" i="5"/>
  <c r="G140" i="5"/>
  <c r="F141" i="5" s="1"/>
  <c r="G141" i="5" l="1"/>
  <c r="H142" i="5" s="1"/>
  <c r="I142" i="5" s="1"/>
  <c r="H141" i="5"/>
  <c r="I141" i="5" s="1"/>
  <c r="J141" i="5" l="1"/>
  <c r="P141" i="5"/>
  <c r="J142" i="5"/>
  <c r="P142" i="5"/>
  <c r="F142" i="5"/>
  <c r="G142" i="5" l="1"/>
  <c r="H143" i="5" s="1"/>
  <c r="I143" i="5" s="1"/>
  <c r="P143" i="5" l="1"/>
  <c r="J143" i="5"/>
  <c r="F143" i="5"/>
  <c r="G143" i="5" l="1"/>
  <c r="H144" i="5" s="1"/>
  <c r="I144" i="5" s="1"/>
  <c r="P144" i="5" l="1"/>
  <c r="J144" i="5"/>
  <c r="F144" i="5"/>
  <c r="G144" i="5" l="1"/>
  <c r="H145" i="5" s="1"/>
  <c r="I145" i="5" s="1"/>
  <c r="P145" i="5" l="1"/>
  <c r="J145" i="5"/>
  <c r="L4" i="5" s="1"/>
  <c r="F145" i="5"/>
  <c r="G145" i="5" l="1"/>
  <c r="F146" i="5" s="1"/>
  <c r="H146" i="5"/>
  <c r="I146" i="5" s="1"/>
  <c r="J146" i="5" l="1"/>
  <c r="P146" i="5"/>
  <c r="G146" i="5"/>
</calcChain>
</file>

<file path=xl/sharedStrings.xml><?xml version="1.0" encoding="utf-8"?>
<sst xmlns="http://schemas.openxmlformats.org/spreadsheetml/2006/main" count="761" uniqueCount="168">
  <si>
    <t>Month</t>
  </si>
  <si>
    <t>#Passengers</t>
  </si>
  <si>
    <t xml:space="preserve">5-monthly </t>
  </si>
  <si>
    <t>alpha</t>
  </si>
  <si>
    <t>Holt's: alpha=.48 and beta=.65</t>
  </si>
  <si>
    <t>1949-01</t>
  </si>
  <si>
    <t>1-alpha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</si>
  <si>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</si>
  <si>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</si>
  <si>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</si>
  <si>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</si>
  <si>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</si>
  <si>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</si>
  <si>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</si>
  <si>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</si>
  <si>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</si>
  <si>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</si>
  <si>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</si>
  <si>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</si>
  <si>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</si>
  <si>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</si>
  <si>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</si>
  <si>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</si>
  <si>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</si>
  <si>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</si>
  <si>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</si>
  <si>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</si>
  <si>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</si>
  <si>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</si>
  <si>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</si>
  <si>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</si>
  <si>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</si>
  <si>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</si>
  <si>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</si>
  <si>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</si>
  <si>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</si>
  <si>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</si>
  <si>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</si>
  <si>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</si>
  <si>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</si>
  <si>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</si>
  <si>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</si>
  <si>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</si>
  <si>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</si>
  <si>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</si>
  <si>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</si>
  <si>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</si>
  <si>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</si>
  <si>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</si>
  <si>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</si>
  <si>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</si>
  <si>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</si>
  <si>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</si>
  <si>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</si>
  <si>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</si>
  <si>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</si>
  <si>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</si>
  <si>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</si>
  <si>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</si>
  <si>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</si>
  <si>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</si>
  <si>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</si>
  <si>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</si>
  <si>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</si>
  <si>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</si>
  <si>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</si>
  <si>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</si>
  <si>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</si>
  <si>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</si>
  <si>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</si>
  <si>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</si>
  <si>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</si>
  <si>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</si>
  <si>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</si>
  <si>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</si>
  <si>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</si>
  <si>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</si>
  <si>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</si>
  <si>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</si>
  <si>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</si>
  <si>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</si>
  <si>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</si>
  <si>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</si>
  <si>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</si>
  <si>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</si>
  <si>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</si>
  <si>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</si>
  <si>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</si>
  <si>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</si>
  <si>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</si>
  <si>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</si>
  <si>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</si>
  <si>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</si>
  <si>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</si>
  <si>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</si>
  <si>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</si>
  <si>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</si>
  <si>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</si>
  <si>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</si>
  <si>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</si>
  <si>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</si>
  <si>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</si>
  <si>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</si>
  <si>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</si>
  <si>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</si>
  <si>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</si>
  <si>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</si>
  <si>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</si>
  <si>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</si>
  <si>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</si>
  <si>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</si>
  <si>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</si>
  <si>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</si>
  <si>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</si>
  <si>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</si>
  <si>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</si>
  <si>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</si>
  <si>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</si>
  <si>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</si>
  <si>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</si>
  <si>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</si>
  <si>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</si>
  <si>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</si>
  <si>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</si>
  <si>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</si>
  <si>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</si>
  <si>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</si>
  <si>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</si>
  <si>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</si>
  <si>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</si>
  <si>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</si>
  <si>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</si>
  <si>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</si>
  <si>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</si>
  <si>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</si>
  <si>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</si>
  <si>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</si>
  <si>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</si>
  <si>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</si>
  <si>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</si>
  <si>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</si>
  <si>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</si>
  <si>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</si>
  <si>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</si>
  <si>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</si>
  <si>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</si>
  <si>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</si>
  <si>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</si>
  <si>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</si>
  <si>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</si>
  <si>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ycap</t>
  </si>
  <si>
    <t>ycap(5-monthly)</t>
  </si>
  <si>
    <t>error</t>
  </si>
  <si>
    <t>MSE</t>
  </si>
  <si>
    <t>RMSE</t>
  </si>
  <si>
    <t>MAPE</t>
  </si>
  <si>
    <t>Lt=alpha*(Yt)+(1-alpha)*(Lt-1+Tt-1)</t>
  </si>
  <si>
    <t>Tt=beta*(Lt-Lt-1)+(1-beta)*Tt-1</t>
  </si>
  <si>
    <t>Ft+k=Lt+KTt</t>
  </si>
  <si>
    <t>Lt</t>
  </si>
  <si>
    <t>Tt</t>
  </si>
  <si>
    <t>Yt+1</t>
  </si>
  <si>
    <t>Error</t>
  </si>
  <si>
    <t>Abs error</t>
  </si>
  <si>
    <t xml:space="preserve">alpha </t>
  </si>
  <si>
    <t>beta</t>
  </si>
  <si>
    <t>gama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</si>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</sst>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33" borderId="0" xfId="0" applyFont="1" applyFill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Passengers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AirPassengers_MA!$B$1</c:f>
              <c:strCache>
                <c:ptCount val="1"/>
                <c:pt idx="0">
                  <c:v>#Passengers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AirPassengers_MA!$B$2:$B$146</c:f>
              <c:numCache>
                <c:formatCode>General</c:formatCode>
                <c:ptCount val="145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8-4B0E-A632-9A28F408F997}"/>
            </c:ext>
          </c:extLst>
        </c:ser>
        <c:ser>
          <c:idx val="1"/>
          <c:order val="1"/>
          <c:tx>
            <c:strRef>
              <c:f>AirPassengers_MA!$F$1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AirPassengers_MA!$F$2:$F$146</c:f>
              <c:numCache>
                <c:formatCode>General</c:formatCode>
                <c:ptCount val="145"/>
                <c:pt idx="5">
                  <c:v>12.599999999999994</c:v>
                </c:pt>
                <c:pt idx="6">
                  <c:v>21</c:v>
                </c:pt>
                <c:pt idx="7">
                  <c:v>15</c:v>
                </c:pt>
                <c:pt idx="8">
                  <c:v>-0.19999999999998863</c:v>
                </c:pt>
                <c:pt idx="9">
                  <c:v>-18.599999999999994</c:v>
                </c:pt>
                <c:pt idx="10">
                  <c:v>-33.199999999999989</c:v>
                </c:pt>
                <c:pt idx="11">
                  <c:v>-13</c:v>
                </c:pt>
                <c:pt idx="12">
                  <c:v>-10</c:v>
                </c:pt>
                <c:pt idx="13">
                  <c:v>7.5999999999999943</c:v>
                </c:pt>
                <c:pt idx="14">
                  <c:v>24.599999999999994</c:v>
                </c:pt>
                <c:pt idx="15">
                  <c:v>14.200000000000003</c:v>
                </c:pt>
                <c:pt idx="16">
                  <c:v>-2</c:v>
                </c:pt>
                <c:pt idx="17">
                  <c:v>20.599999999999994</c:v>
                </c:pt>
                <c:pt idx="18">
                  <c:v>34.800000000000011</c:v>
                </c:pt>
                <c:pt idx="19">
                  <c:v>26</c:v>
                </c:pt>
                <c:pt idx="20">
                  <c:v>8.1999999999999886</c:v>
                </c:pt>
                <c:pt idx="21">
                  <c:v>-21.400000000000006</c:v>
                </c:pt>
                <c:pt idx="22">
                  <c:v>-42</c:v>
                </c:pt>
                <c:pt idx="23">
                  <c:v>-9</c:v>
                </c:pt>
                <c:pt idx="24">
                  <c:v>2</c:v>
                </c:pt>
                <c:pt idx="25">
                  <c:v>12</c:v>
                </c:pt>
                <c:pt idx="26">
                  <c:v>41.599999999999994</c:v>
                </c:pt>
                <c:pt idx="27">
                  <c:v>17.599999999999994</c:v>
                </c:pt>
                <c:pt idx="28">
                  <c:v>16.800000000000011</c:v>
                </c:pt>
                <c:pt idx="29">
                  <c:v>16.400000000000006</c:v>
                </c:pt>
                <c:pt idx="30">
                  <c:v>30.800000000000011</c:v>
                </c:pt>
                <c:pt idx="31">
                  <c:v>21</c:v>
                </c:pt>
                <c:pt idx="32">
                  <c:v>1.8000000000000114</c:v>
                </c:pt>
                <c:pt idx="33">
                  <c:v>-24.400000000000006</c:v>
                </c:pt>
                <c:pt idx="34">
                  <c:v>-38.400000000000006</c:v>
                </c:pt>
                <c:pt idx="35">
                  <c:v>-12</c:v>
                </c:pt>
                <c:pt idx="36">
                  <c:v>-0.40000000000000568</c:v>
                </c:pt>
                <c:pt idx="37">
                  <c:v>14.199999999999989</c:v>
                </c:pt>
                <c:pt idx="38">
                  <c:v>28</c:v>
                </c:pt>
                <c:pt idx="39">
                  <c:v>9.8000000000000114</c:v>
                </c:pt>
                <c:pt idx="40">
                  <c:v>4.8000000000000114</c:v>
                </c:pt>
                <c:pt idx="41">
                  <c:v>36.400000000000006</c:v>
                </c:pt>
                <c:pt idx="42">
                  <c:v>39</c:v>
                </c:pt>
                <c:pt idx="43">
                  <c:v>41</c:v>
                </c:pt>
                <c:pt idx="44">
                  <c:v>-1.8000000000000114</c:v>
                </c:pt>
                <c:pt idx="45">
                  <c:v>-25.400000000000006</c:v>
                </c:pt>
                <c:pt idx="46">
                  <c:v>-46</c:v>
                </c:pt>
                <c:pt idx="47">
                  <c:v>-14.800000000000011</c:v>
                </c:pt>
                <c:pt idx="48">
                  <c:v>-5.5999999999999943</c:v>
                </c:pt>
                <c:pt idx="49">
                  <c:v>3.5999999999999943</c:v>
                </c:pt>
                <c:pt idx="50">
                  <c:v>46.199999999999989</c:v>
                </c:pt>
                <c:pt idx="51">
                  <c:v>36.199999999999989</c:v>
                </c:pt>
                <c:pt idx="52">
                  <c:v>17.599999999999994</c:v>
                </c:pt>
                <c:pt idx="53">
                  <c:v>24.599999999999994</c:v>
                </c:pt>
                <c:pt idx="54">
                  <c:v>36.199999999999989</c:v>
                </c:pt>
                <c:pt idx="55">
                  <c:v>30.599999999999994</c:v>
                </c:pt>
                <c:pt idx="56">
                  <c:v>-11.599999999999994</c:v>
                </c:pt>
                <c:pt idx="57">
                  <c:v>-38</c:v>
                </c:pt>
                <c:pt idx="58">
                  <c:v>-65.400000000000006</c:v>
                </c:pt>
                <c:pt idx="59">
                  <c:v>-31.800000000000011</c:v>
                </c:pt>
                <c:pt idx="60">
                  <c:v>-16.199999999999989</c:v>
                </c:pt>
                <c:pt idx="61">
                  <c:v>-18.599999999999994</c:v>
                </c:pt>
                <c:pt idx="62">
                  <c:v>38.199999999999989</c:v>
                </c:pt>
                <c:pt idx="63">
                  <c:v>25.400000000000006</c:v>
                </c:pt>
                <c:pt idx="64">
                  <c:v>23</c:v>
                </c:pt>
                <c:pt idx="65">
                  <c:v>46.400000000000006</c:v>
                </c:pt>
                <c:pt idx="66">
                  <c:v>72.400000000000006</c:v>
                </c:pt>
                <c:pt idx="67">
                  <c:v>40.599999999999994</c:v>
                </c:pt>
                <c:pt idx="68">
                  <c:v>-5</c:v>
                </c:pt>
                <c:pt idx="69">
                  <c:v>-41.399999999999977</c:v>
                </c:pt>
                <c:pt idx="70">
                  <c:v>-66.399999999999977</c:v>
                </c:pt>
                <c:pt idx="71">
                  <c:v>-28.199999999999989</c:v>
                </c:pt>
                <c:pt idx="72">
                  <c:v>-0.59999999999999432</c:v>
                </c:pt>
                <c:pt idx="73">
                  <c:v>0.59999999999999432</c:v>
                </c:pt>
                <c:pt idx="74">
                  <c:v>39.800000000000011</c:v>
                </c:pt>
                <c:pt idx="75">
                  <c:v>34.199999999999989</c:v>
                </c:pt>
                <c:pt idx="76">
                  <c:v>22</c:v>
                </c:pt>
                <c:pt idx="77">
                  <c:v>58.800000000000011</c:v>
                </c:pt>
                <c:pt idx="78">
                  <c:v>93.199999999999989</c:v>
                </c:pt>
                <c:pt idx="79">
                  <c:v>50</c:v>
                </c:pt>
                <c:pt idx="80">
                  <c:v>-1</c:v>
                </c:pt>
                <c:pt idx="81">
                  <c:v>-47.600000000000023</c:v>
                </c:pt>
                <c:pt idx="82">
                  <c:v>-85.399999999999977</c:v>
                </c:pt>
                <c:pt idx="83">
                  <c:v>-28.800000000000011</c:v>
                </c:pt>
                <c:pt idx="84">
                  <c:v>-5.6000000000000227</c:v>
                </c:pt>
                <c:pt idx="85">
                  <c:v>0</c:v>
                </c:pt>
                <c:pt idx="86">
                  <c:v>47</c:v>
                </c:pt>
                <c:pt idx="87">
                  <c:v>34.399999999999977</c:v>
                </c:pt>
                <c:pt idx="88">
                  <c:v>24.199999999999989</c:v>
                </c:pt>
                <c:pt idx="89">
                  <c:v>72.199999999999989</c:v>
                </c:pt>
                <c:pt idx="90">
                  <c:v>93.199999999999989</c:v>
                </c:pt>
                <c:pt idx="91">
                  <c:v>58</c:v>
                </c:pt>
                <c:pt idx="92">
                  <c:v>-9.6000000000000227</c:v>
                </c:pt>
                <c:pt idx="93">
                  <c:v>-67</c:v>
                </c:pt>
                <c:pt idx="94">
                  <c:v>-99.600000000000023</c:v>
                </c:pt>
                <c:pt idx="95">
                  <c:v>-44</c:v>
                </c:pt>
                <c:pt idx="96">
                  <c:v>-13.600000000000023</c:v>
                </c:pt>
                <c:pt idx="97">
                  <c:v>-9.6000000000000227</c:v>
                </c:pt>
                <c:pt idx="98">
                  <c:v>56.199999999999989</c:v>
                </c:pt>
                <c:pt idx="99">
                  <c:v>38.199999999999989</c:v>
                </c:pt>
                <c:pt idx="100">
                  <c:v>29.800000000000011</c:v>
                </c:pt>
                <c:pt idx="101">
                  <c:v>87</c:v>
                </c:pt>
                <c:pt idx="102">
                  <c:v>108.60000000000002</c:v>
                </c:pt>
                <c:pt idx="103">
                  <c:v>77.800000000000011</c:v>
                </c:pt>
                <c:pt idx="104">
                  <c:v>-7.3999999999999773</c:v>
                </c:pt>
                <c:pt idx="105">
                  <c:v>-75.600000000000023</c:v>
                </c:pt>
                <c:pt idx="106">
                  <c:v>-116</c:v>
                </c:pt>
                <c:pt idx="107">
                  <c:v>-61.600000000000023</c:v>
                </c:pt>
                <c:pt idx="108">
                  <c:v>-31.800000000000011</c:v>
                </c:pt>
                <c:pt idx="109">
                  <c:v>-28.399999999999977</c:v>
                </c:pt>
                <c:pt idx="110">
                  <c:v>32.800000000000011</c:v>
                </c:pt>
                <c:pt idx="111">
                  <c:v>15.800000000000011</c:v>
                </c:pt>
                <c:pt idx="112">
                  <c:v>22.199999999999989</c:v>
                </c:pt>
                <c:pt idx="113">
                  <c:v>88.800000000000011</c:v>
                </c:pt>
                <c:pt idx="114">
                  <c:v>125.80000000000001</c:v>
                </c:pt>
                <c:pt idx="115">
                  <c:v>105.19999999999999</c:v>
                </c:pt>
                <c:pt idx="116">
                  <c:v>-24.399999999999977</c:v>
                </c:pt>
                <c:pt idx="117">
                  <c:v>-80.600000000000023</c:v>
                </c:pt>
                <c:pt idx="118">
                  <c:v>-128.80000000000001</c:v>
                </c:pt>
                <c:pt idx="119">
                  <c:v>-76.800000000000011</c:v>
                </c:pt>
                <c:pt idx="120">
                  <c:v>-23</c:v>
                </c:pt>
                <c:pt idx="121">
                  <c:v>-12</c:v>
                </c:pt>
                <c:pt idx="122">
                  <c:v>64.399999999999977</c:v>
                </c:pt>
                <c:pt idx="123">
                  <c:v>45</c:v>
                </c:pt>
                <c:pt idx="124">
                  <c:v>51.800000000000011</c:v>
                </c:pt>
                <c:pt idx="125">
                  <c:v>87.199999999999989</c:v>
                </c:pt>
                <c:pt idx="126">
                  <c:v>140.80000000000001</c:v>
                </c:pt>
                <c:pt idx="127">
                  <c:v>110.60000000000002</c:v>
                </c:pt>
                <c:pt idx="128">
                  <c:v>-16</c:v>
                </c:pt>
                <c:pt idx="129">
                  <c:v>-85.399999999999977</c:v>
                </c:pt>
                <c:pt idx="130">
                  <c:v>-127.80000000000001</c:v>
                </c:pt>
                <c:pt idx="131">
                  <c:v>-62.800000000000011</c:v>
                </c:pt>
                <c:pt idx="132">
                  <c:v>-22.199999999999989</c:v>
                </c:pt>
                <c:pt idx="133">
                  <c:v>-19.800000000000011</c:v>
                </c:pt>
                <c:pt idx="134">
                  <c:v>22.600000000000023</c:v>
                </c:pt>
                <c:pt idx="135">
                  <c:v>62.199999999999989</c:v>
                </c:pt>
                <c:pt idx="136">
                  <c:v>53.399999999999977</c:v>
                </c:pt>
                <c:pt idx="137">
                  <c:v>103</c:v>
                </c:pt>
                <c:pt idx="138">
                  <c:v>166.39999999999998</c:v>
                </c:pt>
                <c:pt idx="139">
                  <c:v>104.19999999999999</c:v>
                </c:pt>
                <c:pt idx="140">
                  <c:v>-31.200000000000045</c:v>
                </c:pt>
                <c:pt idx="141">
                  <c:v>-87.600000000000023</c:v>
                </c:pt>
                <c:pt idx="142">
                  <c:v>-156.39999999999998</c:v>
                </c:pt>
                <c:pt idx="143">
                  <c:v>-85.399999999999977</c:v>
                </c:pt>
                <c:pt idx="144">
                  <c:v>-479.4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8-4B0E-A632-9A28F408F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405391"/>
        <c:axId val="326407791"/>
      </c:lineChart>
      <c:catAx>
        <c:axId val="32640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07791"/>
        <c:crosses val="autoZero"/>
        <c:auto val="1"/>
        <c:lblAlgn val="ctr"/>
        <c:lblOffset val="100"/>
        <c:noMultiLvlLbl val="0"/>
      </c:catAx>
      <c:valAx>
        <c:axId val="3264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0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Passengers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AirPassengers_WMA!$B$1</c:f>
              <c:strCache>
                <c:ptCount val="1"/>
                <c:pt idx="0">
                  <c:v>#Passengers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AirPassengers_WMA!$B$2:$B$146</c:f>
              <c:numCache>
                <c:formatCode>General</c:formatCode>
                <c:ptCount val="145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1-4059-8909-0BD5D87609DA}"/>
            </c:ext>
          </c:extLst>
        </c:ser>
        <c:ser>
          <c:idx val="1"/>
          <c:order val="1"/>
          <c:tx>
            <c:strRef>
              <c:f>AirPassengers_WMA!$E$1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AirPassengers_WMA!$E$2:$E$146</c:f>
              <c:numCache>
                <c:formatCode>General</c:formatCode>
                <c:ptCount val="145"/>
                <c:pt idx="5">
                  <c:v>10.660000000000011</c:v>
                </c:pt>
                <c:pt idx="6">
                  <c:v>19.409999999999997</c:v>
                </c:pt>
                <c:pt idx="7">
                  <c:v>13.489999999999981</c:v>
                </c:pt>
                <c:pt idx="8">
                  <c:v>-3.3599999999999852</c:v>
                </c:pt>
                <c:pt idx="9">
                  <c:v>-21.430000000000007</c:v>
                </c:pt>
                <c:pt idx="10">
                  <c:v>-31.509999999999991</c:v>
                </c:pt>
                <c:pt idx="11">
                  <c:v>-7.0799999999999983</c:v>
                </c:pt>
                <c:pt idx="12">
                  <c:v>-4.8500000000000227</c:v>
                </c:pt>
                <c:pt idx="13">
                  <c:v>10.699999999999989</c:v>
                </c:pt>
                <c:pt idx="14">
                  <c:v>23.490000000000009</c:v>
                </c:pt>
                <c:pt idx="15">
                  <c:v>9.8500000000000085</c:v>
                </c:pt>
                <c:pt idx="16">
                  <c:v>-4.9799999999999898</c:v>
                </c:pt>
                <c:pt idx="17">
                  <c:v>18.460000000000008</c:v>
                </c:pt>
                <c:pt idx="18">
                  <c:v>32.870000000000005</c:v>
                </c:pt>
                <c:pt idx="19">
                  <c:v>23.02000000000001</c:v>
                </c:pt>
                <c:pt idx="20">
                  <c:v>2.4799999999999898</c:v>
                </c:pt>
                <c:pt idx="21">
                  <c:v>-26.889999999999986</c:v>
                </c:pt>
                <c:pt idx="22">
                  <c:v>-40.550000000000011</c:v>
                </c:pt>
                <c:pt idx="23">
                  <c:v>-1.5600000000000023</c:v>
                </c:pt>
                <c:pt idx="24">
                  <c:v>7.8700000000000045</c:v>
                </c:pt>
                <c:pt idx="25">
                  <c:v>14.340000000000003</c:v>
                </c:pt>
                <c:pt idx="26">
                  <c:v>38.449999999999989</c:v>
                </c:pt>
                <c:pt idx="27">
                  <c:v>9.8700000000000045</c:v>
                </c:pt>
                <c:pt idx="28">
                  <c:v>12.879999999999995</c:v>
                </c:pt>
                <c:pt idx="29">
                  <c:v>12.189999999999998</c:v>
                </c:pt>
                <c:pt idx="30">
                  <c:v>27.849999999999994</c:v>
                </c:pt>
                <c:pt idx="31">
                  <c:v>18.47999999999999</c:v>
                </c:pt>
                <c:pt idx="32">
                  <c:v>-3.3299999999999841</c:v>
                </c:pt>
                <c:pt idx="33">
                  <c:v>-27.25</c:v>
                </c:pt>
                <c:pt idx="34">
                  <c:v>-36.829999999999984</c:v>
                </c:pt>
                <c:pt idx="35">
                  <c:v>-4.7699999999999818</c:v>
                </c:pt>
                <c:pt idx="36">
                  <c:v>5.5299999999999727</c:v>
                </c:pt>
                <c:pt idx="37">
                  <c:v>16.480000000000018</c:v>
                </c:pt>
                <c:pt idx="38">
                  <c:v>25.080000000000013</c:v>
                </c:pt>
                <c:pt idx="39">
                  <c:v>3.789999999999992</c:v>
                </c:pt>
                <c:pt idx="40">
                  <c:v>2</c:v>
                </c:pt>
                <c:pt idx="41">
                  <c:v>34.5</c:v>
                </c:pt>
                <c:pt idx="42">
                  <c:v>35.569999999999993</c:v>
                </c:pt>
                <c:pt idx="43">
                  <c:v>36.120000000000005</c:v>
                </c:pt>
                <c:pt idx="44">
                  <c:v>-10.889999999999986</c:v>
                </c:pt>
                <c:pt idx="45">
                  <c:v>-30.370000000000005</c:v>
                </c:pt>
                <c:pt idx="46">
                  <c:v>-43.180000000000007</c:v>
                </c:pt>
                <c:pt idx="47">
                  <c:v>-6.3299999999999841</c:v>
                </c:pt>
                <c:pt idx="48">
                  <c:v>2.210000000000008</c:v>
                </c:pt>
                <c:pt idx="49">
                  <c:v>5.8899999999999864</c:v>
                </c:pt>
                <c:pt idx="50">
                  <c:v>44.649999999999977</c:v>
                </c:pt>
                <c:pt idx="51">
                  <c:v>29</c:v>
                </c:pt>
                <c:pt idx="52">
                  <c:v>11.839999999999975</c:v>
                </c:pt>
                <c:pt idx="53">
                  <c:v>18.54000000000002</c:v>
                </c:pt>
                <c:pt idx="54">
                  <c:v>30.610000000000014</c:v>
                </c:pt>
                <c:pt idx="55">
                  <c:v>27.689999999999998</c:v>
                </c:pt>
                <c:pt idx="56">
                  <c:v>-16.939999999999998</c:v>
                </c:pt>
                <c:pt idx="57">
                  <c:v>-41.010000000000019</c:v>
                </c:pt>
                <c:pt idx="58">
                  <c:v>-61.990000000000009</c:v>
                </c:pt>
                <c:pt idx="59">
                  <c:v>-20.150000000000006</c:v>
                </c:pt>
                <c:pt idx="60">
                  <c:v>-4.9900000000000091</c:v>
                </c:pt>
                <c:pt idx="61">
                  <c:v>-13.189999999999998</c:v>
                </c:pt>
                <c:pt idx="62">
                  <c:v>39.839999999999975</c:v>
                </c:pt>
                <c:pt idx="63">
                  <c:v>19.699999999999989</c:v>
                </c:pt>
                <c:pt idx="64">
                  <c:v>19.550000000000011</c:v>
                </c:pt>
                <c:pt idx="65">
                  <c:v>40.910000000000025</c:v>
                </c:pt>
                <c:pt idx="66">
                  <c:v>63.670000000000016</c:v>
                </c:pt>
                <c:pt idx="67">
                  <c:v>32.450000000000045</c:v>
                </c:pt>
                <c:pt idx="68">
                  <c:v>-15.430000000000007</c:v>
                </c:pt>
                <c:pt idx="69">
                  <c:v>-47.100000000000023</c:v>
                </c:pt>
                <c:pt idx="70">
                  <c:v>-62.050000000000011</c:v>
                </c:pt>
                <c:pt idx="71">
                  <c:v>-14.450000000000017</c:v>
                </c:pt>
                <c:pt idx="72">
                  <c:v>9.9599999999999795</c:v>
                </c:pt>
                <c:pt idx="73">
                  <c:v>3.9799999999999898</c:v>
                </c:pt>
                <c:pt idx="74">
                  <c:v>37.840000000000032</c:v>
                </c:pt>
                <c:pt idx="75">
                  <c:v>26.47</c:v>
                </c:pt>
                <c:pt idx="76">
                  <c:v>16.879999999999995</c:v>
                </c:pt>
                <c:pt idx="77">
                  <c:v>53.81</c:v>
                </c:pt>
                <c:pt idx="78">
                  <c:v>83.800000000000011</c:v>
                </c:pt>
                <c:pt idx="79">
                  <c:v>38.370000000000005</c:v>
                </c:pt>
                <c:pt idx="80">
                  <c:v>-13.940000000000055</c:v>
                </c:pt>
                <c:pt idx="81">
                  <c:v>-55.899999999999977</c:v>
                </c:pt>
                <c:pt idx="82">
                  <c:v>-80.180000000000007</c:v>
                </c:pt>
                <c:pt idx="83">
                  <c:v>-11.620000000000005</c:v>
                </c:pt>
                <c:pt idx="84">
                  <c:v>6.4900000000000091</c:v>
                </c:pt>
                <c:pt idx="85">
                  <c:v>4.8899999999999864</c:v>
                </c:pt>
                <c:pt idx="86">
                  <c:v>44.699999999999989</c:v>
                </c:pt>
                <c:pt idx="87">
                  <c:v>25.029999999999973</c:v>
                </c:pt>
                <c:pt idx="88">
                  <c:v>19.410000000000025</c:v>
                </c:pt>
                <c:pt idx="89">
                  <c:v>66.37</c:v>
                </c:pt>
                <c:pt idx="90">
                  <c:v>82.38</c:v>
                </c:pt>
                <c:pt idx="91">
                  <c:v>45.930000000000007</c:v>
                </c:pt>
                <c:pt idx="92">
                  <c:v>-24.430000000000007</c:v>
                </c:pt>
                <c:pt idx="93">
                  <c:v>-74.79000000000002</c:v>
                </c:pt>
                <c:pt idx="94">
                  <c:v>-91.410000000000025</c:v>
                </c:pt>
                <c:pt idx="95">
                  <c:v>-24.100000000000023</c:v>
                </c:pt>
                <c:pt idx="96">
                  <c:v>2.6299999999999955</c:v>
                </c:pt>
                <c:pt idx="97">
                  <c:v>-3.0800000000000409</c:v>
                </c:pt>
                <c:pt idx="98">
                  <c:v>54.94</c:v>
                </c:pt>
                <c:pt idx="99">
                  <c:v>28.579999999999984</c:v>
                </c:pt>
                <c:pt idx="100">
                  <c:v>24.110000000000014</c:v>
                </c:pt>
                <c:pt idx="101">
                  <c:v>79.889999999999986</c:v>
                </c:pt>
                <c:pt idx="102">
                  <c:v>95.13</c:v>
                </c:pt>
                <c:pt idx="103">
                  <c:v>63.970000000000027</c:v>
                </c:pt>
                <c:pt idx="104">
                  <c:v>-25.920000000000073</c:v>
                </c:pt>
                <c:pt idx="105">
                  <c:v>-85.599999999999966</c:v>
                </c:pt>
                <c:pt idx="106">
                  <c:v>-107.40999999999997</c:v>
                </c:pt>
                <c:pt idx="107">
                  <c:v>-38.970000000000027</c:v>
                </c:pt>
                <c:pt idx="108">
                  <c:v>-11.140000000000043</c:v>
                </c:pt>
                <c:pt idx="109">
                  <c:v>-18.590000000000032</c:v>
                </c:pt>
                <c:pt idx="110">
                  <c:v>34.629999999999995</c:v>
                </c:pt>
                <c:pt idx="111">
                  <c:v>9.7699999999999818</c:v>
                </c:pt>
                <c:pt idx="112">
                  <c:v>20.660000000000025</c:v>
                </c:pt>
                <c:pt idx="113">
                  <c:v>84.640000000000043</c:v>
                </c:pt>
                <c:pt idx="114">
                  <c:v>113.15999999999997</c:v>
                </c:pt>
                <c:pt idx="115">
                  <c:v>88.789999999999964</c:v>
                </c:pt>
                <c:pt idx="116">
                  <c:v>-47.829999999999984</c:v>
                </c:pt>
                <c:pt idx="117">
                  <c:v>-91.339999999999975</c:v>
                </c:pt>
                <c:pt idx="118">
                  <c:v>-119.82</c:v>
                </c:pt>
                <c:pt idx="119">
                  <c:v>-50.25</c:v>
                </c:pt>
                <c:pt idx="120">
                  <c:v>1.9400000000000546</c:v>
                </c:pt>
                <c:pt idx="121">
                  <c:v>-3.8999999999999773</c:v>
                </c:pt>
                <c:pt idx="122">
                  <c:v>64.759999999999991</c:v>
                </c:pt>
                <c:pt idx="123">
                  <c:v>33.699999999999989</c:v>
                </c:pt>
                <c:pt idx="124">
                  <c:v>43.910000000000025</c:v>
                </c:pt>
                <c:pt idx="125">
                  <c:v>77.659999999999968</c:v>
                </c:pt>
                <c:pt idx="126">
                  <c:v>125.62</c:v>
                </c:pt>
                <c:pt idx="127">
                  <c:v>92.940000000000055</c:v>
                </c:pt>
                <c:pt idx="128">
                  <c:v>-39.699999999999989</c:v>
                </c:pt>
                <c:pt idx="129">
                  <c:v>-97.019999999999982</c:v>
                </c:pt>
                <c:pt idx="130">
                  <c:v>-120.50999999999999</c:v>
                </c:pt>
                <c:pt idx="131">
                  <c:v>-35.57000000000005</c:v>
                </c:pt>
                <c:pt idx="132">
                  <c:v>1.8000000000000114</c:v>
                </c:pt>
                <c:pt idx="133">
                  <c:v>-12.090000000000032</c:v>
                </c:pt>
                <c:pt idx="134">
                  <c:v>22.060000000000002</c:v>
                </c:pt>
                <c:pt idx="135">
                  <c:v>55.410000000000025</c:v>
                </c:pt>
                <c:pt idx="136">
                  <c:v>48.139999999999986</c:v>
                </c:pt>
                <c:pt idx="137">
                  <c:v>94.639999999999986</c:v>
                </c:pt>
                <c:pt idx="138">
                  <c:v>147.77999999999997</c:v>
                </c:pt>
                <c:pt idx="139">
                  <c:v>79.350000000000023</c:v>
                </c:pt>
                <c:pt idx="140">
                  <c:v>-53.919999999999959</c:v>
                </c:pt>
                <c:pt idx="141">
                  <c:v>-98.540000000000077</c:v>
                </c:pt>
                <c:pt idx="142">
                  <c:v>-146.57000000000005</c:v>
                </c:pt>
                <c:pt idx="143">
                  <c:v>-52.980000000000018</c:v>
                </c:pt>
                <c:pt idx="144">
                  <c:v>-452.93000000000006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1-4059-8909-0BD5D876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381439"/>
        <c:axId val="1201375679"/>
      </c:lineChart>
      <c:catAx>
        <c:axId val="120138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75679"/>
        <c:crosses val="autoZero"/>
        <c:auto val="1"/>
        <c:lblAlgn val="ctr"/>
        <c:lblOffset val="100"/>
        <c:noMultiLvlLbl val="0"/>
      </c:catAx>
      <c:valAx>
        <c:axId val="120137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8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Passenger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AirPassengers_Exponential!$B$1</c:f>
              <c:strCache>
                <c:ptCount val="1"/>
                <c:pt idx="0">
                  <c:v>#Passengers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AirPassengers_Exponential!$B$2:$B$146</c:f>
              <c:numCache>
                <c:formatCode>General</c:formatCode>
                <c:ptCount val="145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D-4198-95AF-869C908EFA74}"/>
            </c:ext>
          </c:extLst>
        </c:ser>
        <c:ser>
          <c:idx val="1"/>
          <c:order val="1"/>
          <c:tx>
            <c:strRef>
              <c:f>AirPassengers_Exponential!$P$1</c:f>
              <c:strCache>
                <c:ptCount val="1"/>
                <c:pt idx="0">
                  <c:v>Abs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AirPassengers_Exponential!$P$2:$P$146</c:f>
              <c:numCache>
                <c:formatCode>General</c:formatCode>
                <c:ptCount val="145"/>
                <c:pt idx="2">
                  <c:v>8</c:v>
                </c:pt>
                <c:pt idx="3">
                  <c:v>7.3360000000000127</c:v>
                </c:pt>
                <c:pt idx="4">
                  <c:v>18.02188799999999</c:v>
                </c:pt>
                <c:pt idx="5">
                  <c:v>4.0442792960000133</c:v>
                </c:pt>
                <c:pt idx="6">
                  <c:v>13.256871149567985</c:v>
                </c:pt>
                <c:pt idx="7">
                  <c:v>0.91127511475812639</c:v>
                </c:pt>
                <c:pt idx="8">
                  <c:v>17.792752659147538</c:v>
                </c:pt>
                <c:pt idx="9">
                  <c:v>26.96750827192443</c:v>
                </c:pt>
                <c:pt idx="10">
                  <c:v>21.324518609728003</c:v>
                </c:pt>
                <c:pt idx="11">
                  <c:v>17.263085820849284</c:v>
                </c:pt>
                <c:pt idx="12">
                  <c:v>14.942557348644499</c:v>
                </c:pt>
                <c:pt idx="13">
                  <c:v>23.073804650320938</c:v>
                </c:pt>
                <c:pt idx="14">
                  <c:v>24.103026196292532</c:v>
                </c:pt>
                <c:pt idx="15">
                  <c:v>3.8819227730455168</c:v>
                </c:pt>
                <c:pt idx="16">
                  <c:v>21.222936331911086</c:v>
                </c:pt>
                <c:pt idx="17">
                  <c:v>10.381292753035098</c:v>
                </c:pt>
                <c:pt idx="18">
                  <c:v>20.576528538260106</c:v>
                </c:pt>
                <c:pt idx="19">
                  <c:v>1.5418257573599874</c:v>
                </c:pt>
                <c:pt idx="20">
                  <c:v>24.562320354786152</c:v>
                </c:pt>
                <c:pt idx="21">
                  <c:v>41.869533594754472</c:v>
                </c:pt>
                <c:pt idx="22">
                  <c:v>31.805989997974592</c:v>
                </c:pt>
                <c:pt idx="23">
                  <c:v>28.350521551718998</c:v>
                </c:pt>
                <c:pt idx="24">
                  <c:v>29.786544833423335</c:v>
                </c:pt>
                <c:pt idx="25">
                  <c:v>21.23987495188149</c:v>
                </c:pt>
                <c:pt idx="26">
                  <c:v>33.168765628492736</c:v>
                </c:pt>
                <c:pt idx="27">
                  <c:v>13.976866095759163</c:v>
                </c:pt>
                <c:pt idx="28">
                  <c:v>10.131812370493293</c:v>
                </c:pt>
                <c:pt idx="29">
                  <c:v>7.9712589737611381</c:v>
                </c:pt>
                <c:pt idx="30">
                  <c:v>10.639261592353051</c:v>
                </c:pt>
                <c:pt idx="31">
                  <c:v>4.0027173300817083</c:v>
                </c:pt>
                <c:pt idx="32">
                  <c:v>25.367698562762314</c:v>
                </c:pt>
                <c:pt idx="33">
                  <c:v>35.562766852174377</c:v>
                </c:pt>
                <c:pt idx="34">
                  <c:v>23.768619104790247</c:v>
                </c:pt>
                <c:pt idx="35">
                  <c:v>25.780146884544052</c:v>
                </c:pt>
                <c:pt idx="36">
                  <c:v>28.502099371020194</c:v>
                </c:pt>
                <c:pt idx="37">
                  <c:v>25.024859660229453</c:v>
                </c:pt>
                <c:pt idx="38">
                  <c:v>19.4089387966267</c:v>
                </c:pt>
                <c:pt idx="39">
                  <c:v>14.566928956994275</c:v>
                </c:pt>
                <c:pt idx="40">
                  <c:v>13.689498354294983</c:v>
                </c:pt>
                <c:pt idx="41">
                  <c:v>24.037889045648654</c:v>
                </c:pt>
                <c:pt idx="42">
                  <c:v>13.156309111376999</c:v>
                </c:pt>
                <c:pt idx="43">
                  <c:v>3.3931191028061107</c:v>
                </c:pt>
                <c:pt idx="44">
                  <c:v>47.742392861726273</c:v>
                </c:pt>
                <c:pt idx="45">
                  <c:v>44.437232510424479</c:v>
                </c:pt>
                <c:pt idx="46">
                  <c:v>29.85413258449509</c:v>
                </c:pt>
                <c:pt idx="47">
                  <c:v>28.043568743350619</c:v>
                </c:pt>
                <c:pt idx="48">
                  <c:v>29.400779985905046</c:v>
                </c:pt>
                <c:pt idx="49">
                  <c:v>18.933486476430971</c:v>
                </c:pt>
                <c:pt idx="50">
                  <c:v>47.583246070857967</c:v>
                </c:pt>
                <c:pt idx="51">
                  <c:v>6.6351482858522957</c:v>
                </c:pt>
                <c:pt idx="52">
                  <c:v>21.728028827536548</c:v>
                </c:pt>
                <c:pt idx="53">
                  <c:v>9.6977359323073813</c:v>
                </c:pt>
                <c:pt idx="54">
                  <c:v>6.5837099840917404</c:v>
                </c:pt>
                <c:pt idx="55">
                  <c:v>4.0556544173568909E-3</c:v>
                </c:pt>
                <c:pt idx="56">
                  <c:v>46.428428422263892</c:v>
                </c:pt>
                <c:pt idx="57">
                  <c:v>47.083432593797795</c:v>
                </c:pt>
                <c:pt idx="58">
                  <c:v>37.734003793730494</c:v>
                </c:pt>
                <c:pt idx="59">
                  <c:v>30.900708365948446</c:v>
                </c:pt>
                <c:pt idx="60">
                  <c:v>38.949737678805604</c:v>
                </c:pt>
                <c:pt idx="61">
                  <c:v>11.982914765703953</c:v>
                </c:pt>
                <c:pt idx="62">
                  <c:v>57.221497443991495</c:v>
                </c:pt>
                <c:pt idx="63">
                  <c:v>7.8924532341756617</c:v>
                </c:pt>
                <c:pt idx="64">
                  <c:v>5.2210951639913787</c:v>
                </c:pt>
                <c:pt idx="65">
                  <c:v>12.588841360127077</c:v>
                </c:pt>
                <c:pt idx="66">
                  <c:v>25.922289848308992</c:v>
                </c:pt>
                <c:pt idx="67">
                  <c:v>22.232071370508834</c:v>
                </c:pt>
                <c:pt idx="68">
                  <c:v>65.335932936695372</c:v>
                </c:pt>
                <c:pt idx="69">
                  <c:v>63.365129874863328</c:v>
                </c:pt>
                <c:pt idx="70">
                  <c:v>38.570391761753399</c:v>
                </c:pt>
                <c:pt idx="71">
                  <c:v>38.356834286730873</c:v>
                </c:pt>
                <c:pt idx="72">
                  <c:v>53.391659534482642</c:v>
                </c:pt>
                <c:pt idx="73">
                  <c:v>22.551570888555005</c:v>
                </c:pt>
                <c:pt idx="74">
                  <c:v>42.478634675443487</c:v>
                </c:pt>
                <c:pt idx="75">
                  <c:v>7.5873738258871413</c:v>
                </c:pt>
                <c:pt idx="76">
                  <c:v>13.923342449558959</c:v>
                </c:pt>
                <c:pt idx="77">
                  <c:v>23.235167931471494</c:v>
                </c:pt>
                <c:pt idx="78">
                  <c:v>39.308220934988299</c:v>
                </c:pt>
                <c:pt idx="79">
                  <c:v>30.597956434899288</c:v>
                </c:pt>
                <c:pt idx="80">
                  <c:v>75.402606259552329</c:v>
                </c:pt>
                <c:pt idx="81">
                  <c:v>78.175411015391603</c:v>
                </c:pt>
                <c:pt idx="82">
                  <c:v>54.226541251625861</c:v>
                </c:pt>
                <c:pt idx="83">
                  <c:v>53.145551896039677</c:v>
                </c:pt>
                <c:pt idx="84">
                  <c:v>57.397628141261379</c:v>
                </c:pt>
                <c:pt idx="85">
                  <c:v>28.700647808703053</c:v>
                </c:pt>
                <c:pt idx="86">
                  <c:v>51.823615919457438</c:v>
                </c:pt>
                <c:pt idx="87">
                  <c:v>3.6785911701789473</c:v>
                </c:pt>
                <c:pt idx="88">
                  <c:v>13.504542144541688</c:v>
                </c:pt>
                <c:pt idx="89">
                  <c:v>32.773645680900529</c:v>
                </c:pt>
                <c:pt idx="90">
                  <c:v>29.612925897689536</c:v>
                </c:pt>
                <c:pt idx="91">
                  <c:v>28.269881269659265</c:v>
                </c:pt>
                <c:pt idx="92">
                  <c:v>91.548738040546937</c:v>
                </c:pt>
                <c:pt idx="93">
                  <c:v>94.890537292757983</c:v>
                </c:pt>
                <c:pt idx="94">
                  <c:v>53.022425268567133</c:v>
                </c:pt>
                <c:pt idx="95">
                  <c:v>55.291989667805041</c:v>
                </c:pt>
                <c:pt idx="96">
                  <c:v>68.364384658363406</c:v>
                </c:pt>
                <c:pt idx="97">
                  <c:v>30.832342040044352</c:v>
                </c:pt>
                <c:pt idx="98">
                  <c:v>70.695989162024603</c:v>
                </c:pt>
                <c:pt idx="99">
                  <c:v>6.3679370469026253</c:v>
                </c:pt>
                <c:pt idx="100">
                  <c:v>14.069446411594413</c:v>
                </c:pt>
                <c:pt idx="101">
                  <c:v>39.692781470404498</c:v>
                </c:pt>
                <c:pt idx="102">
                  <c:v>31.264992150277749</c:v>
                </c:pt>
                <c:pt idx="103">
                  <c:v>23.872135847074787</c:v>
                </c:pt>
                <c:pt idx="104">
                  <c:v>110.09533602141073</c:v>
                </c:pt>
                <c:pt idx="105">
                  <c:v>114.58165527338519</c:v>
                </c:pt>
                <c:pt idx="106">
                  <c:v>66.165064839115814</c:v>
                </c:pt>
                <c:pt idx="107">
                  <c:v>52.655062416508429</c:v>
                </c:pt>
                <c:pt idx="108">
                  <c:v>71.013149115482463</c:v>
                </c:pt>
                <c:pt idx="109">
                  <c:v>32.403251674918408</c:v>
                </c:pt>
                <c:pt idx="110">
                  <c:v>68.216290483250589</c:v>
                </c:pt>
                <c:pt idx="111">
                  <c:v>7.5555880328091121</c:v>
                </c:pt>
                <c:pt idx="112">
                  <c:v>2.6546792923431894</c:v>
                </c:pt>
                <c:pt idx="113">
                  <c:v>56.277946808089837</c:v>
                </c:pt>
                <c:pt idx="114">
                  <c:v>50.603326512154126</c:v>
                </c:pt>
                <c:pt idx="115">
                  <c:v>10.135713913524569</c:v>
                </c:pt>
                <c:pt idx="116">
                  <c:v>153.5576721938578</c:v>
                </c:pt>
                <c:pt idx="117">
                  <c:v>124.22709677514746</c:v>
                </c:pt>
                <c:pt idx="118">
                  <c:v>74.216343363572093</c:v>
                </c:pt>
                <c:pt idx="119">
                  <c:v>50.944747539881575</c:v>
                </c:pt>
                <c:pt idx="120">
                  <c:v>96.133753577234415</c:v>
                </c:pt>
                <c:pt idx="121">
                  <c:v>48.638305600560784</c:v>
                </c:pt>
                <c:pt idx="122">
                  <c:v>90.765521305315588</c:v>
                </c:pt>
                <c:pt idx="123">
                  <c:v>10.352830824529576</c:v>
                </c:pt>
                <c:pt idx="124">
                  <c:v>0.69185144273239985</c:v>
                </c:pt>
                <c:pt idx="125">
                  <c:v>21.780771428423918</c:v>
                </c:pt>
                <c:pt idx="126">
                  <c:v>50.670934635756964</c:v>
                </c:pt>
                <c:pt idx="127">
                  <c:v>15.115512102785942</c:v>
                </c:pt>
                <c:pt idx="128">
                  <c:v>151.60842463075903</c:v>
                </c:pt>
                <c:pt idx="129">
                  <c:v>135.28291066050826</c:v>
                </c:pt>
                <c:pt idx="130">
                  <c:v>73.585375269899259</c:v>
                </c:pt>
                <c:pt idx="131">
                  <c:v>69.455980217426031</c:v>
                </c:pt>
                <c:pt idx="132">
                  <c:v>91.167219242998158</c:v>
                </c:pt>
                <c:pt idx="133">
                  <c:v>36.012891132480206</c:v>
                </c:pt>
                <c:pt idx="134">
                  <c:v>50.096618481677069</c:v>
                </c:pt>
                <c:pt idx="135">
                  <c:v>55.790011736976226</c:v>
                </c:pt>
                <c:pt idx="136">
                  <c:v>10.344092567795201</c:v>
                </c:pt>
                <c:pt idx="137">
                  <c:v>35.484857718668934</c:v>
                </c:pt>
                <c:pt idx="138">
                  <c:v>61.486779988898547</c:v>
                </c:pt>
                <c:pt idx="139">
                  <c:v>47.17609578711847</c:v>
                </c:pt>
                <c:pt idx="140">
                  <c:v>170.96184930506627</c:v>
                </c:pt>
                <c:pt idx="141">
                  <c:v>130.99034415121855</c:v>
                </c:pt>
                <c:pt idx="142">
                  <c:v>93.336174096037496</c:v>
                </c:pt>
                <c:pt idx="143">
                  <c:v>68.364880650620364</c:v>
                </c:pt>
                <c:pt idx="144">
                  <c:v>342.88041364411112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D-4198-95AF-869C908EF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966095"/>
        <c:axId val="484970895"/>
      </c:lineChart>
      <c:catAx>
        <c:axId val="48496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70895"/>
        <c:crosses val="autoZero"/>
        <c:auto val="1"/>
        <c:lblAlgn val="ctr"/>
        <c:lblOffset val="100"/>
        <c:noMultiLvlLbl val="0"/>
      </c:catAx>
      <c:valAx>
        <c:axId val="4849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6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140</xdr:row>
      <xdr:rowOff>87630</xdr:rowOff>
    </xdr:from>
    <xdr:to>
      <xdr:col>25</xdr:col>
      <xdr:colOff>167640</xdr:colOff>
      <xdr:row>161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A2996-0EE2-7D50-FDF3-B4F98478F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151</xdr:row>
      <xdr:rowOff>41910</xdr:rowOff>
    </xdr:from>
    <xdr:to>
      <xdr:col>16</xdr:col>
      <xdr:colOff>571500</xdr:colOff>
      <xdr:row>174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31639-3707-00A5-8242-1D3A58324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</xdr:colOff>
      <xdr:row>149</xdr:row>
      <xdr:rowOff>102870</xdr:rowOff>
    </xdr:from>
    <xdr:to>
      <xdr:col>27</xdr:col>
      <xdr:colOff>38100</xdr:colOff>
      <xdr:row>171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D8866-0A56-D538-1F68-4FD7C202D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510540</xdr:colOff>
      <xdr:row>3</xdr:row>
      <xdr:rowOff>167640</xdr:rowOff>
    </xdr:from>
    <xdr:to>
      <xdr:col>13</xdr:col>
      <xdr:colOff>596873</xdr:colOff>
      <xdr:row>34</xdr:row>
      <xdr:rowOff>4578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58D89D-40FB-8DF2-8F30-606A60A77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716280"/>
          <a:ext cx="4353533" cy="5506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05CC-7D7C-4B67-9AE1-5A7EDD7243F8}">
  <dimension ref="A1:M146"/>
  <sheetViews>
    <sheetView workbookViewId="0">
      <selection activeCell="F147" sqref="F147"/>
    </sheetView>
  </sheetViews>
  <sheetFormatPr defaultRowHeight="14.4" x14ac:dyDescent="0.3"/>
  <cols>
    <col min="1" max="1" width="27.77734375" customWidth="1"/>
  </cols>
  <sheetData>
    <row r="1" spans="1:13" x14ac:dyDescent="0.3">
      <c r="A1" t="s">
        <v>0</v>
      </c>
      <c r="B1" t="s">
        <v>1</v>
      </c>
      <c r="D1" t="s">
        <v>150</v>
      </c>
      <c r="F1" t="s">
        <v>2</v>
      </c>
      <c r="H1">
        <v>0.23</v>
      </c>
      <c r="J1" t="s">
        <v>3</v>
      </c>
      <c r="K1">
        <v>0.55000000000000004</v>
      </c>
      <c r="M1" t="s">
        <v>4</v>
      </c>
    </row>
    <row r="2" spans="1:13" x14ac:dyDescent="0.3">
      <c r="A2" t="s">
        <v>5</v>
      </c>
      <c r="B2">
        <v>112</v>
      </c>
      <c r="H2">
        <v>0.16</v>
      </c>
      <c r="J2" t="s">
        <v>6</v>
      </c>
      <c r="K2">
        <v>0.45</v>
      </c>
    </row>
    <row r="3" spans="1:13" x14ac:dyDescent="0.3">
      <c r="A3" t="s">
        <v>7</v>
      </c>
      <c r="B3">
        <v>118</v>
      </c>
      <c r="H3">
        <v>0.24</v>
      </c>
    </row>
    <row r="4" spans="1:13" x14ac:dyDescent="0.3">
      <c r="A4" t="s">
        <v>8</v>
      </c>
      <c r="B4">
        <v>132</v>
      </c>
      <c r="H4">
        <v>0.3</v>
      </c>
    </row>
    <row r="5" spans="1:13" x14ac:dyDescent="0.3">
      <c r="A5" t="s">
        <v>9</v>
      </c>
      <c r="B5">
        <v>129</v>
      </c>
      <c r="H5">
        <v>7.0000000000000007E-2</v>
      </c>
    </row>
    <row r="6" spans="1:13" x14ac:dyDescent="0.3">
      <c r="A6" t="s">
        <v>10</v>
      </c>
      <c r="B6">
        <v>121</v>
      </c>
    </row>
    <row r="7" spans="1:13" x14ac:dyDescent="0.3">
      <c r="A7" t="s">
        <v>11</v>
      </c>
      <c r="B7">
        <v>135</v>
      </c>
      <c r="D7">
        <f>AVERAGE(B2:B6)</f>
        <v>122.4</v>
      </c>
    </row>
    <row r="8" spans="1:13" x14ac:dyDescent="0.3">
      <c r="A8" t="s">
        <v>12</v>
      </c>
      <c r="B8">
        <v>148</v>
      </c>
      <c r="D8">
        <f t="shared" ref="D8:D71" si="0">AVERAGE(B3:B7)</f>
        <v>127</v>
      </c>
    </row>
    <row r="9" spans="1:13" x14ac:dyDescent="0.3">
      <c r="A9" t="s">
        <v>13</v>
      </c>
      <c r="B9">
        <v>148</v>
      </c>
      <c r="D9">
        <f t="shared" si="0"/>
        <v>133</v>
      </c>
    </row>
    <row r="10" spans="1:13" x14ac:dyDescent="0.3">
      <c r="A10" t="s">
        <v>14</v>
      </c>
      <c r="B10">
        <v>136</v>
      </c>
      <c r="D10">
        <f t="shared" si="0"/>
        <v>136.19999999999999</v>
      </c>
    </row>
    <row r="11" spans="1:13" x14ac:dyDescent="0.3">
      <c r="A11" t="s">
        <v>15</v>
      </c>
      <c r="B11">
        <v>119</v>
      </c>
      <c r="D11">
        <f t="shared" si="0"/>
        <v>137.6</v>
      </c>
    </row>
    <row r="12" spans="1:13" x14ac:dyDescent="0.3">
      <c r="A12" t="s">
        <v>16</v>
      </c>
      <c r="B12">
        <v>104</v>
      </c>
      <c r="D12">
        <f t="shared" si="0"/>
        <v>137.19999999999999</v>
      </c>
    </row>
    <row r="13" spans="1:13" x14ac:dyDescent="0.3">
      <c r="A13" t="s">
        <v>17</v>
      </c>
      <c r="B13">
        <v>118</v>
      </c>
      <c r="D13">
        <f t="shared" si="0"/>
        <v>131</v>
      </c>
    </row>
    <row r="14" spans="1:13" x14ac:dyDescent="0.3">
      <c r="A14" t="s">
        <v>18</v>
      </c>
      <c r="B14">
        <v>115</v>
      </c>
      <c r="D14">
        <f t="shared" si="0"/>
        <v>125</v>
      </c>
    </row>
    <row r="15" spans="1:13" x14ac:dyDescent="0.3">
      <c r="A15" t="s">
        <v>19</v>
      </c>
      <c r="B15">
        <v>126</v>
      </c>
      <c r="D15">
        <f t="shared" si="0"/>
        <v>118.4</v>
      </c>
    </row>
    <row r="16" spans="1:13" x14ac:dyDescent="0.3">
      <c r="A16" t="s">
        <v>20</v>
      </c>
      <c r="B16">
        <v>141</v>
      </c>
      <c r="D16">
        <f t="shared" si="0"/>
        <v>116.4</v>
      </c>
    </row>
    <row r="17" spans="1:4" x14ac:dyDescent="0.3">
      <c r="A17" t="s">
        <v>21</v>
      </c>
      <c r="B17">
        <v>135</v>
      </c>
      <c r="D17">
        <f t="shared" si="0"/>
        <v>120.8</v>
      </c>
    </row>
    <row r="18" spans="1:4" x14ac:dyDescent="0.3">
      <c r="A18" t="s">
        <v>22</v>
      </c>
      <c r="B18">
        <v>125</v>
      </c>
      <c r="D18">
        <f t="shared" si="0"/>
        <v>127</v>
      </c>
    </row>
    <row r="19" spans="1:4" x14ac:dyDescent="0.3">
      <c r="A19" t="s">
        <v>23</v>
      </c>
      <c r="B19">
        <v>149</v>
      </c>
      <c r="D19">
        <f t="shared" si="0"/>
        <v>128.4</v>
      </c>
    </row>
    <row r="20" spans="1:4" x14ac:dyDescent="0.3">
      <c r="A20" t="s">
        <v>24</v>
      </c>
      <c r="B20">
        <v>170</v>
      </c>
      <c r="D20">
        <f t="shared" si="0"/>
        <v>135.19999999999999</v>
      </c>
    </row>
    <row r="21" spans="1:4" x14ac:dyDescent="0.3">
      <c r="A21" t="s">
        <v>25</v>
      </c>
      <c r="B21">
        <v>170</v>
      </c>
      <c r="D21">
        <f t="shared" si="0"/>
        <v>144</v>
      </c>
    </row>
    <row r="22" spans="1:4" x14ac:dyDescent="0.3">
      <c r="A22" t="s">
        <v>26</v>
      </c>
      <c r="B22">
        <v>158</v>
      </c>
      <c r="D22">
        <f t="shared" si="0"/>
        <v>149.80000000000001</v>
      </c>
    </row>
    <row r="23" spans="1:4" x14ac:dyDescent="0.3">
      <c r="A23" t="s">
        <v>27</v>
      </c>
      <c r="B23">
        <v>133</v>
      </c>
      <c r="D23">
        <f t="shared" si="0"/>
        <v>154.4</v>
      </c>
    </row>
    <row r="24" spans="1:4" x14ac:dyDescent="0.3">
      <c r="A24" t="s">
        <v>28</v>
      </c>
      <c r="B24">
        <v>114</v>
      </c>
      <c r="D24">
        <f t="shared" si="0"/>
        <v>156</v>
      </c>
    </row>
    <row r="25" spans="1:4" x14ac:dyDescent="0.3">
      <c r="A25" t="s">
        <v>29</v>
      </c>
      <c r="B25">
        <v>140</v>
      </c>
      <c r="D25">
        <f t="shared" si="0"/>
        <v>149</v>
      </c>
    </row>
    <row r="26" spans="1:4" x14ac:dyDescent="0.3">
      <c r="A26" t="s">
        <v>30</v>
      </c>
      <c r="B26">
        <v>145</v>
      </c>
      <c r="D26">
        <f t="shared" si="0"/>
        <v>143</v>
      </c>
    </row>
    <row r="27" spans="1:4" x14ac:dyDescent="0.3">
      <c r="A27" t="s">
        <v>31</v>
      </c>
      <c r="B27">
        <v>150</v>
      </c>
      <c r="D27">
        <f t="shared" si="0"/>
        <v>138</v>
      </c>
    </row>
    <row r="28" spans="1:4" x14ac:dyDescent="0.3">
      <c r="A28" t="s">
        <v>32</v>
      </c>
      <c r="B28">
        <v>178</v>
      </c>
      <c r="D28">
        <f t="shared" si="0"/>
        <v>136.4</v>
      </c>
    </row>
    <row r="29" spans="1:4" x14ac:dyDescent="0.3">
      <c r="A29" t="s">
        <v>33</v>
      </c>
      <c r="B29">
        <v>163</v>
      </c>
      <c r="D29">
        <f t="shared" si="0"/>
        <v>145.4</v>
      </c>
    </row>
    <row r="30" spans="1:4" x14ac:dyDescent="0.3">
      <c r="A30" t="s">
        <v>34</v>
      </c>
      <c r="B30">
        <v>172</v>
      </c>
      <c r="D30">
        <f t="shared" si="0"/>
        <v>155.19999999999999</v>
      </c>
    </row>
    <row r="31" spans="1:4" x14ac:dyDescent="0.3">
      <c r="A31" t="s">
        <v>35</v>
      </c>
      <c r="B31">
        <v>178</v>
      </c>
      <c r="D31">
        <f t="shared" si="0"/>
        <v>161.6</v>
      </c>
    </row>
    <row r="32" spans="1:4" x14ac:dyDescent="0.3">
      <c r="A32" t="s">
        <v>36</v>
      </c>
      <c r="B32">
        <v>199</v>
      </c>
      <c r="D32">
        <f t="shared" si="0"/>
        <v>168.2</v>
      </c>
    </row>
    <row r="33" spans="1:4" x14ac:dyDescent="0.3">
      <c r="A33" t="s">
        <v>37</v>
      </c>
      <c r="B33">
        <v>199</v>
      </c>
      <c r="D33">
        <f t="shared" si="0"/>
        <v>178</v>
      </c>
    </row>
    <row r="34" spans="1:4" x14ac:dyDescent="0.3">
      <c r="A34" t="s">
        <v>38</v>
      </c>
      <c r="B34">
        <v>184</v>
      </c>
      <c r="D34">
        <f t="shared" si="0"/>
        <v>182.2</v>
      </c>
    </row>
    <row r="35" spans="1:4" x14ac:dyDescent="0.3">
      <c r="A35" t="s">
        <v>39</v>
      </c>
      <c r="B35">
        <v>162</v>
      </c>
      <c r="D35">
        <f t="shared" si="0"/>
        <v>186.4</v>
      </c>
    </row>
    <row r="36" spans="1:4" x14ac:dyDescent="0.3">
      <c r="A36" t="s">
        <v>40</v>
      </c>
      <c r="B36">
        <v>146</v>
      </c>
      <c r="D36">
        <f t="shared" si="0"/>
        <v>184.4</v>
      </c>
    </row>
    <row r="37" spans="1:4" x14ac:dyDescent="0.3">
      <c r="A37" t="s">
        <v>41</v>
      </c>
      <c r="B37">
        <v>166</v>
      </c>
      <c r="D37">
        <f t="shared" si="0"/>
        <v>178</v>
      </c>
    </row>
    <row r="38" spans="1:4" x14ac:dyDescent="0.3">
      <c r="A38" t="s">
        <v>42</v>
      </c>
      <c r="B38">
        <v>171</v>
      </c>
      <c r="D38">
        <f t="shared" si="0"/>
        <v>171.4</v>
      </c>
    </row>
    <row r="39" spans="1:4" x14ac:dyDescent="0.3">
      <c r="A39" t="s">
        <v>43</v>
      </c>
      <c r="B39">
        <v>180</v>
      </c>
      <c r="D39">
        <f t="shared" si="0"/>
        <v>165.8</v>
      </c>
    </row>
    <row r="40" spans="1:4" x14ac:dyDescent="0.3">
      <c r="A40" t="s">
        <v>44</v>
      </c>
      <c r="B40">
        <v>193</v>
      </c>
      <c r="D40">
        <f t="shared" si="0"/>
        <v>165</v>
      </c>
    </row>
    <row r="41" spans="1:4" x14ac:dyDescent="0.3">
      <c r="A41" t="s">
        <v>45</v>
      </c>
      <c r="B41">
        <v>181</v>
      </c>
      <c r="D41">
        <f t="shared" si="0"/>
        <v>171.2</v>
      </c>
    </row>
    <row r="42" spans="1:4" x14ac:dyDescent="0.3">
      <c r="A42" t="s">
        <v>46</v>
      </c>
      <c r="B42">
        <v>183</v>
      </c>
      <c r="D42">
        <f t="shared" si="0"/>
        <v>178.2</v>
      </c>
    </row>
    <row r="43" spans="1:4" x14ac:dyDescent="0.3">
      <c r="A43" t="s">
        <v>47</v>
      </c>
      <c r="B43">
        <v>218</v>
      </c>
      <c r="D43">
        <f t="shared" si="0"/>
        <v>181.6</v>
      </c>
    </row>
    <row r="44" spans="1:4" x14ac:dyDescent="0.3">
      <c r="A44" t="s">
        <v>48</v>
      </c>
      <c r="B44">
        <v>230</v>
      </c>
      <c r="D44">
        <f t="shared" si="0"/>
        <v>191</v>
      </c>
    </row>
    <row r="45" spans="1:4" x14ac:dyDescent="0.3">
      <c r="A45" t="s">
        <v>49</v>
      </c>
      <c r="B45">
        <v>242</v>
      </c>
      <c r="D45">
        <f t="shared" si="0"/>
        <v>201</v>
      </c>
    </row>
    <row r="46" spans="1:4" x14ac:dyDescent="0.3">
      <c r="A46" t="s">
        <v>50</v>
      </c>
      <c r="B46">
        <v>209</v>
      </c>
      <c r="D46">
        <f t="shared" si="0"/>
        <v>210.8</v>
      </c>
    </row>
    <row r="47" spans="1:4" x14ac:dyDescent="0.3">
      <c r="A47" t="s">
        <v>51</v>
      </c>
      <c r="B47">
        <v>191</v>
      </c>
      <c r="D47">
        <f t="shared" si="0"/>
        <v>216.4</v>
      </c>
    </row>
    <row r="48" spans="1:4" x14ac:dyDescent="0.3">
      <c r="A48" t="s">
        <v>52</v>
      </c>
      <c r="B48">
        <v>172</v>
      </c>
      <c r="D48">
        <f t="shared" si="0"/>
        <v>218</v>
      </c>
    </row>
    <row r="49" spans="1:4" x14ac:dyDescent="0.3">
      <c r="A49" t="s">
        <v>53</v>
      </c>
      <c r="B49">
        <v>194</v>
      </c>
      <c r="D49">
        <f t="shared" si="0"/>
        <v>208.8</v>
      </c>
    </row>
    <row r="50" spans="1:4" x14ac:dyDescent="0.3">
      <c r="A50" t="s">
        <v>54</v>
      </c>
      <c r="B50">
        <v>196</v>
      </c>
      <c r="D50">
        <f t="shared" si="0"/>
        <v>201.6</v>
      </c>
    </row>
    <row r="51" spans="1:4" x14ac:dyDescent="0.3">
      <c r="A51" t="s">
        <v>55</v>
      </c>
      <c r="B51">
        <v>196</v>
      </c>
      <c r="D51">
        <f t="shared" si="0"/>
        <v>192.4</v>
      </c>
    </row>
    <row r="52" spans="1:4" x14ac:dyDescent="0.3">
      <c r="A52" t="s">
        <v>56</v>
      </c>
      <c r="B52">
        <v>236</v>
      </c>
      <c r="D52">
        <f t="shared" si="0"/>
        <v>189.8</v>
      </c>
    </row>
    <row r="53" spans="1:4" x14ac:dyDescent="0.3">
      <c r="A53" t="s">
        <v>57</v>
      </c>
      <c r="B53">
        <v>235</v>
      </c>
      <c r="D53">
        <f t="shared" si="0"/>
        <v>198.8</v>
      </c>
    </row>
    <row r="54" spans="1:4" x14ac:dyDescent="0.3">
      <c r="A54" t="s">
        <v>58</v>
      </c>
      <c r="B54">
        <v>229</v>
      </c>
      <c r="D54">
        <f t="shared" si="0"/>
        <v>211.4</v>
      </c>
    </row>
    <row r="55" spans="1:4" x14ac:dyDescent="0.3">
      <c r="A55" t="s">
        <v>59</v>
      </c>
      <c r="B55">
        <v>243</v>
      </c>
      <c r="D55">
        <f t="shared" si="0"/>
        <v>218.4</v>
      </c>
    </row>
    <row r="56" spans="1:4" x14ac:dyDescent="0.3">
      <c r="A56" t="s">
        <v>60</v>
      </c>
      <c r="B56">
        <v>264</v>
      </c>
      <c r="D56">
        <f t="shared" si="0"/>
        <v>227.8</v>
      </c>
    </row>
    <row r="57" spans="1:4" x14ac:dyDescent="0.3">
      <c r="A57" t="s">
        <v>61</v>
      </c>
      <c r="B57">
        <v>272</v>
      </c>
      <c r="D57">
        <f t="shared" si="0"/>
        <v>241.4</v>
      </c>
    </row>
    <row r="58" spans="1:4" x14ac:dyDescent="0.3">
      <c r="A58" t="s">
        <v>62</v>
      </c>
      <c r="B58">
        <v>237</v>
      </c>
      <c r="D58">
        <f t="shared" si="0"/>
        <v>248.6</v>
      </c>
    </row>
    <row r="59" spans="1:4" x14ac:dyDescent="0.3">
      <c r="A59" t="s">
        <v>63</v>
      </c>
      <c r="B59">
        <v>211</v>
      </c>
      <c r="D59">
        <f t="shared" si="0"/>
        <v>249</v>
      </c>
    </row>
    <row r="60" spans="1:4" x14ac:dyDescent="0.3">
      <c r="A60" t="s">
        <v>64</v>
      </c>
      <c r="B60">
        <v>180</v>
      </c>
      <c r="D60">
        <f t="shared" si="0"/>
        <v>245.4</v>
      </c>
    </row>
    <row r="61" spans="1:4" x14ac:dyDescent="0.3">
      <c r="A61" t="s">
        <v>65</v>
      </c>
      <c r="B61">
        <v>201</v>
      </c>
      <c r="D61">
        <f t="shared" si="0"/>
        <v>232.8</v>
      </c>
    </row>
    <row r="62" spans="1:4" x14ac:dyDescent="0.3">
      <c r="A62" t="s">
        <v>66</v>
      </c>
      <c r="B62">
        <v>204</v>
      </c>
      <c r="D62">
        <f t="shared" si="0"/>
        <v>220.2</v>
      </c>
    </row>
    <row r="63" spans="1:4" x14ac:dyDescent="0.3">
      <c r="A63" t="s">
        <v>67</v>
      </c>
      <c r="B63">
        <v>188</v>
      </c>
      <c r="D63">
        <f t="shared" si="0"/>
        <v>206.6</v>
      </c>
    </row>
    <row r="64" spans="1:4" x14ac:dyDescent="0.3">
      <c r="A64" t="s">
        <v>68</v>
      </c>
      <c r="B64">
        <v>235</v>
      </c>
      <c r="D64">
        <f t="shared" si="0"/>
        <v>196.8</v>
      </c>
    </row>
    <row r="65" spans="1:4" x14ac:dyDescent="0.3">
      <c r="A65" t="s">
        <v>69</v>
      </c>
      <c r="B65">
        <v>227</v>
      </c>
      <c r="D65">
        <f t="shared" si="0"/>
        <v>201.6</v>
      </c>
    </row>
    <row r="66" spans="1:4" x14ac:dyDescent="0.3">
      <c r="A66" t="s">
        <v>70</v>
      </c>
      <c r="B66">
        <v>234</v>
      </c>
      <c r="D66">
        <f t="shared" si="0"/>
        <v>211</v>
      </c>
    </row>
    <row r="67" spans="1:4" x14ac:dyDescent="0.3">
      <c r="A67" t="s">
        <v>71</v>
      </c>
      <c r="B67">
        <v>264</v>
      </c>
      <c r="D67">
        <f t="shared" si="0"/>
        <v>217.6</v>
      </c>
    </row>
    <row r="68" spans="1:4" x14ac:dyDescent="0.3">
      <c r="A68" t="s">
        <v>72</v>
      </c>
      <c r="B68">
        <v>302</v>
      </c>
      <c r="D68">
        <f t="shared" si="0"/>
        <v>229.6</v>
      </c>
    </row>
    <row r="69" spans="1:4" x14ac:dyDescent="0.3">
      <c r="A69" t="s">
        <v>73</v>
      </c>
      <c r="B69">
        <v>293</v>
      </c>
      <c r="D69">
        <f t="shared" si="0"/>
        <v>252.4</v>
      </c>
    </row>
    <row r="70" spans="1:4" x14ac:dyDescent="0.3">
      <c r="A70" t="s">
        <v>74</v>
      </c>
      <c r="B70">
        <v>259</v>
      </c>
      <c r="D70">
        <f t="shared" si="0"/>
        <v>264</v>
      </c>
    </row>
    <row r="71" spans="1:4" x14ac:dyDescent="0.3">
      <c r="A71" t="s">
        <v>75</v>
      </c>
      <c r="B71">
        <v>229</v>
      </c>
      <c r="D71">
        <f t="shared" si="0"/>
        <v>270.39999999999998</v>
      </c>
    </row>
    <row r="72" spans="1:4" x14ac:dyDescent="0.3">
      <c r="A72" t="s">
        <v>76</v>
      </c>
      <c r="B72">
        <v>203</v>
      </c>
      <c r="D72">
        <f t="shared" ref="D72:D135" si="1">AVERAGE(B67:B71)</f>
        <v>269.39999999999998</v>
      </c>
    </row>
    <row r="73" spans="1:4" x14ac:dyDescent="0.3">
      <c r="A73" t="s">
        <v>77</v>
      </c>
      <c r="B73">
        <v>229</v>
      </c>
      <c r="D73">
        <f t="shared" si="1"/>
        <v>257.2</v>
      </c>
    </row>
    <row r="74" spans="1:4" x14ac:dyDescent="0.3">
      <c r="A74" t="s">
        <v>78</v>
      </c>
      <c r="B74">
        <v>242</v>
      </c>
      <c r="D74">
        <f t="shared" si="1"/>
        <v>242.6</v>
      </c>
    </row>
    <row r="75" spans="1:4" x14ac:dyDescent="0.3">
      <c r="A75" t="s">
        <v>79</v>
      </c>
      <c r="B75">
        <v>233</v>
      </c>
      <c r="D75">
        <f t="shared" si="1"/>
        <v>232.4</v>
      </c>
    </row>
    <row r="76" spans="1:4" x14ac:dyDescent="0.3">
      <c r="A76" t="s">
        <v>80</v>
      </c>
      <c r="B76">
        <v>267</v>
      </c>
      <c r="D76">
        <f t="shared" si="1"/>
        <v>227.2</v>
      </c>
    </row>
    <row r="77" spans="1:4" x14ac:dyDescent="0.3">
      <c r="A77" t="s">
        <v>81</v>
      </c>
      <c r="B77">
        <v>269</v>
      </c>
      <c r="D77">
        <f t="shared" si="1"/>
        <v>234.8</v>
      </c>
    </row>
    <row r="78" spans="1:4" x14ac:dyDescent="0.3">
      <c r="A78" t="s">
        <v>82</v>
      </c>
      <c r="B78">
        <v>270</v>
      </c>
      <c r="D78">
        <f t="shared" si="1"/>
        <v>248</v>
      </c>
    </row>
    <row r="79" spans="1:4" x14ac:dyDescent="0.3">
      <c r="A79" t="s">
        <v>83</v>
      </c>
      <c r="B79">
        <v>315</v>
      </c>
      <c r="D79">
        <f t="shared" si="1"/>
        <v>256.2</v>
      </c>
    </row>
    <row r="80" spans="1:4" x14ac:dyDescent="0.3">
      <c r="A80" t="s">
        <v>84</v>
      </c>
      <c r="B80">
        <v>364</v>
      </c>
      <c r="D80">
        <f t="shared" si="1"/>
        <v>270.8</v>
      </c>
    </row>
    <row r="81" spans="1:4" x14ac:dyDescent="0.3">
      <c r="A81" t="s">
        <v>85</v>
      </c>
      <c r="B81">
        <v>347</v>
      </c>
      <c r="D81">
        <f t="shared" si="1"/>
        <v>297</v>
      </c>
    </row>
    <row r="82" spans="1:4" x14ac:dyDescent="0.3">
      <c r="A82" t="s">
        <v>86</v>
      </c>
      <c r="B82">
        <v>312</v>
      </c>
      <c r="D82">
        <f t="shared" si="1"/>
        <v>313</v>
      </c>
    </row>
    <row r="83" spans="1:4" x14ac:dyDescent="0.3">
      <c r="A83" t="s">
        <v>87</v>
      </c>
      <c r="B83">
        <v>274</v>
      </c>
      <c r="D83">
        <f t="shared" si="1"/>
        <v>321.60000000000002</v>
      </c>
    </row>
    <row r="84" spans="1:4" x14ac:dyDescent="0.3">
      <c r="A84" t="s">
        <v>88</v>
      </c>
      <c r="B84">
        <v>237</v>
      </c>
      <c r="D84">
        <f t="shared" si="1"/>
        <v>322.39999999999998</v>
      </c>
    </row>
    <row r="85" spans="1:4" x14ac:dyDescent="0.3">
      <c r="A85" t="s">
        <v>89</v>
      </c>
      <c r="B85">
        <v>278</v>
      </c>
      <c r="D85">
        <f t="shared" si="1"/>
        <v>306.8</v>
      </c>
    </row>
    <row r="86" spans="1:4" x14ac:dyDescent="0.3">
      <c r="A86" t="s">
        <v>90</v>
      </c>
      <c r="B86">
        <v>284</v>
      </c>
      <c r="D86">
        <f t="shared" si="1"/>
        <v>289.60000000000002</v>
      </c>
    </row>
    <row r="87" spans="1:4" x14ac:dyDescent="0.3">
      <c r="A87" t="s">
        <v>91</v>
      </c>
      <c r="B87">
        <v>277</v>
      </c>
      <c r="D87">
        <f t="shared" si="1"/>
        <v>277</v>
      </c>
    </row>
    <row r="88" spans="1:4" x14ac:dyDescent="0.3">
      <c r="A88" t="s">
        <v>92</v>
      </c>
      <c r="B88">
        <v>317</v>
      </c>
      <c r="D88">
        <f t="shared" si="1"/>
        <v>270</v>
      </c>
    </row>
    <row r="89" spans="1:4" x14ac:dyDescent="0.3">
      <c r="A89" t="s">
        <v>93</v>
      </c>
      <c r="B89">
        <v>313</v>
      </c>
      <c r="D89">
        <f t="shared" si="1"/>
        <v>278.60000000000002</v>
      </c>
    </row>
    <row r="90" spans="1:4" x14ac:dyDescent="0.3">
      <c r="A90" t="s">
        <v>94</v>
      </c>
      <c r="B90">
        <v>318</v>
      </c>
      <c r="D90">
        <f t="shared" si="1"/>
        <v>293.8</v>
      </c>
    </row>
    <row r="91" spans="1:4" x14ac:dyDescent="0.3">
      <c r="A91" t="s">
        <v>95</v>
      </c>
      <c r="B91">
        <v>374</v>
      </c>
      <c r="D91">
        <f t="shared" si="1"/>
        <v>301.8</v>
      </c>
    </row>
    <row r="92" spans="1:4" x14ac:dyDescent="0.3">
      <c r="A92" t="s">
        <v>96</v>
      </c>
      <c r="B92">
        <v>413</v>
      </c>
      <c r="D92">
        <f t="shared" si="1"/>
        <v>319.8</v>
      </c>
    </row>
    <row r="93" spans="1:4" x14ac:dyDescent="0.3">
      <c r="A93" t="s">
        <v>97</v>
      </c>
      <c r="B93">
        <v>405</v>
      </c>
      <c r="D93">
        <f t="shared" si="1"/>
        <v>347</v>
      </c>
    </row>
    <row r="94" spans="1:4" x14ac:dyDescent="0.3">
      <c r="A94" t="s">
        <v>98</v>
      </c>
      <c r="B94">
        <v>355</v>
      </c>
      <c r="D94">
        <f t="shared" si="1"/>
        <v>364.6</v>
      </c>
    </row>
    <row r="95" spans="1:4" x14ac:dyDescent="0.3">
      <c r="A95" t="s">
        <v>99</v>
      </c>
      <c r="B95">
        <v>306</v>
      </c>
      <c r="D95">
        <f t="shared" si="1"/>
        <v>373</v>
      </c>
    </row>
    <row r="96" spans="1:4" x14ac:dyDescent="0.3">
      <c r="A96" t="s">
        <v>100</v>
      </c>
      <c r="B96">
        <v>271</v>
      </c>
      <c r="D96">
        <f t="shared" si="1"/>
        <v>370.6</v>
      </c>
    </row>
    <row r="97" spans="1:4" x14ac:dyDescent="0.3">
      <c r="A97" t="s">
        <v>101</v>
      </c>
      <c r="B97">
        <v>306</v>
      </c>
      <c r="D97">
        <f t="shared" si="1"/>
        <v>350</v>
      </c>
    </row>
    <row r="98" spans="1:4" x14ac:dyDescent="0.3">
      <c r="A98" t="s">
        <v>102</v>
      </c>
      <c r="B98">
        <v>315</v>
      </c>
      <c r="D98">
        <f t="shared" si="1"/>
        <v>328.6</v>
      </c>
    </row>
    <row r="99" spans="1:4" x14ac:dyDescent="0.3">
      <c r="A99" t="s">
        <v>103</v>
      </c>
      <c r="B99">
        <v>301</v>
      </c>
      <c r="D99">
        <f t="shared" si="1"/>
        <v>310.60000000000002</v>
      </c>
    </row>
    <row r="100" spans="1:4" x14ac:dyDescent="0.3">
      <c r="A100" t="s">
        <v>104</v>
      </c>
      <c r="B100">
        <v>356</v>
      </c>
      <c r="D100">
        <f t="shared" si="1"/>
        <v>299.8</v>
      </c>
    </row>
    <row r="101" spans="1:4" x14ac:dyDescent="0.3">
      <c r="A101" t="s">
        <v>105</v>
      </c>
      <c r="B101">
        <v>348</v>
      </c>
      <c r="D101">
        <f t="shared" si="1"/>
        <v>309.8</v>
      </c>
    </row>
    <row r="102" spans="1:4" x14ac:dyDescent="0.3">
      <c r="A102" t="s">
        <v>106</v>
      </c>
      <c r="B102">
        <v>355</v>
      </c>
      <c r="D102">
        <f t="shared" si="1"/>
        <v>325.2</v>
      </c>
    </row>
    <row r="103" spans="1:4" x14ac:dyDescent="0.3">
      <c r="A103" t="s">
        <v>107</v>
      </c>
      <c r="B103">
        <v>422</v>
      </c>
      <c r="D103">
        <f t="shared" si="1"/>
        <v>335</v>
      </c>
    </row>
    <row r="104" spans="1:4" x14ac:dyDescent="0.3">
      <c r="A104" t="s">
        <v>108</v>
      </c>
      <c r="B104">
        <v>465</v>
      </c>
      <c r="D104">
        <f t="shared" si="1"/>
        <v>356.4</v>
      </c>
    </row>
    <row r="105" spans="1:4" x14ac:dyDescent="0.3">
      <c r="A105" t="s">
        <v>109</v>
      </c>
      <c r="B105">
        <v>467</v>
      </c>
      <c r="D105">
        <f t="shared" si="1"/>
        <v>389.2</v>
      </c>
    </row>
    <row r="106" spans="1:4" x14ac:dyDescent="0.3">
      <c r="A106" t="s">
        <v>110</v>
      </c>
      <c r="B106">
        <v>404</v>
      </c>
      <c r="D106">
        <f t="shared" si="1"/>
        <v>411.4</v>
      </c>
    </row>
    <row r="107" spans="1:4" x14ac:dyDescent="0.3">
      <c r="A107" t="s">
        <v>111</v>
      </c>
      <c r="B107">
        <v>347</v>
      </c>
      <c r="D107">
        <f t="shared" si="1"/>
        <v>422.6</v>
      </c>
    </row>
    <row r="108" spans="1:4" x14ac:dyDescent="0.3">
      <c r="A108" t="s">
        <v>112</v>
      </c>
      <c r="B108">
        <v>305</v>
      </c>
      <c r="D108">
        <f t="shared" si="1"/>
        <v>421</v>
      </c>
    </row>
    <row r="109" spans="1:4" x14ac:dyDescent="0.3">
      <c r="A109" t="s">
        <v>113</v>
      </c>
      <c r="B109">
        <v>336</v>
      </c>
      <c r="D109">
        <f t="shared" si="1"/>
        <v>397.6</v>
      </c>
    </row>
    <row r="110" spans="1:4" x14ac:dyDescent="0.3">
      <c r="A110" t="s">
        <v>114</v>
      </c>
      <c r="B110">
        <v>340</v>
      </c>
      <c r="D110">
        <f t="shared" si="1"/>
        <v>371.8</v>
      </c>
    </row>
    <row r="111" spans="1:4" x14ac:dyDescent="0.3">
      <c r="A111" t="s">
        <v>115</v>
      </c>
      <c r="B111">
        <v>318</v>
      </c>
      <c r="D111">
        <f t="shared" si="1"/>
        <v>346.4</v>
      </c>
    </row>
    <row r="112" spans="1:4" x14ac:dyDescent="0.3">
      <c r="A112" t="s">
        <v>116</v>
      </c>
      <c r="B112">
        <v>362</v>
      </c>
      <c r="D112">
        <f t="shared" si="1"/>
        <v>329.2</v>
      </c>
    </row>
    <row r="113" spans="1:4" x14ac:dyDescent="0.3">
      <c r="A113" t="s">
        <v>117</v>
      </c>
      <c r="B113">
        <v>348</v>
      </c>
      <c r="D113">
        <f t="shared" si="1"/>
        <v>332.2</v>
      </c>
    </row>
    <row r="114" spans="1:4" x14ac:dyDescent="0.3">
      <c r="A114" t="s">
        <v>118</v>
      </c>
      <c r="B114">
        <v>363</v>
      </c>
      <c r="D114">
        <f t="shared" si="1"/>
        <v>340.8</v>
      </c>
    </row>
    <row r="115" spans="1:4" x14ac:dyDescent="0.3">
      <c r="A115" t="s">
        <v>119</v>
      </c>
      <c r="B115">
        <v>435</v>
      </c>
      <c r="D115">
        <f t="shared" si="1"/>
        <v>346.2</v>
      </c>
    </row>
    <row r="116" spans="1:4" x14ac:dyDescent="0.3">
      <c r="A116" t="s">
        <v>120</v>
      </c>
      <c r="B116">
        <v>491</v>
      </c>
      <c r="D116">
        <f t="shared" si="1"/>
        <v>365.2</v>
      </c>
    </row>
    <row r="117" spans="1:4" x14ac:dyDescent="0.3">
      <c r="A117" t="s">
        <v>121</v>
      </c>
      <c r="B117">
        <v>505</v>
      </c>
      <c r="D117">
        <f t="shared" si="1"/>
        <v>399.8</v>
      </c>
    </row>
    <row r="118" spans="1:4" x14ac:dyDescent="0.3">
      <c r="A118" t="s">
        <v>122</v>
      </c>
      <c r="B118">
        <v>404</v>
      </c>
      <c r="D118">
        <f t="shared" si="1"/>
        <v>428.4</v>
      </c>
    </row>
    <row r="119" spans="1:4" x14ac:dyDescent="0.3">
      <c r="A119" t="s">
        <v>123</v>
      </c>
      <c r="B119">
        <v>359</v>
      </c>
      <c r="D119">
        <f t="shared" si="1"/>
        <v>439.6</v>
      </c>
    </row>
    <row r="120" spans="1:4" x14ac:dyDescent="0.3">
      <c r="A120" t="s">
        <v>124</v>
      </c>
      <c r="B120">
        <v>310</v>
      </c>
      <c r="D120">
        <f t="shared" si="1"/>
        <v>438.8</v>
      </c>
    </row>
    <row r="121" spans="1:4" x14ac:dyDescent="0.3">
      <c r="A121" t="s">
        <v>125</v>
      </c>
      <c r="B121">
        <v>337</v>
      </c>
      <c r="D121">
        <f t="shared" si="1"/>
        <v>413.8</v>
      </c>
    </row>
    <row r="122" spans="1:4" x14ac:dyDescent="0.3">
      <c r="A122" t="s">
        <v>126</v>
      </c>
      <c r="B122">
        <v>360</v>
      </c>
      <c r="D122">
        <f t="shared" si="1"/>
        <v>383</v>
      </c>
    </row>
    <row r="123" spans="1:4" x14ac:dyDescent="0.3">
      <c r="A123" t="s">
        <v>127</v>
      </c>
      <c r="B123">
        <v>342</v>
      </c>
      <c r="D123">
        <f t="shared" si="1"/>
        <v>354</v>
      </c>
    </row>
    <row r="124" spans="1:4" x14ac:dyDescent="0.3">
      <c r="A124" t="s">
        <v>128</v>
      </c>
      <c r="B124">
        <v>406</v>
      </c>
      <c r="D124">
        <f t="shared" si="1"/>
        <v>341.6</v>
      </c>
    </row>
    <row r="125" spans="1:4" x14ac:dyDescent="0.3">
      <c r="A125" t="s">
        <v>129</v>
      </c>
      <c r="B125">
        <v>396</v>
      </c>
      <c r="D125">
        <f t="shared" si="1"/>
        <v>351</v>
      </c>
    </row>
    <row r="126" spans="1:4" x14ac:dyDescent="0.3">
      <c r="A126" t="s">
        <v>130</v>
      </c>
      <c r="B126">
        <v>420</v>
      </c>
      <c r="D126">
        <f t="shared" si="1"/>
        <v>368.2</v>
      </c>
    </row>
    <row r="127" spans="1:4" x14ac:dyDescent="0.3">
      <c r="A127" t="s">
        <v>131</v>
      </c>
      <c r="B127">
        <v>472</v>
      </c>
      <c r="D127">
        <f t="shared" si="1"/>
        <v>384.8</v>
      </c>
    </row>
    <row r="128" spans="1:4" x14ac:dyDescent="0.3">
      <c r="A128" t="s">
        <v>132</v>
      </c>
      <c r="B128">
        <v>548</v>
      </c>
      <c r="D128">
        <f t="shared" si="1"/>
        <v>407.2</v>
      </c>
    </row>
    <row r="129" spans="1:4" x14ac:dyDescent="0.3">
      <c r="A129" t="s">
        <v>133</v>
      </c>
      <c r="B129">
        <v>559</v>
      </c>
      <c r="D129">
        <f t="shared" si="1"/>
        <v>448.4</v>
      </c>
    </row>
    <row r="130" spans="1:4" x14ac:dyDescent="0.3">
      <c r="A130" t="s">
        <v>134</v>
      </c>
      <c r="B130">
        <v>463</v>
      </c>
      <c r="D130">
        <f t="shared" si="1"/>
        <v>479</v>
      </c>
    </row>
    <row r="131" spans="1:4" x14ac:dyDescent="0.3">
      <c r="A131" t="s">
        <v>135</v>
      </c>
      <c r="B131">
        <v>407</v>
      </c>
      <c r="D131">
        <f t="shared" si="1"/>
        <v>492.4</v>
      </c>
    </row>
    <row r="132" spans="1:4" x14ac:dyDescent="0.3">
      <c r="A132" t="s">
        <v>136</v>
      </c>
      <c r="B132">
        <v>362</v>
      </c>
      <c r="D132">
        <f t="shared" si="1"/>
        <v>489.8</v>
      </c>
    </row>
    <row r="133" spans="1:4" x14ac:dyDescent="0.3">
      <c r="A133" t="s">
        <v>137</v>
      </c>
      <c r="B133">
        <v>405</v>
      </c>
      <c r="D133">
        <f t="shared" si="1"/>
        <v>467.8</v>
      </c>
    </row>
    <row r="134" spans="1:4" x14ac:dyDescent="0.3">
      <c r="A134" t="s">
        <v>138</v>
      </c>
      <c r="B134">
        <v>417</v>
      </c>
      <c r="D134">
        <f t="shared" si="1"/>
        <v>439.2</v>
      </c>
    </row>
    <row r="135" spans="1:4" x14ac:dyDescent="0.3">
      <c r="A135" t="s">
        <v>139</v>
      </c>
      <c r="B135">
        <v>391</v>
      </c>
      <c r="D135">
        <f t="shared" si="1"/>
        <v>410.8</v>
      </c>
    </row>
    <row r="136" spans="1:4" x14ac:dyDescent="0.3">
      <c r="A136" t="s">
        <v>140</v>
      </c>
      <c r="B136">
        <v>419</v>
      </c>
      <c r="D136">
        <f t="shared" ref="D136:D146" si="2">AVERAGE(B131:B135)</f>
        <v>396.4</v>
      </c>
    </row>
    <row r="137" spans="1:4" x14ac:dyDescent="0.3">
      <c r="A137" t="s">
        <v>141</v>
      </c>
      <c r="B137">
        <v>461</v>
      </c>
      <c r="D137">
        <f t="shared" si="2"/>
        <v>398.8</v>
      </c>
    </row>
    <row r="138" spans="1:4" x14ac:dyDescent="0.3">
      <c r="A138" t="s">
        <v>142</v>
      </c>
      <c r="B138">
        <v>472</v>
      </c>
      <c r="D138">
        <f t="shared" si="2"/>
        <v>418.6</v>
      </c>
    </row>
    <row r="139" spans="1:4" x14ac:dyDescent="0.3">
      <c r="A139" t="s">
        <v>143</v>
      </c>
      <c r="B139">
        <v>535</v>
      </c>
      <c r="D139">
        <f t="shared" si="2"/>
        <v>432</v>
      </c>
    </row>
    <row r="140" spans="1:4" x14ac:dyDescent="0.3">
      <c r="A140" t="s">
        <v>144</v>
      </c>
      <c r="B140">
        <v>622</v>
      </c>
      <c r="D140">
        <f t="shared" si="2"/>
        <v>455.6</v>
      </c>
    </row>
    <row r="141" spans="1:4" x14ac:dyDescent="0.3">
      <c r="A141" t="s">
        <v>145</v>
      </c>
      <c r="B141">
        <v>606</v>
      </c>
      <c r="D141">
        <f t="shared" si="2"/>
        <v>501.8</v>
      </c>
    </row>
    <row r="142" spans="1:4" x14ac:dyDescent="0.3">
      <c r="A142" t="s">
        <v>146</v>
      </c>
      <c r="B142">
        <v>508</v>
      </c>
      <c r="D142">
        <f t="shared" si="2"/>
        <v>539.20000000000005</v>
      </c>
    </row>
    <row r="143" spans="1:4" x14ac:dyDescent="0.3">
      <c r="A143" t="s">
        <v>147</v>
      </c>
      <c r="B143">
        <v>461</v>
      </c>
      <c r="D143">
        <f t="shared" si="2"/>
        <v>548.6</v>
      </c>
    </row>
    <row r="144" spans="1:4" x14ac:dyDescent="0.3">
      <c r="A144" t="s">
        <v>148</v>
      </c>
      <c r="B144">
        <v>390</v>
      </c>
      <c r="D144">
        <f t="shared" si="2"/>
        <v>546.4</v>
      </c>
    </row>
    <row r="145" spans="1:4" x14ac:dyDescent="0.3">
      <c r="A145" t="s">
        <v>149</v>
      </c>
      <c r="B145">
        <v>432</v>
      </c>
      <c r="D145">
        <f t="shared" si="2"/>
        <v>517.4</v>
      </c>
    </row>
    <row r="146" spans="1:4" x14ac:dyDescent="0.3">
      <c r="D146">
        <f t="shared" si="2"/>
        <v>479.4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C933-45A6-448F-B3BB-3A78A14DFF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0BB9-56B0-47E2-AF86-6AAFEEB7337A}">
  <dimension ref="A1:L148"/>
  <sheetViews>
    <sheetView topLeftCell="C1" workbookViewId="0">
      <selection activeCell="F1" activeCellId="1" sqref="B1:B146 F1:F146"/>
    </sheetView>
  </sheetViews>
  <sheetFormatPr defaultRowHeight="14.4" x14ac:dyDescent="0.3"/>
  <cols>
    <col min="1" max="1" width="27.77734375" customWidth="1"/>
  </cols>
  <sheetData>
    <row r="1" spans="1:12" x14ac:dyDescent="0.3">
      <c r="A1" t="s">
        <v>0</v>
      </c>
      <c r="B1" t="s">
        <v>1</v>
      </c>
      <c r="D1" t="s">
        <v>151</v>
      </c>
      <c r="F1" t="s">
        <v>152</v>
      </c>
      <c r="H1" t="s">
        <v>153</v>
      </c>
      <c r="J1" t="s">
        <v>154</v>
      </c>
      <c r="L1" t="s">
        <v>155</v>
      </c>
    </row>
    <row r="2" spans="1:12" x14ac:dyDescent="0.3">
      <c r="A2" t="s">
        <v>5</v>
      </c>
      <c r="B2">
        <v>112</v>
      </c>
    </row>
    <row r="3" spans="1:12" x14ac:dyDescent="0.3">
      <c r="A3" t="s">
        <v>7</v>
      </c>
      <c r="B3">
        <v>118</v>
      </c>
    </row>
    <row r="4" spans="1:12" x14ac:dyDescent="0.3">
      <c r="A4" t="s">
        <v>8</v>
      </c>
      <c r="B4">
        <v>132</v>
      </c>
    </row>
    <row r="5" spans="1:12" x14ac:dyDescent="0.3">
      <c r="A5" t="s">
        <v>9</v>
      </c>
      <c r="B5">
        <v>129</v>
      </c>
    </row>
    <row r="6" spans="1:12" x14ac:dyDescent="0.3">
      <c r="A6" t="s">
        <v>10</v>
      </c>
      <c r="B6">
        <v>121</v>
      </c>
    </row>
    <row r="7" spans="1:12" x14ac:dyDescent="0.3">
      <c r="A7" t="s">
        <v>11</v>
      </c>
      <c r="B7">
        <v>135</v>
      </c>
      <c r="D7">
        <f>AVERAGE(B2:B6)</f>
        <v>122.4</v>
      </c>
      <c r="F7">
        <f>B7-D7</f>
        <v>12.599999999999994</v>
      </c>
      <c r="H7">
        <f>F7*F7</f>
        <v>158.75999999999985</v>
      </c>
      <c r="J7">
        <f>SQRT(H7)</f>
        <v>12.599999999999994</v>
      </c>
      <c r="L7">
        <f>ABS(F7)/B7</f>
        <v>9.3333333333333296E-2</v>
      </c>
    </row>
    <row r="8" spans="1:12" x14ac:dyDescent="0.3">
      <c r="A8" t="s">
        <v>12</v>
      </c>
      <c r="B8">
        <v>148</v>
      </c>
      <c r="D8">
        <f t="shared" ref="D8:D71" si="0">AVERAGE(B3:B7)</f>
        <v>127</v>
      </c>
      <c r="F8">
        <f t="shared" ref="F8:F71" si="1">B8-D8</f>
        <v>21</v>
      </c>
      <c r="H8">
        <f t="shared" ref="H8:H71" si="2">F8*F8</f>
        <v>441</v>
      </c>
      <c r="L8">
        <f t="shared" ref="L8:L71" si="3">ABS(F8)/B8</f>
        <v>0.14189189189189189</v>
      </c>
    </row>
    <row r="9" spans="1:12" x14ac:dyDescent="0.3">
      <c r="A9" t="s">
        <v>13</v>
      </c>
      <c r="B9">
        <v>148</v>
      </c>
      <c r="D9">
        <f t="shared" si="0"/>
        <v>133</v>
      </c>
      <c r="F9">
        <f t="shared" si="1"/>
        <v>15</v>
      </c>
      <c r="H9">
        <f t="shared" si="2"/>
        <v>225</v>
      </c>
      <c r="L9">
        <f t="shared" si="3"/>
        <v>0.10135135135135136</v>
      </c>
    </row>
    <row r="10" spans="1:12" x14ac:dyDescent="0.3">
      <c r="A10" t="s">
        <v>14</v>
      </c>
      <c r="B10">
        <v>136</v>
      </c>
      <c r="D10">
        <f t="shared" si="0"/>
        <v>136.19999999999999</v>
      </c>
      <c r="F10">
        <f t="shared" si="1"/>
        <v>-0.19999999999998863</v>
      </c>
      <c r="H10">
        <f t="shared" si="2"/>
        <v>3.9999999999995456E-2</v>
      </c>
      <c r="L10">
        <f t="shared" si="3"/>
        <v>1.4705882352940341E-3</v>
      </c>
    </row>
    <row r="11" spans="1:12" x14ac:dyDescent="0.3">
      <c r="A11" t="s">
        <v>15</v>
      </c>
      <c r="B11">
        <v>119</v>
      </c>
      <c r="D11">
        <f t="shared" si="0"/>
        <v>137.6</v>
      </c>
      <c r="F11">
        <f t="shared" si="1"/>
        <v>-18.599999999999994</v>
      </c>
      <c r="H11">
        <f t="shared" si="2"/>
        <v>345.95999999999981</v>
      </c>
      <c r="L11">
        <f t="shared" si="3"/>
        <v>0.15630252100840331</v>
      </c>
    </row>
    <row r="12" spans="1:12" x14ac:dyDescent="0.3">
      <c r="A12" t="s">
        <v>16</v>
      </c>
      <c r="B12">
        <v>104</v>
      </c>
      <c r="D12">
        <f t="shared" si="0"/>
        <v>137.19999999999999</v>
      </c>
      <c r="F12">
        <f t="shared" si="1"/>
        <v>-33.199999999999989</v>
      </c>
      <c r="H12">
        <f t="shared" si="2"/>
        <v>1102.2399999999993</v>
      </c>
      <c r="L12">
        <f t="shared" si="3"/>
        <v>0.3192307692307691</v>
      </c>
    </row>
    <row r="13" spans="1:12" x14ac:dyDescent="0.3">
      <c r="A13" t="s">
        <v>17</v>
      </c>
      <c r="B13">
        <v>118</v>
      </c>
      <c r="D13">
        <f t="shared" si="0"/>
        <v>131</v>
      </c>
      <c r="F13">
        <f t="shared" si="1"/>
        <v>-13</v>
      </c>
      <c r="H13">
        <f t="shared" si="2"/>
        <v>169</v>
      </c>
      <c r="L13">
        <f t="shared" si="3"/>
        <v>0.11016949152542373</v>
      </c>
    </row>
    <row r="14" spans="1:12" x14ac:dyDescent="0.3">
      <c r="A14" t="s">
        <v>18</v>
      </c>
      <c r="B14">
        <v>115</v>
      </c>
      <c r="D14">
        <f t="shared" si="0"/>
        <v>125</v>
      </c>
      <c r="F14">
        <f t="shared" si="1"/>
        <v>-10</v>
      </c>
      <c r="H14">
        <f t="shared" si="2"/>
        <v>100</v>
      </c>
      <c r="L14">
        <f t="shared" si="3"/>
        <v>8.6956521739130432E-2</v>
      </c>
    </row>
    <row r="15" spans="1:12" x14ac:dyDescent="0.3">
      <c r="A15" t="s">
        <v>19</v>
      </c>
      <c r="B15">
        <v>126</v>
      </c>
      <c r="D15">
        <f t="shared" si="0"/>
        <v>118.4</v>
      </c>
      <c r="F15">
        <f t="shared" si="1"/>
        <v>7.5999999999999943</v>
      </c>
      <c r="H15">
        <f t="shared" si="2"/>
        <v>57.759999999999913</v>
      </c>
      <c r="L15">
        <f t="shared" si="3"/>
        <v>6.031746031746027E-2</v>
      </c>
    </row>
    <row r="16" spans="1:12" x14ac:dyDescent="0.3">
      <c r="A16" t="s">
        <v>20</v>
      </c>
      <c r="B16">
        <v>141</v>
      </c>
      <c r="D16">
        <f t="shared" si="0"/>
        <v>116.4</v>
      </c>
      <c r="F16">
        <f t="shared" si="1"/>
        <v>24.599999999999994</v>
      </c>
      <c r="H16">
        <f t="shared" si="2"/>
        <v>605.15999999999974</v>
      </c>
      <c r="L16">
        <f t="shared" si="3"/>
        <v>0.17446808510638293</v>
      </c>
    </row>
    <row r="17" spans="1:12" x14ac:dyDescent="0.3">
      <c r="A17" t="s">
        <v>21</v>
      </c>
      <c r="B17">
        <v>135</v>
      </c>
      <c r="D17">
        <f t="shared" si="0"/>
        <v>120.8</v>
      </c>
      <c r="F17">
        <f t="shared" si="1"/>
        <v>14.200000000000003</v>
      </c>
      <c r="H17">
        <f t="shared" si="2"/>
        <v>201.64000000000007</v>
      </c>
      <c r="L17">
        <f t="shared" si="3"/>
        <v>0.1051851851851852</v>
      </c>
    </row>
    <row r="18" spans="1:12" x14ac:dyDescent="0.3">
      <c r="A18" t="s">
        <v>22</v>
      </c>
      <c r="B18">
        <v>125</v>
      </c>
      <c r="D18">
        <f t="shared" si="0"/>
        <v>127</v>
      </c>
      <c r="F18">
        <f t="shared" si="1"/>
        <v>-2</v>
      </c>
      <c r="H18">
        <f t="shared" si="2"/>
        <v>4</v>
      </c>
      <c r="L18">
        <f t="shared" si="3"/>
        <v>1.6E-2</v>
      </c>
    </row>
    <row r="19" spans="1:12" x14ac:dyDescent="0.3">
      <c r="A19" t="s">
        <v>23</v>
      </c>
      <c r="B19">
        <v>149</v>
      </c>
      <c r="D19">
        <f t="shared" si="0"/>
        <v>128.4</v>
      </c>
      <c r="F19">
        <f t="shared" si="1"/>
        <v>20.599999999999994</v>
      </c>
      <c r="H19">
        <f t="shared" si="2"/>
        <v>424.35999999999979</v>
      </c>
      <c r="L19">
        <f t="shared" si="3"/>
        <v>0.13825503355704694</v>
      </c>
    </row>
    <row r="20" spans="1:12" x14ac:dyDescent="0.3">
      <c r="A20" t="s">
        <v>24</v>
      </c>
      <c r="B20">
        <v>170</v>
      </c>
      <c r="D20">
        <f t="shared" si="0"/>
        <v>135.19999999999999</v>
      </c>
      <c r="F20">
        <f t="shared" si="1"/>
        <v>34.800000000000011</v>
      </c>
      <c r="H20">
        <f t="shared" si="2"/>
        <v>1211.0400000000009</v>
      </c>
      <c r="L20">
        <f t="shared" si="3"/>
        <v>0.20470588235294124</v>
      </c>
    </row>
    <row r="21" spans="1:12" x14ac:dyDescent="0.3">
      <c r="A21" t="s">
        <v>25</v>
      </c>
      <c r="B21">
        <v>170</v>
      </c>
      <c r="D21">
        <f t="shared" si="0"/>
        <v>144</v>
      </c>
      <c r="F21">
        <f t="shared" si="1"/>
        <v>26</v>
      </c>
      <c r="H21">
        <f t="shared" si="2"/>
        <v>676</v>
      </c>
      <c r="L21">
        <f t="shared" si="3"/>
        <v>0.15294117647058825</v>
      </c>
    </row>
    <row r="22" spans="1:12" x14ac:dyDescent="0.3">
      <c r="A22" t="s">
        <v>26</v>
      </c>
      <c r="B22">
        <v>158</v>
      </c>
      <c r="D22">
        <f t="shared" si="0"/>
        <v>149.80000000000001</v>
      </c>
      <c r="F22">
        <f t="shared" si="1"/>
        <v>8.1999999999999886</v>
      </c>
      <c r="H22">
        <f t="shared" si="2"/>
        <v>67.23999999999981</v>
      </c>
      <c r="L22">
        <f t="shared" si="3"/>
        <v>5.189873417721512E-2</v>
      </c>
    </row>
    <row r="23" spans="1:12" x14ac:dyDescent="0.3">
      <c r="A23" t="s">
        <v>27</v>
      </c>
      <c r="B23">
        <v>133</v>
      </c>
      <c r="D23">
        <f t="shared" si="0"/>
        <v>154.4</v>
      </c>
      <c r="F23">
        <f t="shared" si="1"/>
        <v>-21.400000000000006</v>
      </c>
      <c r="H23">
        <f t="shared" si="2"/>
        <v>457.96000000000026</v>
      </c>
      <c r="L23">
        <f t="shared" si="3"/>
        <v>0.1609022556390978</v>
      </c>
    </row>
    <row r="24" spans="1:12" x14ac:dyDescent="0.3">
      <c r="A24" t="s">
        <v>28</v>
      </c>
      <c r="B24">
        <v>114</v>
      </c>
      <c r="D24">
        <f t="shared" si="0"/>
        <v>156</v>
      </c>
      <c r="F24">
        <f t="shared" si="1"/>
        <v>-42</v>
      </c>
      <c r="H24">
        <f t="shared" si="2"/>
        <v>1764</v>
      </c>
      <c r="L24">
        <f t="shared" si="3"/>
        <v>0.36842105263157893</v>
      </c>
    </row>
    <row r="25" spans="1:12" x14ac:dyDescent="0.3">
      <c r="A25" t="s">
        <v>29</v>
      </c>
      <c r="B25">
        <v>140</v>
      </c>
      <c r="D25">
        <f t="shared" si="0"/>
        <v>149</v>
      </c>
      <c r="F25">
        <f t="shared" si="1"/>
        <v>-9</v>
      </c>
      <c r="H25">
        <f t="shared" si="2"/>
        <v>81</v>
      </c>
      <c r="L25">
        <f t="shared" si="3"/>
        <v>6.4285714285714279E-2</v>
      </c>
    </row>
    <row r="26" spans="1:12" x14ac:dyDescent="0.3">
      <c r="A26" t="s">
        <v>30</v>
      </c>
      <c r="B26">
        <v>145</v>
      </c>
      <c r="D26">
        <f t="shared" si="0"/>
        <v>143</v>
      </c>
      <c r="F26">
        <f t="shared" si="1"/>
        <v>2</v>
      </c>
      <c r="H26">
        <f t="shared" si="2"/>
        <v>4</v>
      </c>
      <c r="L26">
        <f t="shared" si="3"/>
        <v>1.3793103448275862E-2</v>
      </c>
    </row>
    <row r="27" spans="1:12" x14ac:dyDescent="0.3">
      <c r="A27" t="s">
        <v>31</v>
      </c>
      <c r="B27">
        <v>150</v>
      </c>
      <c r="D27">
        <f t="shared" si="0"/>
        <v>138</v>
      </c>
      <c r="F27">
        <f t="shared" si="1"/>
        <v>12</v>
      </c>
      <c r="H27">
        <f t="shared" si="2"/>
        <v>144</v>
      </c>
      <c r="L27">
        <f t="shared" si="3"/>
        <v>0.08</v>
      </c>
    </row>
    <row r="28" spans="1:12" x14ac:dyDescent="0.3">
      <c r="A28" t="s">
        <v>32</v>
      </c>
      <c r="B28">
        <v>178</v>
      </c>
      <c r="D28">
        <f t="shared" si="0"/>
        <v>136.4</v>
      </c>
      <c r="F28">
        <f t="shared" si="1"/>
        <v>41.599999999999994</v>
      </c>
      <c r="H28">
        <f t="shared" si="2"/>
        <v>1730.5599999999995</v>
      </c>
      <c r="L28">
        <f t="shared" si="3"/>
        <v>0.23370786516853928</v>
      </c>
    </row>
    <row r="29" spans="1:12" x14ac:dyDescent="0.3">
      <c r="A29" t="s">
        <v>33</v>
      </c>
      <c r="B29">
        <v>163</v>
      </c>
      <c r="D29">
        <f t="shared" si="0"/>
        <v>145.4</v>
      </c>
      <c r="F29">
        <f t="shared" si="1"/>
        <v>17.599999999999994</v>
      </c>
      <c r="H29">
        <f t="shared" si="2"/>
        <v>309.75999999999982</v>
      </c>
      <c r="L29">
        <f t="shared" si="3"/>
        <v>0.10797546012269935</v>
      </c>
    </row>
    <row r="30" spans="1:12" x14ac:dyDescent="0.3">
      <c r="A30" t="s">
        <v>34</v>
      </c>
      <c r="B30">
        <v>172</v>
      </c>
      <c r="D30">
        <f t="shared" si="0"/>
        <v>155.19999999999999</v>
      </c>
      <c r="F30">
        <f t="shared" si="1"/>
        <v>16.800000000000011</v>
      </c>
      <c r="H30">
        <f t="shared" si="2"/>
        <v>282.24000000000041</v>
      </c>
      <c r="L30">
        <f t="shared" si="3"/>
        <v>9.7674418604651231E-2</v>
      </c>
    </row>
    <row r="31" spans="1:12" x14ac:dyDescent="0.3">
      <c r="A31" t="s">
        <v>35</v>
      </c>
      <c r="B31">
        <v>178</v>
      </c>
      <c r="D31">
        <f t="shared" si="0"/>
        <v>161.6</v>
      </c>
      <c r="F31">
        <f t="shared" si="1"/>
        <v>16.400000000000006</v>
      </c>
      <c r="H31">
        <f t="shared" si="2"/>
        <v>268.96000000000021</v>
      </c>
      <c r="L31">
        <f t="shared" si="3"/>
        <v>9.2134831460674194E-2</v>
      </c>
    </row>
    <row r="32" spans="1:12" x14ac:dyDescent="0.3">
      <c r="A32" t="s">
        <v>36</v>
      </c>
      <c r="B32">
        <v>199</v>
      </c>
      <c r="D32">
        <f t="shared" si="0"/>
        <v>168.2</v>
      </c>
      <c r="F32">
        <f t="shared" si="1"/>
        <v>30.800000000000011</v>
      </c>
      <c r="H32">
        <f t="shared" si="2"/>
        <v>948.64000000000067</v>
      </c>
      <c r="L32">
        <f t="shared" si="3"/>
        <v>0.15477386934673373</v>
      </c>
    </row>
    <row r="33" spans="1:12" x14ac:dyDescent="0.3">
      <c r="A33" t="s">
        <v>37</v>
      </c>
      <c r="B33">
        <v>199</v>
      </c>
      <c r="D33">
        <f t="shared" si="0"/>
        <v>178</v>
      </c>
      <c r="F33">
        <f t="shared" si="1"/>
        <v>21</v>
      </c>
      <c r="H33">
        <f t="shared" si="2"/>
        <v>441</v>
      </c>
      <c r="L33">
        <f t="shared" si="3"/>
        <v>0.10552763819095477</v>
      </c>
    </row>
    <row r="34" spans="1:12" x14ac:dyDescent="0.3">
      <c r="A34" t="s">
        <v>38</v>
      </c>
      <c r="B34">
        <v>184</v>
      </c>
      <c r="D34">
        <f t="shared" si="0"/>
        <v>182.2</v>
      </c>
      <c r="F34">
        <f t="shared" si="1"/>
        <v>1.8000000000000114</v>
      </c>
      <c r="H34">
        <f t="shared" si="2"/>
        <v>3.2400000000000411</v>
      </c>
      <c r="L34">
        <f t="shared" si="3"/>
        <v>9.7826086956522354E-3</v>
      </c>
    </row>
    <row r="35" spans="1:12" x14ac:dyDescent="0.3">
      <c r="A35" t="s">
        <v>39</v>
      </c>
      <c r="B35">
        <v>162</v>
      </c>
      <c r="D35">
        <f t="shared" si="0"/>
        <v>186.4</v>
      </c>
      <c r="F35">
        <f t="shared" si="1"/>
        <v>-24.400000000000006</v>
      </c>
      <c r="H35">
        <f t="shared" si="2"/>
        <v>595.36000000000024</v>
      </c>
      <c r="L35">
        <f t="shared" si="3"/>
        <v>0.15061728395061733</v>
      </c>
    </row>
    <row r="36" spans="1:12" x14ac:dyDescent="0.3">
      <c r="A36" t="s">
        <v>40</v>
      </c>
      <c r="B36">
        <v>146</v>
      </c>
      <c r="D36">
        <f t="shared" si="0"/>
        <v>184.4</v>
      </c>
      <c r="F36">
        <f t="shared" si="1"/>
        <v>-38.400000000000006</v>
      </c>
      <c r="H36">
        <f t="shared" si="2"/>
        <v>1474.5600000000004</v>
      </c>
      <c r="L36">
        <f t="shared" si="3"/>
        <v>0.26301369863013702</v>
      </c>
    </row>
    <row r="37" spans="1:12" x14ac:dyDescent="0.3">
      <c r="A37" t="s">
        <v>41</v>
      </c>
      <c r="B37">
        <v>166</v>
      </c>
      <c r="D37">
        <f t="shared" si="0"/>
        <v>178</v>
      </c>
      <c r="F37">
        <f t="shared" si="1"/>
        <v>-12</v>
      </c>
      <c r="H37">
        <f t="shared" si="2"/>
        <v>144</v>
      </c>
      <c r="L37">
        <f t="shared" si="3"/>
        <v>7.2289156626506021E-2</v>
      </c>
    </row>
    <row r="38" spans="1:12" x14ac:dyDescent="0.3">
      <c r="A38" t="s">
        <v>42</v>
      </c>
      <c r="B38">
        <v>171</v>
      </c>
      <c r="D38">
        <f t="shared" si="0"/>
        <v>171.4</v>
      </c>
      <c r="F38">
        <f t="shared" si="1"/>
        <v>-0.40000000000000568</v>
      </c>
      <c r="H38">
        <f t="shared" si="2"/>
        <v>0.16000000000000456</v>
      </c>
      <c r="L38">
        <f t="shared" si="3"/>
        <v>2.339181286549741E-3</v>
      </c>
    </row>
    <row r="39" spans="1:12" x14ac:dyDescent="0.3">
      <c r="A39" t="s">
        <v>43</v>
      </c>
      <c r="B39">
        <v>180</v>
      </c>
      <c r="D39">
        <f t="shared" si="0"/>
        <v>165.8</v>
      </c>
      <c r="F39">
        <f t="shared" si="1"/>
        <v>14.199999999999989</v>
      </c>
      <c r="H39">
        <f t="shared" si="2"/>
        <v>201.63999999999967</v>
      </c>
      <c r="L39">
        <f t="shared" si="3"/>
        <v>7.8888888888888828E-2</v>
      </c>
    </row>
    <row r="40" spans="1:12" x14ac:dyDescent="0.3">
      <c r="A40" t="s">
        <v>44</v>
      </c>
      <c r="B40">
        <v>193</v>
      </c>
      <c r="D40">
        <f t="shared" si="0"/>
        <v>165</v>
      </c>
      <c r="F40">
        <f t="shared" si="1"/>
        <v>28</v>
      </c>
      <c r="H40">
        <f t="shared" si="2"/>
        <v>784</v>
      </c>
      <c r="L40">
        <f t="shared" si="3"/>
        <v>0.14507772020725387</v>
      </c>
    </row>
    <row r="41" spans="1:12" x14ac:dyDescent="0.3">
      <c r="A41" t="s">
        <v>45</v>
      </c>
      <c r="B41">
        <v>181</v>
      </c>
      <c r="D41">
        <f t="shared" si="0"/>
        <v>171.2</v>
      </c>
      <c r="F41">
        <f t="shared" si="1"/>
        <v>9.8000000000000114</v>
      </c>
      <c r="H41">
        <f t="shared" si="2"/>
        <v>96.040000000000219</v>
      </c>
      <c r="L41">
        <f t="shared" si="3"/>
        <v>5.4143646408839841E-2</v>
      </c>
    </row>
    <row r="42" spans="1:12" x14ac:dyDescent="0.3">
      <c r="A42" t="s">
        <v>46</v>
      </c>
      <c r="B42">
        <v>183</v>
      </c>
      <c r="D42">
        <f t="shared" si="0"/>
        <v>178.2</v>
      </c>
      <c r="F42">
        <f t="shared" si="1"/>
        <v>4.8000000000000114</v>
      </c>
      <c r="H42">
        <f t="shared" si="2"/>
        <v>23.040000000000109</v>
      </c>
      <c r="L42">
        <f t="shared" si="3"/>
        <v>2.6229508196721374E-2</v>
      </c>
    </row>
    <row r="43" spans="1:12" x14ac:dyDescent="0.3">
      <c r="A43" t="s">
        <v>47</v>
      </c>
      <c r="B43">
        <v>218</v>
      </c>
      <c r="D43">
        <f t="shared" si="0"/>
        <v>181.6</v>
      </c>
      <c r="F43">
        <f t="shared" si="1"/>
        <v>36.400000000000006</v>
      </c>
      <c r="H43">
        <f t="shared" si="2"/>
        <v>1324.9600000000005</v>
      </c>
      <c r="L43">
        <f t="shared" si="3"/>
        <v>0.16697247706422022</v>
      </c>
    </row>
    <row r="44" spans="1:12" x14ac:dyDescent="0.3">
      <c r="A44" t="s">
        <v>48</v>
      </c>
      <c r="B44">
        <v>230</v>
      </c>
      <c r="D44">
        <f t="shared" si="0"/>
        <v>191</v>
      </c>
      <c r="F44">
        <f t="shared" si="1"/>
        <v>39</v>
      </c>
      <c r="H44">
        <f t="shared" si="2"/>
        <v>1521</v>
      </c>
      <c r="L44">
        <f t="shared" si="3"/>
        <v>0.16956521739130434</v>
      </c>
    </row>
    <row r="45" spans="1:12" x14ac:dyDescent="0.3">
      <c r="A45" t="s">
        <v>49</v>
      </c>
      <c r="B45">
        <v>242</v>
      </c>
      <c r="D45">
        <f t="shared" si="0"/>
        <v>201</v>
      </c>
      <c r="F45">
        <f t="shared" si="1"/>
        <v>41</v>
      </c>
      <c r="H45">
        <f t="shared" si="2"/>
        <v>1681</v>
      </c>
      <c r="L45">
        <f t="shared" si="3"/>
        <v>0.16942148760330578</v>
      </c>
    </row>
    <row r="46" spans="1:12" x14ac:dyDescent="0.3">
      <c r="A46" t="s">
        <v>50</v>
      </c>
      <c r="B46">
        <v>209</v>
      </c>
      <c r="D46">
        <f t="shared" si="0"/>
        <v>210.8</v>
      </c>
      <c r="F46">
        <f t="shared" si="1"/>
        <v>-1.8000000000000114</v>
      </c>
      <c r="H46">
        <f t="shared" si="2"/>
        <v>3.2400000000000411</v>
      </c>
      <c r="L46">
        <f t="shared" si="3"/>
        <v>8.6124401913876148E-3</v>
      </c>
    </row>
    <row r="47" spans="1:12" x14ac:dyDescent="0.3">
      <c r="A47" t="s">
        <v>51</v>
      </c>
      <c r="B47">
        <v>191</v>
      </c>
      <c r="D47">
        <f t="shared" si="0"/>
        <v>216.4</v>
      </c>
      <c r="F47">
        <f t="shared" si="1"/>
        <v>-25.400000000000006</v>
      </c>
      <c r="H47">
        <f t="shared" si="2"/>
        <v>645.16000000000031</v>
      </c>
      <c r="L47">
        <f t="shared" si="3"/>
        <v>0.1329842931937173</v>
      </c>
    </row>
    <row r="48" spans="1:12" x14ac:dyDescent="0.3">
      <c r="A48" t="s">
        <v>52</v>
      </c>
      <c r="B48">
        <v>172</v>
      </c>
      <c r="D48">
        <f t="shared" si="0"/>
        <v>218</v>
      </c>
      <c r="F48">
        <f t="shared" si="1"/>
        <v>-46</v>
      </c>
      <c r="H48">
        <f t="shared" si="2"/>
        <v>2116</v>
      </c>
      <c r="L48">
        <f t="shared" si="3"/>
        <v>0.26744186046511625</v>
      </c>
    </row>
    <row r="49" spans="1:12" x14ac:dyDescent="0.3">
      <c r="A49" t="s">
        <v>53</v>
      </c>
      <c r="B49">
        <v>194</v>
      </c>
      <c r="D49">
        <f t="shared" si="0"/>
        <v>208.8</v>
      </c>
      <c r="F49">
        <f t="shared" si="1"/>
        <v>-14.800000000000011</v>
      </c>
      <c r="H49">
        <f t="shared" si="2"/>
        <v>219.04000000000033</v>
      </c>
      <c r="L49">
        <f t="shared" si="3"/>
        <v>7.6288659793814495E-2</v>
      </c>
    </row>
    <row r="50" spans="1:12" x14ac:dyDescent="0.3">
      <c r="A50" t="s">
        <v>54</v>
      </c>
      <c r="B50">
        <v>196</v>
      </c>
      <c r="D50">
        <f t="shared" si="0"/>
        <v>201.6</v>
      </c>
      <c r="F50">
        <f t="shared" si="1"/>
        <v>-5.5999999999999943</v>
      </c>
      <c r="H50">
        <f t="shared" si="2"/>
        <v>31.359999999999935</v>
      </c>
      <c r="L50">
        <f t="shared" si="3"/>
        <v>2.8571428571428543E-2</v>
      </c>
    </row>
    <row r="51" spans="1:12" x14ac:dyDescent="0.3">
      <c r="A51" t="s">
        <v>55</v>
      </c>
      <c r="B51">
        <v>196</v>
      </c>
      <c r="D51">
        <f t="shared" si="0"/>
        <v>192.4</v>
      </c>
      <c r="F51">
        <f t="shared" si="1"/>
        <v>3.5999999999999943</v>
      </c>
      <c r="H51">
        <f t="shared" si="2"/>
        <v>12.959999999999958</v>
      </c>
      <c r="L51">
        <f t="shared" si="3"/>
        <v>1.8367346938775481E-2</v>
      </c>
    </row>
    <row r="52" spans="1:12" x14ac:dyDescent="0.3">
      <c r="A52" t="s">
        <v>56</v>
      </c>
      <c r="B52">
        <v>236</v>
      </c>
      <c r="D52">
        <f t="shared" si="0"/>
        <v>189.8</v>
      </c>
      <c r="F52">
        <f t="shared" si="1"/>
        <v>46.199999999999989</v>
      </c>
      <c r="H52">
        <f t="shared" si="2"/>
        <v>2134.4399999999991</v>
      </c>
      <c r="L52">
        <f t="shared" si="3"/>
        <v>0.19576271186440672</v>
      </c>
    </row>
    <row r="53" spans="1:12" x14ac:dyDescent="0.3">
      <c r="A53" t="s">
        <v>57</v>
      </c>
      <c r="B53">
        <v>235</v>
      </c>
      <c r="D53">
        <f t="shared" si="0"/>
        <v>198.8</v>
      </c>
      <c r="F53">
        <f t="shared" si="1"/>
        <v>36.199999999999989</v>
      </c>
      <c r="H53">
        <f t="shared" si="2"/>
        <v>1310.4399999999991</v>
      </c>
      <c r="L53">
        <f t="shared" si="3"/>
        <v>0.15404255319148932</v>
      </c>
    </row>
    <row r="54" spans="1:12" x14ac:dyDescent="0.3">
      <c r="A54" t="s">
        <v>58</v>
      </c>
      <c r="B54">
        <v>229</v>
      </c>
      <c r="D54">
        <f t="shared" si="0"/>
        <v>211.4</v>
      </c>
      <c r="F54">
        <f t="shared" si="1"/>
        <v>17.599999999999994</v>
      </c>
      <c r="H54">
        <f t="shared" si="2"/>
        <v>309.75999999999982</v>
      </c>
      <c r="L54">
        <f t="shared" si="3"/>
        <v>7.6855895196506527E-2</v>
      </c>
    </row>
    <row r="55" spans="1:12" x14ac:dyDescent="0.3">
      <c r="A55" t="s">
        <v>59</v>
      </c>
      <c r="B55">
        <v>243</v>
      </c>
      <c r="D55">
        <f t="shared" si="0"/>
        <v>218.4</v>
      </c>
      <c r="F55">
        <f t="shared" si="1"/>
        <v>24.599999999999994</v>
      </c>
      <c r="H55">
        <f t="shared" si="2"/>
        <v>605.15999999999974</v>
      </c>
      <c r="L55">
        <f t="shared" si="3"/>
        <v>0.10123456790123454</v>
      </c>
    </row>
    <row r="56" spans="1:12" x14ac:dyDescent="0.3">
      <c r="A56" t="s">
        <v>60</v>
      </c>
      <c r="B56">
        <v>264</v>
      </c>
      <c r="D56">
        <f t="shared" si="0"/>
        <v>227.8</v>
      </c>
      <c r="F56">
        <f t="shared" si="1"/>
        <v>36.199999999999989</v>
      </c>
      <c r="H56">
        <f t="shared" si="2"/>
        <v>1310.4399999999991</v>
      </c>
      <c r="L56">
        <f t="shared" si="3"/>
        <v>0.13712121212121209</v>
      </c>
    </row>
    <row r="57" spans="1:12" x14ac:dyDescent="0.3">
      <c r="A57" t="s">
        <v>61</v>
      </c>
      <c r="B57">
        <v>272</v>
      </c>
      <c r="D57">
        <f t="shared" si="0"/>
        <v>241.4</v>
      </c>
      <c r="F57">
        <f t="shared" si="1"/>
        <v>30.599999999999994</v>
      </c>
      <c r="H57">
        <f t="shared" si="2"/>
        <v>936.35999999999967</v>
      </c>
      <c r="L57">
        <f t="shared" si="3"/>
        <v>0.11249999999999998</v>
      </c>
    </row>
    <row r="58" spans="1:12" x14ac:dyDescent="0.3">
      <c r="A58" t="s">
        <v>62</v>
      </c>
      <c r="B58">
        <v>237</v>
      </c>
      <c r="D58">
        <f t="shared" si="0"/>
        <v>248.6</v>
      </c>
      <c r="F58">
        <f t="shared" si="1"/>
        <v>-11.599999999999994</v>
      </c>
      <c r="H58">
        <f t="shared" si="2"/>
        <v>134.55999999999986</v>
      </c>
      <c r="L58">
        <f t="shared" si="3"/>
        <v>4.8945147679324869E-2</v>
      </c>
    </row>
    <row r="59" spans="1:12" x14ac:dyDescent="0.3">
      <c r="A59" t="s">
        <v>63</v>
      </c>
      <c r="B59">
        <v>211</v>
      </c>
      <c r="D59">
        <f t="shared" si="0"/>
        <v>249</v>
      </c>
      <c r="F59">
        <f t="shared" si="1"/>
        <v>-38</v>
      </c>
      <c r="H59">
        <f t="shared" si="2"/>
        <v>1444</v>
      </c>
      <c r="L59">
        <f t="shared" si="3"/>
        <v>0.18009478672985782</v>
      </c>
    </row>
    <row r="60" spans="1:12" x14ac:dyDescent="0.3">
      <c r="A60" t="s">
        <v>64</v>
      </c>
      <c r="B60">
        <v>180</v>
      </c>
      <c r="D60">
        <f t="shared" si="0"/>
        <v>245.4</v>
      </c>
      <c r="F60">
        <f t="shared" si="1"/>
        <v>-65.400000000000006</v>
      </c>
      <c r="H60">
        <f t="shared" si="2"/>
        <v>4277.1600000000008</v>
      </c>
      <c r="L60">
        <f t="shared" si="3"/>
        <v>0.36333333333333334</v>
      </c>
    </row>
    <row r="61" spans="1:12" x14ac:dyDescent="0.3">
      <c r="A61" t="s">
        <v>65</v>
      </c>
      <c r="B61">
        <v>201</v>
      </c>
      <c r="D61">
        <f t="shared" si="0"/>
        <v>232.8</v>
      </c>
      <c r="F61">
        <f t="shared" si="1"/>
        <v>-31.800000000000011</v>
      </c>
      <c r="H61">
        <f t="shared" si="2"/>
        <v>1011.2400000000007</v>
      </c>
      <c r="L61">
        <f t="shared" si="3"/>
        <v>0.15820895522388065</v>
      </c>
    </row>
    <row r="62" spans="1:12" x14ac:dyDescent="0.3">
      <c r="A62" t="s">
        <v>66</v>
      </c>
      <c r="B62">
        <v>204</v>
      </c>
      <c r="D62">
        <f t="shared" si="0"/>
        <v>220.2</v>
      </c>
      <c r="F62">
        <f t="shared" si="1"/>
        <v>-16.199999999999989</v>
      </c>
      <c r="H62">
        <f t="shared" si="2"/>
        <v>262.43999999999966</v>
      </c>
      <c r="L62">
        <f t="shared" si="3"/>
        <v>7.9411764705882293E-2</v>
      </c>
    </row>
    <row r="63" spans="1:12" x14ac:dyDescent="0.3">
      <c r="A63" t="s">
        <v>67</v>
      </c>
      <c r="B63">
        <v>188</v>
      </c>
      <c r="D63">
        <f t="shared" si="0"/>
        <v>206.6</v>
      </c>
      <c r="F63">
        <f t="shared" si="1"/>
        <v>-18.599999999999994</v>
      </c>
      <c r="H63">
        <f t="shared" si="2"/>
        <v>345.95999999999981</v>
      </c>
      <c r="L63">
        <f t="shared" si="3"/>
        <v>9.8936170212765934E-2</v>
      </c>
    </row>
    <row r="64" spans="1:12" x14ac:dyDescent="0.3">
      <c r="A64" t="s">
        <v>68</v>
      </c>
      <c r="B64">
        <v>235</v>
      </c>
      <c r="D64">
        <f t="shared" si="0"/>
        <v>196.8</v>
      </c>
      <c r="F64">
        <f t="shared" si="1"/>
        <v>38.199999999999989</v>
      </c>
      <c r="H64">
        <f t="shared" si="2"/>
        <v>1459.2399999999991</v>
      </c>
      <c r="L64">
        <f t="shared" si="3"/>
        <v>0.16255319148936165</v>
      </c>
    </row>
    <row r="65" spans="1:12" x14ac:dyDescent="0.3">
      <c r="A65" t="s">
        <v>69</v>
      </c>
      <c r="B65">
        <v>227</v>
      </c>
      <c r="D65">
        <f t="shared" si="0"/>
        <v>201.6</v>
      </c>
      <c r="F65">
        <f t="shared" si="1"/>
        <v>25.400000000000006</v>
      </c>
      <c r="H65">
        <f t="shared" si="2"/>
        <v>645.16000000000031</v>
      </c>
      <c r="L65">
        <f t="shared" si="3"/>
        <v>0.11189427312775332</v>
      </c>
    </row>
    <row r="66" spans="1:12" x14ac:dyDescent="0.3">
      <c r="A66" t="s">
        <v>70</v>
      </c>
      <c r="B66">
        <v>234</v>
      </c>
      <c r="D66">
        <f t="shared" si="0"/>
        <v>211</v>
      </c>
      <c r="F66">
        <f t="shared" si="1"/>
        <v>23</v>
      </c>
      <c r="H66">
        <f t="shared" si="2"/>
        <v>529</v>
      </c>
      <c r="L66">
        <f t="shared" si="3"/>
        <v>9.8290598290598288E-2</v>
      </c>
    </row>
    <row r="67" spans="1:12" x14ac:dyDescent="0.3">
      <c r="A67" t="s">
        <v>71</v>
      </c>
      <c r="B67">
        <v>264</v>
      </c>
      <c r="D67">
        <f t="shared" si="0"/>
        <v>217.6</v>
      </c>
      <c r="F67">
        <f t="shared" si="1"/>
        <v>46.400000000000006</v>
      </c>
      <c r="H67">
        <f t="shared" si="2"/>
        <v>2152.9600000000005</v>
      </c>
      <c r="L67">
        <f t="shared" si="3"/>
        <v>0.17575757575757578</v>
      </c>
    </row>
    <row r="68" spans="1:12" x14ac:dyDescent="0.3">
      <c r="A68" t="s">
        <v>72</v>
      </c>
      <c r="B68">
        <v>302</v>
      </c>
      <c r="D68">
        <f t="shared" si="0"/>
        <v>229.6</v>
      </c>
      <c r="F68">
        <f t="shared" si="1"/>
        <v>72.400000000000006</v>
      </c>
      <c r="H68">
        <f t="shared" si="2"/>
        <v>5241.7600000000011</v>
      </c>
      <c r="L68">
        <f t="shared" si="3"/>
        <v>0.23973509933774836</v>
      </c>
    </row>
    <row r="69" spans="1:12" x14ac:dyDescent="0.3">
      <c r="A69" t="s">
        <v>73</v>
      </c>
      <c r="B69">
        <v>293</v>
      </c>
      <c r="D69">
        <f t="shared" si="0"/>
        <v>252.4</v>
      </c>
      <c r="F69">
        <f t="shared" si="1"/>
        <v>40.599999999999994</v>
      </c>
      <c r="H69">
        <f t="shared" si="2"/>
        <v>1648.3599999999994</v>
      </c>
      <c r="L69">
        <f t="shared" si="3"/>
        <v>0.13856655290102388</v>
      </c>
    </row>
    <row r="70" spans="1:12" x14ac:dyDescent="0.3">
      <c r="A70" t="s">
        <v>74</v>
      </c>
      <c r="B70">
        <v>259</v>
      </c>
      <c r="D70">
        <f t="shared" si="0"/>
        <v>264</v>
      </c>
      <c r="F70">
        <f t="shared" si="1"/>
        <v>-5</v>
      </c>
      <c r="H70">
        <f t="shared" si="2"/>
        <v>25</v>
      </c>
      <c r="L70">
        <f t="shared" si="3"/>
        <v>1.9305019305019305E-2</v>
      </c>
    </row>
    <row r="71" spans="1:12" x14ac:dyDescent="0.3">
      <c r="A71" t="s">
        <v>75</v>
      </c>
      <c r="B71">
        <v>229</v>
      </c>
      <c r="D71">
        <f t="shared" si="0"/>
        <v>270.39999999999998</v>
      </c>
      <c r="F71">
        <f t="shared" si="1"/>
        <v>-41.399999999999977</v>
      </c>
      <c r="H71">
        <f t="shared" si="2"/>
        <v>1713.9599999999982</v>
      </c>
      <c r="L71">
        <f t="shared" si="3"/>
        <v>0.18078602620087325</v>
      </c>
    </row>
    <row r="72" spans="1:12" x14ac:dyDescent="0.3">
      <c r="A72" t="s">
        <v>76</v>
      </c>
      <c r="B72">
        <v>203</v>
      </c>
      <c r="D72">
        <f t="shared" ref="D72:D135" si="4">AVERAGE(B67:B71)</f>
        <v>269.39999999999998</v>
      </c>
      <c r="F72">
        <f t="shared" ref="F72:F135" si="5">B72-D72</f>
        <v>-66.399999999999977</v>
      </c>
      <c r="H72">
        <f t="shared" ref="H72:H135" si="6">F72*F72</f>
        <v>4408.9599999999973</v>
      </c>
      <c r="L72">
        <f t="shared" ref="L72:L135" si="7">ABS(F72)/B72</f>
        <v>0.3270935960591132</v>
      </c>
    </row>
    <row r="73" spans="1:12" x14ac:dyDescent="0.3">
      <c r="A73" t="s">
        <v>77</v>
      </c>
      <c r="B73">
        <v>229</v>
      </c>
      <c r="D73">
        <f t="shared" si="4"/>
        <v>257.2</v>
      </c>
      <c r="F73">
        <f t="shared" si="5"/>
        <v>-28.199999999999989</v>
      </c>
      <c r="H73">
        <f t="shared" si="6"/>
        <v>795.23999999999933</v>
      </c>
      <c r="L73">
        <f t="shared" si="7"/>
        <v>0.1231441048034934</v>
      </c>
    </row>
    <row r="74" spans="1:12" x14ac:dyDescent="0.3">
      <c r="A74" t="s">
        <v>78</v>
      </c>
      <c r="B74">
        <v>242</v>
      </c>
      <c r="D74">
        <f t="shared" si="4"/>
        <v>242.6</v>
      </c>
      <c r="F74">
        <f t="shared" si="5"/>
        <v>-0.59999999999999432</v>
      </c>
      <c r="H74">
        <f t="shared" si="6"/>
        <v>0.35999999999999316</v>
      </c>
      <c r="L74">
        <f t="shared" si="7"/>
        <v>2.4793388429751829E-3</v>
      </c>
    </row>
    <row r="75" spans="1:12" x14ac:dyDescent="0.3">
      <c r="A75" t="s">
        <v>79</v>
      </c>
      <c r="B75">
        <v>233</v>
      </c>
      <c r="D75">
        <f t="shared" si="4"/>
        <v>232.4</v>
      </c>
      <c r="F75">
        <f t="shared" si="5"/>
        <v>0.59999999999999432</v>
      </c>
      <c r="H75">
        <f t="shared" si="6"/>
        <v>0.35999999999999316</v>
      </c>
      <c r="L75">
        <f t="shared" si="7"/>
        <v>2.5751072961373148E-3</v>
      </c>
    </row>
    <row r="76" spans="1:12" x14ac:dyDescent="0.3">
      <c r="A76" t="s">
        <v>80</v>
      </c>
      <c r="B76">
        <v>267</v>
      </c>
      <c r="D76">
        <f t="shared" si="4"/>
        <v>227.2</v>
      </c>
      <c r="F76">
        <f t="shared" si="5"/>
        <v>39.800000000000011</v>
      </c>
      <c r="H76">
        <f t="shared" si="6"/>
        <v>1584.0400000000009</v>
      </c>
      <c r="L76">
        <f t="shared" si="7"/>
        <v>0.14906367041198507</v>
      </c>
    </row>
    <row r="77" spans="1:12" x14ac:dyDescent="0.3">
      <c r="A77" t="s">
        <v>81</v>
      </c>
      <c r="B77">
        <v>269</v>
      </c>
      <c r="D77">
        <f t="shared" si="4"/>
        <v>234.8</v>
      </c>
      <c r="F77">
        <f t="shared" si="5"/>
        <v>34.199999999999989</v>
      </c>
      <c r="H77">
        <f t="shared" si="6"/>
        <v>1169.6399999999992</v>
      </c>
      <c r="L77">
        <f t="shared" si="7"/>
        <v>0.12713754646840145</v>
      </c>
    </row>
    <row r="78" spans="1:12" x14ac:dyDescent="0.3">
      <c r="A78" t="s">
        <v>82</v>
      </c>
      <c r="B78">
        <v>270</v>
      </c>
      <c r="D78">
        <f t="shared" si="4"/>
        <v>248</v>
      </c>
      <c r="F78">
        <f t="shared" si="5"/>
        <v>22</v>
      </c>
      <c r="H78">
        <f t="shared" si="6"/>
        <v>484</v>
      </c>
      <c r="L78">
        <f t="shared" si="7"/>
        <v>8.1481481481481488E-2</v>
      </c>
    </row>
    <row r="79" spans="1:12" x14ac:dyDescent="0.3">
      <c r="A79" t="s">
        <v>83</v>
      </c>
      <c r="B79">
        <v>315</v>
      </c>
      <c r="D79">
        <f t="shared" si="4"/>
        <v>256.2</v>
      </c>
      <c r="F79">
        <f t="shared" si="5"/>
        <v>58.800000000000011</v>
      </c>
      <c r="H79">
        <f t="shared" si="6"/>
        <v>3457.4400000000014</v>
      </c>
      <c r="L79">
        <f t="shared" si="7"/>
        <v>0.1866666666666667</v>
      </c>
    </row>
    <row r="80" spans="1:12" x14ac:dyDescent="0.3">
      <c r="A80" t="s">
        <v>84</v>
      </c>
      <c r="B80">
        <v>364</v>
      </c>
      <c r="D80">
        <f t="shared" si="4"/>
        <v>270.8</v>
      </c>
      <c r="F80">
        <f t="shared" si="5"/>
        <v>93.199999999999989</v>
      </c>
      <c r="H80">
        <f t="shared" si="6"/>
        <v>8686.239999999998</v>
      </c>
      <c r="L80">
        <f t="shared" si="7"/>
        <v>0.25604395604395602</v>
      </c>
    </row>
    <row r="81" spans="1:12" x14ac:dyDescent="0.3">
      <c r="A81" t="s">
        <v>85</v>
      </c>
      <c r="B81">
        <v>347</v>
      </c>
      <c r="D81">
        <f t="shared" si="4"/>
        <v>297</v>
      </c>
      <c r="F81">
        <f t="shared" si="5"/>
        <v>50</v>
      </c>
      <c r="H81">
        <f t="shared" si="6"/>
        <v>2500</v>
      </c>
      <c r="L81">
        <f t="shared" si="7"/>
        <v>0.14409221902017291</v>
      </c>
    </row>
    <row r="82" spans="1:12" x14ac:dyDescent="0.3">
      <c r="A82" t="s">
        <v>86</v>
      </c>
      <c r="B82">
        <v>312</v>
      </c>
      <c r="D82">
        <f t="shared" si="4"/>
        <v>313</v>
      </c>
      <c r="F82">
        <f t="shared" si="5"/>
        <v>-1</v>
      </c>
      <c r="H82">
        <f t="shared" si="6"/>
        <v>1</v>
      </c>
      <c r="L82">
        <f t="shared" si="7"/>
        <v>3.205128205128205E-3</v>
      </c>
    </row>
    <row r="83" spans="1:12" x14ac:dyDescent="0.3">
      <c r="A83" t="s">
        <v>87</v>
      </c>
      <c r="B83">
        <v>274</v>
      </c>
      <c r="D83">
        <f t="shared" si="4"/>
        <v>321.60000000000002</v>
      </c>
      <c r="F83">
        <f t="shared" si="5"/>
        <v>-47.600000000000023</v>
      </c>
      <c r="H83">
        <f t="shared" si="6"/>
        <v>2265.760000000002</v>
      </c>
      <c r="L83">
        <f t="shared" si="7"/>
        <v>0.17372262773722635</v>
      </c>
    </row>
    <row r="84" spans="1:12" x14ac:dyDescent="0.3">
      <c r="A84" t="s">
        <v>88</v>
      </c>
      <c r="B84">
        <v>237</v>
      </c>
      <c r="D84">
        <f t="shared" si="4"/>
        <v>322.39999999999998</v>
      </c>
      <c r="F84">
        <f t="shared" si="5"/>
        <v>-85.399999999999977</v>
      </c>
      <c r="H84">
        <f t="shared" si="6"/>
        <v>7293.1599999999962</v>
      </c>
      <c r="L84">
        <f t="shared" si="7"/>
        <v>0.36033755274261592</v>
      </c>
    </row>
    <row r="85" spans="1:12" x14ac:dyDescent="0.3">
      <c r="A85" t="s">
        <v>89</v>
      </c>
      <c r="B85">
        <v>278</v>
      </c>
      <c r="D85">
        <f t="shared" si="4"/>
        <v>306.8</v>
      </c>
      <c r="F85">
        <f t="shared" si="5"/>
        <v>-28.800000000000011</v>
      </c>
      <c r="H85">
        <f t="shared" si="6"/>
        <v>829.44000000000062</v>
      </c>
      <c r="L85">
        <f t="shared" si="7"/>
        <v>0.10359712230215831</v>
      </c>
    </row>
    <row r="86" spans="1:12" x14ac:dyDescent="0.3">
      <c r="A86" t="s">
        <v>90</v>
      </c>
      <c r="B86">
        <v>284</v>
      </c>
      <c r="D86">
        <f t="shared" si="4"/>
        <v>289.60000000000002</v>
      </c>
      <c r="F86">
        <f t="shared" si="5"/>
        <v>-5.6000000000000227</v>
      </c>
      <c r="H86">
        <f t="shared" si="6"/>
        <v>31.360000000000255</v>
      </c>
      <c r="L86">
        <f t="shared" si="7"/>
        <v>1.9718309859155011E-2</v>
      </c>
    </row>
    <row r="87" spans="1:12" x14ac:dyDescent="0.3">
      <c r="A87" t="s">
        <v>91</v>
      </c>
      <c r="B87">
        <v>277</v>
      </c>
      <c r="D87">
        <f t="shared" si="4"/>
        <v>277</v>
      </c>
      <c r="F87">
        <f t="shared" si="5"/>
        <v>0</v>
      </c>
      <c r="H87">
        <f t="shared" si="6"/>
        <v>0</v>
      </c>
      <c r="L87">
        <f t="shared" si="7"/>
        <v>0</v>
      </c>
    </row>
    <row r="88" spans="1:12" x14ac:dyDescent="0.3">
      <c r="A88" t="s">
        <v>92</v>
      </c>
      <c r="B88">
        <v>317</v>
      </c>
      <c r="D88">
        <f t="shared" si="4"/>
        <v>270</v>
      </c>
      <c r="F88">
        <f t="shared" si="5"/>
        <v>47</v>
      </c>
      <c r="H88">
        <f t="shared" si="6"/>
        <v>2209</v>
      </c>
      <c r="L88">
        <f t="shared" si="7"/>
        <v>0.14826498422712933</v>
      </c>
    </row>
    <row r="89" spans="1:12" x14ac:dyDescent="0.3">
      <c r="A89" t="s">
        <v>93</v>
      </c>
      <c r="B89">
        <v>313</v>
      </c>
      <c r="D89">
        <f t="shared" si="4"/>
        <v>278.60000000000002</v>
      </c>
      <c r="F89">
        <f t="shared" si="5"/>
        <v>34.399999999999977</v>
      </c>
      <c r="H89">
        <f t="shared" si="6"/>
        <v>1183.3599999999985</v>
      </c>
      <c r="L89">
        <f t="shared" si="7"/>
        <v>0.10990415335463251</v>
      </c>
    </row>
    <row r="90" spans="1:12" x14ac:dyDescent="0.3">
      <c r="A90" t="s">
        <v>94</v>
      </c>
      <c r="B90">
        <v>318</v>
      </c>
      <c r="D90">
        <f t="shared" si="4"/>
        <v>293.8</v>
      </c>
      <c r="F90">
        <f t="shared" si="5"/>
        <v>24.199999999999989</v>
      </c>
      <c r="H90">
        <f t="shared" si="6"/>
        <v>585.63999999999942</v>
      </c>
      <c r="L90">
        <f t="shared" si="7"/>
        <v>7.6100628930817579E-2</v>
      </c>
    </row>
    <row r="91" spans="1:12" x14ac:dyDescent="0.3">
      <c r="A91" t="s">
        <v>95</v>
      </c>
      <c r="B91">
        <v>374</v>
      </c>
      <c r="D91">
        <f t="shared" si="4"/>
        <v>301.8</v>
      </c>
      <c r="F91">
        <f t="shared" si="5"/>
        <v>72.199999999999989</v>
      </c>
      <c r="H91">
        <f t="shared" si="6"/>
        <v>5212.8399999999983</v>
      </c>
      <c r="L91">
        <f t="shared" si="7"/>
        <v>0.19304812834224597</v>
      </c>
    </row>
    <row r="92" spans="1:12" x14ac:dyDescent="0.3">
      <c r="A92" t="s">
        <v>96</v>
      </c>
      <c r="B92">
        <v>413</v>
      </c>
      <c r="D92">
        <f t="shared" si="4"/>
        <v>319.8</v>
      </c>
      <c r="F92">
        <f t="shared" si="5"/>
        <v>93.199999999999989</v>
      </c>
      <c r="H92">
        <f t="shared" si="6"/>
        <v>8686.239999999998</v>
      </c>
      <c r="L92">
        <f t="shared" si="7"/>
        <v>0.22566585956416463</v>
      </c>
    </row>
    <row r="93" spans="1:12" x14ac:dyDescent="0.3">
      <c r="A93" t="s">
        <v>97</v>
      </c>
      <c r="B93">
        <v>405</v>
      </c>
      <c r="D93">
        <f t="shared" si="4"/>
        <v>347</v>
      </c>
      <c r="F93">
        <f t="shared" si="5"/>
        <v>58</v>
      </c>
      <c r="H93">
        <f t="shared" si="6"/>
        <v>3364</v>
      </c>
      <c r="L93">
        <f t="shared" si="7"/>
        <v>0.14320987654320988</v>
      </c>
    </row>
    <row r="94" spans="1:12" x14ac:dyDescent="0.3">
      <c r="A94" t="s">
        <v>98</v>
      </c>
      <c r="B94">
        <v>355</v>
      </c>
      <c r="D94">
        <f t="shared" si="4"/>
        <v>364.6</v>
      </c>
      <c r="F94">
        <f t="shared" si="5"/>
        <v>-9.6000000000000227</v>
      </c>
      <c r="H94">
        <f t="shared" si="6"/>
        <v>92.160000000000437</v>
      </c>
      <c r="L94">
        <f t="shared" si="7"/>
        <v>2.7042253521126824E-2</v>
      </c>
    </row>
    <row r="95" spans="1:12" x14ac:dyDescent="0.3">
      <c r="A95" t="s">
        <v>99</v>
      </c>
      <c r="B95">
        <v>306</v>
      </c>
      <c r="D95">
        <f t="shared" si="4"/>
        <v>373</v>
      </c>
      <c r="F95">
        <f t="shared" si="5"/>
        <v>-67</v>
      </c>
      <c r="H95">
        <f t="shared" si="6"/>
        <v>4489</v>
      </c>
      <c r="L95">
        <f t="shared" si="7"/>
        <v>0.21895424836601307</v>
      </c>
    </row>
    <row r="96" spans="1:12" x14ac:dyDescent="0.3">
      <c r="A96" t="s">
        <v>100</v>
      </c>
      <c r="B96">
        <v>271</v>
      </c>
      <c r="D96">
        <f t="shared" si="4"/>
        <v>370.6</v>
      </c>
      <c r="F96">
        <f t="shared" si="5"/>
        <v>-99.600000000000023</v>
      </c>
      <c r="H96">
        <f t="shared" si="6"/>
        <v>9920.1600000000053</v>
      </c>
      <c r="L96">
        <f t="shared" si="7"/>
        <v>0.36752767527675284</v>
      </c>
    </row>
    <row r="97" spans="1:12" x14ac:dyDescent="0.3">
      <c r="A97" t="s">
        <v>101</v>
      </c>
      <c r="B97">
        <v>306</v>
      </c>
      <c r="D97">
        <f t="shared" si="4"/>
        <v>350</v>
      </c>
      <c r="F97">
        <f t="shared" si="5"/>
        <v>-44</v>
      </c>
      <c r="H97">
        <f t="shared" si="6"/>
        <v>1936</v>
      </c>
      <c r="L97">
        <f t="shared" si="7"/>
        <v>0.1437908496732026</v>
      </c>
    </row>
    <row r="98" spans="1:12" x14ac:dyDescent="0.3">
      <c r="A98" t="s">
        <v>102</v>
      </c>
      <c r="B98">
        <v>315</v>
      </c>
      <c r="D98">
        <f t="shared" si="4"/>
        <v>328.6</v>
      </c>
      <c r="F98">
        <f t="shared" si="5"/>
        <v>-13.600000000000023</v>
      </c>
      <c r="H98">
        <f t="shared" si="6"/>
        <v>184.9600000000006</v>
      </c>
      <c r="L98">
        <f t="shared" si="7"/>
        <v>4.3174603174603247E-2</v>
      </c>
    </row>
    <row r="99" spans="1:12" x14ac:dyDescent="0.3">
      <c r="A99" t="s">
        <v>103</v>
      </c>
      <c r="B99">
        <v>301</v>
      </c>
      <c r="D99">
        <f t="shared" si="4"/>
        <v>310.60000000000002</v>
      </c>
      <c r="F99">
        <f t="shared" si="5"/>
        <v>-9.6000000000000227</v>
      </c>
      <c r="H99">
        <f t="shared" si="6"/>
        <v>92.160000000000437</v>
      </c>
      <c r="L99">
        <f t="shared" si="7"/>
        <v>3.1893687707641269E-2</v>
      </c>
    </row>
    <row r="100" spans="1:12" x14ac:dyDescent="0.3">
      <c r="A100" t="s">
        <v>104</v>
      </c>
      <c r="B100">
        <v>356</v>
      </c>
      <c r="D100">
        <f t="shared" si="4"/>
        <v>299.8</v>
      </c>
      <c r="F100">
        <f t="shared" si="5"/>
        <v>56.199999999999989</v>
      </c>
      <c r="H100">
        <f t="shared" si="6"/>
        <v>3158.4399999999987</v>
      </c>
      <c r="L100">
        <f t="shared" si="7"/>
        <v>0.15786516853932581</v>
      </c>
    </row>
    <row r="101" spans="1:12" x14ac:dyDescent="0.3">
      <c r="A101" t="s">
        <v>105</v>
      </c>
      <c r="B101">
        <v>348</v>
      </c>
      <c r="D101">
        <f t="shared" si="4"/>
        <v>309.8</v>
      </c>
      <c r="F101">
        <f t="shared" si="5"/>
        <v>38.199999999999989</v>
      </c>
      <c r="H101">
        <f t="shared" si="6"/>
        <v>1459.2399999999991</v>
      </c>
      <c r="L101">
        <f t="shared" si="7"/>
        <v>0.10977011494252871</v>
      </c>
    </row>
    <row r="102" spans="1:12" x14ac:dyDescent="0.3">
      <c r="A102" t="s">
        <v>106</v>
      </c>
      <c r="B102">
        <v>355</v>
      </c>
      <c r="D102">
        <f t="shared" si="4"/>
        <v>325.2</v>
      </c>
      <c r="F102">
        <f t="shared" si="5"/>
        <v>29.800000000000011</v>
      </c>
      <c r="H102">
        <f t="shared" si="6"/>
        <v>888.04000000000065</v>
      </c>
      <c r="L102">
        <f t="shared" si="7"/>
        <v>8.3943661971831021E-2</v>
      </c>
    </row>
    <row r="103" spans="1:12" x14ac:dyDescent="0.3">
      <c r="A103" t="s">
        <v>107</v>
      </c>
      <c r="B103">
        <v>422</v>
      </c>
      <c r="D103">
        <f t="shared" si="4"/>
        <v>335</v>
      </c>
      <c r="F103">
        <f t="shared" si="5"/>
        <v>87</v>
      </c>
      <c r="H103">
        <f t="shared" si="6"/>
        <v>7569</v>
      </c>
      <c r="L103">
        <f t="shared" si="7"/>
        <v>0.20616113744075829</v>
      </c>
    </row>
    <row r="104" spans="1:12" x14ac:dyDescent="0.3">
      <c r="A104" t="s">
        <v>108</v>
      </c>
      <c r="B104">
        <v>465</v>
      </c>
      <c r="D104">
        <f t="shared" si="4"/>
        <v>356.4</v>
      </c>
      <c r="F104">
        <f t="shared" si="5"/>
        <v>108.60000000000002</v>
      </c>
      <c r="H104">
        <f t="shared" si="6"/>
        <v>11793.960000000005</v>
      </c>
      <c r="L104">
        <f t="shared" si="7"/>
        <v>0.23354838709677425</v>
      </c>
    </row>
    <row r="105" spans="1:12" x14ac:dyDescent="0.3">
      <c r="A105" t="s">
        <v>109</v>
      </c>
      <c r="B105">
        <v>467</v>
      </c>
      <c r="D105">
        <f t="shared" si="4"/>
        <v>389.2</v>
      </c>
      <c r="F105">
        <f t="shared" si="5"/>
        <v>77.800000000000011</v>
      </c>
      <c r="H105">
        <f t="shared" si="6"/>
        <v>6052.840000000002</v>
      </c>
      <c r="L105">
        <f t="shared" si="7"/>
        <v>0.16659528907922916</v>
      </c>
    </row>
    <row r="106" spans="1:12" x14ac:dyDescent="0.3">
      <c r="A106" t="s">
        <v>110</v>
      </c>
      <c r="B106">
        <v>404</v>
      </c>
      <c r="D106">
        <f t="shared" si="4"/>
        <v>411.4</v>
      </c>
      <c r="F106">
        <f t="shared" si="5"/>
        <v>-7.3999999999999773</v>
      </c>
      <c r="H106">
        <f t="shared" si="6"/>
        <v>54.759999999999664</v>
      </c>
      <c r="L106">
        <f t="shared" si="7"/>
        <v>1.831683168316826E-2</v>
      </c>
    </row>
    <row r="107" spans="1:12" x14ac:dyDescent="0.3">
      <c r="A107" t="s">
        <v>111</v>
      </c>
      <c r="B107">
        <v>347</v>
      </c>
      <c r="D107">
        <f t="shared" si="4"/>
        <v>422.6</v>
      </c>
      <c r="F107">
        <f t="shared" si="5"/>
        <v>-75.600000000000023</v>
      </c>
      <c r="H107">
        <f t="shared" si="6"/>
        <v>5715.3600000000033</v>
      </c>
      <c r="L107">
        <f t="shared" si="7"/>
        <v>0.21786743515850152</v>
      </c>
    </row>
    <row r="108" spans="1:12" x14ac:dyDescent="0.3">
      <c r="A108" t="s">
        <v>112</v>
      </c>
      <c r="B108">
        <v>305</v>
      </c>
      <c r="D108">
        <f t="shared" si="4"/>
        <v>421</v>
      </c>
      <c r="F108">
        <f t="shared" si="5"/>
        <v>-116</v>
      </c>
      <c r="H108">
        <f t="shared" si="6"/>
        <v>13456</v>
      </c>
      <c r="L108">
        <f t="shared" si="7"/>
        <v>0.38032786885245901</v>
      </c>
    </row>
    <row r="109" spans="1:12" x14ac:dyDescent="0.3">
      <c r="A109" t="s">
        <v>113</v>
      </c>
      <c r="B109">
        <v>336</v>
      </c>
      <c r="D109">
        <f t="shared" si="4"/>
        <v>397.6</v>
      </c>
      <c r="F109">
        <f t="shared" si="5"/>
        <v>-61.600000000000023</v>
      </c>
      <c r="H109">
        <f t="shared" si="6"/>
        <v>3794.5600000000027</v>
      </c>
      <c r="L109">
        <f t="shared" si="7"/>
        <v>0.1833333333333334</v>
      </c>
    </row>
    <row r="110" spans="1:12" x14ac:dyDescent="0.3">
      <c r="A110" t="s">
        <v>114</v>
      </c>
      <c r="B110">
        <v>340</v>
      </c>
      <c r="D110">
        <f t="shared" si="4"/>
        <v>371.8</v>
      </c>
      <c r="F110">
        <f t="shared" si="5"/>
        <v>-31.800000000000011</v>
      </c>
      <c r="H110">
        <f t="shared" si="6"/>
        <v>1011.2400000000007</v>
      </c>
      <c r="L110">
        <f t="shared" si="7"/>
        <v>9.3529411764705916E-2</v>
      </c>
    </row>
    <row r="111" spans="1:12" x14ac:dyDescent="0.3">
      <c r="A111" t="s">
        <v>115</v>
      </c>
      <c r="B111">
        <v>318</v>
      </c>
      <c r="D111">
        <f t="shared" si="4"/>
        <v>346.4</v>
      </c>
      <c r="F111">
        <f t="shared" si="5"/>
        <v>-28.399999999999977</v>
      </c>
      <c r="H111">
        <f t="shared" si="6"/>
        <v>806.55999999999869</v>
      </c>
      <c r="L111">
        <f t="shared" si="7"/>
        <v>8.9308176100628855E-2</v>
      </c>
    </row>
    <row r="112" spans="1:12" x14ac:dyDescent="0.3">
      <c r="A112" t="s">
        <v>116</v>
      </c>
      <c r="B112">
        <v>362</v>
      </c>
      <c r="D112">
        <f t="shared" si="4"/>
        <v>329.2</v>
      </c>
      <c r="F112">
        <f t="shared" si="5"/>
        <v>32.800000000000011</v>
      </c>
      <c r="H112">
        <f t="shared" si="6"/>
        <v>1075.8400000000008</v>
      </c>
      <c r="L112">
        <f t="shared" si="7"/>
        <v>9.0607734806629869E-2</v>
      </c>
    </row>
    <row r="113" spans="1:12" x14ac:dyDescent="0.3">
      <c r="A113" t="s">
        <v>117</v>
      </c>
      <c r="B113">
        <v>348</v>
      </c>
      <c r="D113">
        <f t="shared" si="4"/>
        <v>332.2</v>
      </c>
      <c r="F113">
        <f t="shared" si="5"/>
        <v>15.800000000000011</v>
      </c>
      <c r="H113">
        <f t="shared" si="6"/>
        <v>249.64000000000036</v>
      </c>
      <c r="L113">
        <f t="shared" si="7"/>
        <v>4.5402298850574743E-2</v>
      </c>
    </row>
    <row r="114" spans="1:12" x14ac:dyDescent="0.3">
      <c r="A114" t="s">
        <v>118</v>
      </c>
      <c r="B114">
        <v>363</v>
      </c>
      <c r="D114">
        <f t="shared" si="4"/>
        <v>340.8</v>
      </c>
      <c r="F114">
        <f t="shared" si="5"/>
        <v>22.199999999999989</v>
      </c>
      <c r="H114">
        <f t="shared" si="6"/>
        <v>492.83999999999952</v>
      </c>
      <c r="L114">
        <f t="shared" si="7"/>
        <v>6.1157024793388401E-2</v>
      </c>
    </row>
    <row r="115" spans="1:12" x14ac:dyDescent="0.3">
      <c r="A115" t="s">
        <v>119</v>
      </c>
      <c r="B115">
        <v>435</v>
      </c>
      <c r="D115">
        <f t="shared" si="4"/>
        <v>346.2</v>
      </c>
      <c r="F115">
        <f t="shared" si="5"/>
        <v>88.800000000000011</v>
      </c>
      <c r="H115">
        <f t="shared" si="6"/>
        <v>7885.4400000000023</v>
      </c>
      <c r="L115">
        <f t="shared" si="7"/>
        <v>0.20413793103448277</v>
      </c>
    </row>
    <row r="116" spans="1:12" x14ac:dyDescent="0.3">
      <c r="A116" t="s">
        <v>120</v>
      </c>
      <c r="B116">
        <v>491</v>
      </c>
      <c r="D116">
        <f t="shared" si="4"/>
        <v>365.2</v>
      </c>
      <c r="F116">
        <f t="shared" si="5"/>
        <v>125.80000000000001</v>
      </c>
      <c r="H116">
        <f t="shared" si="6"/>
        <v>15825.640000000003</v>
      </c>
      <c r="L116">
        <f t="shared" si="7"/>
        <v>0.25621181262729126</v>
      </c>
    </row>
    <row r="117" spans="1:12" x14ac:dyDescent="0.3">
      <c r="A117" t="s">
        <v>121</v>
      </c>
      <c r="B117">
        <v>505</v>
      </c>
      <c r="D117">
        <f t="shared" si="4"/>
        <v>399.8</v>
      </c>
      <c r="F117">
        <f t="shared" si="5"/>
        <v>105.19999999999999</v>
      </c>
      <c r="H117">
        <f t="shared" si="6"/>
        <v>11067.039999999997</v>
      </c>
      <c r="L117">
        <f t="shared" si="7"/>
        <v>0.20831683168316831</v>
      </c>
    </row>
    <row r="118" spans="1:12" x14ac:dyDescent="0.3">
      <c r="A118" t="s">
        <v>122</v>
      </c>
      <c r="B118">
        <v>404</v>
      </c>
      <c r="D118">
        <f t="shared" si="4"/>
        <v>428.4</v>
      </c>
      <c r="F118">
        <f t="shared" si="5"/>
        <v>-24.399999999999977</v>
      </c>
      <c r="H118">
        <f t="shared" si="6"/>
        <v>595.35999999999888</v>
      </c>
      <c r="L118">
        <f t="shared" si="7"/>
        <v>6.0396039603960339E-2</v>
      </c>
    </row>
    <row r="119" spans="1:12" x14ac:dyDescent="0.3">
      <c r="A119" t="s">
        <v>123</v>
      </c>
      <c r="B119">
        <v>359</v>
      </c>
      <c r="D119">
        <f t="shared" si="4"/>
        <v>439.6</v>
      </c>
      <c r="F119">
        <f t="shared" si="5"/>
        <v>-80.600000000000023</v>
      </c>
      <c r="H119">
        <f t="shared" si="6"/>
        <v>6496.3600000000033</v>
      </c>
      <c r="L119">
        <f t="shared" si="7"/>
        <v>0.22451253481894157</v>
      </c>
    </row>
    <row r="120" spans="1:12" x14ac:dyDescent="0.3">
      <c r="A120" t="s">
        <v>124</v>
      </c>
      <c r="B120">
        <v>310</v>
      </c>
      <c r="D120">
        <f t="shared" si="4"/>
        <v>438.8</v>
      </c>
      <c r="F120">
        <f t="shared" si="5"/>
        <v>-128.80000000000001</v>
      </c>
      <c r="H120">
        <f t="shared" si="6"/>
        <v>16589.440000000002</v>
      </c>
      <c r="L120">
        <f t="shared" si="7"/>
        <v>0.41548387096774198</v>
      </c>
    </row>
    <row r="121" spans="1:12" x14ac:dyDescent="0.3">
      <c r="A121" t="s">
        <v>125</v>
      </c>
      <c r="B121">
        <v>337</v>
      </c>
      <c r="D121">
        <f t="shared" si="4"/>
        <v>413.8</v>
      </c>
      <c r="F121">
        <f t="shared" si="5"/>
        <v>-76.800000000000011</v>
      </c>
      <c r="H121">
        <f t="shared" si="6"/>
        <v>5898.2400000000016</v>
      </c>
      <c r="L121">
        <f t="shared" si="7"/>
        <v>0.22789317507418402</v>
      </c>
    </row>
    <row r="122" spans="1:12" x14ac:dyDescent="0.3">
      <c r="A122" t="s">
        <v>126</v>
      </c>
      <c r="B122">
        <v>360</v>
      </c>
      <c r="D122">
        <f t="shared" si="4"/>
        <v>383</v>
      </c>
      <c r="F122">
        <f t="shared" si="5"/>
        <v>-23</v>
      </c>
      <c r="H122">
        <f t="shared" si="6"/>
        <v>529</v>
      </c>
      <c r="L122">
        <f t="shared" si="7"/>
        <v>6.3888888888888884E-2</v>
      </c>
    </row>
    <row r="123" spans="1:12" x14ac:dyDescent="0.3">
      <c r="A123" t="s">
        <v>127</v>
      </c>
      <c r="B123">
        <v>342</v>
      </c>
      <c r="D123">
        <f t="shared" si="4"/>
        <v>354</v>
      </c>
      <c r="F123">
        <f t="shared" si="5"/>
        <v>-12</v>
      </c>
      <c r="H123">
        <f t="shared" si="6"/>
        <v>144</v>
      </c>
      <c r="L123">
        <f t="shared" si="7"/>
        <v>3.5087719298245612E-2</v>
      </c>
    </row>
    <row r="124" spans="1:12" x14ac:dyDescent="0.3">
      <c r="A124" t="s">
        <v>128</v>
      </c>
      <c r="B124">
        <v>406</v>
      </c>
      <c r="D124">
        <f t="shared" si="4"/>
        <v>341.6</v>
      </c>
      <c r="F124">
        <f t="shared" si="5"/>
        <v>64.399999999999977</v>
      </c>
      <c r="H124">
        <f t="shared" si="6"/>
        <v>4147.3599999999969</v>
      </c>
      <c r="L124">
        <f t="shared" si="7"/>
        <v>0.15862068965517237</v>
      </c>
    </row>
    <row r="125" spans="1:12" x14ac:dyDescent="0.3">
      <c r="A125" t="s">
        <v>129</v>
      </c>
      <c r="B125">
        <v>396</v>
      </c>
      <c r="D125">
        <f t="shared" si="4"/>
        <v>351</v>
      </c>
      <c r="F125">
        <f t="shared" si="5"/>
        <v>45</v>
      </c>
      <c r="H125">
        <f t="shared" si="6"/>
        <v>2025</v>
      </c>
      <c r="L125">
        <f t="shared" si="7"/>
        <v>0.11363636363636363</v>
      </c>
    </row>
    <row r="126" spans="1:12" x14ac:dyDescent="0.3">
      <c r="A126" t="s">
        <v>130</v>
      </c>
      <c r="B126">
        <v>420</v>
      </c>
      <c r="D126">
        <f t="shared" si="4"/>
        <v>368.2</v>
      </c>
      <c r="F126">
        <f t="shared" si="5"/>
        <v>51.800000000000011</v>
      </c>
      <c r="H126">
        <f t="shared" si="6"/>
        <v>2683.2400000000011</v>
      </c>
      <c r="L126">
        <f t="shared" si="7"/>
        <v>0.12333333333333336</v>
      </c>
    </row>
    <row r="127" spans="1:12" x14ac:dyDescent="0.3">
      <c r="A127" t="s">
        <v>131</v>
      </c>
      <c r="B127">
        <v>472</v>
      </c>
      <c r="D127">
        <f t="shared" si="4"/>
        <v>384.8</v>
      </c>
      <c r="F127">
        <f t="shared" si="5"/>
        <v>87.199999999999989</v>
      </c>
      <c r="H127">
        <f t="shared" si="6"/>
        <v>7603.8399999999983</v>
      </c>
      <c r="L127">
        <f t="shared" si="7"/>
        <v>0.18474576271186438</v>
      </c>
    </row>
    <row r="128" spans="1:12" x14ac:dyDescent="0.3">
      <c r="A128" t="s">
        <v>132</v>
      </c>
      <c r="B128">
        <v>548</v>
      </c>
      <c r="D128">
        <f t="shared" si="4"/>
        <v>407.2</v>
      </c>
      <c r="F128">
        <f t="shared" si="5"/>
        <v>140.80000000000001</v>
      </c>
      <c r="H128">
        <f t="shared" si="6"/>
        <v>19824.640000000003</v>
      </c>
      <c r="L128">
        <f t="shared" si="7"/>
        <v>0.25693430656934307</v>
      </c>
    </row>
    <row r="129" spans="1:12" x14ac:dyDescent="0.3">
      <c r="A129" t="s">
        <v>133</v>
      </c>
      <c r="B129">
        <v>559</v>
      </c>
      <c r="D129">
        <f t="shared" si="4"/>
        <v>448.4</v>
      </c>
      <c r="F129">
        <f t="shared" si="5"/>
        <v>110.60000000000002</v>
      </c>
      <c r="H129">
        <f t="shared" si="6"/>
        <v>12232.360000000004</v>
      </c>
      <c r="L129">
        <f t="shared" si="7"/>
        <v>0.19785330948121649</v>
      </c>
    </row>
    <row r="130" spans="1:12" x14ac:dyDescent="0.3">
      <c r="A130" t="s">
        <v>134</v>
      </c>
      <c r="B130">
        <v>463</v>
      </c>
      <c r="D130">
        <f t="shared" si="4"/>
        <v>479</v>
      </c>
      <c r="F130">
        <f t="shared" si="5"/>
        <v>-16</v>
      </c>
      <c r="H130">
        <f t="shared" si="6"/>
        <v>256</v>
      </c>
      <c r="L130">
        <f t="shared" si="7"/>
        <v>3.4557235421166309E-2</v>
      </c>
    </row>
    <row r="131" spans="1:12" x14ac:dyDescent="0.3">
      <c r="A131" t="s">
        <v>135</v>
      </c>
      <c r="B131">
        <v>407</v>
      </c>
      <c r="D131">
        <f t="shared" si="4"/>
        <v>492.4</v>
      </c>
      <c r="F131">
        <f t="shared" si="5"/>
        <v>-85.399999999999977</v>
      </c>
      <c r="H131">
        <f t="shared" si="6"/>
        <v>7293.1599999999962</v>
      </c>
      <c r="L131">
        <f t="shared" si="7"/>
        <v>0.20982800982800978</v>
      </c>
    </row>
    <row r="132" spans="1:12" x14ac:dyDescent="0.3">
      <c r="A132" t="s">
        <v>136</v>
      </c>
      <c r="B132">
        <v>362</v>
      </c>
      <c r="D132">
        <f t="shared" si="4"/>
        <v>489.8</v>
      </c>
      <c r="F132">
        <f t="shared" si="5"/>
        <v>-127.80000000000001</v>
      </c>
      <c r="H132">
        <f t="shared" si="6"/>
        <v>16332.840000000004</v>
      </c>
      <c r="L132">
        <f t="shared" si="7"/>
        <v>0.3530386740331492</v>
      </c>
    </row>
    <row r="133" spans="1:12" x14ac:dyDescent="0.3">
      <c r="A133" t="s">
        <v>137</v>
      </c>
      <c r="B133">
        <v>405</v>
      </c>
      <c r="D133">
        <f t="shared" si="4"/>
        <v>467.8</v>
      </c>
      <c r="F133">
        <f t="shared" si="5"/>
        <v>-62.800000000000011</v>
      </c>
      <c r="H133">
        <f t="shared" si="6"/>
        <v>3943.8400000000015</v>
      </c>
      <c r="L133">
        <f t="shared" si="7"/>
        <v>0.15506172839506174</v>
      </c>
    </row>
    <row r="134" spans="1:12" x14ac:dyDescent="0.3">
      <c r="A134" t="s">
        <v>138</v>
      </c>
      <c r="B134">
        <v>417</v>
      </c>
      <c r="D134">
        <f t="shared" si="4"/>
        <v>439.2</v>
      </c>
      <c r="F134">
        <f t="shared" si="5"/>
        <v>-22.199999999999989</v>
      </c>
      <c r="H134">
        <f t="shared" si="6"/>
        <v>492.83999999999952</v>
      </c>
      <c r="L134">
        <f t="shared" si="7"/>
        <v>5.3237410071942416E-2</v>
      </c>
    </row>
    <row r="135" spans="1:12" x14ac:dyDescent="0.3">
      <c r="A135" t="s">
        <v>139</v>
      </c>
      <c r="B135">
        <v>391</v>
      </c>
      <c r="D135">
        <f t="shared" si="4"/>
        <v>410.8</v>
      </c>
      <c r="F135">
        <f t="shared" si="5"/>
        <v>-19.800000000000011</v>
      </c>
      <c r="H135">
        <f t="shared" si="6"/>
        <v>392.04000000000048</v>
      </c>
      <c r="L135">
        <f t="shared" si="7"/>
        <v>5.063938618925834E-2</v>
      </c>
    </row>
    <row r="136" spans="1:12" x14ac:dyDescent="0.3">
      <c r="A136" t="s">
        <v>140</v>
      </c>
      <c r="B136">
        <v>419</v>
      </c>
      <c r="D136">
        <f t="shared" ref="D136:D146" si="8">AVERAGE(B131:B135)</f>
        <v>396.4</v>
      </c>
      <c r="F136">
        <f t="shared" ref="F136:F146" si="9">B136-D136</f>
        <v>22.600000000000023</v>
      </c>
      <c r="H136">
        <f t="shared" ref="H136:H146" si="10">F136*F136</f>
        <v>510.76000000000101</v>
      </c>
      <c r="L136">
        <f t="shared" ref="L136:L146" si="11">ABS(F136)/B136</f>
        <v>5.3937947494033467E-2</v>
      </c>
    </row>
    <row r="137" spans="1:12" x14ac:dyDescent="0.3">
      <c r="A137" t="s">
        <v>141</v>
      </c>
      <c r="B137">
        <v>461</v>
      </c>
      <c r="D137">
        <f t="shared" si="8"/>
        <v>398.8</v>
      </c>
      <c r="F137">
        <f t="shared" si="9"/>
        <v>62.199999999999989</v>
      </c>
      <c r="H137">
        <f t="shared" si="10"/>
        <v>3868.8399999999988</v>
      </c>
      <c r="L137">
        <f t="shared" si="11"/>
        <v>0.13492407809110626</v>
      </c>
    </row>
    <row r="138" spans="1:12" x14ac:dyDescent="0.3">
      <c r="A138" t="s">
        <v>142</v>
      </c>
      <c r="B138">
        <v>472</v>
      </c>
      <c r="D138">
        <f t="shared" si="8"/>
        <v>418.6</v>
      </c>
      <c r="F138">
        <f t="shared" si="9"/>
        <v>53.399999999999977</v>
      </c>
      <c r="H138">
        <f t="shared" si="10"/>
        <v>2851.5599999999977</v>
      </c>
      <c r="L138">
        <f t="shared" si="11"/>
        <v>0.11313559322033893</v>
      </c>
    </row>
    <row r="139" spans="1:12" x14ac:dyDescent="0.3">
      <c r="A139" t="s">
        <v>143</v>
      </c>
      <c r="B139">
        <v>535</v>
      </c>
      <c r="D139">
        <f t="shared" si="8"/>
        <v>432</v>
      </c>
      <c r="F139">
        <f t="shared" si="9"/>
        <v>103</v>
      </c>
      <c r="H139">
        <f t="shared" si="10"/>
        <v>10609</v>
      </c>
      <c r="L139">
        <f t="shared" si="11"/>
        <v>0.19252336448598131</v>
      </c>
    </row>
    <row r="140" spans="1:12" x14ac:dyDescent="0.3">
      <c r="A140" t="s">
        <v>144</v>
      </c>
      <c r="B140">
        <v>622</v>
      </c>
      <c r="D140">
        <f t="shared" si="8"/>
        <v>455.6</v>
      </c>
      <c r="F140">
        <f t="shared" si="9"/>
        <v>166.39999999999998</v>
      </c>
      <c r="H140">
        <f t="shared" si="10"/>
        <v>27688.959999999992</v>
      </c>
      <c r="L140">
        <f t="shared" si="11"/>
        <v>0.26752411575562696</v>
      </c>
    </row>
    <row r="141" spans="1:12" x14ac:dyDescent="0.3">
      <c r="A141" t="s">
        <v>145</v>
      </c>
      <c r="B141">
        <v>606</v>
      </c>
      <c r="D141">
        <f t="shared" si="8"/>
        <v>501.8</v>
      </c>
      <c r="F141">
        <f t="shared" si="9"/>
        <v>104.19999999999999</v>
      </c>
      <c r="H141">
        <f t="shared" si="10"/>
        <v>10857.639999999998</v>
      </c>
      <c r="L141">
        <f t="shared" si="11"/>
        <v>0.17194719471947192</v>
      </c>
    </row>
    <row r="142" spans="1:12" x14ac:dyDescent="0.3">
      <c r="A142" t="s">
        <v>146</v>
      </c>
      <c r="B142">
        <v>508</v>
      </c>
      <c r="D142">
        <f t="shared" si="8"/>
        <v>539.20000000000005</v>
      </c>
      <c r="F142">
        <f t="shared" si="9"/>
        <v>-31.200000000000045</v>
      </c>
      <c r="H142">
        <f t="shared" si="10"/>
        <v>973.44000000000278</v>
      </c>
      <c r="L142">
        <f t="shared" si="11"/>
        <v>6.1417322834645759E-2</v>
      </c>
    </row>
    <row r="143" spans="1:12" x14ac:dyDescent="0.3">
      <c r="A143" t="s">
        <v>147</v>
      </c>
      <c r="B143">
        <v>461</v>
      </c>
      <c r="D143">
        <f t="shared" si="8"/>
        <v>548.6</v>
      </c>
      <c r="F143">
        <f t="shared" si="9"/>
        <v>-87.600000000000023</v>
      </c>
      <c r="H143">
        <f t="shared" si="10"/>
        <v>7673.7600000000039</v>
      </c>
      <c r="L143">
        <f t="shared" si="11"/>
        <v>0.19002169197396968</v>
      </c>
    </row>
    <row r="144" spans="1:12" x14ac:dyDescent="0.3">
      <c r="A144" t="s">
        <v>148</v>
      </c>
      <c r="B144">
        <v>390</v>
      </c>
      <c r="D144">
        <f t="shared" si="8"/>
        <v>546.4</v>
      </c>
      <c r="F144">
        <f t="shared" si="9"/>
        <v>-156.39999999999998</v>
      </c>
      <c r="H144">
        <f t="shared" si="10"/>
        <v>24460.959999999992</v>
      </c>
      <c r="L144">
        <f t="shared" si="11"/>
        <v>0.40102564102564098</v>
      </c>
    </row>
    <row r="145" spans="1:12" x14ac:dyDescent="0.3">
      <c r="A145" t="s">
        <v>149</v>
      </c>
      <c r="B145">
        <v>432</v>
      </c>
      <c r="D145">
        <f t="shared" si="8"/>
        <v>517.4</v>
      </c>
      <c r="F145">
        <f t="shared" si="9"/>
        <v>-85.399999999999977</v>
      </c>
      <c r="H145">
        <f t="shared" si="10"/>
        <v>7293.1599999999962</v>
      </c>
      <c r="L145">
        <f t="shared" si="11"/>
        <v>0.19768518518518513</v>
      </c>
    </row>
    <row r="146" spans="1:12" x14ac:dyDescent="0.3">
      <c r="D146">
        <f t="shared" si="8"/>
        <v>479.4</v>
      </c>
      <c r="F146">
        <f t="shared" si="9"/>
        <v>-479.4</v>
      </c>
      <c r="H146">
        <f t="shared" si="10"/>
        <v>229824.36</v>
      </c>
      <c r="L146" t="e">
        <f t="shared" si="11"/>
        <v>#DIV/0!</v>
      </c>
    </row>
    <row r="147" spans="1:12" x14ac:dyDescent="0.3">
      <c r="H147" s="1">
        <f>AVERAGE(H7:H146)</f>
        <v>4632.1888571428581</v>
      </c>
      <c r="L147" s="2">
        <f>AVERAGE(L7:L145)</f>
        <v>0.13932261131079324</v>
      </c>
    </row>
    <row r="148" spans="1:12" x14ac:dyDescent="0.3">
      <c r="H148" s="1">
        <f>SQRT(H147)</f>
        <v>68.060185550311701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829A-589B-4F67-A3C8-2F7E4FF6CF3C}">
  <dimension ref="A1:J148"/>
  <sheetViews>
    <sheetView workbookViewId="0">
      <selection activeCell="G7" sqref="G7"/>
    </sheetView>
  </sheetViews>
  <sheetFormatPr defaultRowHeight="14.4" x14ac:dyDescent="0.3"/>
  <cols>
    <col min="1" max="1" width="27.77734375" customWidth="1"/>
  </cols>
  <sheetData>
    <row r="1" spans="1:10" x14ac:dyDescent="0.3">
      <c r="A1" t="s">
        <v>0</v>
      </c>
      <c r="B1" t="s">
        <v>1</v>
      </c>
      <c r="D1" t="s">
        <v>150</v>
      </c>
      <c r="E1" t="s">
        <v>152</v>
      </c>
      <c r="F1" t="s">
        <v>153</v>
      </c>
      <c r="G1" t="s">
        <v>154</v>
      </c>
      <c r="H1">
        <v>0.23</v>
      </c>
      <c r="J1" t="s">
        <v>155</v>
      </c>
    </row>
    <row r="2" spans="1:10" x14ac:dyDescent="0.3">
      <c r="A2" t="s">
        <v>5</v>
      </c>
      <c r="B2">
        <v>112</v>
      </c>
      <c r="H2">
        <v>0.16</v>
      </c>
    </row>
    <row r="3" spans="1:10" x14ac:dyDescent="0.3">
      <c r="A3" t="s">
        <v>7</v>
      </c>
      <c r="B3">
        <v>118</v>
      </c>
      <c r="H3">
        <v>0.24</v>
      </c>
      <c r="J3" s="1">
        <f>AVERAGE(G7:G145)</f>
        <v>0.12649508696361808</v>
      </c>
    </row>
    <row r="4" spans="1:10" x14ac:dyDescent="0.3">
      <c r="A4" t="s">
        <v>8</v>
      </c>
      <c r="B4">
        <v>132</v>
      </c>
      <c r="H4">
        <v>0.3</v>
      </c>
    </row>
    <row r="5" spans="1:10" x14ac:dyDescent="0.3">
      <c r="A5" t="s">
        <v>9</v>
      </c>
      <c r="B5">
        <v>129</v>
      </c>
      <c r="H5">
        <v>7.0000000000000007E-2</v>
      </c>
    </row>
    <row r="6" spans="1:10" x14ac:dyDescent="0.3">
      <c r="A6" t="s">
        <v>10</v>
      </c>
      <c r="B6">
        <v>121</v>
      </c>
    </row>
    <row r="7" spans="1:10" x14ac:dyDescent="0.3">
      <c r="A7" t="s">
        <v>11</v>
      </c>
      <c r="B7">
        <v>135</v>
      </c>
      <c r="D7">
        <f>(B2*$H$5)+(B3*$H$2)+(B4*$H$1)+(B5*$H$3)+(B6*$H$4)</f>
        <v>124.33999999999999</v>
      </c>
      <c r="E7">
        <f>B7-D7</f>
        <v>10.660000000000011</v>
      </c>
      <c r="F7">
        <f>E7*E7</f>
        <v>113.63560000000022</v>
      </c>
      <c r="G7">
        <f>ABS(E7)/B7</f>
        <v>7.896296296296304E-2</v>
      </c>
    </row>
    <row r="8" spans="1:10" x14ac:dyDescent="0.3">
      <c r="A8" t="s">
        <v>12</v>
      </c>
      <c r="B8">
        <v>148</v>
      </c>
      <c r="D8">
        <f t="shared" ref="D8:D71" si="0">(B3*$H$5)+(B4*$H$2)+(B5*$H$1)+(B6*$H$3)+(B7*$H$4)</f>
        <v>128.59</v>
      </c>
      <c r="E8">
        <f t="shared" ref="E8:E71" si="1">B8-D8</f>
        <v>19.409999999999997</v>
      </c>
      <c r="F8">
        <f t="shared" ref="F8:F71" si="2">E8*E8</f>
        <v>376.74809999999985</v>
      </c>
      <c r="G8">
        <f t="shared" ref="G8:G71" si="3">ABS(E8)/B8</f>
        <v>0.13114864864864861</v>
      </c>
    </row>
    <row r="9" spans="1:10" x14ac:dyDescent="0.3">
      <c r="A9" t="s">
        <v>13</v>
      </c>
      <c r="B9">
        <v>148</v>
      </c>
      <c r="D9">
        <f t="shared" si="0"/>
        <v>134.51000000000002</v>
      </c>
      <c r="E9">
        <f t="shared" si="1"/>
        <v>13.489999999999981</v>
      </c>
      <c r="F9">
        <f t="shared" si="2"/>
        <v>181.98009999999948</v>
      </c>
      <c r="G9">
        <f t="shared" si="3"/>
        <v>9.1148648648648523E-2</v>
      </c>
    </row>
    <row r="10" spans="1:10" x14ac:dyDescent="0.3">
      <c r="A10" t="s">
        <v>14</v>
      </c>
      <c r="B10">
        <v>136</v>
      </c>
      <c r="D10">
        <f t="shared" si="0"/>
        <v>139.35999999999999</v>
      </c>
      <c r="E10">
        <f t="shared" si="1"/>
        <v>-3.3599999999999852</v>
      </c>
      <c r="F10">
        <f t="shared" si="2"/>
        <v>11.289599999999901</v>
      </c>
      <c r="G10">
        <f t="shared" si="3"/>
        <v>2.4705882352941067E-2</v>
      </c>
    </row>
    <row r="11" spans="1:10" x14ac:dyDescent="0.3">
      <c r="A11" t="s">
        <v>15</v>
      </c>
      <c r="B11">
        <v>119</v>
      </c>
      <c r="D11">
        <f t="shared" si="0"/>
        <v>140.43</v>
      </c>
      <c r="E11">
        <f t="shared" si="1"/>
        <v>-21.430000000000007</v>
      </c>
      <c r="F11">
        <f t="shared" si="2"/>
        <v>459.24490000000031</v>
      </c>
      <c r="G11">
        <f t="shared" si="3"/>
        <v>0.18008403361344544</v>
      </c>
    </row>
    <row r="12" spans="1:10" x14ac:dyDescent="0.3">
      <c r="A12" t="s">
        <v>16</v>
      </c>
      <c r="B12">
        <v>104</v>
      </c>
      <c r="D12">
        <f t="shared" si="0"/>
        <v>135.51</v>
      </c>
      <c r="E12">
        <f t="shared" si="1"/>
        <v>-31.509999999999991</v>
      </c>
      <c r="F12">
        <f t="shared" si="2"/>
        <v>992.8800999999994</v>
      </c>
      <c r="G12">
        <f t="shared" si="3"/>
        <v>0.30298076923076916</v>
      </c>
    </row>
    <row r="13" spans="1:10" x14ac:dyDescent="0.3">
      <c r="A13" t="s">
        <v>17</v>
      </c>
      <c r="B13">
        <v>118</v>
      </c>
      <c r="D13">
        <f t="shared" si="0"/>
        <v>125.08</v>
      </c>
      <c r="E13">
        <f t="shared" si="1"/>
        <v>-7.0799999999999983</v>
      </c>
      <c r="F13">
        <f t="shared" si="2"/>
        <v>50.126399999999975</v>
      </c>
      <c r="G13">
        <f t="shared" si="3"/>
        <v>5.9999999999999984E-2</v>
      </c>
    </row>
    <row r="14" spans="1:10" x14ac:dyDescent="0.3">
      <c r="A14" t="s">
        <v>18</v>
      </c>
      <c r="B14">
        <v>115</v>
      </c>
      <c r="D14">
        <f t="shared" si="0"/>
        <v>119.85000000000002</v>
      </c>
      <c r="E14">
        <f t="shared" si="1"/>
        <v>-4.8500000000000227</v>
      </c>
      <c r="F14">
        <f t="shared" si="2"/>
        <v>23.522500000000221</v>
      </c>
      <c r="G14">
        <f t="shared" si="3"/>
        <v>4.2173913043478457E-2</v>
      </c>
    </row>
    <row r="15" spans="1:10" x14ac:dyDescent="0.3">
      <c r="A15" t="s">
        <v>19</v>
      </c>
      <c r="B15">
        <v>126</v>
      </c>
      <c r="D15">
        <f t="shared" si="0"/>
        <v>115.30000000000001</v>
      </c>
      <c r="E15">
        <f t="shared" si="1"/>
        <v>10.699999999999989</v>
      </c>
      <c r="F15">
        <f t="shared" si="2"/>
        <v>114.48999999999975</v>
      </c>
      <c r="G15">
        <f t="shared" si="3"/>
        <v>8.4920634920634827E-2</v>
      </c>
    </row>
    <row r="16" spans="1:10" x14ac:dyDescent="0.3">
      <c r="A16" t="s">
        <v>20</v>
      </c>
      <c r="B16">
        <v>141</v>
      </c>
      <c r="D16">
        <f t="shared" si="0"/>
        <v>117.50999999999999</v>
      </c>
      <c r="E16">
        <f t="shared" si="1"/>
        <v>23.490000000000009</v>
      </c>
      <c r="F16">
        <f t="shared" si="2"/>
        <v>551.7801000000004</v>
      </c>
      <c r="G16">
        <f t="shared" si="3"/>
        <v>0.16659574468085112</v>
      </c>
    </row>
    <row r="17" spans="1:7" x14ac:dyDescent="0.3">
      <c r="A17" t="s">
        <v>21</v>
      </c>
      <c r="B17">
        <v>135</v>
      </c>
      <c r="D17">
        <f t="shared" si="0"/>
        <v>125.14999999999999</v>
      </c>
      <c r="E17">
        <f t="shared" si="1"/>
        <v>9.8500000000000085</v>
      </c>
      <c r="F17">
        <f t="shared" si="2"/>
        <v>97.022500000000164</v>
      </c>
      <c r="G17">
        <f t="shared" si="3"/>
        <v>7.2962962962963021E-2</v>
      </c>
    </row>
    <row r="18" spans="1:7" x14ac:dyDescent="0.3">
      <c r="A18" t="s">
        <v>22</v>
      </c>
      <c r="B18">
        <v>125</v>
      </c>
      <c r="D18">
        <f t="shared" si="0"/>
        <v>129.97999999999999</v>
      </c>
      <c r="E18">
        <f t="shared" si="1"/>
        <v>-4.9799999999999898</v>
      </c>
      <c r="F18">
        <f t="shared" si="2"/>
        <v>24.800399999999897</v>
      </c>
      <c r="G18">
        <f t="shared" si="3"/>
        <v>3.9839999999999917E-2</v>
      </c>
    </row>
    <row r="19" spans="1:7" x14ac:dyDescent="0.3">
      <c r="A19" t="s">
        <v>23</v>
      </c>
      <c r="B19">
        <v>149</v>
      </c>
      <c r="D19">
        <f t="shared" si="0"/>
        <v>130.54</v>
      </c>
      <c r="E19">
        <f t="shared" si="1"/>
        <v>18.460000000000008</v>
      </c>
      <c r="F19">
        <f t="shared" si="2"/>
        <v>340.77160000000032</v>
      </c>
      <c r="G19">
        <f t="shared" si="3"/>
        <v>0.12389261744966448</v>
      </c>
    </row>
    <row r="20" spans="1:7" x14ac:dyDescent="0.3">
      <c r="A20" t="s">
        <v>24</v>
      </c>
      <c r="B20">
        <v>170</v>
      </c>
      <c r="D20">
        <f t="shared" si="0"/>
        <v>137.13</v>
      </c>
      <c r="E20">
        <f t="shared" si="1"/>
        <v>32.870000000000005</v>
      </c>
      <c r="F20">
        <f t="shared" si="2"/>
        <v>1080.4369000000004</v>
      </c>
      <c r="G20">
        <f t="shared" si="3"/>
        <v>0.19335294117647062</v>
      </c>
    </row>
    <row r="21" spans="1:7" x14ac:dyDescent="0.3">
      <c r="A21" t="s">
        <v>25</v>
      </c>
      <c r="B21">
        <v>170</v>
      </c>
      <c r="D21">
        <f t="shared" si="0"/>
        <v>146.97999999999999</v>
      </c>
      <c r="E21">
        <f t="shared" si="1"/>
        <v>23.02000000000001</v>
      </c>
      <c r="F21">
        <f t="shared" si="2"/>
        <v>529.92040000000043</v>
      </c>
      <c r="G21">
        <f t="shared" si="3"/>
        <v>0.13541176470588243</v>
      </c>
    </row>
    <row r="22" spans="1:7" x14ac:dyDescent="0.3">
      <c r="A22" t="s">
        <v>26</v>
      </c>
      <c r="B22">
        <v>158</v>
      </c>
      <c r="D22">
        <f t="shared" si="0"/>
        <v>155.52000000000001</v>
      </c>
      <c r="E22">
        <f t="shared" si="1"/>
        <v>2.4799999999999898</v>
      </c>
      <c r="F22">
        <f t="shared" si="2"/>
        <v>6.1503999999999497</v>
      </c>
      <c r="G22">
        <f t="shared" si="3"/>
        <v>1.5696202531645505E-2</v>
      </c>
    </row>
    <row r="23" spans="1:7" x14ac:dyDescent="0.3">
      <c r="A23" t="s">
        <v>27</v>
      </c>
      <c r="B23">
        <v>133</v>
      </c>
      <c r="D23">
        <f t="shared" si="0"/>
        <v>159.88999999999999</v>
      </c>
      <c r="E23">
        <f t="shared" si="1"/>
        <v>-26.889999999999986</v>
      </c>
      <c r="F23">
        <f t="shared" si="2"/>
        <v>723.0720999999993</v>
      </c>
      <c r="G23">
        <f t="shared" si="3"/>
        <v>0.20218045112781943</v>
      </c>
    </row>
    <row r="24" spans="1:7" x14ac:dyDescent="0.3">
      <c r="A24" t="s">
        <v>28</v>
      </c>
      <c r="B24">
        <v>114</v>
      </c>
      <c r="D24">
        <f t="shared" si="0"/>
        <v>154.55000000000001</v>
      </c>
      <c r="E24">
        <f t="shared" si="1"/>
        <v>-40.550000000000011</v>
      </c>
      <c r="F24">
        <f t="shared" si="2"/>
        <v>1644.3025000000009</v>
      </c>
      <c r="G24">
        <f t="shared" si="3"/>
        <v>0.35570175438596502</v>
      </c>
    </row>
    <row r="25" spans="1:7" x14ac:dyDescent="0.3">
      <c r="A25" t="s">
        <v>29</v>
      </c>
      <c r="B25">
        <v>140</v>
      </c>
      <c r="D25">
        <f t="shared" si="0"/>
        <v>141.56</v>
      </c>
      <c r="E25">
        <f t="shared" si="1"/>
        <v>-1.5600000000000023</v>
      </c>
      <c r="F25">
        <f t="shared" si="2"/>
        <v>2.4336000000000073</v>
      </c>
      <c r="G25">
        <f t="shared" si="3"/>
        <v>1.1142857142857159E-2</v>
      </c>
    </row>
    <row r="26" spans="1:7" x14ac:dyDescent="0.3">
      <c r="A26" t="s">
        <v>30</v>
      </c>
      <c r="B26">
        <v>145</v>
      </c>
      <c r="D26">
        <f t="shared" si="0"/>
        <v>137.13</v>
      </c>
      <c r="E26">
        <f t="shared" si="1"/>
        <v>7.8700000000000045</v>
      </c>
      <c r="F26">
        <f t="shared" si="2"/>
        <v>61.936900000000072</v>
      </c>
      <c r="G26">
        <f t="shared" si="3"/>
        <v>5.427586206896555E-2</v>
      </c>
    </row>
    <row r="27" spans="1:7" x14ac:dyDescent="0.3">
      <c r="A27" t="s">
        <v>31</v>
      </c>
      <c r="B27">
        <v>150</v>
      </c>
      <c r="D27">
        <f t="shared" si="0"/>
        <v>135.66</v>
      </c>
      <c r="E27">
        <f t="shared" si="1"/>
        <v>14.340000000000003</v>
      </c>
      <c r="F27">
        <f t="shared" si="2"/>
        <v>205.6356000000001</v>
      </c>
      <c r="G27">
        <f t="shared" si="3"/>
        <v>9.5600000000000018E-2</v>
      </c>
    </row>
    <row r="28" spans="1:7" x14ac:dyDescent="0.3">
      <c r="A28" t="s">
        <v>32</v>
      </c>
      <c r="B28">
        <v>178</v>
      </c>
      <c r="D28">
        <f t="shared" si="0"/>
        <v>139.55000000000001</v>
      </c>
      <c r="E28">
        <f t="shared" si="1"/>
        <v>38.449999999999989</v>
      </c>
      <c r="F28">
        <f t="shared" si="2"/>
        <v>1478.4024999999992</v>
      </c>
      <c r="G28">
        <f t="shared" si="3"/>
        <v>0.21601123595505611</v>
      </c>
    </row>
    <row r="29" spans="1:7" x14ac:dyDescent="0.3">
      <c r="A29" t="s">
        <v>33</v>
      </c>
      <c r="B29">
        <v>163</v>
      </c>
      <c r="D29">
        <f t="shared" si="0"/>
        <v>153.13</v>
      </c>
      <c r="E29">
        <f t="shared" si="1"/>
        <v>9.8700000000000045</v>
      </c>
      <c r="F29">
        <f t="shared" si="2"/>
        <v>97.416900000000084</v>
      </c>
      <c r="G29">
        <f t="shared" si="3"/>
        <v>6.0552147239263832E-2</v>
      </c>
    </row>
    <row r="30" spans="1:7" x14ac:dyDescent="0.3">
      <c r="A30" t="s">
        <v>34</v>
      </c>
      <c r="B30">
        <v>172</v>
      </c>
      <c r="D30">
        <f t="shared" si="0"/>
        <v>159.12</v>
      </c>
      <c r="E30">
        <f t="shared" si="1"/>
        <v>12.879999999999995</v>
      </c>
      <c r="F30">
        <f t="shared" si="2"/>
        <v>165.89439999999988</v>
      </c>
      <c r="G30">
        <f t="shared" si="3"/>
        <v>7.4883720930232531E-2</v>
      </c>
    </row>
    <row r="31" spans="1:7" x14ac:dyDescent="0.3">
      <c r="A31" t="s">
        <v>35</v>
      </c>
      <c r="B31">
        <v>178</v>
      </c>
      <c r="D31">
        <f t="shared" si="0"/>
        <v>165.81</v>
      </c>
      <c r="E31">
        <f t="shared" si="1"/>
        <v>12.189999999999998</v>
      </c>
      <c r="F31">
        <f t="shared" si="2"/>
        <v>148.59609999999995</v>
      </c>
      <c r="G31">
        <f t="shared" si="3"/>
        <v>6.8483146067415721E-2</v>
      </c>
    </row>
    <row r="32" spans="1:7" x14ac:dyDescent="0.3">
      <c r="A32" t="s">
        <v>36</v>
      </c>
      <c r="B32">
        <v>199</v>
      </c>
      <c r="D32">
        <f t="shared" si="0"/>
        <v>171.15</v>
      </c>
      <c r="E32">
        <f t="shared" si="1"/>
        <v>27.849999999999994</v>
      </c>
      <c r="F32">
        <f t="shared" si="2"/>
        <v>775.62249999999972</v>
      </c>
      <c r="G32">
        <f t="shared" si="3"/>
        <v>0.13994974874371857</v>
      </c>
    </row>
    <row r="33" spans="1:7" x14ac:dyDescent="0.3">
      <c r="A33" t="s">
        <v>37</v>
      </c>
      <c r="B33">
        <v>199</v>
      </c>
      <c r="D33">
        <f t="shared" si="0"/>
        <v>180.52</v>
      </c>
      <c r="E33">
        <f t="shared" si="1"/>
        <v>18.47999999999999</v>
      </c>
      <c r="F33">
        <f t="shared" si="2"/>
        <v>341.51039999999961</v>
      </c>
      <c r="G33">
        <f t="shared" si="3"/>
        <v>9.2864321608040146E-2</v>
      </c>
    </row>
    <row r="34" spans="1:7" x14ac:dyDescent="0.3">
      <c r="A34" t="s">
        <v>38</v>
      </c>
      <c r="B34">
        <v>184</v>
      </c>
      <c r="D34">
        <f t="shared" si="0"/>
        <v>187.32999999999998</v>
      </c>
      <c r="E34">
        <f t="shared" si="1"/>
        <v>-3.3299999999999841</v>
      </c>
      <c r="F34">
        <f t="shared" si="2"/>
        <v>11.088899999999894</v>
      </c>
      <c r="G34">
        <f t="shared" si="3"/>
        <v>1.8097826086956436E-2</v>
      </c>
    </row>
    <row r="35" spans="1:7" x14ac:dyDescent="0.3">
      <c r="A35" t="s">
        <v>39</v>
      </c>
      <c r="B35">
        <v>162</v>
      </c>
      <c r="D35">
        <f t="shared" si="0"/>
        <v>189.25</v>
      </c>
      <c r="E35">
        <f t="shared" si="1"/>
        <v>-27.25</v>
      </c>
      <c r="F35">
        <f t="shared" si="2"/>
        <v>742.5625</v>
      </c>
      <c r="G35">
        <f t="shared" si="3"/>
        <v>0.16820987654320987</v>
      </c>
    </row>
    <row r="36" spans="1:7" x14ac:dyDescent="0.3">
      <c r="A36" t="s">
        <v>40</v>
      </c>
      <c r="B36">
        <v>146</v>
      </c>
      <c r="D36">
        <f t="shared" si="0"/>
        <v>182.82999999999998</v>
      </c>
      <c r="E36">
        <f t="shared" si="1"/>
        <v>-36.829999999999984</v>
      </c>
      <c r="F36">
        <f t="shared" si="2"/>
        <v>1356.4488999999987</v>
      </c>
      <c r="G36">
        <f t="shared" si="3"/>
        <v>0.25226027397260264</v>
      </c>
    </row>
    <row r="37" spans="1:7" x14ac:dyDescent="0.3">
      <c r="A37" t="s">
        <v>41</v>
      </c>
      <c r="B37">
        <v>166</v>
      </c>
      <c r="D37">
        <f t="shared" si="0"/>
        <v>170.76999999999998</v>
      </c>
      <c r="E37">
        <f t="shared" si="1"/>
        <v>-4.7699999999999818</v>
      </c>
      <c r="F37">
        <f t="shared" si="2"/>
        <v>22.752899999999826</v>
      </c>
      <c r="G37">
        <f t="shared" si="3"/>
        <v>2.8734939759036036E-2</v>
      </c>
    </row>
    <row r="38" spans="1:7" x14ac:dyDescent="0.3">
      <c r="A38" t="s">
        <v>42</v>
      </c>
      <c r="B38">
        <v>171</v>
      </c>
      <c r="D38">
        <f t="shared" si="0"/>
        <v>165.47000000000003</v>
      </c>
      <c r="E38">
        <f t="shared" si="1"/>
        <v>5.5299999999999727</v>
      </c>
      <c r="F38">
        <f t="shared" si="2"/>
        <v>30.580899999999698</v>
      </c>
      <c r="G38">
        <f t="shared" si="3"/>
        <v>3.233918128654955E-2</v>
      </c>
    </row>
    <row r="39" spans="1:7" x14ac:dyDescent="0.3">
      <c r="A39" t="s">
        <v>43</v>
      </c>
      <c r="B39">
        <v>180</v>
      </c>
      <c r="D39">
        <f t="shared" si="0"/>
        <v>163.51999999999998</v>
      </c>
      <c r="E39">
        <f t="shared" si="1"/>
        <v>16.480000000000018</v>
      </c>
      <c r="F39">
        <f t="shared" si="2"/>
        <v>271.59040000000061</v>
      </c>
      <c r="G39">
        <f t="shared" si="3"/>
        <v>9.1555555555555654E-2</v>
      </c>
    </row>
    <row r="40" spans="1:7" x14ac:dyDescent="0.3">
      <c r="A40" t="s">
        <v>44</v>
      </c>
      <c r="B40">
        <v>193</v>
      </c>
      <c r="D40">
        <f t="shared" si="0"/>
        <v>167.92</v>
      </c>
      <c r="E40">
        <f t="shared" si="1"/>
        <v>25.080000000000013</v>
      </c>
      <c r="F40">
        <f t="shared" si="2"/>
        <v>629.00640000000067</v>
      </c>
      <c r="G40">
        <f t="shared" si="3"/>
        <v>0.12994818652849746</v>
      </c>
    </row>
    <row r="41" spans="1:7" x14ac:dyDescent="0.3">
      <c r="A41" t="s">
        <v>45</v>
      </c>
      <c r="B41">
        <v>181</v>
      </c>
      <c r="D41">
        <f t="shared" si="0"/>
        <v>177.21</v>
      </c>
      <c r="E41">
        <f t="shared" si="1"/>
        <v>3.789999999999992</v>
      </c>
      <c r="F41">
        <f t="shared" si="2"/>
        <v>14.36409999999994</v>
      </c>
      <c r="G41">
        <f t="shared" si="3"/>
        <v>2.0939226519336971E-2</v>
      </c>
    </row>
    <row r="42" spans="1:7" x14ac:dyDescent="0.3">
      <c r="A42" t="s">
        <v>46</v>
      </c>
      <c r="B42">
        <v>183</v>
      </c>
      <c r="D42">
        <f t="shared" si="0"/>
        <v>181</v>
      </c>
      <c r="E42">
        <f t="shared" si="1"/>
        <v>2</v>
      </c>
      <c r="F42">
        <f t="shared" si="2"/>
        <v>4</v>
      </c>
      <c r="G42">
        <f t="shared" si="3"/>
        <v>1.092896174863388E-2</v>
      </c>
    </row>
    <row r="43" spans="1:7" x14ac:dyDescent="0.3">
      <c r="A43" t="s">
        <v>47</v>
      </c>
      <c r="B43">
        <v>218</v>
      </c>
      <c r="D43">
        <f t="shared" si="0"/>
        <v>183.5</v>
      </c>
      <c r="E43">
        <f t="shared" si="1"/>
        <v>34.5</v>
      </c>
      <c r="F43">
        <f t="shared" si="2"/>
        <v>1190.25</v>
      </c>
      <c r="G43">
        <f t="shared" si="3"/>
        <v>0.15825688073394495</v>
      </c>
    </row>
    <row r="44" spans="1:7" x14ac:dyDescent="0.3">
      <c r="A44" t="s">
        <v>48</v>
      </c>
      <c r="B44">
        <v>230</v>
      </c>
      <c r="D44">
        <f t="shared" si="0"/>
        <v>194.43</v>
      </c>
      <c r="E44">
        <f t="shared" si="1"/>
        <v>35.569999999999993</v>
      </c>
      <c r="F44">
        <f t="shared" si="2"/>
        <v>1265.2248999999995</v>
      </c>
      <c r="G44">
        <f t="shared" si="3"/>
        <v>0.15465217391304345</v>
      </c>
    </row>
    <row r="45" spans="1:7" x14ac:dyDescent="0.3">
      <c r="A45" t="s">
        <v>49</v>
      </c>
      <c r="B45">
        <v>242</v>
      </c>
      <c r="D45">
        <f t="shared" si="0"/>
        <v>205.88</v>
      </c>
      <c r="E45">
        <f t="shared" si="1"/>
        <v>36.120000000000005</v>
      </c>
      <c r="F45">
        <f t="shared" si="2"/>
        <v>1304.6544000000004</v>
      </c>
      <c r="G45">
        <f t="shared" si="3"/>
        <v>0.14925619834710746</v>
      </c>
    </row>
    <row r="46" spans="1:7" x14ac:dyDescent="0.3">
      <c r="A46" t="s">
        <v>50</v>
      </c>
      <c r="B46">
        <v>209</v>
      </c>
      <c r="D46">
        <f t="shared" si="0"/>
        <v>219.89</v>
      </c>
      <c r="E46">
        <f t="shared" si="1"/>
        <v>-10.889999999999986</v>
      </c>
      <c r="F46">
        <f t="shared" si="2"/>
        <v>118.5920999999997</v>
      </c>
      <c r="G46">
        <f t="shared" si="3"/>
        <v>5.2105263157894668E-2</v>
      </c>
    </row>
    <row r="47" spans="1:7" x14ac:dyDescent="0.3">
      <c r="A47" t="s">
        <v>51</v>
      </c>
      <c r="B47">
        <v>191</v>
      </c>
      <c r="D47">
        <f t="shared" si="0"/>
        <v>221.37</v>
      </c>
      <c r="E47">
        <f t="shared" si="1"/>
        <v>-30.370000000000005</v>
      </c>
      <c r="F47">
        <f t="shared" si="2"/>
        <v>922.33690000000024</v>
      </c>
      <c r="G47">
        <f t="shared" si="3"/>
        <v>0.15900523560209426</v>
      </c>
    </row>
    <row r="48" spans="1:7" x14ac:dyDescent="0.3">
      <c r="A48" t="s">
        <v>52</v>
      </c>
      <c r="B48">
        <v>172</v>
      </c>
      <c r="D48">
        <f t="shared" si="0"/>
        <v>215.18</v>
      </c>
      <c r="E48">
        <f t="shared" si="1"/>
        <v>-43.180000000000007</v>
      </c>
      <c r="F48">
        <f t="shared" si="2"/>
        <v>1864.5124000000005</v>
      </c>
      <c r="G48">
        <f t="shared" si="3"/>
        <v>0.25104651162790703</v>
      </c>
    </row>
    <row r="49" spans="1:7" x14ac:dyDescent="0.3">
      <c r="A49" t="s">
        <v>53</v>
      </c>
      <c r="B49">
        <v>194</v>
      </c>
      <c r="D49">
        <f t="shared" si="0"/>
        <v>200.32999999999998</v>
      </c>
      <c r="E49">
        <f t="shared" si="1"/>
        <v>-6.3299999999999841</v>
      </c>
      <c r="F49">
        <f t="shared" si="2"/>
        <v>40.0688999999998</v>
      </c>
      <c r="G49">
        <f t="shared" si="3"/>
        <v>3.2628865979381361E-2</v>
      </c>
    </row>
    <row r="50" spans="1:7" x14ac:dyDescent="0.3">
      <c r="A50" t="s">
        <v>54</v>
      </c>
      <c r="B50">
        <v>196</v>
      </c>
      <c r="D50">
        <f t="shared" si="0"/>
        <v>193.79</v>
      </c>
      <c r="E50">
        <f t="shared" si="1"/>
        <v>2.210000000000008</v>
      </c>
      <c r="F50">
        <f t="shared" si="2"/>
        <v>4.8841000000000347</v>
      </c>
      <c r="G50">
        <f t="shared" si="3"/>
        <v>1.1275510204081672E-2</v>
      </c>
    </row>
    <row r="51" spans="1:7" x14ac:dyDescent="0.3">
      <c r="A51" t="s">
        <v>55</v>
      </c>
      <c r="B51">
        <v>196</v>
      </c>
      <c r="D51">
        <f t="shared" si="0"/>
        <v>190.11</v>
      </c>
      <c r="E51">
        <f t="shared" si="1"/>
        <v>5.8899999999999864</v>
      </c>
      <c r="F51">
        <f t="shared" si="2"/>
        <v>34.69209999999984</v>
      </c>
      <c r="G51">
        <f t="shared" si="3"/>
        <v>3.0051020408163195E-2</v>
      </c>
    </row>
    <row r="52" spans="1:7" x14ac:dyDescent="0.3">
      <c r="A52" t="s">
        <v>56</v>
      </c>
      <c r="B52">
        <v>236</v>
      </c>
      <c r="D52">
        <f t="shared" si="0"/>
        <v>191.35000000000002</v>
      </c>
      <c r="E52">
        <f t="shared" si="1"/>
        <v>44.649999999999977</v>
      </c>
      <c r="F52">
        <f t="shared" si="2"/>
        <v>1993.6224999999979</v>
      </c>
      <c r="G52">
        <f t="shared" si="3"/>
        <v>0.18919491525423718</v>
      </c>
    </row>
    <row r="53" spans="1:7" x14ac:dyDescent="0.3">
      <c r="A53" t="s">
        <v>57</v>
      </c>
      <c r="B53">
        <v>235</v>
      </c>
      <c r="D53">
        <f t="shared" si="0"/>
        <v>206</v>
      </c>
      <c r="E53">
        <f t="shared" si="1"/>
        <v>29</v>
      </c>
      <c r="F53">
        <f t="shared" si="2"/>
        <v>841</v>
      </c>
      <c r="G53">
        <f t="shared" si="3"/>
        <v>0.12340425531914893</v>
      </c>
    </row>
    <row r="54" spans="1:7" x14ac:dyDescent="0.3">
      <c r="A54" t="s">
        <v>58</v>
      </c>
      <c r="B54">
        <v>229</v>
      </c>
      <c r="D54">
        <f t="shared" si="0"/>
        <v>217.16000000000003</v>
      </c>
      <c r="E54">
        <f t="shared" si="1"/>
        <v>11.839999999999975</v>
      </c>
      <c r="F54">
        <f t="shared" si="2"/>
        <v>140.1855999999994</v>
      </c>
      <c r="G54">
        <f t="shared" si="3"/>
        <v>5.1703056768558846E-2</v>
      </c>
    </row>
    <row r="55" spans="1:7" x14ac:dyDescent="0.3">
      <c r="A55" t="s">
        <v>59</v>
      </c>
      <c r="B55">
        <v>243</v>
      </c>
      <c r="D55">
        <f t="shared" si="0"/>
        <v>224.45999999999998</v>
      </c>
      <c r="E55">
        <f t="shared" si="1"/>
        <v>18.54000000000002</v>
      </c>
      <c r="F55">
        <f t="shared" si="2"/>
        <v>343.73160000000075</v>
      </c>
      <c r="G55">
        <f t="shared" si="3"/>
        <v>7.6296296296296376E-2</v>
      </c>
    </row>
    <row r="56" spans="1:7" x14ac:dyDescent="0.3">
      <c r="A56" t="s">
        <v>60</v>
      </c>
      <c r="B56">
        <v>264</v>
      </c>
      <c r="D56">
        <f t="shared" si="0"/>
        <v>233.39</v>
      </c>
      <c r="E56">
        <f t="shared" si="1"/>
        <v>30.610000000000014</v>
      </c>
      <c r="F56">
        <f t="shared" si="2"/>
        <v>936.97210000000086</v>
      </c>
      <c r="G56">
        <f t="shared" si="3"/>
        <v>0.11594696969696974</v>
      </c>
    </row>
    <row r="57" spans="1:7" x14ac:dyDescent="0.3">
      <c r="A57" t="s">
        <v>61</v>
      </c>
      <c r="B57">
        <v>272</v>
      </c>
      <c r="D57">
        <f t="shared" si="0"/>
        <v>244.31</v>
      </c>
      <c r="E57">
        <f t="shared" si="1"/>
        <v>27.689999999999998</v>
      </c>
      <c r="F57">
        <f t="shared" si="2"/>
        <v>766.73609999999985</v>
      </c>
      <c r="G57">
        <f t="shared" si="3"/>
        <v>0.10180147058823528</v>
      </c>
    </row>
    <row r="58" spans="1:7" x14ac:dyDescent="0.3">
      <c r="A58" t="s">
        <v>62</v>
      </c>
      <c r="B58">
        <v>237</v>
      </c>
      <c r="D58">
        <f t="shared" si="0"/>
        <v>253.94</v>
      </c>
      <c r="E58">
        <f t="shared" si="1"/>
        <v>-16.939999999999998</v>
      </c>
      <c r="F58">
        <f t="shared" si="2"/>
        <v>286.96359999999993</v>
      </c>
      <c r="G58">
        <f t="shared" si="3"/>
        <v>7.1476793248945139E-2</v>
      </c>
    </row>
    <row r="59" spans="1:7" x14ac:dyDescent="0.3">
      <c r="A59" t="s">
        <v>63</v>
      </c>
      <c r="B59">
        <v>211</v>
      </c>
      <c r="D59">
        <f t="shared" si="0"/>
        <v>252.01000000000002</v>
      </c>
      <c r="E59">
        <f t="shared" si="1"/>
        <v>-41.010000000000019</v>
      </c>
      <c r="F59">
        <f t="shared" si="2"/>
        <v>1681.8201000000015</v>
      </c>
      <c r="G59">
        <f t="shared" si="3"/>
        <v>0.1943601895734598</v>
      </c>
    </row>
    <row r="60" spans="1:7" x14ac:dyDescent="0.3">
      <c r="A60" t="s">
        <v>64</v>
      </c>
      <c r="B60">
        <v>180</v>
      </c>
      <c r="D60">
        <f t="shared" si="0"/>
        <v>241.99</v>
      </c>
      <c r="E60">
        <f t="shared" si="1"/>
        <v>-61.990000000000009</v>
      </c>
      <c r="F60">
        <f t="shared" si="2"/>
        <v>3842.7601000000013</v>
      </c>
      <c r="G60">
        <f t="shared" si="3"/>
        <v>0.34438888888888897</v>
      </c>
    </row>
    <row r="61" spans="1:7" x14ac:dyDescent="0.3">
      <c r="A61" t="s">
        <v>65</v>
      </c>
      <c r="B61">
        <v>201</v>
      </c>
      <c r="D61">
        <f t="shared" si="0"/>
        <v>221.15</v>
      </c>
      <c r="E61">
        <f t="shared" si="1"/>
        <v>-20.150000000000006</v>
      </c>
      <c r="F61">
        <f t="shared" si="2"/>
        <v>406.02250000000021</v>
      </c>
      <c r="G61">
        <f t="shared" si="3"/>
        <v>0.1002487562189055</v>
      </c>
    </row>
    <row r="62" spans="1:7" x14ac:dyDescent="0.3">
      <c r="A62" t="s">
        <v>66</v>
      </c>
      <c r="B62">
        <v>204</v>
      </c>
      <c r="D62">
        <f t="shared" si="0"/>
        <v>208.99</v>
      </c>
      <c r="E62">
        <f t="shared" si="1"/>
        <v>-4.9900000000000091</v>
      </c>
      <c r="F62">
        <f t="shared" si="2"/>
        <v>24.900100000000091</v>
      </c>
      <c r="G62">
        <f t="shared" si="3"/>
        <v>2.4460784313725534E-2</v>
      </c>
    </row>
    <row r="63" spans="1:7" x14ac:dyDescent="0.3">
      <c r="A63" t="s">
        <v>67</v>
      </c>
      <c r="B63">
        <v>188</v>
      </c>
      <c r="D63">
        <f t="shared" si="0"/>
        <v>201.19</v>
      </c>
      <c r="E63">
        <f t="shared" si="1"/>
        <v>-13.189999999999998</v>
      </c>
      <c r="F63">
        <f t="shared" si="2"/>
        <v>173.97609999999995</v>
      </c>
      <c r="G63">
        <f t="shared" si="3"/>
        <v>7.0159574468085101E-2</v>
      </c>
    </row>
    <row r="64" spans="1:7" x14ac:dyDescent="0.3">
      <c r="A64" t="s">
        <v>68</v>
      </c>
      <c r="B64">
        <v>235</v>
      </c>
      <c r="D64">
        <f t="shared" si="0"/>
        <v>195.16000000000003</v>
      </c>
      <c r="E64">
        <f t="shared" si="1"/>
        <v>39.839999999999975</v>
      </c>
      <c r="F64">
        <f t="shared" si="2"/>
        <v>1587.2255999999979</v>
      </c>
      <c r="G64">
        <f t="shared" si="3"/>
        <v>0.16953191489361691</v>
      </c>
    </row>
    <row r="65" spans="1:7" x14ac:dyDescent="0.3">
      <c r="A65" t="s">
        <v>69</v>
      </c>
      <c r="B65">
        <v>227</v>
      </c>
      <c r="D65">
        <f t="shared" si="0"/>
        <v>207.3</v>
      </c>
      <c r="E65">
        <f t="shared" si="1"/>
        <v>19.699999999999989</v>
      </c>
      <c r="F65">
        <f t="shared" si="2"/>
        <v>388.08999999999958</v>
      </c>
      <c r="G65">
        <f t="shared" si="3"/>
        <v>8.678414096916294E-2</v>
      </c>
    </row>
    <row r="66" spans="1:7" x14ac:dyDescent="0.3">
      <c r="A66" t="s">
        <v>70</v>
      </c>
      <c r="B66">
        <v>234</v>
      </c>
      <c r="D66">
        <f t="shared" si="0"/>
        <v>214.45</v>
      </c>
      <c r="E66">
        <f t="shared" si="1"/>
        <v>19.550000000000011</v>
      </c>
      <c r="F66">
        <f t="shared" si="2"/>
        <v>382.20250000000044</v>
      </c>
      <c r="G66">
        <f t="shared" si="3"/>
        <v>8.3547008547008597E-2</v>
      </c>
    </row>
    <row r="67" spans="1:7" x14ac:dyDescent="0.3">
      <c r="A67" t="s">
        <v>71</v>
      </c>
      <c r="B67">
        <v>264</v>
      </c>
      <c r="D67">
        <f t="shared" si="0"/>
        <v>223.08999999999997</v>
      </c>
      <c r="E67">
        <f t="shared" si="1"/>
        <v>40.910000000000025</v>
      </c>
      <c r="F67">
        <f t="shared" si="2"/>
        <v>1673.628100000002</v>
      </c>
      <c r="G67">
        <f t="shared" si="3"/>
        <v>0.1549621212121213</v>
      </c>
    </row>
    <row r="68" spans="1:7" x14ac:dyDescent="0.3">
      <c r="A68" t="s">
        <v>72</v>
      </c>
      <c r="B68">
        <v>302</v>
      </c>
      <c r="D68">
        <f t="shared" si="0"/>
        <v>238.32999999999998</v>
      </c>
      <c r="E68">
        <f t="shared" si="1"/>
        <v>63.670000000000016</v>
      </c>
      <c r="F68">
        <f t="shared" si="2"/>
        <v>4053.8689000000022</v>
      </c>
      <c r="G68">
        <f t="shared" si="3"/>
        <v>0.21082781456953648</v>
      </c>
    </row>
    <row r="69" spans="1:7" x14ac:dyDescent="0.3">
      <c r="A69" t="s">
        <v>73</v>
      </c>
      <c r="B69">
        <v>293</v>
      </c>
      <c r="D69">
        <f t="shared" si="0"/>
        <v>260.54999999999995</v>
      </c>
      <c r="E69">
        <f t="shared" si="1"/>
        <v>32.450000000000045</v>
      </c>
      <c r="F69">
        <f t="shared" si="2"/>
        <v>1053.002500000003</v>
      </c>
      <c r="G69">
        <f t="shared" si="3"/>
        <v>0.11075085324232098</v>
      </c>
    </row>
    <row r="70" spans="1:7" x14ac:dyDescent="0.3">
      <c r="A70" t="s">
        <v>74</v>
      </c>
      <c r="B70">
        <v>259</v>
      </c>
      <c r="D70">
        <f t="shared" si="0"/>
        <v>274.43</v>
      </c>
      <c r="E70">
        <f t="shared" si="1"/>
        <v>-15.430000000000007</v>
      </c>
      <c r="F70">
        <f t="shared" si="2"/>
        <v>238.0849000000002</v>
      </c>
      <c r="G70">
        <f t="shared" si="3"/>
        <v>5.9575289575289604E-2</v>
      </c>
    </row>
    <row r="71" spans="1:7" x14ac:dyDescent="0.3">
      <c r="A71" t="s">
        <v>75</v>
      </c>
      <c r="B71">
        <v>229</v>
      </c>
      <c r="D71">
        <f t="shared" si="0"/>
        <v>276.10000000000002</v>
      </c>
      <c r="E71">
        <f t="shared" si="1"/>
        <v>-47.100000000000023</v>
      </c>
      <c r="F71">
        <f t="shared" si="2"/>
        <v>2218.4100000000021</v>
      </c>
      <c r="G71">
        <f t="shared" si="3"/>
        <v>0.2056768558951966</v>
      </c>
    </row>
    <row r="72" spans="1:7" x14ac:dyDescent="0.3">
      <c r="A72" t="s">
        <v>76</v>
      </c>
      <c r="B72">
        <v>203</v>
      </c>
      <c r="D72">
        <f t="shared" ref="D72:D135" si="4">(B67*$H$5)+(B68*$H$2)+(B69*$H$1)+(B70*$H$3)+(B71*$H$4)</f>
        <v>265.05</v>
      </c>
      <c r="E72">
        <f t="shared" ref="E72:E135" si="5">B72-D72</f>
        <v>-62.050000000000011</v>
      </c>
      <c r="F72">
        <f t="shared" ref="F72:F135" si="6">E72*E72</f>
        <v>3850.2025000000012</v>
      </c>
      <c r="G72">
        <f t="shared" ref="G72:G135" si="7">ABS(E72)/B72</f>
        <v>0.3056650246305419</v>
      </c>
    </row>
    <row r="73" spans="1:7" x14ac:dyDescent="0.3">
      <c r="A73" t="s">
        <v>77</v>
      </c>
      <c r="B73">
        <v>229</v>
      </c>
      <c r="D73">
        <f t="shared" si="4"/>
        <v>243.45000000000002</v>
      </c>
      <c r="E73">
        <f t="shared" si="5"/>
        <v>-14.450000000000017</v>
      </c>
      <c r="F73">
        <f t="shared" si="6"/>
        <v>208.80250000000049</v>
      </c>
      <c r="G73">
        <f t="shared" si="7"/>
        <v>6.3100436681222782E-2</v>
      </c>
    </row>
    <row r="74" spans="1:7" x14ac:dyDescent="0.3">
      <c r="A74" t="s">
        <v>78</v>
      </c>
      <c r="B74">
        <v>242</v>
      </c>
      <c r="D74">
        <f t="shared" si="4"/>
        <v>232.04000000000002</v>
      </c>
      <c r="E74">
        <f t="shared" si="5"/>
        <v>9.9599999999999795</v>
      </c>
      <c r="F74">
        <f t="shared" si="6"/>
        <v>99.201599999999587</v>
      </c>
      <c r="G74">
        <f t="shared" si="7"/>
        <v>4.1157024793388348E-2</v>
      </c>
    </row>
    <row r="75" spans="1:7" x14ac:dyDescent="0.3">
      <c r="A75" t="s">
        <v>79</v>
      </c>
      <c r="B75">
        <v>233</v>
      </c>
      <c r="D75">
        <f t="shared" si="4"/>
        <v>229.02</v>
      </c>
      <c r="E75">
        <f t="shared" si="5"/>
        <v>3.9799999999999898</v>
      </c>
      <c r="F75">
        <f t="shared" si="6"/>
        <v>15.840399999999919</v>
      </c>
      <c r="G75">
        <f t="shared" si="7"/>
        <v>1.7081545064377639E-2</v>
      </c>
    </row>
    <row r="76" spans="1:7" x14ac:dyDescent="0.3">
      <c r="A76" t="s">
        <v>80</v>
      </c>
      <c r="B76">
        <v>267</v>
      </c>
      <c r="D76">
        <f t="shared" si="4"/>
        <v>229.15999999999997</v>
      </c>
      <c r="E76">
        <f t="shared" si="5"/>
        <v>37.840000000000032</v>
      </c>
      <c r="F76">
        <f t="shared" si="6"/>
        <v>1431.8656000000024</v>
      </c>
      <c r="G76">
        <f t="shared" si="7"/>
        <v>0.14172284644194769</v>
      </c>
    </row>
    <row r="77" spans="1:7" x14ac:dyDescent="0.3">
      <c r="A77" t="s">
        <v>81</v>
      </c>
      <c r="B77">
        <v>269</v>
      </c>
      <c r="D77">
        <f t="shared" si="4"/>
        <v>242.53</v>
      </c>
      <c r="E77">
        <f t="shared" si="5"/>
        <v>26.47</v>
      </c>
      <c r="F77">
        <f t="shared" si="6"/>
        <v>700.66089999999997</v>
      </c>
      <c r="G77">
        <f t="shared" si="7"/>
        <v>9.8401486988847583E-2</v>
      </c>
    </row>
    <row r="78" spans="1:7" x14ac:dyDescent="0.3">
      <c r="A78" t="s">
        <v>82</v>
      </c>
      <c r="B78">
        <v>270</v>
      </c>
      <c r="D78">
        <f t="shared" si="4"/>
        <v>253.12</v>
      </c>
      <c r="E78">
        <f t="shared" si="5"/>
        <v>16.879999999999995</v>
      </c>
      <c r="F78">
        <f t="shared" si="6"/>
        <v>284.93439999999987</v>
      </c>
      <c r="G78">
        <f t="shared" si="7"/>
        <v>6.2518518518518501E-2</v>
      </c>
    </row>
    <row r="79" spans="1:7" x14ac:dyDescent="0.3">
      <c r="A79" t="s">
        <v>83</v>
      </c>
      <c r="B79">
        <v>315</v>
      </c>
      <c r="D79">
        <f t="shared" si="4"/>
        <v>261.19</v>
      </c>
      <c r="E79">
        <f t="shared" si="5"/>
        <v>53.81</v>
      </c>
      <c r="F79">
        <f t="shared" si="6"/>
        <v>2895.5161000000003</v>
      </c>
      <c r="G79">
        <f t="shared" si="7"/>
        <v>0.17082539682539682</v>
      </c>
    </row>
    <row r="80" spans="1:7" x14ac:dyDescent="0.3">
      <c r="A80" t="s">
        <v>84</v>
      </c>
      <c r="B80">
        <v>364</v>
      </c>
      <c r="D80">
        <f t="shared" si="4"/>
        <v>280.2</v>
      </c>
      <c r="E80">
        <f t="shared" si="5"/>
        <v>83.800000000000011</v>
      </c>
      <c r="F80">
        <f t="shared" si="6"/>
        <v>7022.4400000000023</v>
      </c>
      <c r="G80">
        <f t="shared" si="7"/>
        <v>0.23021978021978026</v>
      </c>
    </row>
    <row r="81" spans="1:7" x14ac:dyDescent="0.3">
      <c r="A81" t="s">
        <v>85</v>
      </c>
      <c r="B81">
        <v>347</v>
      </c>
      <c r="D81">
        <f t="shared" si="4"/>
        <v>308.63</v>
      </c>
      <c r="E81">
        <f t="shared" si="5"/>
        <v>38.370000000000005</v>
      </c>
      <c r="F81">
        <f t="shared" si="6"/>
        <v>1472.2569000000003</v>
      </c>
      <c r="G81">
        <f t="shared" si="7"/>
        <v>0.1105763688760807</v>
      </c>
    </row>
    <row r="82" spans="1:7" x14ac:dyDescent="0.3">
      <c r="A82" t="s">
        <v>86</v>
      </c>
      <c r="B82">
        <v>312</v>
      </c>
      <c r="D82">
        <f t="shared" si="4"/>
        <v>325.94000000000005</v>
      </c>
      <c r="E82">
        <f t="shared" si="5"/>
        <v>-13.940000000000055</v>
      </c>
      <c r="F82">
        <f t="shared" si="6"/>
        <v>194.32360000000153</v>
      </c>
      <c r="G82">
        <f t="shared" si="7"/>
        <v>4.4679487179487352E-2</v>
      </c>
    </row>
    <row r="83" spans="1:7" x14ac:dyDescent="0.3">
      <c r="A83" t="s">
        <v>87</v>
      </c>
      <c r="B83">
        <v>274</v>
      </c>
      <c r="D83">
        <f t="shared" si="4"/>
        <v>329.9</v>
      </c>
      <c r="E83">
        <f t="shared" si="5"/>
        <v>-55.899999999999977</v>
      </c>
      <c r="F83">
        <f t="shared" si="6"/>
        <v>3124.8099999999977</v>
      </c>
      <c r="G83">
        <f t="shared" si="7"/>
        <v>0.20401459854014589</v>
      </c>
    </row>
    <row r="84" spans="1:7" x14ac:dyDescent="0.3">
      <c r="A84" t="s">
        <v>88</v>
      </c>
      <c r="B84">
        <v>237</v>
      </c>
      <c r="D84">
        <f t="shared" si="4"/>
        <v>317.18</v>
      </c>
      <c r="E84">
        <f t="shared" si="5"/>
        <v>-80.180000000000007</v>
      </c>
      <c r="F84">
        <f t="shared" si="6"/>
        <v>6428.8324000000011</v>
      </c>
      <c r="G84">
        <f t="shared" si="7"/>
        <v>0.33831223628691987</v>
      </c>
    </row>
    <row r="85" spans="1:7" x14ac:dyDescent="0.3">
      <c r="A85" t="s">
        <v>89</v>
      </c>
      <c r="B85">
        <v>278</v>
      </c>
      <c r="D85">
        <f t="shared" si="4"/>
        <v>289.62</v>
      </c>
      <c r="E85">
        <f t="shared" si="5"/>
        <v>-11.620000000000005</v>
      </c>
      <c r="F85">
        <f t="shared" si="6"/>
        <v>135.0244000000001</v>
      </c>
      <c r="G85">
        <f t="shared" si="7"/>
        <v>4.1798561151079154E-2</v>
      </c>
    </row>
    <row r="86" spans="1:7" x14ac:dyDescent="0.3">
      <c r="A86" t="s">
        <v>90</v>
      </c>
      <c r="B86">
        <v>284</v>
      </c>
      <c r="D86">
        <f t="shared" si="4"/>
        <v>277.51</v>
      </c>
      <c r="E86">
        <f t="shared" si="5"/>
        <v>6.4900000000000091</v>
      </c>
      <c r="F86">
        <f t="shared" si="6"/>
        <v>42.120100000000122</v>
      </c>
      <c r="G86">
        <f t="shared" si="7"/>
        <v>2.2852112676056371E-2</v>
      </c>
    </row>
    <row r="87" spans="1:7" x14ac:dyDescent="0.3">
      <c r="A87" t="s">
        <v>91</v>
      </c>
      <c r="B87">
        <v>277</v>
      </c>
      <c r="D87">
        <f t="shared" si="4"/>
        <v>272.11</v>
      </c>
      <c r="E87">
        <f t="shared" si="5"/>
        <v>4.8899999999999864</v>
      </c>
      <c r="F87">
        <f t="shared" si="6"/>
        <v>23.912099999999867</v>
      </c>
      <c r="G87">
        <f t="shared" si="7"/>
        <v>1.7653429602888036E-2</v>
      </c>
    </row>
    <row r="88" spans="1:7" x14ac:dyDescent="0.3">
      <c r="A88" t="s">
        <v>92</v>
      </c>
      <c r="B88">
        <v>317</v>
      </c>
      <c r="D88">
        <f t="shared" si="4"/>
        <v>272.3</v>
      </c>
      <c r="E88">
        <f t="shared" si="5"/>
        <v>44.699999999999989</v>
      </c>
      <c r="F88">
        <f t="shared" si="6"/>
        <v>1998.089999999999</v>
      </c>
      <c r="G88">
        <f t="shared" si="7"/>
        <v>0.14100946372239745</v>
      </c>
    </row>
    <row r="89" spans="1:7" x14ac:dyDescent="0.3">
      <c r="A89" t="s">
        <v>93</v>
      </c>
      <c r="B89">
        <v>313</v>
      </c>
      <c r="D89">
        <f t="shared" si="4"/>
        <v>287.97000000000003</v>
      </c>
      <c r="E89">
        <f t="shared" si="5"/>
        <v>25.029999999999973</v>
      </c>
      <c r="F89">
        <f t="shared" si="6"/>
        <v>626.50089999999864</v>
      </c>
      <c r="G89">
        <f t="shared" si="7"/>
        <v>7.9968051118210773E-2</v>
      </c>
    </row>
    <row r="90" spans="1:7" x14ac:dyDescent="0.3">
      <c r="A90" t="s">
        <v>94</v>
      </c>
      <c r="B90">
        <v>318</v>
      </c>
      <c r="D90">
        <f t="shared" si="4"/>
        <v>298.58999999999997</v>
      </c>
      <c r="E90">
        <f t="shared" si="5"/>
        <v>19.410000000000025</v>
      </c>
      <c r="F90">
        <f t="shared" si="6"/>
        <v>376.74810000000099</v>
      </c>
      <c r="G90">
        <f t="shared" si="7"/>
        <v>6.1037735849056682E-2</v>
      </c>
    </row>
    <row r="91" spans="1:7" x14ac:dyDescent="0.3">
      <c r="A91" t="s">
        <v>95</v>
      </c>
      <c r="B91">
        <v>374</v>
      </c>
      <c r="D91">
        <f t="shared" si="4"/>
        <v>307.63</v>
      </c>
      <c r="E91">
        <f t="shared" si="5"/>
        <v>66.37</v>
      </c>
      <c r="F91">
        <f t="shared" si="6"/>
        <v>4404.9769000000006</v>
      </c>
      <c r="G91">
        <f t="shared" si="7"/>
        <v>0.17745989304812834</v>
      </c>
    </row>
    <row r="92" spans="1:7" x14ac:dyDescent="0.3">
      <c r="A92" t="s">
        <v>96</v>
      </c>
      <c r="B92">
        <v>413</v>
      </c>
      <c r="D92">
        <f t="shared" si="4"/>
        <v>330.62</v>
      </c>
      <c r="E92">
        <f t="shared" si="5"/>
        <v>82.38</v>
      </c>
      <c r="F92">
        <f t="shared" si="6"/>
        <v>6786.4643999999989</v>
      </c>
      <c r="G92">
        <f t="shared" si="7"/>
        <v>0.19946731234866827</v>
      </c>
    </row>
    <row r="93" spans="1:7" x14ac:dyDescent="0.3">
      <c r="A93" t="s">
        <v>97</v>
      </c>
      <c r="B93">
        <v>405</v>
      </c>
      <c r="D93">
        <f t="shared" si="4"/>
        <v>359.07</v>
      </c>
      <c r="E93">
        <f t="shared" si="5"/>
        <v>45.930000000000007</v>
      </c>
      <c r="F93">
        <f t="shared" si="6"/>
        <v>2109.5649000000008</v>
      </c>
      <c r="G93">
        <f t="shared" si="7"/>
        <v>0.11340740740740743</v>
      </c>
    </row>
    <row r="94" spans="1:7" x14ac:dyDescent="0.3">
      <c r="A94" t="s">
        <v>98</v>
      </c>
      <c r="B94">
        <v>355</v>
      </c>
      <c r="D94">
        <f t="shared" si="4"/>
        <v>379.43</v>
      </c>
      <c r="E94">
        <f t="shared" si="5"/>
        <v>-24.430000000000007</v>
      </c>
      <c r="F94">
        <f t="shared" si="6"/>
        <v>596.8249000000003</v>
      </c>
      <c r="G94">
        <f t="shared" si="7"/>
        <v>6.8816901408450717E-2</v>
      </c>
    </row>
    <row r="95" spans="1:7" x14ac:dyDescent="0.3">
      <c r="A95" t="s">
        <v>99</v>
      </c>
      <c r="B95">
        <v>306</v>
      </c>
      <c r="D95">
        <f t="shared" si="4"/>
        <v>380.79</v>
      </c>
      <c r="E95">
        <f t="shared" si="5"/>
        <v>-74.79000000000002</v>
      </c>
      <c r="F95">
        <f t="shared" si="6"/>
        <v>5593.5441000000028</v>
      </c>
      <c r="G95">
        <f t="shared" si="7"/>
        <v>0.24441176470588241</v>
      </c>
    </row>
    <row r="96" spans="1:7" x14ac:dyDescent="0.3">
      <c r="A96" t="s">
        <v>100</v>
      </c>
      <c r="B96">
        <v>271</v>
      </c>
      <c r="D96">
        <f t="shared" si="4"/>
        <v>362.41</v>
      </c>
      <c r="E96">
        <f t="shared" si="5"/>
        <v>-91.410000000000025</v>
      </c>
      <c r="F96">
        <f t="shared" si="6"/>
        <v>8355.7881000000052</v>
      </c>
      <c r="G96">
        <f t="shared" si="7"/>
        <v>0.3373062730627307</v>
      </c>
    </row>
    <row r="97" spans="1:7" x14ac:dyDescent="0.3">
      <c r="A97" t="s">
        <v>101</v>
      </c>
      <c r="B97">
        <v>306</v>
      </c>
      <c r="D97">
        <f t="shared" si="4"/>
        <v>330.1</v>
      </c>
      <c r="E97">
        <f t="shared" si="5"/>
        <v>-24.100000000000023</v>
      </c>
      <c r="F97">
        <f t="shared" si="6"/>
        <v>580.81000000000108</v>
      </c>
      <c r="G97">
        <f t="shared" si="7"/>
        <v>7.8758169934640604E-2</v>
      </c>
    </row>
    <row r="98" spans="1:7" x14ac:dyDescent="0.3">
      <c r="A98" t="s">
        <v>102</v>
      </c>
      <c r="B98">
        <v>315</v>
      </c>
      <c r="D98">
        <f t="shared" si="4"/>
        <v>312.37</v>
      </c>
      <c r="E98">
        <f t="shared" si="5"/>
        <v>2.6299999999999955</v>
      </c>
      <c r="F98">
        <f t="shared" si="6"/>
        <v>6.9168999999999761</v>
      </c>
      <c r="G98">
        <f t="shared" si="7"/>
        <v>8.3492063492063354E-3</v>
      </c>
    </row>
    <row r="99" spans="1:7" x14ac:dyDescent="0.3">
      <c r="A99" t="s">
        <v>103</v>
      </c>
      <c r="B99">
        <v>301</v>
      </c>
      <c r="D99">
        <f t="shared" si="4"/>
        <v>304.08000000000004</v>
      </c>
      <c r="E99">
        <f t="shared" si="5"/>
        <v>-3.0800000000000409</v>
      </c>
      <c r="F99">
        <f t="shared" si="6"/>
        <v>9.486400000000252</v>
      </c>
      <c r="G99">
        <f t="shared" si="7"/>
        <v>1.023255813953502E-2</v>
      </c>
    </row>
    <row r="100" spans="1:7" x14ac:dyDescent="0.3">
      <c r="A100" t="s">
        <v>104</v>
      </c>
      <c r="B100">
        <v>356</v>
      </c>
      <c r="D100">
        <f t="shared" si="4"/>
        <v>301.06</v>
      </c>
      <c r="E100">
        <f t="shared" si="5"/>
        <v>54.94</v>
      </c>
      <c r="F100">
        <f t="shared" si="6"/>
        <v>3018.4035999999996</v>
      </c>
      <c r="G100">
        <f t="shared" si="7"/>
        <v>0.15432584269662922</v>
      </c>
    </row>
    <row r="101" spans="1:7" x14ac:dyDescent="0.3">
      <c r="A101" t="s">
        <v>105</v>
      </c>
      <c r="B101">
        <v>348</v>
      </c>
      <c r="D101">
        <f t="shared" si="4"/>
        <v>319.42</v>
      </c>
      <c r="E101">
        <f t="shared" si="5"/>
        <v>28.579999999999984</v>
      </c>
      <c r="F101">
        <f t="shared" si="6"/>
        <v>816.81639999999913</v>
      </c>
      <c r="G101">
        <f t="shared" si="7"/>
        <v>8.212643678160915E-2</v>
      </c>
    </row>
    <row r="102" spans="1:7" x14ac:dyDescent="0.3">
      <c r="A102" t="s">
        <v>106</v>
      </c>
      <c r="B102">
        <v>355</v>
      </c>
      <c r="D102">
        <f t="shared" si="4"/>
        <v>330.89</v>
      </c>
      <c r="E102">
        <f t="shared" si="5"/>
        <v>24.110000000000014</v>
      </c>
      <c r="F102">
        <f t="shared" si="6"/>
        <v>581.29210000000069</v>
      </c>
      <c r="G102">
        <f t="shared" si="7"/>
        <v>6.7915492957746515E-2</v>
      </c>
    </row>
    <row r="103" spans="1:7" x14ac:dyDescent="0.3">
      <c r="A103" t="s">
        <v>107</v>
      </c>
      <c r="B103">
        <v>422</v>
      </c>
      <c r="D103">
        <f t="shared" si="4"/>
        <v>342.11</v>
      </c>
      <c r="E103">
        <f t="shared" si="5"/>
        <v>79.889999999999986</v>
      </c>
      <c r="F103">
        <f t="shared" si="6"/>
        <v>6382.4120999999977</v>
      </c>
      <c r="G103">
        <f t="shared" si="7"/>
        <v>0.18931279620853078</v>
      </c>
    </row>
    <row r="104" spans="1:7" x14ac:dyDescent="0.3">
      <c r="A104" t="s">
        <v>108</v>
      </c>
      <c r="B104">
        <v>465</v>
      </c>
      <c r="D104">
        <f t="shared" si="4"/>
        <v>369.87</v>
      </c>
      <c r="E104">
        <f t="shared" si="5"/>
        <v>95.13</v>
      </c>
      <c r="F104">
        <f t="shared" si="6"/>
        <v>9049.7168999999994</v>
      </c>
      <c r="G104">
        <f t="shared" si="7"/>
        <v>0.20458064516129032</v>
      </c>
    </row>
    <row r="105" spans="1:7" x14ac:dyDescent="0.3">
      <c r="A105" t="s">
        <v>109</v>
      </c>
      <c r="B105">
        <v>467</v>
      </c>
      <c r="D105">
        <f t="shared" si="4"/>
        <v>403.03</v>
      </c>
      <c r="E105">
        <f t="shared" si="5"/>
        <v>63.970000000000027</v>
      </c>
      <c r="F105">
        <f t="shared" si="6"/>
        <v>4092.1609000000035</v>
      </c>
      <c r="G105">
        <f t="shared" si="7"/>
        <v>0.13698072805139191</v>
      </c>
    </row>
    <row r="106" spans="1:7" x14ac:dyDescent="0.3">
      <c r="A106" t="s">
        <v>110</v>
      </c>
      <c r="B106">
        <v>404</v>
      </c>
      <c r="D106">
        <f t="shared" si="4"/>
        <v>429.92000000000007</v>
      </c>
      <c r="E106">
        <f t="shared" si="5"/>
        <v>-25.920000000000073</v>
      </c>
      <c r="F106">
        <f t="shared" si="6"/>
        <v>671.84640000000377</v>
      </c>
      <c r="G106">
        <f t="shared" si="7"/>
        <v>6.415841584158434E-2</v>
      </c>
    </row>
    <row r="107" spans="1:7" x14ac:dyDescent="0.3">
      <c r="A107" t="s">
        <v>111</v>
      </c>
      <c r="B107">
        <v>347</v>
      </c>
      <c r="D107">
        <f t="shared" si="4"/>
        <v>432.59999999999997</v>
      </c>
      <c r="E107">
        <f t="shared" si="5"/>
        <v>-85.599999999999966</v>
      </c>
      <c r="F107">
        <f t="shared" si="6"/>
        <v>7327.3599999999942</v>
      </c>
      <c r="G107">
        <f t="shared" si="7"/>
        <v>0.24668587896253594</v>
      </c>
    </row>
    <row r="108" spans="1:7" x14ac:dyDescent="0.3">
      <c r="A108" t="s">
        <v>112</v>
      </c>
      <c r="B108">
        <v>305</v>
      </c>
      <c r="D108">
        <f t="shared" si="4"/>
        <v>412.40999999999997</v>
      </c>
      <c r="E108">
        <f t="shared" si="5"/>
        <v>-107.40999999999997</v>
      </c>
      <c r="F108">
        <f t="shared" si="6"/>
        <v>11536.908099999993</v>
      </c>
      <c r="G108">
        <f t="shared" si="7"/>
        <v>0.3521639344262294</v>
      </c>
    </row>
    <row r="109" spans="1:7" x14ac:dyDescent="0.3">
      <c r="A109" t="s">
        <v>113</v>
      </c>
      <c r="B109">
        <v>336</v>
      </c>
      <c r="D109">
        <f t="shared" si="4"/>
        <v>374.97</v>
      </c>
      <c r="E109">
        <f t="shared" si="5"/>
        <v>-38.970000000000027</v>
      </c>
      <c r="F109">
        <f t="shared" si="6"/>
        <v>1518.6609000000021</v>
      </c>
      <c r="G109">
        <f t="shared" si="7"/>
        <v>0.11598214285714294</v>
      </c>
    </row>
    <row r="110" spans="1:7" x14ac:dyDescent="0.3">
      <c r="A110" t="s">
        <v>114</v>
      </c>
      <c r="B110">
        <v>340</v>
      </c>
      <c r="D110">
        <f t="shared" si="4"/>
        <v>351.14000000000004</v>
      </c>
      <c r="E110">
        <f t="shared" si="5"/>
        <v>-11.140000000000043</v>
      </c>
      <c r="F110">
        <f t="shared" si="6"/>
        <v>124.09960000000096</v>
      </c>
      <c r="G110">
        <f t="shared" si="7"/>
        <v>3.2764705882353071E-2</v>
      </c>
    </row>
    <row r="111" spans="1:7" x14ac:dyDescent="0.3">
      <c r="A111" t="s">
        <v>115</v>
      </c>
      <c r="B111">
        <v>318</v>
      </c>
      <c r="D111">
        <f t="shared" si="4"/>
        <v>336.59000000000003</v>
      </c>
      <c r="E111">
        <f t="shared" si="5"/>
        <v>-18.590000000000032</v>
      </c>
      <c r="F111">
        <f t="shared" si="6"/>
        <v>345.58810000000119</v>
      </c>
      <c r="G111">
        <f t="shared" si="7"/>
        <v>5.8459119496855443E-2</v>
      </c>
    </row>
    <row r="112" spans="1:7" x14ac:dyDescent="0.3">
      <c r="A112" t="s">
        <v>116</v>
      </c>
      <c r="B112">
        <v>362</v>
      </c>
      <c r="D112">
        <f t="shared" si="4"/>
        <v>327.37</v>
      </c>
      <c r="E112">
        <f t="shared" si="5"/>
        <v>34.629999999999995</v>
      </c>
      <c r="F112">
        <f t="shared" si="6"/>
        <v>1199.2368999999997</v>
      </c>
      <c r="G112">
        <f t="shared" si="7"/>
        <v>9.566298342541435E-2</v>
      </c>
    </row>
    <row r="113" spans="1:7" x14ac:dyDescent="0.3">
      <c r="A113" t="s">
        <v>117</v>
      </c>
      <c r="B113">
        <v>348</v>
      </c>
      <c r="D113">
        <f t="shared" si="4"/>
        <v>338.23</v>
      </c>
      <c r="E113">
        <f t="shared" si="5"/>
        <v>9.7699999999999818</v>
      </c>
      <c r="F113">
        <f t="shared" si="6"/>
        <v>95.452899999999644</v>
      </c>
      <c r="G113">
        <f t="shared" si="7"/>
        <v>2.8074712643678109E-2</v>
      </c>
    </row>
    <row r="114" spans="1:7" x14ac:dyDescent="0.3">
      <c r="A114" t="s">
        <v>118</v>
      </c>
      <c r="B114">
        <v>363</v>
      </c>
      <c r="D114">
        <f t="shared" si="4"/>
        <v>342.34</v>
      </c>
      <c r="E114">
        <f t="shared" si="5"/>
        <v>20.660000000000025</v>
      </c>
      <c r="F114">
        <f t="shared" si="6"/>
        <v>426.83560000000102</v>
      </c>
      <c r="G114">
        <f t="shared" si="7"/>
        <v>5.6914600550964256E-2</v>
      </c>
    </row>
    <row r="115" spans="1:7" x14ac:dyDescent="0.3">
      <c r="A115" t="s">
        <v>119</v>
      </c>
      <c r="B115">
        <v>435</v>
      </c>
      <c r="D115">
        <f t="shared" si="4"/>
        <v>350.35999999999996</v>
      </c>
      <c r="E115">
        <f t="shared" si="5"/>
        <v>84.640000000000043</v>
      </c>
      <c r="F115">
        <f t="shared" si="6"/>
        <v>7163.9296000000077</v>
      </c>
      <c r="G115">
        <f t="shared" si="7"/>
        <v>0.19457471264367826</v>
      </c>
    </row>
    <row r="116" spans="1:7" x14ac:dyDescent="0.3">
      <c r="A116" t="s">
        <v>120</v>
      </c>
      <c r="B116">
        <v>491</v>
      </c>
      <c r="D116">
        <f t="shared" si="4"/>
        <v>377.84000000000003</v>
      </c>
      <c r="E116">
        <f t="shared" si="5"/>
        <v>113.15999999999997</v>
      </c>
      <c r="F116">
        <f t="shared" si="6"/>
        <v>12805.185599999993</v>
      </c>
      <c r="G116">
        <f t="shared" si="7"/>
        <v>0.23046843177189402</v>
      </c>
    </row>
    <row r="117" spans="1:7" x14ac:dyDescent="0.3">
      <c r="A117" t="s">
        <v>121</v>
      </c>
      <c r="B117">
        <v>505</v>
      </c>
      <c r="D117">
        <f t="shared" si="4"/>
        <v>416.21000000000004</v>
      </c>
      <c r="E117">
        <f t="shared" si="5"/>
        <v>88.789999999999964</v>
      </c>
      <c r="F117">
        <f t="shared" si="6"/>
        <v>7883.6640999999936</v>
      </c>
      <c r="G117">
        <f t="shared" si="7"/>
        <v>0.17582178217821776</v>
      </c>
    </row>
    <row r="118" spans="1:7" x14ac:dyDescent="0.3">
      <c r="A118" t="s">
        <v>122</v>
      </c>
      <c r="B118">
        <v>404</v>
      </c>
      <c r="D118">
        <f t="shared" si="4"/>
        <v>451.83</v>
      </c>
      <c r="E118">
        <f t="shared" si="5"/>
        <v>-47.829999999999984</v>
      </c>
      <c r="F118">
        <f t="shared" si="6"/>
        <v>2287.7088999999983</v>
      </c>
      <c r="G118">
        <f t="shared" si="7"/>
        <v>0.11839108910891086</v>
      </c>
    </row>
    <row r="119" spans="1:7" x14ac:dyDescent="0.3">
      <c r="A119" t="s">
        <v>123</v>
      </c>
      <c r="B119">
        <v>359</v>
      </c>
      <c r="D119">
        <f t="shared" si="4"/>
        <v>450.34</v>
      </c>
      <c r="E119">
        <f t="shared" si="5"/>
        <v>-91.339999999999975</v>
      </c>
      <c r="F119">
        <f t="shared" si="6"/>
        <v>8342.9955999999947</v>
      </c>
      <c r="G119">
        <f t="shared" si="7"/>
        <v>0.2544289693593314</v>
      </c>
    </row>
    <row r="120" spans="1:7" x14ac:dyDescent="0.3">
      <c r="A120" t="s">
        <v>124</v>
      </c>
      <c r="B120">
        <v>310</v>
      </c>
      <c r="D120">
        <f t="shared" si="4"/>
        <v>429.82</v>
      </c>
      <c r="E120">
        <f t="shared" si="5"/>
        <v>-119.82</v>
      </c>
      <c r="F120">
        <f t="shared" si="6"/>
        <v>14356.832399999998</v>
      </c>
      <c r="G120">
        <f t="shared" si="7"/>
        <v>0.38651612903225802</v>
      </c>
    </row>
    <row r="121" spans="1:7" x14ac:dyDescent="0.3">
      <c r="A121" t="s">
        <v>125</v>
      </c>
      <c r="B121">
        <v>337</v>
      </c>
      <c r="D121">
        <f t="shared" si="4"/>
        <v>387.25</v>
      </c>
      <c r="E121">
        <f t="shared" si="5"/>
        <v>-50.25</v>
      </c>
      <c r="F121">
        <f t="shared" si="6"/>
        <v>2525.0625</v>
      </c>
      <c r="G121">
        <f t="shared" si="7"/>
        <v>0.14910979228486648</v>
      </c>
    </row>
    <row r="122" spans="1:7" x14ac:dyDescent="0.3">
      <c r="A122" t="s">
        <v>126</v>
      </c>
      <c r="B122">
        <v>360</v>
      </c>
      <c r="D122">
        <f t="shared" si="4"/>
        <v>358.05999999999995</v>
      </c>
      <c r="E122">
        <f t="shared" si="5"/>
        <v>1.9400000000000546</v>
      </c>
      <c r="F122">
        <f t="shared" si="6"/>
        <v>3.7636000000002117</v>
      </c>
      <c r="G122">
        <f t="shared" si="7"/>
        <v>5.3888888888890402E-3</v>
      </c>
    </row>
    <row r="123" spans="1:7" x14ac:dyDescent="0.3">
      <c r="A123" t="s">
        <v>127</v>
      </c>
      <c r="B123">
        <v>342</v>
      </c>
      <c r="D123">
        <f t="shared" si="4"/>
        <v>345.9</v>
      </c>
      <c r="E123">
        <f t="shared" si="5"/>
        <v>-3.8999999999999773</v>
      </c>
      <c r="F123">
        <f t="shared" si="6"/>
        <v>15.209999999999823</v>
      </c>
      <c r="G123">
        <f t="shared" si="7"/>
        <v>1.1403508771929758E-2</v>
      </c>
    </row>
    <row r="124" spans="1:7" x14ac:dyDescent="0.3">
      <c r="A124" t="s">
        <v>128</v>
      </c>
      <c r="B124">
        <v>406</v>
      </c>
      <c r="D124">
        <f t="shared" si="4"/>
        <v>341.24</v>
      </c>
      <c r="E124">
        <f t="shared" si="5"/>
        <v>64.759999999999991</v>
      </c>
      <c r="F124">
        <f t="shared" si="6"/>
        <v>4193.8575999999985</v>
      </c>
      <c r="G124">
        <f t="shared" si="7"/>
        <v>0.15950738916256155</v>
      </c>
    </row>
    <row r="125" spans="1:7" x14ac:dyDescent="0.3">
      <c r="A125" t="s">
        <v>129</v>
      </c>
      <c r="B125">
        <v>396</v>
      </c>
      <c r="D125">
        <f t="shared" si="4"/>
        <v>362.3</v>
      </c>
      <c r="E125">
        <f t="shared" si="5"/>
        <v>33.699999999999989</v>
      </c>
      <c r="F125">
        <f t="shared" si="6"/>
        <v>1135.6899999999991</v>
      </c>
      <c r="G125">
        <f t="shared" si="7"/>
        <v>8.5101010101010066E-2</v>
      </c>
    </row>
    <row r="126" spans="1:7" x14ac:dyDescent="0.3">
      <c r="A126" t="s">
        <v>130</v>
      </c>
      <c r="B126">
        <v>420</v>
      </c>
      <c r="D126">
        <f t="shared" si="4"/>
        <v>376.09</v>
      </c>
      <c r="E126">
        <f t="shared" si="5"/>
        <v>43.910000000000025</v>
      </c>
      <c r="F126">
        <f t="shared" si="6"/>
        <v>1928.0881000000022</v>
      </c>
      <c r="G126">
        <f t="shared" si="7"/>
        <v>0.10454761904761911</v>
      </c>
    </row>
    <row r="127" spans="1:7" x14ac:dyDescent="0.3">
      <c r="A127" t="s">
        <v>131</v>
      </c>
      <c r="B127">
        <v>472</v>
      </c>
      <c r="D127">
        <f t="shared" si="4"/>
        <v>394.34000000000003</v>
      </c>
      <c r="E127">
        <f t="shared" si="5"/>
        <v>77.659999999999968</v>
      </c>
      <c r="F127">
        <f t="shared" si="6"/>
        <v>6031.0755999999947</v>
      </c>
      <c r="G127">
        <f t="shared" si="7"/>
        <v>0.16453389830508469</v>
      </c>
    </row>
    <row r="128" spans="1:7" x14ac:dyDescent="0.3">
      <c r="A128" t="s">
        <v>132</v>
      </c>
      <c r="B128">
        <v>548</v>
      </c>
      <c r="D128">
        <f t="shared" si="4"/>
        <v>422.38</v>
      </c>
      <c r="E128">
        <f t="shared" si="5"/>
        <v>125.62</v>
      </c>
      <c r="F128">
        <f t="shared" si="6"/>
        <v>15780.384400000001</v>
      </c>
      <c r="G128">
        <f t="shared" si="7"/>
        <v>0.22923357664233576</v>
      </c>
    </row>
    <row r="129" spans="1:7" x14ac:dyDescent="0.3">
      <c r="A129" t="s">
        <v>133</v>
      </c>
      <c r="B129">
        <v>559</v>
      </c>
      <c r="D129">
        <f t="shared" si="4"/>
        <v>466.05999999999995</v>
      </c>
      <c r="E129">
        <f t="shared" si="5"/>
        <v>92.940000000000055</v>
      </c>
      <c r="F129">
        <f t="shared" si="6"/>
        <v>8637.8436000000092</v>
      </c>
      <c r="G129">
        <f t="shared" si="7"/>
        <v>0.16626118067978543</v>
      </c>
    </row>
    <row r="130" spans="1:7" x14ac:dyDescent="0.3">
      <c r="A130" t="s">
        <v>134</v>
      </c>
      <c r="B130">
        <v>463</v>
      </c>
      <c r="D130">
        <f t="shared" si="4"/>
        <v>502.7</v>
      </c>
      <c r="E130">
        <f t="shared" si="5"/>
        <v>-39.699999999999989</v>
      </c>
      <c r="F130">
        <f t="shared" si="6"/>
        <v>1576.089999999999</v>
      </c>
      <c r="G130">
        <f t="shared" si="7"/>
        <v>8.5745140388768876E-2</v>
      </c>
    </row>
    <row r="131" spans="1:7" x14ac:dyDescent="0.3">
      <c r="A131" t="s">
        <v>135</v>
      </c>
      <c r="B131">
        <v>407</v>
      </c>
      <c r="D131">
        <f t="shared" si="4"/>
        <v>504.02</v>
      </c>
      <c r="E131">
        <f t="shared" si="5"/>
        <v>-97.019999999999982</v>
      </c>
      <c r="F131">
        <f t="shared" si="6"/>
        <v>9412.8803999999964</v>
      </c>
      <c r="G131">
        <f t="shared" si="7"/>
        <v>0.23837837837837833</v>
      </c>
    </row>
    <row r="132" spans="1:7" x14ac:dyDescent="0.3">
      <c r="A132" t="s">
        <v>136</v>
      </c>
      <c r="B132">
        <v>362</v>
      </c>
      <c r="D132">
        <f t="shared" si="4"/>
        <v>482.51</v>
      </c>
      <c r="E132">
        <f t="shared" si="5"/>
        <v>-120.50999999999999</v>
      </c>
      <c r="F132">
        <f t="shared" si="6"/>
        <v>14522.660099999997</v>
      </c>
      <c r="G132">
        <f t="shared" si="7"/>
        <v>0.33290055248618783</v>
      </c>
    </row>
    <row r="133" spans="1:7" x14ac:dyDescent="0.3">
      <c r="A133" t="s">
        <v>137</v>
      </c>
      <c r="B133">
        <v>405</v>
      </c>
      <c r="D133">
        <f t="shared" si="4"/>
        <v>440.57000000000005</v>
      </c>
      <c r="E133">
        <f t="shared" si="5"/>
        <v>-35.57000000000005</v>
      </c>
      <c r="F133">
        <f t="shared" si="6"/>
        <v>1265.2249000000036</v>
      </c>
      <c r="G133">
        <f t="shared" si="7"/>
        <v>8.7827160493827286E-2</v>
      </c>
    </row>
    <row r="134" spans="1:7" x14ac:dyDescent="0.3">
      <c r="A134" t="s">
        <v>138</v>
      </c>
      <c r="B134">
        <v>417</v>
      </c>
      <c r="D134">
        <f t="shared" si="4"/>
        <v>415.2</v>
      </c>
      <c r="E134">
        <f t="shared" si="5"/>
        <v>1.8000000000000114</v>
      </c>
      <c r="F134">
        <f t="shared" si="6"/>
        <v>3.2400000000000411</v>
      </c>
      <c r="G134">
        <f t="shared" si="7"/>
        <v>4.3165467625899557E-3</v>
      </c>
    </row>
    <row r="135" spans="1:7" x14ac:dyDescent="0.3">
      <c r="A135" t="s">
        <v>139</v>
      </c>
      <c r="B135">
        <v>391</v>
      </c>
      <c r="D135">
        <f t="shared" si="4"/>
        <v>403.09000000000003</v>
      </c>
      <c r="E135">
        <f t="shared" si="5"/>
        <v>-12.090000000000032</v>
      </c>
      <c r="F135">
        <f t="shared" si="6"/>
        <v>146.16810000000078</v>
      </c>
      <c r="G135">
        <f t="shared" si="7"/>
        <v>3.0920716112532051E-2</v>
      </c>
    </row>
    <row r="136" spans="1:7" x14ac:dyDescent="0.3">
      <c r="A136" t="s">
        <v>140</v>
      </c>
      <c r="B136">
        <v>419</v>
      </c>
      <c r="D136">
        <f t="shared" ref="D136:D146" si="8">(B131*$H$5)+(B132*$H$2)+(B133*$H$1)+(B134*$H$3)+(B135*$H$4)</f>
        <v>396.94</v>
      </c>
      <c r="E136">
        <f t="shared" ref="E136:E146" si="9">B136-D136</f>
        <v>22.060000000000002</v>
      </c>
      <c r="F136">
        <f t="shared" ref="F136:F146" si="10">E136*E136</f>
        <v>486.64360000000011</v>
      </c>
      <c r="G136">
        <f t="shared" ref="G136:G148" si="11">ABS(E136)/B136</f>
        <v>5.2649164677804304E-2</v>
      </c>
    </row>
    <row r="137" spans="1:7" x14ac:dyDescent="0.3">
      <c r="A137" t="s">
        <v>141</v>
      </c>
      <c r="B137">
        <v>461</v>
      </c>
      <c r="D137">
        <f t="shared" si="8"/>
        <v>405.59</v>
      </c>
      <c r="E137">
        <f t="shared" si="9"/>
        <v>55.410000000000025</v>
      </c>
      <c r="F137">
        <f t="shared" si="10"/>
        <v>3070.268100000003</v>
      </c>
      <c r="G137">
        <f t="shared" si="11"/>
        <v>0.12019522776572673</v>
      </c>
    </row>
    <row r="138" spans="1:7" x14ac:dyDescent="0.3">
      <c r="A138" t="s">
        <v>142</v>
      </c>
      <c r="B138">
        <v>472</v>
      </c>
      <c r="D138">
        <f t="shared" si="8"/>
        <v>423.86</v>
      </c>
      <c r="E138">
        <f t="shared" si="9"/>
        <v>48.139999999999986</v>
      </c>
      <c r="F138">
        <f t="shared" si="10"/>
        <v>2317.4595999999988</v>
      </c>
      <c r="G138">
        <f t="shared" si="11"/>
        <v>0.10199152542372879</v>
      </c>
    </row>
    <row r="139" spans="1:7" x14ac:dyDescent="0.3">
      <c r="A139" t="s">
        <v>143</v>
      </c>
      <c r="B139">
        <v>535</v>
      </c>
      <c r="D139">
        <f t="shared" si="8"/>
        <v>440.36</v>
      </c>
      <c r="E139">
        <f t="shared" si="9"/>
        <v>94.639999999999986</v>
      </c>
      <c r="F139">
        <f t="shared" si="10"/>
        <v>8956.7295999999969</v>
      </c>
      <c r="G139">
        <f t="shared" si="11"/>
        <v>0.17689719626168221</v>
      </c>
    </row>
    <row r="140" spans="1:7" x14ac:dyDescent="0.3">
      <c r="A140" t="s">
        <v>144</v>
      </c>
      <c r="B140">
        <v>622</v>
      </c>
      <c r="D140">
        <f t="shared" si="8"/>
        <v>474.22</v>
      </c>
      <c r="E140">
        <f t="shared" si="9"/>
        <v>147.77999999999997</v>
      </c>
      <c r="F140">
        <f t="shared" si="10"/>
        <v>21838.928399999993</v>
      </c>
      <c r="G140">
        <f t="shared" si="11"/>
        <v>0.237588424437299</v>
      </c>
    </row>
    <row r="141" spans="1:7" x14ac:dyDescent="0.3">
      <c r="A141" t="s">
        <v>145</v>
      </c>
      <c r="B141">
        <v>606</v>
      </c>
      <c r="D141">
        <f t="shared" si="8"/>
        <v>526.65</v>
      </c>
      <c r="E141">
        <f t="shared" si="9"/>
        <v>79.350000000000023</v>
      </c>
      <c r="F141">
        <f t="shared" si="10"/>
        <v>6296.4225000000033</v>
      </c>
      <c r="G141">
        <f t="shared" si="11"/>
        <v>0.13094059405940597</v>
      </c>
    </row>
    <row r="142" spans="1:7" x14ac:dyDescent="0.3">
      <c r="A142" t="s">
        <v>146</v>
      </c>
      <c r="B142">
        <v>508</v>
      </c>
      <c r="D142">
        <f t="shared" si="8"/>
        <v>561.91999999999996</v>
      </c>
      <c r="E142">
        <f t="shared" si="9"/>
        <v>-53.919999999999959</v>
      </c>
      <c r="F142">
        <f t="shared" si="10"/>
        <v>2907.3663999999958</v>
      </c>
      <c r="G142">
        <f t="shared" si="11"/>
        <v>0.10614173228346449</v>
      </c>
    </row>
    <row r="143" spans="1:7" x14ac:dyDescent="0.3">
      <c r="A143" t="s">
        <v>147</v>
      </c>
      <c r="B143">
        <v>461</v>
      </c>
      <c r="D143">
        <f t="shared" si="8"/>
        <v>559.54000000000008</v>
      </c>
      <c r="E143">
        <f t="shared" si="9"/>
        <v>-98.540000000000077</v>
      </c>
      <c r="F143">
        <f t="shared" si="10"/>
        <v>9710.1316000000152</v>
      </c>
      <c r="G143">
        <f t="shared" si="11"/>
        <v>0.21375271149674638</v>
      </c>
    </row>
    <row r="144" spans="1:7" x14ac:dyDescent="0.3">
      <c r="A144" t="s">
        <v>148</v>
      </c>
      <c r="B144">
        <v>390</v>
      </c>
      <c r="D144">
        <f t="shared" si="8"/>
        <v>536.57000000000005</v>
      </c>
      <c r="E144">
        <f t="shared" si="9"/>
        <v>-146.57000000000005</v>
      </c>
      <c r="F144">
        <f t="shared" si="10"/>
        <v>21482.764900000013</v>
      </c>
      <c r="G144">
        <f t="shared" si="11"/>
        <v>0.37582051282051293</v>
      </c>
    </row>
    <row r="145" spans="1:7" x14ac:dyDescent="0.3">
      <c r="A145" t="s">
        <v>149</v>
      </c>
      <c r="B145">
        <v>432</v>
      </c>
      <c r="D145">
        <f t="shared" si="8"/>
        <v>484.98</v>
      </c>
      <c r="E145">
        <f t="shared" si="9"/>
        <v>-52.980000000000018</v>
      </c>
      <c r="F145">
        <f t="shared" si="10"/>
        <v>2806.8804000000018</v>
      </c>
      <c r="G145">
        <f t="shared" si="11"/>
        <v>0.12263888888888894</v>
      </c>
    </row>
    <row r="146" spans="1:7" x14ac:dyDescent="0.3">
      <c r="D146">
        <f t="shared" si="8"/>
        <v>452.93000000000006</v>
      </c>
      <c r="E146">
        <f t="shared" si="9"/>
        <v>-452.93000000000006</v>
      </c>
      <c r="F146">
        <f t="shared" si="10"/>
        <v>205145.58490000005</v>
      </c>
      <c r="G146" t="e">
        <f t="shared" si="11"/>
        <v>#DIV/0!</v>
      </c>
    </row>
    <row r="147" spans="1:7" x14ac:dyDescent="0.3">
      <c r="F147" s="1">
        <f>AVERAGE(F7:F146)</f>
        <v>3964.7172964285719</v>
      </c>
      <c r="G147" t="e">
        <f t="shared" si="11"/>
        <v>#DIV/0!</v>
      </c>
    </row>
    <row r="148" spans="1:7" x14ac:dyDescent="0.3">
      <c r="F148" s="1">
        <f>SQRT(F147)</f>
        <v>62.966001115114274</v>
      </c>
      <c r="G148" t="e">
        <f t="shared" si="11"/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5F023-818F-4E49-9032-E2C7CF469262}">
  <dimension ref="A1:R280"/>
  <sheetViews>
    <sheetView topLeftCell="H145" workbookViewId="0">
      <selection activeCell="G3" sqref="G3"/>
    </sheetView>
  </sheetViews>
  <sheetFormatPr defaultRowHeight="14.4" x14ac:dyDescent="0.3"/>
  <cols>
    <col min="1" max="1" width="27.77734375" customWidth="1"/>
  </cols>
  <sheetData>
    <row r="1" spans="1:18" x14ac:dyDescent="0.3">
      <c r="A1" t="s">
        <v>0</v>
      </c>
      <c r="B1" t="s">
        <v>1</v>
      </c>
      <c r="D1" t="s">
        <v>150</v>
      </c>
      <c r="F1" t="s">
        <v>159</v>
      </c>
      <c r="G1" t="s">
        <v>160</v>
      </c>
      <c r="H1" t="s">
        <v>161</v>
      </c>
      <c r="I1" t="s">
        <v>162</v>
      </c>
      <c r="K1">
        <f>0.48</f>
        <v>0.48</v>
      </c>
      <c r="P1" t="s">
        <v>163</v>
      </c>
      <c r="R1" t="s">
        <v>156</v>
      </c>
    </row>
    <row r="2" spans="1:18" x14ac:dyDescent="0.3">
      <c r="A2" t="s">
        <v>5</v>
      </c>
      <c r="B2">
        <v>112</v>
      </c>
      <c r="K2">
        <f>0.65</f>
        <v>0.65</v>
      </c>
    </row>
    <row r="3" spans="1:18" x14ac:dyDescent="0.3">
      <c r="A3" t="s">
        <v>7</v>
      </c>
      <c r="B3">
        <v>118</v>
      </c>
      <c r="F3" s="3">
        <v>118</v>
      </c>
      <c r="G3" s="3">
        <f>F3-B2</f>
        <v>6</v>
      </c>
      <c r="R3" t="s">
        <v>157</v>
      </c>
    </row>
    <row r="4" spans="1:18" x14ac:dyDescent="0.3">
      <c r="A4" t="s">
        <v>8</v>
      </c>
      <c r="B4">
        <v>132</v>
      </c>
      <c r="F4">
        <f>($K$1*B4)+((1-$K$1)*(F3+G3))</f>
        <v>127.84</v>
      </c>
      <c r="G4">
        <f>($K$2*(F4-F3))+((1-$K$2)*G3)</f>
        <v>8.4960000000000022</v>
      </c>
      <c r="H4" s="3">
        <f>F3+G3</f>
        <v>124</v>
      </c>
      <c r="I4">
        <f>B4-H4</f>
        <v>8</v>
      </c>
      <c r="J4">
        <f>ABS(I4)/B4</f>
        <v>6.0606060606060608E-2</v>
      </c>
      <c r="L4" s="1">
        <f>AVERAGE(J4:J145)</f>
        <v>0.13962311754066511</v>
      </c>
      <c r="P4">
        <f>ABS(I4)</f>
        <v>8</v>
      </c>
    </row>
    <row r="5" spans="1:18" x14ac:dyDescent="0.3">
      <c r="A5" t="s">
        <v>9</v>
      </c>
      <c r="B5">
        <v>129</v>
      </c>
      <c r="F5">
        <f t="shared" ref="F5:F68" si="0">($K$1*B5)+((1-$K$1)*(F4+G4))</f>
        <v>132.81471999999999</v>
      </c>
      <c r="G5">
        <f t="shared" ref="G5:G68" si="1">($K$2*(F5-F4))+((1-$K$2)*G4)</f>
        <v>6.2071679999999949</v>
      </c>
      <c r="H5" s="4">
        <f t="shared" ref="H5:H68" si="2">F4+G4</f>
        <v>136.33600000000001</v>
      </c>
      <c r="I5">
        <f t="shared" ref="I5:I68" si="3">B5-H5</f>
        <v>-7.3360000000000127</v>
      </c>
      <c r="J5">
        <f t="shared" ref="J5:J68" si="4">ABS(I5)/B5</f>
        <v>5.6868217054263662E-2</v>
      </c>
      <c r="P5">
        <f t="shared" ref="P5:P68" si="5">ABS(I5)</f>
        <v>7.3360000000000127</v>
      </c>
      <c r="R5" t="s">
        <v>158</v>
      </c>
    </row>
    <row r="6" spans="1:18" x14ac:dyDescent="0.3">
      <c r="A6" t="s">
        <v>10</v>
      </c>
      <c r="B6">
        <v>121</v>
      </c>
      <c r="F6">
        <f t="shared" si="0"/>
        <v>130.37138175999999</v>
      </c>
      <c r="G6">
        <f t="shared" si="1"/>
        <v>0.58433894399999597</v>
      </c>
      <c r="H6" s="4">
        <f t="shared" si="2"/>
        <v>139.02188799999999</v>
      </c>
      <c r="I6">
        <f t="shared" si="3"/>
        <v>-18.02188799999999</v>
      </c>
      <c r="J6">
        <f t="shared" si="4"/>
        <v>0.14894122314049579</v>
      </c>
      <c r="P6">
        <f t="shared" si="5"/>
        <v>18.02188799999999</v>
      </c>
    </row>
    <row r="7" spans="1:18" x14ac:dyDescent="0.3">
      <c r="A7" t="s">
        <v>11</v>
      </c>
      <c r="B7">
        <v>135</v>
      </c>
      <c r="D7">
        <f>AVERAGE(B2:B6)</f>
        <v>122.4</v>
      </c>
      <c r="F7">
        <f t="shared" si="0"/>
        <v>132.89697476608001</v>
      </c>
      <c r="G7">
        <f t="shared" si="1"/>
        <v>1.8461540843520086</v>
      </c>
      <c r="H7" s="4">
        <f t="shared" si="2"/>
        <v>130.95572070399999</v>
      </c>
      <c r="I7">
        <f t="shared" si="3"/>
        <v>4.0442792960000133</v>
      </c>
      <c r="J7">
        <f t="shared" si="4"/>
        <v>2.9957624414814914E-2</v>
      </c>
      <c r="P7">
        <f t="shared" si="5"/>
        <v>4.0442792960000133</v>
      </c>
    </row>
    <row r="8" spans="1:18" x14ac:dyDescent="0.3">
      <c r="A8" t="s">
        <v>12</v>
      </c>
      <c r="B8">
        <v>148</v>
      </c>
      <c r="D8">
        <f t="shared" ref="D8:D71" si="6">AVERAGE(B3:B7)</f>
        <v>127</v>
      </c>
      <c r="F8">
        <f t="shared" si="0"/>
        <v>141.10642700222465</v>
      </c>
      <c r="G8">
        <f t="shared" si="1"/>
        <v>5.9822978830172211</v>
      </c>
      <c r="H8" s="4">
        <f t="shared" si="2"/>
        <v>134.74312885043202</v>
      </c>
      <c r="I8">
        <f t="shared" si="3"/>
        <v>13.256871149567985</v>
      </c>
      <c r="J8">
        <f t="shared" si="4"/>
        <v>8.9573453713297196E-2</v>
      </c>
      <c r="P8">
        <f t="shared" si="5"/>
        <v>13.256871149567985</v>
      </c>
    </row>
    <row r="9" spans="1:18" x14ac:dyDescent="0.3">
      <c r="A9" t="s">
        <v>13</v>
      </c>
      <c r="B9">
        <v>148</v>
      </c>
      <c r="D9">
        <f t="shared" si="6"/>
        <v>133</v>
      </c>
      <c r="F9">
        <f t="shared" si="0"/>
        <v>147.52613694032578</v>
      </c>
      <c r="G9">
        <f t="shared" si="1"/>
        <v>6.2666157188217664</v>
      </c>
      <c r="H9" s="4">
        <f t="shared" si="2"/>
        <v>147.08872488524187</v>
      </c>
      <c r="I9">
        <f t="shared" si="3"/>
        <v>0.91127511475812639</v>
      </c>
      <c r="J9">
        <f t="shared" si="4"/>
        <v>6.1572642889062591E-3</v>
      </c>
      <c r="P9">
        <f t="shared" si="5"/>
        <v>0.91127511475812639</v>
      </c>
    </row>
    <row r="10" spans="1:18" x14ac:dyDescent="0.3">
      <c r="A10" t="s">
        <v>14</v>
      </c>
      <c r="B10">
        <v>136</v>
      </c>
      <c r="D10">
        <f t="shared" si="6"/>
        <v>136.19999999999999</v>
      </c>
      <c r="F10">
        <f t="shared" si="0"/>
        <v>145.25223138275672</v>
      </c>
      <c r="G10">
        <f t="shared" si="1"/>
        <v>0.71527688916772547</v>
      </c>
      <c r="H10" s="4">
        <f t="shared" si="2"/>
        <v>153.79275265914754</v>
      </c>
      <c r="I10">
        <f t="shared" si="3"/>
        <v>-17.792752659147538</v>
      </c>
      <c r="J10">
        <f t="shared" si="4"/>
        <v>0.1308290636702025</v>
      </c>
      <c r="P10">
        <f t="shared" si="5"/>
        <v>17.792752659147538</v>
      </c>
    </row>
    <row r="11" spans="1:18" x14ac:dyDescent="0.3">
      <c r="A11" t="s">
        <v>15</v>
      </c>
      <c r="B11">
        <v>119</v>
      </c>
      <c r="D11">
        <f t="shared" si="6"/>
        <v>137.6</v>
      </c>
      <c r="F11">
        <f t="shared" si="0"/>
        <v>133.02310430140071</v>
      </c>
      <c r="G11">
        <f t="shared" si="1"/>
        <v>-7.6985856916727045</v>
      </c>
      <c r="H11" s="4">
        <f t="shared" si="2"/>
        <v>145.96750827192443</v>
      </c>
      <c r="I11">
        <f t="shared" si="3"/>
        <v>-26.96750827192443</v>
      </c>
      <c r="J11">
        <f t="shared" si="4"/>
        <v>0.22661771657079352</v>
      </c>
      <c r="P11">
        <f t="shared" si="5"/>
        <v>26.96750827192443</v>
      </c>
    </row>
    <row r="12" spans="1:18" x14ac:dyDescent="0.3">
      <c r="A12" t="s">
        <v>16</v>
      </c>
      <c r="B12">
        <v>104</v>
      </c>
      <c r="D12">
        <f t="shared" si="6"/>
        <v>137.19999999999999</v>
      </c>
      <c r="F12">
        <f t="shared" si="0"/>
        <v>115.08874967705856</v>
      </c>
      <c r="G12">
        <f t="shared" si="1"/>
        <v>-14.351835497907844</v>
      </c>
      <c r="H12" s="4">
        <f t="shared" si="2"/>
        <v>125.324518609728</v>
      </c>
      <c r="I12">
        <f t="shared" si="3"/>
        <v>-21.324518609728003</v>
      </c>
      <c r="J12">
        <f t="shared" si="4"/>
        <v>0.20504344817046155</v>
      </c>
      <c r="P12">
        <f t="shared" si="5"/>
        <v>21.324518609728003</v>
      </c>
    </row>
    <row r="13" spans="1:18" x14ac:dyDescent="0.3">
      <c r="A13" t="s">
        <v>17</v>
      </c>
      <c r="B13">
        <v>118</v>
      </c>
      <c r="D13">
        <f t="shared" si="6"/>
        <v>131</v>
      </c>
      <c r="F13">
        <f t="shared" si="0"/>
        <v>109.02319537315837</v>
      </c>
      <c r="G13">
        <f t="shared" si="1"/>
        <v>-8.9657527218028665</v>
      </c>
      <c r="H13" s="4">
        <f t="shared" si="2"/>
        <v>100.73691417915072</v>
      </c>
      <c r="I13">
        <f t="shared" si="3"/>
        <v>17.263085820849284</v>
      </c>
      <c r="J13">
        <f t="shared" si="4"/>
        <v>0.14629733746482443</v>
      </c>
      <c r="P13">
        <f t="shared" si="5"/>
        <v>17.263085820849284</v>
      </c>
    </row>
    <row r="14" spans="1:18" x14ac:dyDescent="0.3">
      <c r="A14" t="s">
        <v>18</v>
      </c>
      <c r="B14">
        <v>115</v>
      </c>
      <c r="D14">
        <f t="shared" si="6"/>
        <v>125</v>
      </c>
      <c r="F14">
        <f t="shared" si="0"/>
        <v>107.22987017870486</v>
      </c>
      <c r="G14">
        <f t="shared" si="1"/>
        <v>-4.3036748290257885</v>
      </c>
      <c r="H14" s="4">
        <f t="shared" si="2"/>
        <v>100.0574426513555</v>
      </c>
      <c r="I14">
        <f t="shared" si="3"/>
        <v>14.942557348644499</v>
      </c>
      <c r="J14">
        <f t="shared" si="4"/>
        <v>0.12993528129256085</v>
      </c>
      <c r="P14">
        <f t="shared" si="5"/>
        <v>14.942557348644499</v>
      </c>
    </row>
    <row r="15" spans="1:18" x14ac:dyDescent="0.3">
      <c r="A15" t="s">
        <v>19</v>
      </c>
      <c r="B15">
        <v>126</v>
      </c>
      <c r="D15">
        <f t="shared" si="6"/>
        <v>118.4</v>
      </c>
      <c r="F15">
        <f t="shared" si="0"/>
        <v>114.00162158183312</v>
      </c>
      <c r="G15">
        <f t="shared" si="1"/>
        <v>2.8953522218743455</v>
      </c>
      <c r="H15" s="4">
        <f t="shared" si="2"/>
        <v>102.92619534967906</v>
      </c>
      <c r="I15">
        <f t="shared" si="3"/>
        <v>23.073804650320938</v>
      </c>
      <c r="J15">
        <f t="shared" si="4"/>
        <v>0.18312543373270584</v>
      </c>
      <c r="P15">
        <f t="shared" si="5"/>
        <v>23.073804650320938</v>
      </c>
    </row>
    <row r="16" spans="1:18" x14ac:dyDescent="0.3">
      <c r="A16" t="s">
        <v>20</v>
      </c>
      <c r="B16">
        <v>141</v>
      </c>
      <c r="D16">
        <f t="shared" si="6"/>
        <v>116.4</v>
      </c>
      <c r="F16">
        <f t="shared" si="0"/>
        <v>128.46642637792789</v>
      </c>
      <c r="G16">
        <f t="shared" si="1"/>
        <v>10.41549639511762</v>
      </c>
      <c r="H16" s="4">
        <f t="shared" si="2"/>
        <v>116.89697380370747</v>
      </c>
      <c r="I16">
        <f t="shared" si="3"/>
        <v>24.103026196292532</v>
      </c>
      <c r="J16">
        <f t="shared" si="4"/>
        <v>0.17094344820065627</v>
      </c>
      <c r="P16">
        <f t="shared" si="5"/>
        <v>24.103026196292532</v>
      </c>
    </row>
    <row r="17" spans="1:16" x14ac:dyDescent="0.3">
      <c r="A17" t="s">
        <v>21</v>
      </c>
      <c r="B17">
        <v>135</v>
      </c>
      <c r="D17">
        <f t="shared" si="6"/>
        <v>120.8</v>
      </c>
      <c r="F17">
        <f t="shared" si="0"/>
        <v>137.01859984198367</v>
      </c>
      <c r="G17">
        <f t="shared" si="1"/>
        <v>9.2043364899274263</v>
      </c>
      <c r="H17" s="4">
        <f t="shared" si="2"/>
        <v>138.88192277304552</v>
      </c>
      <c r="I17">
        <f t="shared" si="3"/>
        <v>-3.8819227730455168</v>
      </c>
      <c r="J17">
        <f t="shared" si="4"/>
        <v>2.8754983504040866E-2</v>
      </c>
      <c r="P17">
        <f t="shared" si="5"/>
        <v>3.8819227730455168</v>
      </c>
    </row>
    <row r="18" spans="1:16" x14ac:dyDescent="0.3">
      <c r="A18" t="s">
        <v>22</v>
      </c>
      <c r="B18">
        <v>125</v>
      </c>
      <c r="D18">
        <f t="shared" si="6"/>
        <v>127</v>
      </c>
      <c r="F18">
        <f t="shared" si="0"/>
        <v>136.03592689259375</v>
      </c>
      <c r="G18">
        <f t="shared" si="1"/>
        <v>2.5827803543711494</v>
      </c>
      <c r="H18" s="4">
        <f t="shared" si="2"/>
        <v>146.22293633191109</v>
      </c>
      <c r="I18">
        <f t="shared" si="3"/>
        <v>-21.222936331911086</v>
      </c>
      <c r="J18">
        <f t="shared" si="4"/>
        <v>0.16978349065528869</v>
      </c>
      <c r="P18">
        <f t="shared" si="5"/>
        <v>21.222936331911086</v>
      </c>
    </row>
    <row r="19" spans="1:16" x14ac:dyDescent="0.3">
      <c r="A19" t="s">
        <v>23</v>
      </c>
      <c r="B19">
        <v>149</v>
      </c>
      <c r="D19">
        <f t="shared" si="6"/>
        <v>128.4</v>
      </c>
      <c r="F19">
        <f t="shared" si="0"/>
        <v>143.60172776842177</v>
      </c>
      <c r="G19">
        <f t="shared" si="1"/>
        <v>5.8217436933181137</v>
      </c>
      <c r="H19" s="4">
        <f t="shared" si="2"/>
        <v>138.6187072469649</v>
      </c>
      <c r="I19">
        <f t="shared" si="3"/>
        <v>10.381292753035098</v>
      </c>
      <c r="J19">
        <f t="shared" si="4"/>
        <v>6.9673105725067769E-2</v>
      </c>
      <c r="P19">
        <f t="shared" si="5"/>
        <v>10.381292753035098</v>
      </c>
    </row>
    <row r="20" spans="1:16" x14ac:dyDescent="0.3">
      <c r="A20" t="s">
        <v>24</v>
      </c>
      <c r="B20">
        <v>170</v>
      </c>
      <c r="D20">
        <f t="shared" si="6"/>
        <v>135.19999999999999</v>
      </c>
      <c r="F20">
        <f t="shared" si="0"/>
        <v>159.30020516010472</v>
      </c>
      <c r="G20">
        <f t="shared" si="1"/>
        <v>12.241620597255261</v>
      </c>
      <c r="H20" s="4">
        <f t="shared" si="2"/>
        <v>149.42347146173989</v>
      </c>
      <c r="I20">
        <f t="shared" si="3"/>
        <v>20.576528538260106</v>
      </c>
      <c r="J20">
        <f t="shared" si="4"/>
        <v>0.12103840316623592</v>
      </c>
      <c r="P20">
        <f t="shared" si="5"/>
        <v>20.576528538260106</v>
      </c>
    </row>
    <row r="21" spans="1:16" x14ac:dyDescent="0.3">
      <c r="A21" t="s">
        <v>25</v>
      </c>
      <c r="B21">
        <v>170</v>
      </c>
      <c r="D21">
        <f t="shared" si="6"/>
        <v>144</v>
      </c>
      <c r="F21">
        <f t="shared" si="0"/>
        <v>170.80174939382721</v>
      </c>
      <c r="G21">
        <f t="shared" si="1"/>
        <v>11.760570960958956</v>
      </c>
      <c r="H21" s="4">
        <f t="shared" si="2"/>
        <v>171.54182575735999</v>
      </c>
      <c r="I21">
        <f t="shared" si="3"/>
        <v>-1.5418257573599874</v>
      </c>
      <c r="J21">
        <f t="shared" si="4"/>
        <v>9.0695632785881605E-3</v>
      </c>
      <c r="P21">
        <f t="shared" si="5"/>
        <v>1.5418257573599874</v>
      </c>
    </row>
    <row r="22" spans="1:16" x14ac:dyDescent="0.3">
      <c r="A22" t="s">
        <v>26</v>
      </c>
      <c r="B22">
        <v>158</v>
      </c>
      <c r="D22">
        <f t="shared" si="6"/>
        <v>149.80000000000001</v>
      </c>
      <c r="F22">
        <f t="shared" si="0"/>
        <v>170.77240658448881</v>
      </c>
      <c r="G22">
        <f t="shared" si="1"/>
        <v>4.0971270102656732</v>
      </c>
      <c r="H22" s="4">
        <f t="shared" si="2"/>
        <v>182.56232035478615</v>
      </c>
      <c r="I22">
        <f t="shared" si="3"/>
        <v>-24.562320354786152</v>
      </c>
      <c r="J22">
        <f t="shared" si="4"/>
        <v>0.15545772376446931</v>
      </c>
      <c r="P22">
        <f t="shared" si="5"/>
        <v>24.562320354786152</v>
      </c>
    </row>
    <row r="23" spans="1:16" x14ac:dyDescent="0.3">
      <c r="A23" t="s">
        <v>27</v>
      </c>
      <c r="B23">
        <v>133</v>
      </c>
      <c r="D23">
        <f t="shared" si="6"/>
        <v>154.4</v>
      </c>
      <c r="F23">
        <f t="shared" si="0"/>
        <v>154.77215746927232</v>
      </c>
      <c r="G23">
        <f t="shared" si="1"/>
        <v>-8.9661674712977337</v>
      </c>
      <c r="H23" s="4">
        <f t="shared" si="2"/>
        <v>174.86953359475447</v>
      </c>
      <c r="I23">
        <f t="shared" si="3"/>
        <v>-41.869533594754472</v>
      </c>
      <c r="J23">
        <f t="shared" si="4"/>
        <v>0.31480852326883063</v>
      </c>
      <c r="P23">
        <f t="shared" si="5"/>
        <v>41.869533594754472</v>
      </c>
    </row>
    <row r="24" spans="1:16" x14ac:dyDescent="0.3">
      <c r="A24" t="s">
        <v>28</v>
      </c>
      <c r="B24">
        <v>114</v>
      </c>
      <c r="D24">
        <f t="shared" si="6"/>
        <v>156</v>
      </c>
      <c r="F24">
        <f t="shared" si="0"/>
        <v>130.5391147989468</v>
      </c>
      <c r="G24">
        <f t="shared" si="1"/>
        <v>-18.889636350665793</v>
      </c>
      <c r="H24" s="4">
        <f t="shared" si="2"/>
        <v>145.80598999797459</v>
      </c>
      <c r="I24">
        <f t="shared" si="3"/>
        <v>-31.805989997974592</v>
      </c>
      <c r="J24">
        <f t="shared" si="4"/>
        <v>0.27899991226293502</v>
      </c>
      <c r="P24">
        <f t="shared" si="5"/>
        <v>31.805989997974592</v>
      </c>
    </row>
    <row r="25" spans="1:16" x14ac:dyDescent="0.3">
      <c r="A25" t="s">
        <v>29</v>
      </c>
      <c r="B25">
        <v>140</v>
      </c>
      <c r="D25">
        <f t="shared" si="6"/>
        <v>149</v>
      </c>
      <c r="F25">
        <f t="shared" si="0"/>
        <v>125.25772879310612</v>
      </c>
      <c r="G25">
        <f t="shared" si="1"/>
        <v>-10.044273626529465</v>
      </c>
      <c r="H25" s="4">
        <f t="shared" si="2"/>
        <v>111.649478448281</v>
      </c>
      <c r="I25">
        <f t="shared" si="3"/>
        <v>28.350521551718998</v>
      </c>
      <c r="J25">
        <f t="shared" si="4"/>
        <v>0.20250372536942141</v>
      </c>
      <c r="P25">
        <f t="shared" si="5"/>
        <v>28.350521551718998</v>
      </c>
    </row>
    <row r="26" spans="1:16" x14ac:dyDescent="0.3">
      <c r="A26" t="s">
        <v>30</v>
      </c>
      <c r="B26">
        <v>145</v>
      </c>
      <c r="D26">
        <f t="shared" si="6"/>
        <v>143</v>
      </c>
      <c r="F26">
        <f t="shared" si="0"/>
        <v>129.51099668661988</v>
      </c>
      <c r="G26">
        <f t="shared" si="1"/>
        <v>-0.75087163850137406</v>
      </c>
      <c r="H26" s="4">
        <f t="shared" si="2"/>
        <v>115.21345516657667</v>
      </c>
      <c r="I26">
        <f t="shared" si="3"/>
        <v>29.786544833423335</v>
      </c>
      <c r="J26">
        <f t="shared" si="4"/>
        <v>0.20542444712705749</v>
      </c>
      <c r="P26">
        <f t="shared" si="5"/>
        <v>29.786544833423335</v>
      </c>
    </row>
    <row r="27" spans="1:16" x14ac:dyDescent="0.3">
      <c r="A27" t="s">
        <v>31</v>
      </c>
      <c r="B27">
        <v>150</v>
      </c>
      <c r="D27">
        <f t="shared" si="6"/>
        <v>138</v>
      </c>
      <c r="F27">
        <f t="shared" si="0"/>
        <v>138.95526502502162</v>
      </c>
      <c r="G27">
        <f t="shared" si="1"/>
        <v>5.8759693464856513</v>
      </c>
      <c r="H27" s="4">
        <f t="shared" si="2"/>
        <v>128.76012504811851</v>
      </c>
      <c r="I27">
        <f t="shared" si="3"/>
        <v>21.23987495188149</v>
      </c>
      <c r="J27">
        <f t="shared" si="4"/>
        <v>0.1415991663458766</v>
      </c>
      <c r="P27">
        <f t="shared" si="5"/>
        <v>21.23987495188149</v>
      </c>
    </row>
    <row r="28" spans="1:16" x14ac:dyDescent="0.3">
      <c r="A28" t="s">
        <v>32</v>
      </c>
      <c r="B28">
        <v>178</v>
      </c>
      <c r="D28">
        <f t="shared" si="6"/>
        <v>136.4</v>
      </c>
      <c r="F28">
        <f t="shared" si="0"/>
        <v>160.75224187318378</v>
      </c>
      <c r="G28">
        <f t="shared" si="1"/>
        <v>16.224624222575383</v>
      </c>
      <c r="H28" s="4">
        <f t="shared" si="2"/>
        <v>144.83123437150726</v>
      </c>
      <c r="I28">
        <f t="shared" si="3"/>
        <v>33.168765628492736</v>
      </c>
      <c r="J28">
        <f t="shared" si="4"/>
        <v>0.18634137993535244</v>
      </c>
      <c r="P28">
        <f t="shared" si="5"/>
        <v>33.168765628492736</v>
      </c>
    </row>
    <row r="29" spans="1:16" x14ac:dyDescent="0.3">
      <c r="A29" t="s">
        <v>33</v>
      </c>
      <c r="B29">
        <v>163</v>
      </c>
      <c r="D29">
        <f t="shared" si="6"/>
        <v>145.4</v>
      </c>
      <c r="F29">
        <f t="shared" si="0"/>
        <v>170.26797036979477</v>
      </c>
      <c r="G29">
        <f t="shared" si="1"/>
        <v>11.863842000698527</v>
      </c>
      <c r="H29" s="4">
        <f t="shared" si="2"/>
        <v>176.97686609575916</v>
      </c>
      <c r="I29">
        <f t="shared" si="3"/>
        <v>-13.976866095759163</v>
      </c>
      <c r="J29">
        <f t="shared" si="4"/>
        <v>8.5747644759258668E-2</v>
      </c>
      <c r="P29">
        <f t="shared" si="5"/>
        <v>13.976866095759163</v>
      </c>
    </row>
    <row r="30" spans="1:16" x14ac:dyDescent="0.3">
      <c r="A30" t="s">
        <v>34</v>
      </c>
      <c r="B30">
        <v>172</v>
      </c>
      <c r="D30">
        <f t="shared" si="6"/>
        <v>155.19999999999999</v>
      </c>
      <c r="F30">
        <f t="shared" si="0"/>
        <v>177.26854243265652</v>
      </c>
      <c r="G30">
        <f t="shared" si="1"/>
        <v>8.7027165411046212</v>
      </c>
      <c r="H30" s="4">
        <f t="shared" si="2"/>
        <v>182.13181237049329</v>
      </c>
      <c r="I30">
        <f t="shared" si="3"/>
        <v>-10.131812370493293</v>
      </c>
      <c r="J30">
        <f t="shared" si="4"/>
        <v>5.8905885874961005E-2</v>
      </c>
      <c r="P30">
        <f t="shared" si="5"/>
        <v>10.131812370493293</v>
      </c>
    </row>
    <row r="31" spans="1:16" x14ac:dyDescent="0.3">
      <c r="A31" t="s">
        <v>35</v>
      </c>
      <c r="B31">
        <v>178</v>
      </c>
      <c r="D31">
        <f t="shared" si="6"/>
        <v>161.6</v>
      </c>
      <c r="F31">
        <f t="shared" si="0"/>
        <v>182.1450546663558</v>
      </c>
      <c r="G31">
        <f t="shared" si="1"/>
        <v>6.2156837412911541</v>
      </c>
      <c r="H31" s="4">
        <f t="shared" si="2"/>
        <v>185.97125897376114</v>
      </c>
      <c r="I31">
        <f t="shared" si="3"/>
        <v>-7.9712589737611381</v>
      </c>
      <c r="J31">
        <f t="shared" si="4"/>
        <v>4.4782353785174936E-2</v>
      </c>
      <c r="P31">
        <f t="shared" si="5"/>
        <v>7.9712589737611381</v>
      </c>
    </row>
    <row r="32" spans="1:16" x14ac:dyDescent="0.3">
      <c r="A32" t="s">
        <v>36</v>
      </c>
      <c r="B32">
        <v>199</v>
      </c>
      <c r="D32">
        <f t="shared" si="6"/>
        <v>168.2</v>
      </c>
      <c r="F32">
        <f t="shared" si="0"/>
        <v>193.46758397197641</v>
      </c>
      <c r="G32">
        <f t="shared" si="1"/>
        <v>9.5351333581052984</v>
      </c>
      <c r="H32" s="4">
        <f t="shared" si="2"/>
        <v>188.36073840764695</v>
      </c>
      <c r="I32">
        <f t="shared" si="3"/>
        <v>10.639261592353051</v>
      </c>
      <c r="J32">
        <f t="shared" si="4"/>
        <v>5.3463626092226386E-2</v>
      </c>
      <c r="P32">
        <f t="shared" si="5"/>
        <v>10.639261592353051</v>
      </c>
    </row>
    <row r="33" spans="1:16" x14ac:dyDescent="0.3">
      <c r="A33" t="s">
        <v>37</v>
      </c>
      <c r="B33">
        <v>199</v>
      </c>
      <c r="D33">
        <f t="shared" si="6"/>
        <v>178</v>
      </c>
      <c r="F33">
        <f t="shared" si="0"/>
        <v>201.0814130116425</v>
      </c>
      <c r="G33">
        <f t="shared" si="1"/>
        <v>8.2862855511198106</v>
      </c>
      <c r="H33" s="4">
        <f t="shared" si="2"/>
        <v>203.00271733008171</v>
      </c>
      <c r="I33">
        <f t="shared" si="3"/>
        <v>-4.0027173300817083</v>
      </c>
      <c r="J33">
        <f t="shared" si="4"/>
        <v>2.0114157437596526E-2</v>
      </c>
      <c r="P33">
        <f t="shared" si="5"/>
        <v>4.0027173300817083</v>
      </c>
    </row>
    <row r="34" spans="1:16" x14ac:dyDescent="0.3">
      <c r="A34" t="s">
        <v>38</v>
      </c>
      <c r="B34">
        <v>184</v>
      </c>
      <c r="D34">
        <f t="shared" si="6"/>
        <v>182.2</v>
      </c>
      <c r="F34">
        <f t="shared" si="0"/>
        <v>197.1912032526364</v>
      </c>
      <c r="G34">
        <f t="shared" si="1"/>
        <v>0.37156359953797002</v>
      </c>
      <c r="H34" s="4">
        <f t="shared" si="2"/>
        <v>209.36769856276231</v>
      </c>
      <c r="I34">
        <f t="shared" si="3"/>
        <v>-25.367698562762314</v>
      </c>
      <c r="J34">
        <f t="shared" si="4"/>
        <v>0.13786792697153433</v>
      </c>
      <c r="P34">
        <f t="shared" si="5"/>
        <v>25.367698562762314</v>
      </c>
    </row>
    <row r="35" spans="1:16" x14ac:dyDescent="0.3">
      <c r="A35" t="s">
        <v>39</v>
      </c>
      <c r="B35">
        <v>162</v>
      </c>
      <c r="D35">
        <f t="shared" si="6"/>
        <v>186.4</v>
      </c>
      <c r="F35">
        <f t="shared" si="0"/>
        <v>180.49263876313069</v>
      </c>
      <c r="G35">
        <f t="shared" si="1"/>
        <v>-10.724019658340426</v>
      </c>
      <c r="H35" s="4">
        <f t="shared" si="2"/>
        <v>197.56276685217438</v>
      </c>
      <c r="I35">
        <f t="shared" si="3"/>
        <v>-35.562766852174377</v>
      </c>
      <c r="J35">
        <f t="shared" si="4"/>
        <v>0.21952325217391591</v>
      </c>
      <c r="P35">
        <f t="shared" si="5"/>
        <v>35.562766852174377</v>
      </c>
    </row>
    <row r="36" spans="1:16" x14ac:dyDescent="0.3">
      <c r="A36" t="s">
        <v>40</v>
      </c>
      <c r="B36">
        <v>146</v>
      </c>
      <c r="D36">
        <f t="shared" si="6"/>
        <v>184.4</v>
      </c>
      <c r="F36">
        <f t="shared" si="0"/>
        <v>158.35968193449094</v>
      </c>
      <c r="G36">
        <f t="shared" si="1"/>
        <v>-18.139828819034985</v>
      </c>
      <c r="H36" s="4">
        <f t="shared" si="2"/>
        <v>169.76861910479025</v>
      </c>
      <c r="I36">
        <f t="shared" si="3"/>
        <v>-23.768619104790247</v>
      </c>
      <c r="J36">
        <f t="shared" si="4"/>
        <v>0.16279876099171403</v>
      </c>
      <c r="P36">
        <f t="shared" si="5"/>
        <v>23.768619104790247</v>
      </c>
    </row>
    <row r="37" spans="1:16" x14ac:dyDescent="0.3">
      <c r="A37" t="s">
        <v>41</v>
      </c>
      <c r="B37">
        <v>166</v>
      </c>
      <c r="D37">
        <f t="shared" si="6"/>
        <v>178</v>
      </c>
      <c r="F37">
        <f t="shared" si="0"/>
        <v>152.59432362003707</v>
      </c>
      <c r="G37">
        <f t="shared" si="1"/>
        <v>-10.096422991057256</v>
      </c>
      <c r="H37" s="4">
        <f t="shared" si="2"/>
        <v>140.21985311545595</v>
      </c>
      <c r="I37">
        <f t="shared" si="3"/>
        <v>25.780146884544052</v>
      </c>
      <c r="J37">
        <f t="shared" si="4"/>
        <v>0.15530208966592804</v>
      </c>
      <c r="P37">
        <f t="shared" si="5"/>
        <v>25.780146884544052</v>
      </c>
    </row>
    <row r="38" spans="1:16" x14ac:dyDescent="0.3">
      <c r="A38" t="s">
        <v>42</v>
      </c>
      <c r="B38">
        <v>171</v>
      </c>
      <c r="D38">
        <f t="shared" si="6"/>
        <v>171.4</v>
      </c>
      <c r="F38">
        <f t="shared" si="0"/>
        <v>156.17890832706951</v>
      </c>
      <c r="G38">
        <f t="shared" si="1"/>
        <v>-1.2037679872989573</v>
      </c>
      <c r="H38" s="4">
        <f t="shared" si="2"/>
        <v>142.49790062897981</v>
      </c>
      <c r="I38">
        <f t="shared" si="3"/>
        <v>28.502099371020194</v>
      </c>
      <c r="J38">
        <f t="shared" si="4"/>
        <v>0.16667894369017658</v>
      </c>
      <c r="P38">
        <f t="shared" si="5"/>
        <v>28.502099371020194</v>
      </c>
    </row>
    <row r="39" spans="1:16" x14ac:dyDescent="0.3">
      <c r="A39" t="s">
        <v>43</v>
      </c>
      <c r="B39">
        <v>180</v>
      </c>
      <c r="D39">
        <f t="shared" si="6"/>
        <v>165.8</v>
      </c>
      <c r="F39">
        <f t="shared" si="0"/>
        <v>166.98707297668068</v>
      </c>
      <c r="G39">
        <f t="shared" si="1"/>
        <v>6.6039882266926266</v>
      </c>
      <c r="H39" s="4">
        <f t="shared" si="2"/>
        <v>154.97514033977055</v>
      </c>
      <c r="I39">
        <f t="shared" si="3"/>
        <v>25.024859660229453</v>
      </c>
      <c r="J39">
        <f t="shared" si="4"/>
        <v>0.13902699811238584</v>
      </c>
      <c r="P39">
        <f t="shared" si="5"/>
        <v>25.024859660229453</v>
      </c>
    </row>
    <row r="40" spans="1:16" x14ac:dyDescent="0.3">
      <c r="A40" t="s">
        <v>44</v>
      </c>
      <c r="B40">
        <v>193</v>
      </c>
      <c r="D40">
        <f t="shared" si="6"/>
        <v>165</v>
      </c>
      <c r="F40">
        <f t="shared" si="0"/>
        <v>182.90735182575412</v>
      </c>
      <c r="G40">
        <f t="shared" si="1"/>
        <v>12.659577131240155</v>
      </c>
      <c r="H40" s="4">
        <f t="shared" si="2"/>
        <v>173.5910612033733</v>
      </c>
      <c r="I40">
        <f t="shared" si="3"/>
        <v>19.4089387966267</v>
      </c>
      <c r="J40">
        <f t="shared" si="4"/>
        <v>0.10056444972345441</v>
      </c>
      <c r="P40">
        <f t="shared" si="5"/>
        <v>19.4089387966267</v>
      </c>
    </row>
    <row r="41" spans="1:16" x14ac:dyDescent="0.3">
      <c r="A41" t="s">
        <v>45</v>
      </c>
      <c r="B41">
        <v>181</v>
      </c>
      <c r="D41">
        <f t="shared" si="6"/>
        <v>171.2</v>
      </c>
      <c r="F41">
        <f t="shared" si="0"/>
        <v>188.57480305763704</v>
      </c>
      <c r="G41">
        <f t="shared" si="1"/>
        <v>8.1146952966579526</v>
      </c>
      <c r="H41" s="4">
        <f t="shared" si="2"/>
        <v>195.56692895699427</v>
      </c>
      <c r="I41">
        <f t="shared" si="3"/>
        <v>-14.566928956994275</v>
      </c>
      <c r="J41">
        <f t="shared" si="4"/>
        <v>8.0480270480631347E-2</v>
      </c>
      <c r="P41">
        <f t="shared" si="5"/>
        <v>14.566928956994275</v>
      </c>
    </row>
    <row r="42" spans="1:16" x14ac:dyDescent="0.3">
      <c r="A42" t="s">
        <v>46</v>
      </c>
      <c r="B42">
        <v>183</v>
      </c>
      <c r="D42">
        <f t="shared" si="6"/>
        <v>178.2</v>
      </c>
      <c r="F42">
        <f t="shared" si="0"/>
        <v>190.11853914423341</v>
      </c>
      <c r="G42">
        <f t="shared" si="1"/>
        <v>3.8435718101179228</v>
      </c>
      <c r="H42" s="4">
        <f t="shared" si="2"/>
        <v>196.68949835429498</v>
      </c>
      <c r="I42">
        <f t="shared" si="3"/>
        <v>-13.689498354294983</v>
      </c>
      <c r="J42">
        <f t="shared" si="4"/>
        <v>7.4806001936038161E-2</v>
      </c>
      <c r="P42">
        <f t="shared" si="5"/>
        <v>13.689498354294983</v>
      </c>
    </row>
    <row r="43" spans="1:16" x14ac:dyDescent="0.3">
      <c r="A43" t="s">
        <v>47</v>
      </c>
      <c r="B43">
        <v>218</v>
      </c>
      <c r="D43">
        <f t="shared" si="6"/>
        <v>181.6</v>
      </c>
      <c r="F43">
        <f t="shared" si="0"/>
        <v>205.50029769626269</v>
      </c>
      <c r="G43">
        <f t="shared" si="1"/>
        <v>11.343393192360306</v>
      </c>
      <c r="H43" s="4">
        <f t="shared" si="2"/>
        <v>193.96211095435135</v>
      </c>
      <c r="I43">
        <f t="shared" si="3"/>
        <v>24.037889045648654</v>
      </c>
      <c r="J43">
        <f t="shared" si="4"/>
        <v>0.11026554608095714</v>
      </c>
      <c r="P43">
        <f t="shared" si="5"/>
        <v>24.037889045648654</v>
      </c>
    </row>
    <row r="44" spans="1:16" x14ac:dyDescent="0.3">
      <c r="A44" t="s">
        <v>48</v>
      </c>
      <c r="B44">
        <v>230</v>
      </c>
      <c r="D44">
        <f t="shared" si="6"/>
        <v>191</v>
      </c>
      <c r="F44">
        <f t="shared" si="0"/>
        <v>223.15871926208396</v>
      </c>
      <c r="G44">
        <f t="shared" si="1"/>
        <v>15.448161635109933</v>
      </c>
      <c r="H44" s="4">
        <f t="shared" si="2"/>
        <v>216.843690888623</v>
      </c>
      <c r="I44">
        <f t="shared" si="3"/>
        <v>13.156309111376999</v>
      </c>
      <c r="J44">
        <f t="shared" si="4"/>
        <v>5.7201343962508693E-2</v>
      </c>
      <c r="P44">
        <f t="shared" si="5"/>
        <v>13.156309111376999</v>
      </c>
    </row>
    <row r="45" spans="1:16" x14ac:dyDescent="0.3">
      <c r="A45" t="s">
        <v>49</v>
      </c>
      <c r="B45">
        <v>242</v>
      </c>
      <c r="D45">
        <f t="shared" si="6"/>
        <v>201</v>
      </c>
      <c r="F45">
        <f t="shared" si="0"/>
        <v>240.23557806654082</v>
      </c>
      <c r="G45">
        <f t="shared" si="1"/>
        <v>16.506814795185438</v>
      </c>
      <c r="H45" s="4">
        <f t="shared" si="2"/>
        <v>238.60688089719389</v>
      </c>
      <c r="I45">
        <f t="shared" si="3"/>
        <v>3.3931191028061107</v>
      </c>
      <c r="J45">
        <f t="shared" si="4"/>
        <v>1.4021153317380623E-2</v>
      </c>
      <c r="P45">
        <f t="shared" si="5"/>
        <v>3.3931191028061107</v>
      </c>
    </row>
    <row r="46" spans="1:16" x14ac:dyDescent="0.3">
      <c r="A46" t="s">
        <v>50</v>
      </c>
      <c r="B46">
        <v>209</v>
      </c>
      <c r="D46">
        <f t="shared" si="6"/>
        <v>210.8</v>
      </c>
      <c r="F46">
        <f t="shared" si="0"/>
        <v>233.82604428809765</v>
      </c>
      <c r="G46">
        <f t="shared" si="1"/>
        <v>1.6111882223268381</v>
      </c>
      <c r="H46" s="4">
        <f t="shared" si="2"/>
        <v>256.74239286172627</v>
      </c>
      <c r="I46">
        <f t="shared" si="3"/>
        <v>-47.742392861726273</v>
      </c>
      <c r="J46">
        <f t="shared" si="4"/>
        <v>0.22843250173074772</v>
      </c>
      <c r="P46">
        <f t="shared" si="5"/>
        <v>47.742392861726273</v>
      </c>
    </row>
    <row r="47" spans="1:16" x14ac:dyDescent="0.3">
      <c r="A47" t="s">
        <v>51</v>
      </c>
      <c r="B47">
        <v>191</v>
      </c>
      <c r="D47">
        <f t="shared" si="6"/>
        <v>216.4</v>
      </c>
      <c r="F47">
        <f t="shared" si="0"/>
        <v>214.10736090542071</v>
      </c>
      <c r="G47">
        <f t="shared" si="1"/>
        <v>-12.25322832092562</v>
      </c>
      <c r="H47" s="4">
        <f t="shared" si="2"/>
        <v>235.43723251042448</v>
      </c>
      <c r="I47">
        <f t="shared" si="3"/>
        <v>-44.437232510424479</v>
      </c>
      <c r="J47">
        <f t="shared" si="4"/>
        <v>0.23265566759384546</v>
      </c>
      <c r="P47">
        <f t="shared" si="5"/>
        <v>44.437232510424479</v>
      </c>
    </row>
    <row r="48" spans="1:16" x14ac:dyDescent="0.3">
      <c r="A48" t="s">
        <v>52</v>
      </c>
      <c r="B48">
        <v>172</v>
      </c>
      <c r="D48">
        <f t="shared" si="6"/>
        <v>218</v>
      </c>
      <c r="F48">
        <f t="shared" si="0"/>
        <v>187.52414894393746</v>
      </c>
      <c r="G48">
        <f t="shared" si="1"/>
        <v>-21.567717687288074</v>
      </c>
      <c r="H48" s="4">
        <f t="shared" si="2"/>
        <v>201.85413258449509</v>
      </c>
      <c r="I48">
        <f t="shared" si="3"/>
        <v>-29.85413258449509</v>
      </c>
      <c r="J48">
        <f t="shared" si="4"/>
        <v>0.17357053828194821</v>
      </c>
      <c r="P48">
        <f t="shared" si="5"/>
        <v>29.85413258449509</v>
      </c>
    </row>
    <row r="49" spans="1:16" x14ac:dyDescent="0.3">
      <c r="A49" t="s">
        <v>53</v>
      </c>
      <c r="B49">
        <v>194</v>
      </c>
      <c r="D49">
        <f t="shared" si="6"/>
        <v>208.8</v>
      </c>
      <c r="F49">
        <f t="shared" si="0"/>
        <v>179.41734425345766</v>
      </c>
      <c r="G49">
        <f t="shared" si="1"/>
        <v>-12.8181242393627</v>
      </c>
      <c r="H49" s="4">
        <f t="shared" si="2"/>
        <v>165.95643125664938</v>
      </c>
      <c r="I49">
        <f t="shared" si="3"/>
        <v>28.043568743350619</v>
      </c>
      <c r="J49">
        <f t="shared" si="4"/>
        <v>0.14455447805850835</v>
      </c>
      <c r="P49">
        <f t="shared" si="5"/>
        <v>28.043568743350619</v>
      </c>
    </row>
    <row r="50" spans="1:16" x14ac:dyDescent="0.3">
      <c r="A50" t="s">
        <v>54</v>
      </c>
      <c r="B50">
        <v>196</v>
      </c>
      <c r="D50">
        <f t="shared" si="6"/>
        <v>201.6</v>
      </c>
      <c r="F50">
        <f t="shared" si="0"/>
        <v>180.71159440732936</v>
      </c>
      <c r="G50">
        <f t="shared" si="1"/>
        <v>-3.6450808837603388</v>
      </c>
      <c r="H50" s="4">
        <f t="shared" si="2"/>
        <v>166.59922001409495</v>
      </c>
      <c r="I50">
        <f t="shared" si="3"/>
        <v>29.400779985905046</v>
      </c>
      <c r="J50">
        <f t="shared" si="4"/>
        <v>0.1500039795199237</v>
      </c>
      <c r="P50">
        <f t="shared" si="5"/>
        <v>29.400779985905046</v>
      </c>
    </row>
    <row r="51" spans="1:16" x14ac:dyDescent="0.3">
      <c r="A51" t="s">
        <v>55</v>
      </c>
      <c r="B51">
        <v>196</v>
      </c>
      <c r="D51">
        <f t="shared" si="6"/>
        <v>192.4</v>
      </c>
      <c r="F51">
        <f t="shared" si="0"/>
        <v>186.1545870322559</v>
      </c>
      <c r="G51">
        <f t="shared" si="1"/>
        <v>2.2621668968861366</v>
      </c>
      <c r="H51" s="4">
        <f t="shared" si="2"/>
        <v>177.06651352356903</v>
      </c>
      <c r="I51">
        <f t="shared" si="3"/>
        <v>18.933486476430971</v>
      </c>
      <c r="J51">
        <f t="shared" si="4"/>
        <v>9.6599420798117203E-2</v>
      </c>
      <c r="P51">
        <f t="shared" si="5"/>
        <v>18.933486476430971</v>
      </c>
    </row>
    <row r="52" spans="1:16" x14ac:dyDescent="0.3">
      <c r="A52" t="s">
        <v>56</v>
      </c>
      <c r="B52">
        <v>236</v>
      </c>
      <c r="D52">
        <f t="shared" si="6"/>
        <v>189.8</v>
      </c>
      <c r="F52">
        <f t="shared" si="0"/>
        <v>211.25671204315387</v>
      </c>
      <c r="G52">
        <f t="shared" si="1"/>
        <v>17.108139670993825</v>
      </c>
      <c r="H52" s="4">
        <f t="shared" si="2"/>
        <v>188.41675392914203</v>
      </c>
      <c r="I52">
        <f t="shared" si="3"/>
        <v>47.583246070857967</v>
      </c>
      <c r="J52">
        <f t="shared" si="4"/>
        <v>0.20162392402905918</v>
      </c>
      <c r="P52">
        <f t="shared" si="5"/>
        <v>47.583246070857967</v>
      </c>
    </row>
    <row r="53" spans="1:16" x14ac:dyDescent="0.3">
      <c r="A53" t="s">
        <v>57</v>
      </c>
      <c r="B53">
        <v>235</v>
      </c>
      <c r="D53">
        <f t="shared" si="6"/>
        <v>198.8</v>
      </c>
      <c r="F53">
        <f t="shared" si="0"/>
        <v>231.54972289135679</v>
      </c>
      <c r="G53">
        <f t="shared" si="1"/>
        <v>19.17830593617974</v>
      </c>
      <c r="H53" s="4">
        <f t="shared" si="2"/>
        <v>228.3648517141477</v>
      </c>
      <c r="I53">
        <f t="shared" si="3"/>
        <v>6.6351482858522957</v>
      </c>
      <c r="J53">
        <f t="shared" si="4"/>
        <v>2.8234673556818281E-2</v>
      </c>
      <c r="P53">
        <f t="shared" si="5"/>
        <v>6.6351482858522957</v>
      </c>
    </row>
    <row r="54" spans="1:16" x14ac:dyDescent="0.3">
      <c r="A54" t="s">
        <v>58</v>
      </c>
      <c r="B54">
        <v>229</v>
      </c>
      <c r="D54">
        <f t="shared" si="6"/>
        <v>211.4</v>
      </c>
      <c r="F54">
        <f t="shared" si="0"/>
        <v>240.29857499031903</v>
      </c>
      <c r="G54">
        <f t="shared" si="1"/>
        <v>12.399160941988359</v>
      </c>
      <c r="H54" s="4">
        <f t="shared" si="2"/>
        <v>250.72802882753655</v>
      </c>
      <c r="I54">
        <f t="shared" si="3"/>
        <v>-21.728028827536548</v>
      </c>
      <c r="J54">
        <f t="shared" si="4"/>
        <v>9.4882221954308066E-2</v>
      </c>
      <c r="P54">
        <f t="shared" si="5"/>
        <v>21.728028827536548</v>
      </c>
    </row>
    <row r="55" spans="1:16" x14ac:dyDescent="0.3">
      <c r="A55" t="s">
        <v>59</v>
      </c>
      <c r="B55">
        <v>243</v>
      </c>
      <c r="D55">
        <f t="shared" si="6"/>
        <v>218.4</v>
      </c>
      <c r="F55">
        <f t="shared" si="0"/>
        <v>248.04282268479983</v>
      </c>
      <c r="G55">
        <f t="shared" si="1"/>
        <v>9.3734673311084489</v>
      </c>
      <c r="H55" s="4">
        <f t="shared" si="2"/>
        <v>252.69773593230738</v>
      </c>
      <c r="I55">
        <f t="shared" si="3"/>
        <v>-9.6977359323073813</v>
      </c>
      <c r="J55">
        <f t="shared" si="4"/>
        <v>3.9908378322252601E-2</v>
      </c>
      <c r="P55">
        <f t="shared" si="5"/>
        <v>9.6977359323073813</v>
      </c>
    </row>
    <row r="56" spans="1:16" x14ac:dyDescent="0.3">
      <c r="A56" t="s">
        <v>60</v>
      </c>
      <c r="B56">
        <v>264</v>
      </c>
      <c r="D56">
        <f t="shared" si="6"/>
        <v>227.8</v>
      </c>
      <c r="F56">
        <f t="shared" si="0"/>
        <v>260.57647080827229</v>
      </c>
      <c r="G56">
        <f t="shared" si="1"/>
        <v>11.427584846145058</v>
      </c>
      <c r="H56" s="4">
        <f t="shared" si="2"/>
        <v>257.41629001590826</v>
      </c>
      <c r="I56">
        <f t="shared" si="3"/>
        <v>6.5837099840917404</v>
      </c>
      <c r="J56">
        <f t="shared" si="4"/>
        <v>2.4938295394286894E-2</v>
      </c>
      <c r="P56">
        <f t="shared" si="5"/>
        <v>6.5837099840917404</v>
      </c>
    </row>
    <row r="57" spans="1:16" x14ac:dyDescent="0.3">
      <c r="A57" t="s">
        <v>61</v>
      </c>
      <c r="B57">
        <v>272</v>
      </c>
      <c r="D57">
        <f t="shared" si="6"/>
        <v>241.4</v>
      </c>
      <c r="F57">
        <f t="shared" si="0"/>
        <v>272.00210894029703</v>
      </c>
      <c r="G57">
        <f t="shared" si="1"/>
        <v>11.426319481966853</v>
      </c>
      <c r="H57" s="4">
        <f t="shared" si="2"/>
        <v>272.00405565441736</v>
      </c>
      <c r="I57">
        <f t="shared" si="3"/>
        <v>-4.0556544173568909E-3</v>
      </c>
      <c r="J57">
        <f t="shared" si="4"/>
        <v>1.4910494181459158E-5</v>
      </c>
      <c r="P57">
        <f t="shared" si="5"/>
        <v>4.0556544173568909E-3</v>
      </c>
    </row>
    <row r="58" spans="1:16" x14ac:dyDescent="0.3">
      <c r="A58" t="s">
        <v>62</v>
      </c>
      <c r="B58">
        <v>237</v>
      </c>
      <c r="D58">
        <f t="shared" si="6"/>
        <v>248.6</v>
      </c>
      <c r="F58">
        <f t="shared" si="0"/>
        <v>261.14278277957726</v>
      </c>
      <c r="G58">
        <f t="shared" si="1"/>
        <v>-3.0593501857794556</v>
      </c>
      <c r="H58" s="4">
        <f t="shared" si="2"/>
        <v>283.42842842226389</v>
      </c>
      <c r="I58">
        <f t="shared" si="3"/>
        <v>-46.428428422263892</v>
      </c>
      <c r="J58">
        <f t="shared" si="4"/>
        <v>0.19590054186609238</v>
      </c>
      <c r="P58">
        <f t="shared" si="5"/>
        <v>46.428428422263892</v>
      </c>
    </row>
    <row r="59" spans="1:16" x14ac:dyDescent="0.3">
      <c r="A59" t="s">
        <v>63</v>
      </c>
      <c r="B59">
        <v>211</v>
      </c>
      <c r="D59">
        <f t="shared" si="6"/>
        <v>249</v>
      </c>
      <c r="F59">
        <f t="shared" si="0"/>
        <v>235.48338494877487</v>
      </c>
      <c r="G59">
        <f t="shared" si="1"/>
        <v>-17.749381155044365</v>
      </c>
      <c r="H59" s="4">
        <f t="shared" si="2"/>
        <v>258.0834325937978</v>
      </c>
      <c r="I59">
        <f t="shared" si="3"/>
        <v>-47.083432593797795</v>
      </c>
      <c r="J59">
        <f t="shared" si="4"/>
        <v>0.22314423030235922</v>
      </c>
      <c r="P59">
        <f t="shared" si="5"/>
        <v>47.083432593797795</v>
      </c>
    </row>
    <row r="60" spans="1:16" x14ac:dyDescent="0.3">
      <c r="A60" t="s">
        <v>64</v>
      </c>
      <c r="B60">
        <v>180</v>
      </c>
      <c r="D60">
        <f t="shared" si="6"/>
        <v>245.4</v>
      </c>
      <c r="F60">
        <f t="shared" si="0"/>
        <v>199.62168197273985</v>
      </c>
      <c r="G60">
        <f t="shared" si="1"/>
        <v>-29.52239033868829</v>
      </c>
      <c r="H60" s="4">
        <f t="shared" si="2"/>
        <v>217.73400379373049</v>
      </c>
      <c r="I60">
        <f t="shared" si="3"/>
        <v>-37.734003793730494</v>
      </c>
      <c r="J60">
        <f t="shared" si="4"/>
        <v>0.20963335440961386</v>
      </c>
      <c r="P60">
        <f t="shared" si="5"/>
        <v>37.734003793730494</v>
      </c>
    </row>
    <row r="61" spans="1:16" x14ac:dyDescent="0.3">
      <c r="A61" t="s">
        <v>65</v>
      </c>
      <c r="B61">
        <v>201</v>
      </c>
      <c r="D61">
        <f t="shared" si="6"/>
        <v>232.8</v>
      </c>
      <c r="F61">
        <f t="shared" si="0"/>
        <v>184.93163164970679</v>
      </c>
      <c r="G61">
        <f t="shared" si="1"/>
        <v>-19.881369328512392</v>
      </c>
      <c r="H61" s="4">
        <f t="shared" si="2"/>
        <v>170.09929163405155</v>
      </c>
      <c r="I61">
        <f t="shared" si="3"/>
        <v>30.900708365948446</v>
      </c>
      <c r="J61">
        <f t="shared" si="4"/>
        <v>0.15373486749228082</v>
      </c>
      <c r="P61">
        <f t="shared" si="5"/>
        <v>30.900708365948446</v>
      </c>
    </row>
    <row r="62" spans="1:16" x14ac:dyDescent="0.3">
      <c r="A62" t="s">
        <v>66</v>
      </c>
      <c r="B62">
        <v>204</v>
      </c>
      <c r="D62">
        <f t="shared" si="6"/>
        <v>220.2</v>
      </c>
      <c r="F62">
        <f t="shared" si="0"/>
        <v>183.74613640702108</v>
      </c>
      <c r="G62">
        <f t="shared" si="1"/>
        <v>-7.7290511727250442</v>
      </c>
      <c r="H62" s="4">
        <f t="shared" si="2"/>
        <v>165.0502623211944</v>
      </c>
      <c r="I62">
        <f t="shared" si="3"/>
        <v>38.949737678805604</v>
      </c>
      <c r="J62">
        <f t="shared" si="4"/>
        <v>0.19093008666081179</v>
      </c>
      <c r="P62">
        <f t="shared" si="5"/>
        <v>38.949737678805604</v>
      </c>
    </row>
    <row r="63" spans="1:16" x14ac:dyDescent="0.3">
      <c r="A63" t="s">
        <v>67</v>
      </c>
      <c r="B63">
        <v>188</v>
      </c>
      <c r="D63">
        <f t="shared" si="6"/>
        <v>206.6</v>
      </c>
      <c r="F63">
        <f t="shared" si="0"/>
        <v>181.76888432183392</v>
      </c>
      <c r="G63">
        <f t="shared" si="1"/>
        <v>-3.9903817658254193</v>
      </c>
      <c r="H63" s="4">
        <f t="shared" si="2"/>
        <v>176.01708523429605</v>
      </c>
      <c r="I63">
        <f t="shared" si="3"/>
        <v>11.982914765703953</v>
      </c>
      <c r="J63">
        <f t="shared" si="4"/>
        <v>6.373890832821251E-2</v>
      </c>
      <c r="P63">
        <f t="shared" si="5"/>
        <v>11.982914765703953</v>
      </c>
    </row>
    <row r="64" spans="1:16" x14ac:dyDescent="0.3">
      <c r="A64" t="s">
        <v>68</v>
      </c>
      <c r="B64">
        <v>235</v>
      </c>
      <c r="D64">
        <f t="shared" si="6"/>
        <v>196.8</v>
      </c>
      <c r="F64">
        <f t="shared" si="0"/>
        <v>205.24482132912442</v>
      </c>
      <c r="G64">
        <f t="shared" si="1"/>
        <v>13.862725436699927</v>
      </c>
      <c r="H64" s="4">
        <f t="shared" si="2"/>
        <v>177.7785025560085</v>
      </c>
      <c r="I64">
        <f t="shared" si="3"/>
        <v>57.221497443991495</v>
      </c>
      <c r="J64">
        <f t="shared" si="4"/>
        <v>0.24349573380421913</v>
      </c>
      <c r="P64">
        <f t="shared" si="5"/>
        <v>57.221497443991495</v>
      </c>
    </row>
    <row r="65" spans="1:16" x14ac:dyDescent="0.3">
      <c r="A65" t="s">
        <v>69</v>
      </c>
      <c r="B65">
        <v>227</v>
      </c>
      <c r="D65">
        <f t="shared" si="6"/>
        <v>201.6</v>
      </c>
      <c r="F65">
        <f t="shared" si="0"/>
        <v>222.89592431822865</v>
      </c>
      <c r="G65">
        <f t="shared" si="1"/>
        <v>16.325170845762724</v>
      </c>
      <c r="H65" s="4">
        <f t="shared" si="2"/>
        <v>219.10754676582434</v>
      </c>
      <c r="I65">
        <f t="shared" si="3"/>
        <v>7.8924532341756617</v>
      </c>
      <c r="J65">
        <f t="shared" si="4"/>
        <v>3.476851645011305E-2</v>
      </c>
      <c r="P65">
        <f t="shared" si="5"/>
        <v>7.8924532341756617</v>
      </c>
    </row>
    <row r="66" spans="1:16" x14ac:dyDescent="0.3">
      <c r="A66" t="s">
        <v>70</v>
      </c>
      <c r="B66">
        <v>234</v>
      </c>
      <c r="D66">
        <f t="shared" si="6"/>
        <v>211</v>
      </c>
      <c r="F66">
        <f t="shared" si="0"/>
        <v>236.7149694852755</v>
      </c>
      <c r="G66">
        <f t="shared" si="1"/>
        <v>14.696189154597407</v>
      </c>
      <c r="H66" s="4">
        <f t="shared" si="2"/>
        <v>239.22109516399138</v>
      </c>
      <c r="I66">
        <f t="shared" si="3"/>
        <v>-5.2210951639913787</v>
      </c>
      <c r="J66">
        <f t="shared" si="4"/>
        <v>2.2312372495689653E-2</v>
      </c>
      <c r="P66">
        <f t="shared" si="5"/>
        <v>5.2210951639913787</v>
      </c>
    </row>
    <row r="67" spans="1:16" x14ac:dyDescent="0.3">
      <c r="A67" t="s">
        <v>71</v>
      </c>
      <c r="B67">
        <v>264</v>
      </c>
      <c r="D67">
        <f t="shared" si="6"/>
        <v>217.6</v>
      </c>
      <c r="F67">
        <f t="shared" si="0"/>
        <v>257.45380249273393</v>
      </c>
      <c r="G67">
        <f t="shared" si="1"/>
        <v>18.623907658957066</v>
      </c>
      <c r="H67" s="4">
        <f t="shared" si="2"/>
        <v>251.41115863987292</v>
      </c>
      <c r="I67">
        <f t="shared" si="3"/>
        <v>12.588841360127077</v>
      </c>
      <c r="J67">
        <f t="shared" si="4"/>
        <v>4.7685005151996501E-2</v>
      </c>
      <c r="P67">
        <f t="shared" si="5"/>
        <v>12.588841360127077</v>
      </c>
    </row>
    <row r="68" spans="1:16" x14ac:dyDescent="0.3">
      <c r="A68" t="s">
        <v>72</v>
      </c>
      <c r="B68">
        <v>302</v>
      </c>
      <c r="D68">
        <f t="shared" si="6"/>
        <v>229.6</v>
      </c>
      <c r="F68">
        <f t="shared" si="0"/>
        <v>288.52040927887936</v>
      </c>
      <c r="G68">
        <f t="shared" si="1"/>
        <v>26.711662091629503</v>
      </c>
      <c r="H68" s="4">
        <f t="shared" si="2"/>
        <v>276.07771015169101</v>
      </c>
      <c r="I68">
        <f t="shared" si="3"/>
        <v>25.922289848308992</v>
      </c>
      <c r="J68">
        <f t="shared" si="4"/>
        <v>8.5835396848705267E-2</v>
      </c>
      <c r="P68">
        <f t="shared" si="5"/>
        <v>25.922289848308992</v>
      </c>
    </row>
    <row r="69" spans="1:16" x14ac:dyDescent="0.3">
      <c r="A69" t="s">
        <v>73</v>
      </c>
      <c r="B69">
        <v>293</v>
      </c>
      <c r="D69">
        <f t="shared" si="6"/>
        <v>252.4</v>
      </c>
      <c r="F69">
        <f t="shared" ref="F69:F132" si="7">($K$1*B69)+((1-$K$1)*(F68+G68))</f>
        <v>304.56067711266462</v>
      </c>
      <c r="G69">
        <f t="shared" ref="G69:G132" si="8">($K$2*(F69-F68))+((1-$K$2)*G68)</f>
        <v>19.775255824030751</v>
      </c>
      <c r="H69" s="4">
        <f t="shared" ref="H69:H132" si="9">F68+G68</f>
        <v>315.23207137050883</v>
      </c>
      <c r="I69">
        <f t="shared" ref="I69:I132" si="10">B69-H69</f>
        <v>-22.232071370508834</v>
      </c>
      <c r="J69">
        <f t="shared" ref="J69:J132" si="11">ABS(I69)/B69</f>
        <v>7.5877376691156434E-2</v>
      </c>
      <c r="P69">
        <f t="shared" ref="P69:P132" si="12">ABS(I69)</f>
        <v>22.232071370508834</v>
      </c>
    </row>
    <row r="70" spans="1:16" x14ac:dyDescent="0.3">
      <c r="A70" t="s">
        <v>74</v>
      </c>
      <c r="B70">
        <v>259</v>
      </c>
      <c r="D70">
        <f t="shared" si="6"/>
        <v>264</v>
      </c>
      <c r="F70">
        <f t="shared" si="7"/>
        <v>292.97468512708156</v>
      </c>
      <c r="G70">
        <f t="shared" si="8"/>
        <v>-0.60955525221822882</v>
      </c>
      <c r="H70" s="4">
        <f t="shared" si="9"/>
        <v>324.33593293669537</v>
      </c>
      <c r="I70">
        <f t="shared" si="10"/>
        <v>-65.335932936695372</v>
      </c>
      <c r="J70">
        <f t="shared" si="11"/>
        <v>0.25226228933087014</v>
      </c>
      <c r="P70">
        <f t="shared" si="12"/>
        <v>65.335932936695372</v>
      </c>
    </row>
    <row r="71" spans="1:16" x14ac:dyDescent="0.3">
      <c r="A71" t="s">
        <v>75</v>
      </c>
      <c r="B71">
        <v>229</v>
      </c>
      <c r="D71">
        <f t="shared" si="6"/>
        <v>270.39999999999998</v>
      </c>
      <c r="F71">
        <f t="shared" si="7"/>
        <v>261.94986753492896</v>
      </c>
      <c r="G71">
        <f t="shared" si="8"/>
        <v>-20.379475773175571</v>
      </c>
      <c r="H71" s="4">
        <f t="shared" si="9"/>
        <v>292.36512987486333</v>
      </c>
      <c r="I71">
        <f t="shared" si="10"/>
        <v>-63.365129874863328</v>
      </c>
      <c r="J71">
        <f t="shared" si="11"/>
        <v>0.27670362390770015</v>
      </c>
      <c r="P71">
        <f t="shared" si="12"/>
        <v>63.365129874863328</v>
      </c>
    </row>
    <row r="72" spans="1:16" x14ac:dyDescent="0.3">
      <c r="A72" t="s">
        <v>76</v>
      </c>
      <c r="B72">
        <v>203</v>
      </c>
      <c r="D72">
        <f t="shared" ref="D72:D135" si="13">AVERAGE(B67:B71)</f>
        <v>269.39999999999998</v>
      </c>
      <c r="F72">
        <f t="shared" si="7"/>
        <v>223.05660371611177</v>
      </c>
      <c r="G72">
        <f t="shared" si="8"/>
        <v>-32.413438002842625</v>
      </c>
      <c r="H72" s="4">
        <f t="shared" si="9"/>
        <v>241.5703917617534</v>
      </c>
      <c r="I72">
        <f t="shared" si="10"/>
        <v>-38.570391761753399</v>
      </c>
      <c r="J72">
        <f t="shared" si="11"/>
        <v>0.19000192986085418</v>
      </c>
      <c r="P72">
        <f t="shared" si="12"/>
        <v>38.570391761753399</v>
      </c>
    </row>
    <row r="73" spans="1:16" x14ac:dyDescent="0.3">
      <c r="A73" t="s">
        <v>77</v>
      </c>
      <c r="B73">
        <v>229</v>
      </c>
      <c r="D73">
        <f t="shared" si="13"/>
        <v>257.2</v>
      </c>
      <c r="F73">
        <f t="shared" si="7"/>
        <v>209.05444617089995</v>
      </c>
      <c r="G73">
        <f t="shared" si="8"/>
        <v>-20.4461057053826</v>
      </c>
      <c r="H73" s="4">
        <f t="shared" si="9"/>
        <v>190.64316571326913</v>
      </c>
      <c r="I73">
        <f t="shared" si="10"/>
        <v>38.356834286730873</v>
      </c>
      <c r="J73">
        <f t="shared" si="11"/>
        <v>0.16749709295515666</v>
      </c>
      <c r="P73">
        <f t="shared" si="12"/>
        <v>38.356834286730873</v>
      </c>
    </row>
    <row r="74" spans="1:16" x14ac:dyDescent="0.3">
      <c r="A74" t="s">
        <v>78</v>
      </c>
      <c r="B74">
        <v>242</v>
      </c>
      <c r="D74">
        <f t="shared" si="13"/>
        <v>242.6</v>
      </c>
      <c r="F74">
        <f t="shared" si="7"/>
        <v>214.23633704206901</v>
      </c>
      <c r="G74">
        <f t="shared" si="8"/>
        <v>-3.7879079306240206</v>
      </c>
      <c r="H74" s="4">
        <f t="shared" si="9"/>
        <v>188.60834046551736</v>
      </c>
      <c r="I74">
        <f t="shared" si="10"/>
        <v>53.391659534482642</v>
      </c>
      <c r="J74">
        <f t="shared" si="11"/>
        <v>0.22062669229125059</v>
      </c>
      <c r="P74">
        <f t="shared" si="12"/>
        <v>53.391659534482642</v>
      </c>
    </row>
    <row r="75" spans="1:16" x14ac:dyDescent="0.3">
      <c r="A75" t="s">
        <v>79</v>
      </c>
      <c r="B75">
        <v>233</v>
      </c>
      <c r="D75">
        <f t="shared" si="13"/>
        <v>232.4</v>
      </c>
      <c r="F75">
        <f t="shared" si="7"/>
        <v>221.27318313795138</v>
      </c>
      <c r="G75">
        <f t="shared" si="8"/>
        <v>3.2481821866051317</v>
      </c>
      <c r="H75" s="4">
        <f t="shared" si="9"/>
        <v>210.44842911144499</v>
      </c>
      <c r="I75">
        <f t="shared" si="10"/>
        <v>22.551570888555005</v>
      </c>
      <c r="J75">
        <f t="shared" si="11"/>
        <v>9.6787857890794013E-2</v>
      </c>
      <c r="P75">
        <f t="shared" si="12"/>
        <v>22.551570888555005</v>
      </c>
    </row>
    <row r="76" spans="1:16" x14ac:dyDescent="0.3">
      <c r="A76" t="s">
        <v>80</v>
      </c>
      <c r="B76">
        <v>267</v>
      </c>
      <c r="D76">
        <f t="shared" si="13"/>
        <v>227.2</v>
      </c>
      <c r="F76">
        <f t="shared" si="7"/>
        <v>244.91110996876938</v>
      </c>
      <c r="G76">
        <f t="shared" si="8"/>
        <v>16.501516205343499</v>
      </c>
      <c r="H76" s="4">
        <f t="shared" si="9"/>
        <v>224.52136532455651</v>
      </c>
      <c r="I76">
        <f t="shared" si="10"/>
        <v>42.478634675443487</v>
      </c>
      <c r="J76">
        <f t="shared" si="11"/>
        <v>0.15909601002038759</v>
      </c>
      <c r="P76">
        <f t="shared" si="12"/>
        <v>42.478634675443487</v>
      </c>
    </row>
    <row r="77" spans="1:16" x14ac:dyDescent="0.3">
      <c r="A77" t="s">
        <v>81</v>
      </c>
      <c r="B77">
        <v>269</v>
      </c>
      <c r="D77">
        <f t="shared" si="13"/>
        <v>234.8</v>
      </c>
      <c r="F77">
        <f t="shared" si="7"/>
        <v>265.0545656105387</v>
      </c>
      <c r="G77">
        <f t="shared" si="8"/>
        <v>18.868776839020285</v>
      </c>
      <c r="H77" s="4">
        <f t="shared" si="9"/>
        <v>261.41262617411286</v>
      </c>
      <c r="I77">
        <f t="shared" si="10"/>
        <v>7.5873738258871413</v>
      </c>
      <c r="J77">
        <f t="shared" si="11"/>
        <v>2.8205850653855544E-2</v>
      </c>
      <c r="P77">
        <f t="shared" si="12"/>
        <v>7.5873738258871413</v>
      </c>
    </row>
    <row r="78" spans="1:16" x14ac:dyDescent="0.3">
      <c r="A78" t="s">
        <v>82</v>
      </c>
      <c r="B78">
        <v>270</v>
      </c>
      <c r="D78">
        <f t="shared" si="13"/>
        <v>248</v>
      </c>
      <c r="F78">
        <f t="shared" si="7"/>
        <v>277.24013807377065</v>
      </c>
      <c r="G78">
        <f t="shared" si="8"/>
        <v>14.524693994757868</v>
      </c>
      <c r="H78" s="4">
        <f t="shared" si="9"/>
        <v>283.92334244955896</v>
      </c>
      <c r="I78">
        <f t="shared" si="10"/>
        <v>-13.923342449558959</v>
      </c>
      <c r="J78">
        <f t="shared" si="11"/>
        <v>5.1567934998366517E-2</v>
      </c>
      <c r="P78">
        <f t="shared" si="12"/>
        <v>13.923342449558959</v>
      </c>
    </row>
    <row r="79" spans="1:16" x14ac:dyDescent="0.3">
      <c r="A79" t="s">
        <v>83</v>
      </c>
      <c r="B79">
        <v>315</v>
      </c>
      <c r="D79">
        <f t="shared" si="13"/>
        <v>256.2</v>
      </c>
      <c r="F79">
        <f t="shared" si="7"/>
        <v>302.91771267563479</v>
      </c>
      <c r="G79">
        <f t="shared" si="8"/>
        <v>21.774066389376941</v>
      </c>
      <c r="H79" s="4">
        <f t="shared" si="9"/>
        <v>291.76483206852851</v>
      </c>
      <c r="I79">
        <f t="shared" si="10"/>
        <v>23.235167931471494</v>
      </c>
      <c r="J79">
        <f t="shared" si="11"/>
        <v>7.3762437877687284E-2</v>
      </c>
      <c r="P79">
        <f t="shared" si="12"/>
        <v>23.235167931471494</v>
      </c>
    </row>
    <row r="80" spans="1:16" x14ac:dyDescent="0.3">
      <c r="A80" t="s">
        <v>84</v>
      </c>
      <c r="B80">
        <v>364</v>
      </c>
      <c r="D80">
        <f t="shared" si="13"/>
        <v>270.8</v>
      </c>
      <c r="F80">
        <f t="shared" si="7"/>
        <v>343.55972511380605</v>
      </c>
      <c r="G80">
        <f t="shared" si="8"/>
        <v>34.038231321093249</v>
      </c>
      <c r="H80" s="4">
        <f t="shared" si="9"/>
        <v>324.6917790650117</v>
      </c>
      <c r="I80">
        <f t="shared" si="10"/>
        <v>39.308220934988299</v>
      </c>
      <c r="J80">
        <f t="shared" si="11"/>
        <v>0.10798961795326456</v>
      </c>
      <c r="P80">
        <f t="shared" si="12"/>
        <v>39.308220934988299</v>
      </c>
    </row>
    <row r="81" spans="1:16" x14ac:dyDescent="0.3">
      <c r="A81" t="s">
        <v>85</v>
      </c>
      <c r="B81">
        <v>347</v>
      </c>
      <c r="D81">
        <f t="shared" si="13"/>
        <v>297</v>
      </c>
      <c r="F81">
        <f t="shared" si="7"/>
        <v>362.91093734614765</v>
      </c>
      <c r="G81">
        <f t="shared" si="8"/>
        <v>24.491668913404673</v>
      </c>
      <c r="H81" s="4">
        <f t="shared" si="9"/>
        <v>377.59795643489929</v>
      </c>
      <c r="I81">
        <f t="shared" si="10"/>
        <v>-30.597956434899288</v>
      </c>
      <c r="J81">
        <f t="shared" si="11"/>
        <v>8.8178548803744344E-2</v>
      </c>
      <c r="P81">
        <f t="shared" si="12"/>
        <v>30.597956434899288</v>
      </c>
    </row>
    <row r="82" spans="1:16" x14ac:dyDescent="0.3">
      <c r="A82" t="s">
        <v>86</v>
      </c>
      <c r="B82">
        <v>312</v>
      </c>
      <c r="D82">
        <f t="shared" si="13"/>
        <v>313</v>
      </c>
      <c r="F82">
        <f t="shared" si="7"/>
        <v>351.20935525496725</v>
      </c>
      <c r="G82">
        <f t="shared" si="8"/>
        <v>0.9660557604243758</v>
      </c>
      <c r="H82" s="4">
        <f t="shared" si="9"/>
        <v>387.40260625955233</v>
      </c>
      <c r="I82">
        <f t="shared" si="10"/>
        <v>-75.402606259552329</v>
      </c>
      <c r="J82">
        <f t="shared" si="11"/>
        <v>0.24167502006266772</v>
      </c>
      <c r="P82">
        <f t="shared" si="12"/>
        <v>75.402606259552329</v>
      </c>
    </row>
    <row r="83" spans="1:16" x14ac:dyDescent="0.3">
      <c r="A83" t="s">
        <v>87</v>
      </c>
      <c r="B83">
        <v>274</v>
      </c>
      <c r="D83">
        <f t="shared" si="13"/>
        <v>321.60000000000002</v>
      </c>
      <c r="F83">
        <f t="shared" si="7"/>
        <v>314.65121372800365</v>
      </c>
      <c r="G83">
        <f t="shared" si="8"/>
        <v>-23.424672476377808</v>
      </c>
      <c r="H83" s="4">
        <f t="shared" si="9"/>
        <v>352.1754110153916</v>
      </c>
      <c r="I83">
        <f t="shared" si="10"/>
        <v>-78.175411015391603</v>
      </c>
      <c r="J83">
        <f t="shared" si="11"/>
        <v>0.28531171903427593</v>
      </c>
      <c r="P83">
        <f t="shared" si="12"/>
        <v>78.175411015391603</v>
      </c>
    </row>
    <row r="84" spans="1:16" x14ac:dyDescent="0.3">
      <c r="A84" t="s">
        <v>88</v>
      </c>
      <c r="B84">
        <v>237</v>
      </c>
      <c r="D84">
        <f t="shared" si="13"/>
        <v>322.39999999999998</v>
      </c>
      <c r="F84">
        <f t="shared" si="7"/>
        <v>265.19780145084542</v>
      </c>
      <c r="G84">
        <f t="shared" si="8"/>
        <v>-40.343353346885088</v>
      </c>
      <c r="H84" s="4">
        <f t="shared" si="9"/>
        <v>291.22654125162586</v>
      </c>
      <c r="I84">
        <f t="shared" si="10"/>
        <v>-54.226541251625861</v>
      </c>
      <c r="J84">
        <f t="shared" si="11"/>
        <v>0.22880397152584753</v>
      </c>
      <c r="P84">
        <f t="shared" si="12"/>
        <v>54.226541251625861</v>
      </c>
    </row>
    <row r="85" spans="1:16" x14ac:dyDescent="0.3">
      <c r="A85" t="s">
        <v>89</v>
      </c>
      <c r="B85">
        <v>278</v>
      </c>
      <c r="D85">
        <f t="shared" si="13"/>
        <v>306.8</v>
      </c>
      <c r="F85">
        <f t="shared" si="7"/>
        <v>250.36431301405935</v>
      </c>
      <c r="G85">
        <f t="shared" si="8"/>
        <v>-23.761941155320727</v>
      </c>
      <c r="H85" s="4">
        <f t="shared" si="9"/>
        <v>224.85444810396032</v>
      </c>
      <c r="I85">
        <f t="shared" si="10"/>
        <v>53.145551896039677</v>
      </c>
      <c r="J85">
        <f t="shared" si="11"/>
        <v>0.19117104998575424</v>
      </c>
      <c r="P85">
        <f t="shared" si="12"/>
        <v>53.145551896039677</v>
      </c>
    </row>
    <row r="86" spans="1:16" x14ac:dyDescent="0.3">
      <c r="A86" t="s">
        <v>90</v>
      </c>
      <c r="B86">
        <v>284</v>
      </c>
      <c r="D86">
        <f t="shared" si="13"/>
        <v>289.60000000000002</v>
      </c>
      <c r="F86">
        <f t="shared" si="7"/>
        <v>254.1532333665441</v>
      </c>
      <c r="G86">
        <f t="shared" si="8"/>
        <v>-5.8538811752471656</v>
      </c>
      <c r="H86" s="4">
        <f t="shared" si="9"/>
        <v>226.60237185873862</v>
      </c>
      <c r="I86">
        <f t="shared" si="10"/>
        <v>57.397628141261379</v>
      </c>
      <c r="J86">
        <f t="shared" si="11"/>
        <v>0.20210432444106119</v>
      </c>
      <c r="P86">
        <f t="shared" si="12"/>
        <v>57.397628141261379</v>
      </c>
    </row>
    <row r="87" spans="1:16" x14ac:dyDescent="0.3">
      <c r="A87" t="s">
        <v>91</v>
      </c>
      <c r="B87">
        <v>277</v>
      </c>
      <c r="D87">
        <f t="shared" si="13"/>
        <v>277</v>
      </c>
      <c r="F87">
        <f t="shared" si="7"/>
        <v>262.07566313947439</v>
      </c>
      <c r="G87">
        <f t="shared" si="8"/>
        <v>3.100720941068178</v>
      </c>
      <c r="H87" s="4">
        <f t="shared" si="9"/>
        <v>248.29935219129695</v>
      </c>
      <c r="I87">
        <f t="shared" si="10"/>
        <v>28.700647808703053</v>
      </c>
      <c r="J87">
        <f t="shared" si="11"/>
        <v>0.10361244696282691</v>
      </c>
      <c r="P87">
        <f t="shared" si="12"/>
        <v>28.700647808703053</v>
      </c>
    </row>
    <row r="88" spans="1:16" x14ac:dyDescent="0.3">
      <c r="A88" t="s">
        <v>92</v>
      </c>
      <c r="B88">
        <v>317</v>
      </c>
      <c r="D88">
        <f t="shared" si="13"/>
        <v>270</v>
      </c>
      <c r="F88">
        <f t="shared" si="7"/>
        <v>290.05171972188214</v>
      </c>
      <c r="G88">
        <f t="shared" si="8"/>
        <v>19.269689107938902</v>
      </c>
      <c r="H88" s="4">
        <f t="shared" si="9"/>
        <v>265.17638408054256</v>
      </c>
      <c r="I88">
        <f t="shared" si="10"/>
        <v>51.823615919457438</v>
      </c>
      <c r="J88">
        <f t="shared" si="11"/>
        <v>0.16348143823172692</v>
      </c>
      <c r="P88">
        <f t="shared" si="12"/>
        <v>51.823615919457438</v>
      </c>
    </row>
    <row r="89" spans="1:16" x14ac:dyDescent="0.3">
      <c r="A89" t="s">
        <v>93</v>
      </c>
      <c r="B89">
        <v>313</v>
      </c>
      <c r="D89">
        <f t="shared" si="13"/>
        <v>278.60000000000002</v>
      </c>
      <c r="F89">
        <f t="shared" si="7"/>
        <v>311.08713259150693</v>
      </c>
      <c r="G89">
        <f t="shared" si="8"/>
        <v>20.41740955303473</v>
      </c>
      <c r="H89" s="4">
        <f t="shared" si="9"/>
        <v>309.32140882982105</v>
      </c>
      <c r="I89">
        <f t="shared" si="10"/>
        <v>3.6785911701789473</v>
      </c>
      <c r="J89">
        <f t="shared" si="11"/>
        <v>1.1752687444661174E-2</v>
      </c>
      <c r="P89">
        <f t="shared" si="12"/>
        <v>3.6785911701789473</v>
      </c>
    </row>
    <row r="90" spans="1:16" x14ac:dyDescent="0.3">
      <c r="A90" t="s">
        <v>94</v>
      </c>
      <c r="B90">
        <v>318</v>
      </c>
      <c r="D90">
        <f t="shared" si="13"/>
        <v>293.8</v>
      </c>
      <c r="F90">
        <f t="shared" si="7"/>
        <v>325.0223619151617</v>
      </c>
      <c r="G90">
        <f t="shared" si="8"/>
        <v>16.203992403937754</v>
      </c>
      <c r="H90" s="4">
        <f t="shared" si="9"/>
        <v>331.50454214454169</v>
      </c>
      <c r="I90">
        <f t="shared" si="10"/>
        <v>-13.504542144541688</v>
      </c>
      <c r="J90">
        <f t="shared" si="11"/>
        <v>4.246711366208078E-2</v>
      </c>
      <c r="P90">
        <f t="shared" si="12"/>
        <v>13.504542144541688</v>
      </c>
    </row>
    <row r="91" spans="1:16" x14ac:dyDescent="0.3">
      <c r="A91" t="s">
        <v>95</v>
      </c>
      <c r="B91">
        <v>374</v>
      </c>
      <c r="D91">
        <f t="shared" si="13"/>
        <v>301.8</v>
      </c>
      <c r="F91">
        <f t="shared" si="7"/>
        <v>356.95770424593172</v>
      </c>
      <c r="G91">
        <f t="shared" si="8"/>
        <v>26.429369856378731</v>
      </c>
      <c r="H91" s="4">
        <f t="shared" si="9"/>
        <v>341.22635431909947</v>
      </c>
      <c r="I91">
        <f t="shared" si="10"/>
        <v>32.773645680900529</v>
      </c>
      <c r="J91">
        <f t="shared" si="11"/>
        <v>8.7630068665509431E-2</v>
      </c>
      <c r="P91">
        <f t="shared" si="12"/>
        <v>32.773645680900529</v>
      </c>
    </row>
    <row r="92" spans="1:16" x14ac:dyDescent="0.3">
      <c r="A92" t="s">
        <v>96</v>
      </c>
      <c r="B92">
        <v>413</v>
      </c>
      <c r="D92">
        <f t="shared" si="13"/>
        <v>319.8</v>
      </c>
      <c r="F92">
        <f t="shared" si="7"/>
        <v>397.60127853320142</v>
      </c>
      <c r="G92">
        <f t="shared" si="8"/>
        <v>35.668602736457864</v>
      </c>
      <c r="H92" s="4">
        <f t="shared" si="9"/>
        <v>383.38707410231046</v>
      </c>
      <c r="I92">
        <f t="shared" si="10"/>
        <v>29.612925897689536</v>
      </c>
      <c r="J92">
        <f t="shared" si="11"/>
        <v>7.1701999752274911E-2</v>
      </c>
      <c r="P92">
        <f t="shared" si="12"/>
        <v>29.612925897689536</v>
      </c>
    </row>
    <row r="93" spans="1:16" x14ac:dyDescent="0.3">
      <c r="A93" t="s">
        <v>97</v>
      </c>
      <c r="B93">
        <v>405</v>
      </c>
      <c r="D93">
        <f t="shared" si="13"/>
        <v>347</v>
      </c>
      <c r="F93">
        <f t="shared" si="7"/>
        <v>419.70033826022279</v>
      </c>
      <c r="G93">
        <f t="shared" si="8"/>
        <v>26.848399780324144</v>
      </c>
      <c r="H93" s="4">
        <f t="shared" si="9"/>
        <v>433.26988126965927</v>
      </c>
      <c r="I93">
        <f t="shared" si="10"/>
        <v>-28.269881269659265</v>
      </c>
      <c r="J93">
        <f t="shared" si="11"/>
        <v>6.980217597446732E-2</v>
      </c>
      <c r="P93">
        <f t="shared" si="12"/>
        <v>28.269881269659265</v>
      </c>
    </row>
    <row r="94" spans="1:16" x14ac:dyDescent="0.3">
      <c r="A94" t="s">
        <v>98</v>
      </c>
      <c r="B94">
        <v>355</v>
      </c>
      <c r="D94">
        <f t="shared" si="13"/>
        <v>364.6</v>
      </c>
      <c r="F94">
        <f t="shared" si="7"/>
        <v>402.60534378108446</v>
      </c>
      <c r="G94">
        <f t="shared" si="8"/>
        <v>-1.7148064883264684</v>
      </c>
      <c r="H94" s="4">
        <f t="shared" si="9"/>
        <v>446.54873804054694</v>
      </c>
      <c r="I94">
        <f t="shared" si="10"/>
        <v>-91.548738040546937</v>
      </c>
      <c r="J94">
        <f t="shared" si="11"/>
        <v>0.25788376912830124</v>
      </c>
      <c r="P94">
        <f t="shared" si="12"/>
        <v>91.548738040546937</v>
      </c>
    </row>
    <row r="95" spans="1:16" x14ac:dyDescent="0.3">
      <c r="A95" t="s">
        <v>99</v>
      </c>
      <c r="B95">
        <v>306</v>
      </c>
      <c r="D95">
        <f t="shared" si="13"/>
        <v>373</v>
      </c>
      <c r="F95">
        <f t="shared" si="7"/>
        <v>355.34307939223413</v>
      </c>
      <c r="G95">
        <f t="shared" si="8"/>
        <v>-31.320654123666976</v>
      </c>
      <c r="H95" s="4">
        <f t="shared" si="9"/>
        <v>400.89053729275798</v>
      </c>
      <c r="I95">
        <f t="shared" si="10"/>
        <v>-94.890537292757983</v>
      </c>
      <c r="J95">
        <f t="shared" si="11"/>
        <v>0.31009979507437252</v>
      </c>
      <c r="P95">
        <f t="shared" si="12"/>
        <v>94.890537292757983</v>
      </c>
    </row>
    <row r="96" spans="1:16" x14ac:dyDescent="0.3">
      <c r="A96" t="s">
        <v>100</v>
      </c>
      <c r="B96">
        <v>271</v>
      </c>
      <c r="D96">
        <f t="shared" si="13"/>
        <v>370.6</v>
      </c>
      <c r="F96">
        <f t="shared" si="7"/>
        <v>298.57166113965491</v>
      </c>
      <c r="G96">
        <f t="shared" si="8"/>
        <v>-47.86365080745994</v>
      </c>
      <c r="H96" s="4">
        <f t="shared" si="9"/>
        <v>324.02242526856713</v>
      </c>
      <c r="I96">
        <f t="shared" si="10"/>
        <v>-53.022425268567133</v>
      </c>
      <c r="J96">
        <f t="shared" si="11"/>
        <v>0.19565470578807059</v>
      </c>
      <c r="P96">
        <f t="shared" si="12"/>
        <v>53.022425268567133</v>
      </c>
    </row>
    <row r="97" spans="1:16" x14ac:dyDescent="0.3">
      <c r="A97" t="s">
        <v>101</v>
      </c>
      <c r="B97">
        <v>306</v>
      </c>
      <c r="D97">
        <f t="shared" si="13"/>
        <v>350</v>
      </c>
      <c r="F97">
        <f t="shared" si="7"/>
        <v>277.24816537274137</v>
      </c>
      <c r="G97">
        <f t="shared" si="8"/>
        <v>-30.612550031104778</v>
      </c>
      <c r="H97" s="4">
        <f t="shared" si="9"/>
        <v>250.70801033219496</v>
      </c>
      <c r="I97">
        <f t="shared" si="10"/>
        <v>55.291989667805041</v>
      </c>
      <c r="J97">
        <f t="shared" si="11"/>
        <v>0.18069277669217335</v>
      </c>
      <c r="P97">
        <f t="shared" si="12"/>
        <v>55.291989667805041</v>
      </c>
    </row>
    <row r="98" spans="1:16" x14ac:dyDescent="0.3">
      <c r="A98" t="s">
        <v>102</v>
      </c>
      <c r="B98">
        <v>315</v>
      </c>
      <c r="D98">
        <f t="shared" si="13"/>
        <v>328.6</v>
      </c>
      <c r="F98">
        <f t="shared" si="7"/>
        <v>279.45051997765103</v>
      </c>
      <c r="G98">
        <f t="shared" si="8"/>
        <v>-9.2828620176953933</v>
      </c>
      <c r="H98" s="4">
        <f t="shared" si="9"/>
        <v>246.63561534163659</v>
      </c>
      <c r="I98">
        <f t="shared" si="10"/>
        <v>68.364384658363406</v>
      </c>
      <c r="J98">
        <f t="shared" si="11"/>
        <v>0.21702979256623303</v>
      </c>
      <c r="P98">
        <f t="shared" si="12"/>
        <v>68.364384658363406</v>
      </c>
    </row>
    <row r="99" spans="1:16" x14ac:dyDescent="0.3">
      <c r="A99" t="s">
        <v>103</v>
      </c>
      <c r="B99">
        <v>301</v>
      </c>
      <c r="D99">
        <f t="shared" si="13"/>
        <v>310.60000000000002</v>
      </c>
      <c r="F99">
        <f t="shared" si="7"/>
        <v>284.96718213917694</v>
      </c>
      <c r="G99">
        <f t="shared" si="8"/>
        <v>0.336828698798457</v>
      </c>
      <c r="H99" s="4">
        <f t="shared" si="9"/>
        <v>270.16765795995565</v>
      </c>
      <c r="I99">
        <f t="shared" si="10"/>
        <v>30.832342040044352</v>
      </c>
      <c r="J99">
        <f t="shared" si="11"/>
        <v>0.10243303003336994</v>
      </c>
      <c r="P99">
        <f t="shared" si="12"/>
        <v>30.832342040044352</v>
      </c>
    </row>
    <row r="100" spans="1:16" x14ac:dyDescent="0.3">
      <c r="A100" t="s">
        <v>104</v>
      </c>
      <c r="B100">
        <v>356</v>
      </c>
      <c r="D100">
        <f t="shared" si="13"/>
        <v>299.8</v>
      </c>
      <c r="F100">
        <f t="shared" si="7"/>
        <v>319.23808563574721</v>
      </c>
      <c r="G100">
        <f t="shared" si="8"/>
        <v>22.393977317350139</v>
      </c>
      <c r="H100" s="4">
        <f t="shared" si="9"/>
        <v>285.3040108379754</v>
      </c>
      <c r="I100">
        <f t="shared" si="10"/>
        <v>70.695989162024603</v>
      </c>
      <c r="J100">
        <f t="shared" si="11"/>
        <v>0.19858423921917023</v>
      </c>
      <c r="P100">
        <f t="shared" si="12"/>
        <v>70.695989162024603</v>
      </c>
    </row>
    <row r="101" spans="1:16" x14ac:dyDescent="0.3">
      <c r="A101" t="s">
        <v>105</v>
      </c>
      <c r="B101">
        <v>348</v>
      </c>
      <c r="D101">
        <f t="shared" si="13"/>
        <v>309.8</v>
      </c>
      <c r="F101">
        <f t="shared" si="7"/>
        <v>344.68867273561062</v>
      </c>
      <c r="G101">
        <f t="shared" si="8"/>
        <v>24.380773675983768</v>
      </c>
      <c r="H101" s="4">
        <f t="shared" si="9"/>
        <v>341.63206295309737</v>
      </c>
      <c r="I101">
        <f t="shared" si="10"/>
        <v>6.3679370469026253</v>
      </c>
      <c r="J101">
        <f t="shared" si="11"/>
        <v>1.8298669675007543E-2</v>
      </c>
      <c r="P101">
        <f t="shared" si="12"/>
        <v>6.3679370469026253</v>
      </c>
    </row>
    <row r="102" spans="1:16" x14ac:dyDescent="0.3">
      <c r="A102" t="s">
        <v>106</v>
      </c>
      <c r="B102">
        <v>355</v>
      </c>
      <c r="D102">
        <f t="shared" si="13"/>
        <v>325.2</v>
      </c>
      <c r="F102">
        <f t="shared" si="7"/>
        <v>362.31611213402914</v>
      </c>
      <c r="G102">
        <f t="shared" si="8"/>
        <v>19.991106395566355</v>
      </c>
      <c r="H102" s="4">
        <f t="shared" si="9"/>
        <v>369.06944641159441</v>
      </c>
      <c r="I102">
        <f t="shared" si="10"/>
        <v>-14.069446411594413</v>
      </c>
      <c r="J102">
        <f t="shared" si="11"/>
        <v>3.9632243412942011E-2</v>
      </c>
      <c r="P102">
        <f t="shared" si="12"/>
        <v>14.069446411594413</v>
      </c>
    </row>
    <row r="103" spans="1:16" x14ac:dyDescent="0.3">
      <c r="A103" t="s">
        <v>107</v>
      </c>
      <c r="B103">
        <v>422</v>
      </c>
      <c r="D103">
        <f t="shared" si="13"/>
        <v>335</v>
      </c>
      <c r="F103">
        <f t="shared" si="7"/>
        <v>401.35975363538967</v>
      </c>
      <c r="G103">
        <f t="shared" si="8"/>
        <v>32.375254214332571</v>
      </c>
      <c r="H103" s="4">
        <f t="shared" si="9"/>
        <v>382.3072185295955</v>
      </c>
      <c r="I103">
        <f t="shared" si="10"/>
        <v>39.692781470404498</v>
      </c>
      <c r="J103">
        <f t="shared" si="11"/>
        <v>9.4058723863517768E-2</v>
      </c>
      <c r="P103">
        <f t="shared" si="12"/>
        <v>39.692781470404498</v>
      </c>
    </row>
    <row r="104" spans="1:16" x14ac:dyDescent="0.3">
      <c r="A104" t="s">
        <v>108</v>
      </c>
      <c r="B104">
        <v>465</v>
      </c>
      <c r="D104">
        <f t="shared" si="13"/>
        <v>356.4</v>
      </c>
      <c r="F104">
        <f t="shared" si="7"/>
        <v>448.74220408185556</v>
      </c>
      <c r="G104">
        <f t="shared" si="8"/>
        <v>42.129931765219233</v>
      </c>
      <c r="H104" s="4">
        <f t="shared" si="9"/>
        <v>433.73500784972225</v>
      </c>
      <c r="I104">
        <f t="shared" si="10"/>
        <v>31.264992150277749</v>
      </c>
      <c r="J104">
        <f t="shared" si="11"/>
        <v>6.7236542258661824E-2</v>
      </c>
      <c r="P104">
        <f t="shared" si="12"/>
        <v>31.264992150277749</v>
      </c>
    </row>
    <row r="105" spans="1:16" x14ac:dyDescent="0.3">
      <c r="A105" t="s">
        <v>109</v>
      </c>
      <c r="B105">
        <v>467</v>
      </c>
      <c r="D105">
        <f t="shared" si="13"/>
        <v>389.2</v>
      </c>
      <c r="F105">
        <f t="shared" si="7"/>
        <v>479.41351064047888</v>
      </c>
      <c r="G105">
        <f t="shared" si="8"/>
        <v>34.681825380931883</v>
      </c>
      <c r="H105" s="4">
        <f t="shared" si="9"/>
        <v>490.87213584707479</v>
      </c>
      <c r="I105">
        <f t="shared" si="10"/>
        <v>-23.872135847074787</v>
      </c>
      <c r="J105">
        <f t="shared" si="11"/>
        <v>5.1118063912365709E-2</v>
      </c>
      <c r="P105">
        <f t="shared" si="12"/>
        <v>23.872135847074787</v>
      </c>
    </row>
    <row r="106" spans="1:16" x14ac:dyDescent="0.3">
      <c r="A106" t="s">
        <v>110</v>
      </c>
      <c r="B106">
        <v>404</v>
      </c>
      <c r="D106">
        <f t="shared" si="13"/>
        <v>411.4</v>
      </c>
      <c r="F106">
        <f t="shared" si="7"/>
        <v>461.24957473113352</v>
      </c>
      <c r="G106">
        <f t="shared" si="8"/>
        <v>0.33208054225167771</v>
      </c>
      <c r="H106" s="4">
        <f t="shared" si="9"/>
        <v>514.09533602141073</v>
      </c>
      <c r="I106">
        <f t="shared" si="10"/>
        <v>-110.09533602141073</v>
      </c>
      <c r="J106">
        <f t="shared" si="11"/>
        <v>0.27251320797378892</v>
      </c>
      <c r="P106">
        <f t="shared" si="12"/>
        <v>110.09533602141073</v>
      </c>
    </row>
    <row r="107" spans="1:16" x14ac:dyDescent="0.3">
      <c r="A107" t="s">
        <v>111</v>
      </c>
      <c r="B107">
        <v>347</v>
      </c>
      <c r="D107">
        <f t="shared" si="13"/>
        <v>422.6</v>
      </c>
      <c r="F107">
        <f t="shared" si="7"/>
        <v>406.58246074216032</v>
      </c>
      <c r="G107">
        <f t="shared" si="8"/>
        <v>-35.417395903044493</v>
      </c>
      <c r="H107" s="4">
        <f t="shared" si="9"/>
        <v>461.58165527338519</v>
      </c>
      <c r="I107">
        <f t="shared" si="10"/>
        <v>-114.58165527338519</v>
      </c>
      <c r="J107">
        <f t="shared" si="11"/>
        <v>0.33020649934693141</v>
      </c>
      <c r="P107">
        <f t="shared" si="12"/>
        <v>114.58165527338519</v>
      </c>
    </row>
    <row r="108" spans="1:16" x14ac:dyDescent="0.3">
      <c r="A108" t="s">
        <v>112</v>
      </c>
      <c r="B108">
        <v>305</v>
      </c>
      <c r="D108">
        <f t="shared" si="13"/>
        <v>421</v>
      </c>
      <c r="F108">
        <f t="shared" si="7"/>
        <v>339.40583371634023</v>
      </c>
      <c r="G108">
        <f t="shared" si="8"/>
        <v>-56.060896132848633</v>
      </c>
      <c r="H108" s="4">
        <f t="shared" si="9"/>
        <v>371.16506483911581</v>
      </c>
      <c r="I108">
        <f t="shared" si="10"/>
        <v>-66.165064839115814</v>
      </c>
      <c r="J108">
        <f t="shared" si="11"/>
        <v>0.21693463881677316</v>
      </c>
      <c r="P108">
        <f t="shared" si="12"/>
        <v>66.165064839115814</v>
      </c>
    </row>
    <row r="109" spans="1:16" x14ac:dyDescent="0.3">
      <c r="A109" t="s">
        <v>113</v>
      </c>
      <c r="B109">
        <v>336</v>
      </c>
      <c r="D109">
        <f t="shared" si="13"/>
        <v>397.6</v>
      </c>
      <c r="F109">
        <f t="shared" si="7"/>
        <v>308.61936754341559</v>
      </c>
      <c r="G109">
        <f t="shared" si="8"/>
        <v>-39.632516658898034</v>
      </c>
      <c r="H109" s="4">
        <f t="shared" si="9"/>
        <v>283.34493758349157</v>
      </c>
      <c r="I109">
        <f t="shared" si="10"/>
        <v>52.655062416508429</v>
      </c>
      <c r="J109">
        <f t="shared" si="11"/>
        <v>0.15671149528722747</v>
      </c>
      <c r="P109">
        <f t="shared" si="12"/>
        <v>52.655062416508429</v>
      </c>
    </row>
    <row r="110" spans="1:16" x14ac:dyDescent="0.3">
      <c r="A110" t="s">
        <v>114</v>
      </c>
      <c r="B110">
        <v>340</v>
      </c>
      <c r="D110">
        <f t="shared" si="13"/>
        <v>371.8</v>
      </c>
      <c r="F110">
        <f t="shared" si="7"/>
        <v>303.07316245994912</v>
      </c>
      <c r="G110">
        <f t="shared" si="8"/>
        <v>-17.476414134867522</v>
      </c>
      <c r="H110" s="4">
        <f t="shared" si="9"/>
        <v>268.98685088451754</v>
      </c>
      <c r="I110">
        <f t="shared" si="10"/>
        <v>71.013149115482463</v>
      </c>
      <c r="J110">
        <f t="shared" si="11"/>
        <v>0.20886220328083077</v>
      </c>
      <c r="P110">
        <f t="shared" si="12"/>
        <v>71.013149115482463</v>
      </c>
    </row>
    <row r="111" spans="1:16" x14ac:dyDescent="0.3">
      <c r="A111" t="s">
        <v>115</v>
      </c>
      <c r="B111">
        <v>318</v>
      </c>
      <c r="D111">
        <f t="shared" si="13"/>
        <v>346.4</v>
      </c>
      <c r="F111">
        <f t="shared" si="7"/>
        <v>301.1503091290424</v>
      </c>
      <c r="G111">
        <f t="shared" si="8"/>
        <v>-7.3665996122930002</v>
      </c>
      <c r="H111" s="4">
        <f t="shared" si="9"/>
        <v>285.59674832508159</v>
      </c>
      <c r="I111">
        <f t="shared" si="10"/>
        <v>32.403251674918408</v>
      </c>
      <c r="J111">
        <f t="shared" si="11"/>
        <v>0.10189701784565537</v>
      </c>
      <c r="P111">
        <f t="shared" si="12"/>
        <v>32.403251674918408</v>
      </c>
    </row>
    <row r="112" spans="1:16" x14ac:dyDescent="0.3">
      <c r="A112" t="s">
        <v>116</v>
      </c>
      <c r="B112">
        <v>362</v>
      </c>
      <c r="D112">
        <f t="shared" si="13"/>
        <v>329.2</v>
      </c>
      <c r="F112">
        <f t="shared" si="7"/>
        <v>326.52752894870969</v>
      </c>
      <c r="G112">
        <f t="shared" si="8"/>
        <v>13.916883018481187</v>
      </c>
      <c r="H112" s="4">
        <f t="shared" si="9"/>
        <v>293.78370951674941</v>
      </c>
      <c r="I112">
        <f t="shared" si="10"/>
        <v>68.216290483250589</v>
      </c>
      <c r="J112">
        <f t="shared" si="11"/>
        <v>0.18844279139019499</v>
      </c>
      <c r="P112">
        <f t="shared" si="12"/>
        <v>68.216290483250589</v>
      </c>
    </row>
    <row r="113" spans="1:16" x14ac:dyDescent="0.3">
      <c r="A113" t="s">
        <v>117</v>
      </c>
      <c r="B113">
        <v>348</v>
      </c>
      <c r="D113">
        <f t="shared" si="13"/>
        <v>332.2</v>
      </c>
      <c r="F113">
        <f t="shared" si="7"/>
        <v>344.07109422293922</v>
      </c>
      <c r="G113">
        <f t="shared" si="8"/>
        <v>16.274226484717616</v>
      </c>
      <c r="H113" s="4">
        <f t="shared" si="9"/>
        <v>340.44441196719089</v>
      </c>
      <c r="I113">
        <f t="shared" si="10"/>
        <v>7.5555880328091121</v>
      </c>
      <c r="J113">
        <f t="shared" si="11"/>
        <v>2.1711459864394E-2</v>
      </c>
      <c r="P113">
        <f t="shared" si="12"/>
        <v>7.5555880328091121</v>
      </c>
    </row>
    <row r="114" spans="1:16" x14ac:dyDescent="0.3">
      <c r="A114" t="s">
        <v>118</v>
      </c>
      <c r="B114">
        <v>363</v>
      </c>
      <c r="D114">
        <f t="shared" si="13"/>
        <v>340.8</v>
      </c>
      <c r="F114">
        <f t="shared" si="7"/>
        <v>361.6195667679815</v>
      </c>
      <c r="G114">
        <f t="shared" si="8"/>
        <v>17.102486423928642</v>
      </c>
      <c r="H114" s="4">
        <f t="shared" si="9"/>
        <v>360.34532070765681</v>
      </c>
      <c r="I114">
        <f t="shared" si="10"/>
        <v>2.6546792923431894</v>
      </c>
      <c r="J114">
        <f t="shared" si="11"/>
        <v>7.3131660946093371E-3</v>
      </c>
      <c r="P114">
        <f t="shared" si="12"/>
        <v>2.6546792923431894</v>
      </c>
    </row>
    <row r="115" spans="1:16" x14ac:dyDescent="0.3">
      <c r="A115" t="s">
        <v>119</v>
      </c>
      <c r="B115">
        <v>435</v>
      </c>
      <c r="D115">
        <f t="shared" si="13"/>
        <v>346.2</v>
      </c>
      <c r="F115">
        <f t="shared" si="7"/>
        <v>405.73546765979324</v>
      </c>
      <c r="G115">
        <f t="shared" si="8"/>
        <v>34.661205828052658</v>
      </c>
      <c r="H115" s="4">
        <f t="shared" si="9"/>
        <v>378.72205319191016</v>
      </c>
      <c r="I115">
        <f t="shared" si="10"/>
        <v>56.277946808089837</v>
      </c>
      <c r="J115">
        <f t="shared" si="11"/>
        <v>0.12937459036342491</v>
      </c>
      <c r="P115">
        <f t="shared" si="12"/>
        <v>56.277946808089837</v>
      </c>
    </row>
    <row r="116" spans="1:16" x14ac:dyDescent="0.3">
      <c r="A116" t="s">
        <v>120</v>
      </c>
      <c r="B116">
        <v>491</v>
      </c>
      <c r="D116">
        <f t="shared" si="13"/>
        <v>365.2</v>
      </c>
      <c r="F116">
        <f t="shared" si="7"/>
        <v>464.68627021367985</v>
      </c>
      <c r="G116">
        <f t="shared" si="8"/>
        <v>50.449443699844728</v>
      </c>
      <c r="H116" s="4">
        <f t="shared" si="9"/>
        <v>440.39667348784587</v>
      </c>
      <c r="I116">
        <f t="shared" si="10"/>
        <v>50.603326512154126</v>
      </c>
      <c r="J116">
        <f t="shared" si="11"/>
        <v>0.10306176479053794</v>
      </c>
      <c r="P116">
        <f t="shared" si="12"/>
        <v>50.603326512154126</v>
      </c>
    </row>
    <row r="117" spans="1:16" x14ac:dyDescent="0.3">
      <c r="A117" t="s">
        <v>121</v>
      </c>
      <c r="B117">
        <v>505</v>
      </c>
      <c r="D117">
        <f t="shared" si="13"/>
        <v>399.8</v>
      </c>
      <c r="F117">
        <f t="shared" si="7"/>
        <v>510.27057123503278</v>
      </c>
      <c r="G117">
        <f t="shared" si="8"/>
        <v>47.287100958825057</v>
      </c>
      <c r="H117" s="4">
        <f t="shared" si="9"/>
        <v>515.13571391352457</v>
      </c>
      <c r="I117">
        <f t="shared" si="10"/>
        <v>-10.135713913524569</v>
      </c>
      <c r="J117">
        <f t="shared" si="11"/>
        <v>2.007072062084073E-2</v>
      </c>
      <c r="P117">
        <f t="shared" si="12"/>
        <v>10.135713913524569</v>
      </c>
    </row>
    <row r="118" spans="1:16" x14ac:dyDescent="0.3">
      <c r="A118" t="s">
        <v>122</v>
      </c>
      <c r="B118">
        <v>404</v>
      </c>
      <c r="D118">
        <f t="shared" si="13"/>
        <v>428.4</v>
      </c>
      <c r="F118">
        <f t="shared" si="7"/>
        <v>483.84998954080606</v>
      </c>
      <c r="G118">
        <f t="shared" si="8"/>
        <v>-0.62289276565859453</v>
      </c>
      <c r="H118" s="4">
        <f t="shared" si="9"/>
        <v>557.5576721938578</v>
      </c>
      <c r="I118">
        <f t="shared" si="10"/>
        <v>-153.5576721938578</v>
      </c>
      <c r="J118">
        <f t="shared" si="11"/>
        <v>0.38009324800459848</v>
      </c>
      <c r="P118">
        <f t="shared" si="12"/>
        <v>153.5576721938578</v>
      </c>
    </row>
    <row r="119" spans="1:16" x14ac:dyDescent="0.3">
      <c r="A119" t="s">
        <v>123</v>
      </c>
      <c r="B119">
        <v>359</v>
      </c>
      <c r="D119">
        <f t="shared" si="13"/>
        <v>439.6</v>
      </c>
      <c r="F119">
        <f t="shared" si="7"/>
        <v>423.59809032307669</v>
      </c>
      <c r="G119">
        <f t="shared" si="8"/>
        <v>-39.381746959504603</v>
      </c>
      <c r="H119" s="4">
        <f t="shared" si="9"/>
        <v>483.22709677514746</v>
      </c>
      <c r="I119">
        <f t="shared" si="10"/>
        <v>-124.22709677514746</v>
      </c>
      <c r="J119">
        <f t="shared" si="11"/>
        <v>0.34603648126782022</v>
      </c>
      <c r="P119">
        <f t="shared" si="12"/>
        <v>124.22709677514746</v>
      </c>
    </row>
    <row r="120" spans="1:16" x14ac:dyDescent="0.3">
      <c r="A120" t="s">
        <v>124</v>
      </c>
      <c r="B120">
        <v>310</v>
      </c>
      <c r="D120">
        <f t="shared" si="13"/>
        <v>438.8</v>
      </c>
      <c r="F120">
        <f t="shared" si="7"/>
        <v>348.5924985490575</v>
      </c>
      <c r="G120">
        <f t="shared" si="8"/>
        <v>-62.537246088939085</v>
      </c>
      <c r="H120" s="4">
        <f t="shared" si="9"/>
        <v>384.21634336357209</v>
      </c>
      <c r="I120">
        <f t="shared" si="10"/>
        <v>-74.216343363572093</v>
      </c>
      <c r="J120">
        <f t="shared" si="11"/>
        <v>0.23940755923732934</v>
      </c>
      <c r="P120">
        <f t="shared" si="12"/>
        <v>74.216343363572093</v>
      </c>
    </row>
    <row r="121" spans="1:16" x14ac:dyDescent="0.3">
      <c r="A121" t="s">
        <v>125</v>
      </c>
      <c r="B121">
        <v>337</v>
      </c>
      <c r="D121">
        <f t="shared" si="13"/>
        <v>413.8</v>
      </c>
      <c r="F121">
        <f t="shared" si="7"/>
        <v>310.50873127926161</v>
      </c>
      <c r="G121">
        <f t="shared" si="8"/>
        <v>-46.642484856496004</v>
      </c>
      <c r="H121" s="4">
        <f t="shared" si="9"/>
        <v>286.05525246011842</v>
      </c>
      <c r="I121">
        <f t="shared" si="10"/>
        <v>50.944747539881575</v>
      </c>
      <c r="J121">
        <f t="shared" si="11"/>
        <v>0.15117135768510853</v>
      </c>
      <c r="P121">
        <f t="shared" si="12"/>
        <v>50.944747539881575</v>
      </c>
    </row>
    <row r="122" spans="1:16" x14ac:dyDescent="0.3">
      <c r="A122" t="s">
        <v>126</v>
      </c>
      <c r="B122">
        <v>360</v>
      </c>
      <c r="D122">
        <f t="shared" si="13"/>
        <v>383</v>
      </c>
      <c r="F122">
        <f t="shared" si="7"/>
        <v>310.0104481398381</v>
      </c>
      <c r="G122">
        <f t="shared" si="8"/>
        <v>-16.648753740398881</v>
      </c>
      <c r="H122" s="4">
        <f t="shared" si="9"/>
        <v>263.86624642276558</v>
      </c>
      <c r="I122">
        <f t="shared" si="10"/>
        <v>96.133753577234415</v>
      </c>
      <c r="J122">
        <f t="shared" si="11"/>
        <v>0.26703820438120673</v>
      </c>
      <c r="P122">
        <f t="shared" si="12"/>
        <v>96.133753577234415</v>
      </c>
    </row>
    <row r="123" spans="1:16" x14ac:dyDescent="0.3">
      <c r="A123" t="s">
        <v>127</v>
      </c>
      <c r="B123">
        <v>342</v>
      </c>
      <c r="D123">
        <f t="shared" si="13"/>
        <v>354</v>
      </c>
      <c r="F123">
        <f t="shared" si="7"/>
        <v>316.70808108770836</v>
      </c>
      <c r="G123">
        <f t="shared" si="8"/>
        <v>-1.4736023930239375</v>
      </c>
      <c r="H123" s="4">
        <f t="shared" si="9"/>
        <v>293.36169439943922</v>
      </c>
      <c r="I123">
        <f t="shared" si="10"/>
        <v>48.638305600560784</v>
      </c>
      <c r="J123">
        <f t="shared" si="11"/>
        <v>0.14221726783789704</v>
      </c>
      <c r="P123">
        <f t="shared" si="12"/>
        <v>48.638305600560784</v>
      </c>
    </row>
    <row r="124" spans="1:16" x14ac:dyDescent="0.3">
      <c r="A124" t="s">
        <v>128</v>
      </c>
      <c r="B124">
        <v>406</v>
      </c>
      <c r="D124">
        <f t="shared" si="13"/>
        <v>341.6</v>
      </c>
      <c r="F124">
        <f t="shared" si="7"/>
        <v>358.80192892123591</v>
      </c>
      <c r="G124">
        <f t="shared" si="8"/>
        <v>26.845240254234529</v>
      </c>
      <c r="H124" s="4">
        <f t="shared" si="9"/>
        <v>315.23447869468441</v>
      </c>
      <c r="I124">
        <f t="shared" si="10"/>
        <v>90.765521305315588</v>
      </c>
      <c r="J124">
        <f t="shared" si="11"/>
        <v>0.22356039730373298</v>
      </c>
      <c r="P124">
        <f t="shared" si="12"/>
        <v>90.765521305315588</v>
      </c>
    </row>
    <row r="125" spans="1:16" x14ac:dyDescent="0.3">
      <c r="A125" t="s">
        <v>129</v>
      </c>
      <c r="B125">
        <v>396</v>
      </c>
      <c r="D125">
        <f t="shared" si="13"/>
        <v>351</v>
      </c>
      <c r="F125">
        <f t="shared" si="7"/>
        <v>390.61652797124464</v>
      </c>
      <c r="G125">
        <f t="shared" si="8"/>
        <v>30.075323471487756</v>
      </c>
      <c r="H125" s="4">
        <f t="shared" si="9"/>
        <v>385.64716917547042</v>
      </c>
      <c r="I125">
        <f t="shared" si="10"/>
        <v>10.352830824529576</v>
      </c>
      <c r="J125">
        <f t="shared" si="11"/>
        <v>2.6143512183155495E-2</v>
      </c>
      <c r="P125">
        <f t="shared" si="12"/>
        <v>10.352830824529576</v>
      </c>
    </row>
    <row r="126" spans="1:16" x14ac:dyDescent="0.3">
      <c r="A126" t="s">
        <v>130</v>
      </c>
      <c r="B126">
        <v>420</v>
      </c>
      <c r="D126">
        <f t="shared" si="13"/>
        <v>368.2</v>
      </c>
      <c r="F126">
        <f t="shared" si="7"/>
        <v>420.35976275022085</v>
      </c>
      <c r="G126">
        <f t="shared" si="8"/>
        <v>29.859465821355258</v>
      </c>
      <c r="H126" s="4">
        <f t="shared" si="9"/>
        <v>420.6918514427324</v>
      </c>
      <c r="I126">
        <f t="shared" si="10"/>
        <v>-0.69185144273239985</v>
      </c>
      <c r="J126">
        <f t="shared" si="11"/>
        <v>1.6472653398390473E-3</v>
      </c>
      <c r="P126">
        <f t="shared" si="12"/>
        <v>0.69185144273239985</v>
      </c>
    </row>
    <row r="127" spans="1:16" x14ac:dyDescent="0.3">
      <c r="A127" t="s">
        <v>131</v>
      </c>
      <c r="B127">
        <v>472</v>
      </c>
      <c r="D127">
        <f t="shared" si="13"/>
        <v>384.8</v>
      </c>
      <c r="F127">
        <f t="shared" si="7"/>
        <v>460.67399885721954</v>
      </c>
      <c r="G127">
        <f t="shared" si="8"/>
        <v>36.655066507023491</v>
      </c>
      <c r="H127" s="4">
        <f t="shared" si="9"/>
        <v>450.21922857157608</v>
      </c>
      <c r="I127">
        <f t="shared" si="10"/>
        <v>21.780771428423918</v>
      </c>
      <c r="J127">
        <f t="shared" si="11"/>
        <v>4.6145702178864233E-2</v>
      </c>
      <c r="P127">
        <f t="shared" si="12"/>
        <v>21.780771428423918</v>
      </c>
    </row>
    <row r="128" spans="1:16" x14ac:dyDescent="0.3">
      <c r="A128" t="s">
        <v>132</v>
      </c>
      <c r="B128">
        <v>548</v>
      </c>
      <c r="D128">
        <f t="shared" si="13"/>
        <v>407.2</v>
      </c>
      <c r="F128">
        <f t="shared" si="7"/>
        <v>521.65111398940633</v>
      </c>
      <c r="G128">
        <f t="shared" si="8"/>
        <v>52.46439811337963</v>
      </c>
      <c r="H128" s="4">
        <f t="shared" si="9"/>
        <v>497.32906536424304</v>
      </c>
      <c r="I128">
        <f t="shared" si="10"/>
        <v>50.670934635756964</v>
      </c>
      <c r="J128">
        <f t="shared" si="11"/>
        <v>9.2465209189337524E-2</v>
      </c>
      <c r="P128">
        <f t="shared" si="12"/>
        <v>50.670934635756964</v>
      </c>
    </row>
    <row r="129" spans="1:16" x14ac:dyDescent="0.3">
      <c r="A129" t="s">
        <v>133</v>
      </c>
      <c r="B129">
        <v>559</v>
      </c>
      <c r="D129">
        <f t="shared" si="13"/>
        <v>448.4</v>
      </c>
      <c r="F129">
        <f t="shared" si="7"/>
        <v>566.86006629344865</v>
      </c>
      <c r="G129">
        <f t="shared" si="8"/>
        <v>47.748358337310378</v>
      </c>
      <c r="H129" s="4">
        <f t="shared" si="9"/>
        <v>574.11551210278594</v>
      </c>
      <c r="I129">
        <f t="shared" si="10"/>
        <v>-15.115512102785942</v>
      </c>
      <c r="J129">
        <f t="shared" si="11"/>
        <v>2.7040272098007051E-2</v>
      </c>
      <c r="P129">
        <f t="shared" si="12"/>
        <v>15.115512102785942</v>
      </c>
    </row>
    <row r="130" spans="1:16" x14ac:dyDescent="0.3">
      <c r="A130" t="s">
        <v>134</v>
      </c>
      <c r="B130">
        <v>463</v>
      </c>
      <c r="D130">
        <f t="shared" si="13"/>
        <v>479</v>
      </c>
      <c r="F130">
        <f t="shared" si="7"/>
        <v>541.83638080799471</v>
      </c>
      <c r="G130">
        <f t="shared" si="8"/>
        <v>0.4465298525135708</v>
      </c>
      <c r="H130" s="4">
        <f t="shared" si="9"/>
        <v>614.60842463075903</v>
      </c>
      <c r="I130">
        <f t="shared" si="10"/>
        <v>-151.60842463075903</v>
      </c>
      <c r="J130">
        <f t="shared" si="11"/>
        <v>0.32744800136233054</v>
      </c>
      <c r="P130">
        <f t="shared" si="12"/>
        <v>151.60842463075903</v>
      </c>
    </row>
    <row r="131" spans="1:16" x14ac:dyDescent="0.3">
      <c r="A131" t="s">
        <v>135</v>
      </c>
      <c r="B131">
        <v>407</v>
      </c>
      <c r="D131">
        <f t="shared" si="13"/>
        <v>492.4</v>
      </c>
      <c r="F131">
        <f t="shared" si="7"/>
        <v>477.34711354346427</v>
      </c>
      <c r="G131">
        <f t="shared" si="8"/>
        <v>-41.761738273565037</v>
      </c>
      <c r="H131" s="4">
        <f t="shared" si="9"/>
        <v>542.28291066050826</v>
      </c>
      <c r="I131">
        <f t="shared" si="10"/>
        <v>-135.28291066050826</v>
      </c>
      <c r="J131">
        <f t="shared" si="11"/>
        <v>0.33239044388331268</v>
      </c>
      <c r="P131">
        <f t="shared" si="12"/>
        <v>135.28291066050826</v>
      </c>
    </row>
    <row r="132" spans="1:16" x14ac:dyDescent="0.3">
      <c r="A132" t="s">
        <v>136</v>
      </c>
      <c r="B132">
        <v>362</v>
      </c>
      <c r="D132">
        <f t="shared" si="13"/>
        <v>489.8</v>
      </c>
      <c r="F132">
        <f t="shared" si="7"/>
        <v>400.26439514034757</v>
      </c>
      <c r="G132">
        <f t="shared" si="8"/>
        <v>-64.720375357773619</v>
      </c>
      <c r="H132" s="4">
        <f t="shared" si="9"/>
        <v>435.58537526989926</v>
      </c>
      <c r="I132">
        <f t="shared" si="10"/>
        <v>-73.585375269899259</v>
      </c>
      <c r="J132">
        <f t="shared" si="11"/>
        <v>0.20327451732016369</v>
      </c>
      <c r="P132">
        <f t="shared" si="12"/>
        <v>73.585375269899259</v>
      </c>
    </row>
    <row r="133" spans="1:16" x14ac:dyDescent="0.3">
      <c r="A133" t="s">
        <v>137</v>
      </c>
      <c r="B133">
        <v>405</v>
      </c>
      <c r="D133">
        <f t="shared" si="13"/>
        <v>467.8</v>
      </c>
      <c r="F133">
        <f t="shared" ref="F133:F146" si="14">($K$1*B133)+((1-$K$1)*(F132+G132))</f>
        <v>368.8828902869385</v>
      </c>
      <c r="G133">
        <f t="shared" ref="G133:G146" si="15">($K$2*(F133-F132))+((1-$K$2)*G132)</f>
        <v>-43.050109529936663</v>
      </c>
      <c r="H133" s="4">
        <f t="shared" ref="H133:H146" si="16">F132+G132</f>
        <v>335.54401978257397</v>
      </c>
      <c r="I133">
        <f t="shared" ref="I133:I146" si="17">B133-H133</f>
        <v>69.455980217426031</v>
      </c>
      <c r="J133">
        <f t="shared" ref="J133:J146" si="18">ABS(I133)/B133</f>
        <v>0.17149624745043465</v>
      </c>
      <c r="P133">
        <f t="shared" ref="P133:P146" si="19">ABS(I133)</f>
        <v>69.455980217426031</v>
      </c>
    </row>
    <row r="134" spans="1:16" x14ac:dyDescent="0.3">
      <c r="A134" t="s">
        <v>138</v>
      </c>
      <c r="B134">
        <v>417</v>
      </c>
      <c r="D134">
        <f t="shared" si="13"/>
        <v>439.2</v>
      </c>
      <c r="F134">
        <f t="shared" si="14"/>
        <v>369.593045993641</v>
      </c>
      <c r="G134">
        <f t="shared" si="15"/>
        <v>-14.60593712612121</v>
      </c>
      <c r="H134" s="4">
        <f t="shared" si="16"/>
        <v>325.83278075700184</v>
      </c>
      <c r="I134">
        <f t="shared" si="17"/>
        <v>91.167219242998158</v>
      </c>
      <c r="J134">
        <f t="shared" si="18"/>
        <v>0.21862642504316104</v>
      </c>
      <c r="P134">
        <f t="shared" si="19"/>
        <v>91.167219242998158</v>
      </c>
    </row>
    <row r="135" spans="1:16" x14ac:dyDescent="0.3">
      <c r="A135" t="s">
        <v>139</v>
      </c>
      <c r="B135">
        <v>391</v>
      </c>
      <c r="D135">
        <f t="shared" si="13"/>
        <v>410.8</v>
      </c>
      <c r="F135">
        <f t="shared" si="14"/>
        <v>372.27329661111031</v>
      </c>
      <c r="G135">
        <f t="shared" si="15"/>
        <v>-3.3699150927873704</v>
      </c>
      <c r="H135" s="4">
        <f t="shared" si="16"/>
        <v>354.98710886751979</v>
      </c>
      <c r="I135">
        <f t="shared" si="17"/>
        <v>36.012891132480206</v>
      </c>
      <c r="J135">
        <f t="shared" si="18"/>
        <v>9.2104580901483907E-2</v>
      </c>
      <c r="P135">
        <f t="shared" si="19"/>
        <v>36.012891132480206</v>
      </c>
    </row>
    <row r="136" spans="1:16" x14ac:dyDescent="0.3">
      <c r="A136" t="s">
        <v>140</v>
      </c>
      <c r="B136">
        <v>419</v>
      </c>
      <c r="D136">
        <f t="shared" ref="D136:D146" si="20">AVERAGE(B131:B135)</f>
        <v>396.4</v>
      </c>
      <c r="F136">
        <f t="shared" si="14"/>
        <v>392.94975838952791</v>
      </c>
      <c r="G136">
        <f t="shared" si="15"/>
        <v>12.260229873495863</v>
      </c>
      <c r="H136" s="4">
        <f t="shared" si="16"/>
        <v>368.90338151832293</v>
      </c>
      <c r="I136">
        <f t="shared" si="17"/>
        <v>50.096618481677069</v>
      </c>
      <c r="J136">
        <f t="shared" si="18"/>
        <v>0.11956233527846556</v>
      </c>
      <c r="P136">
        <f t="shared" si="19"/>
        <v>50.096618481677069</v>
      </c>
    </row>
    <row r="137" spans="1:16" x14ac:dyDescent="0.3">
      <c r="A137" t="s">
        <v>141</v>
      </c>
      <c r="B137">
        <v>461</v>
      </c>
      <c r="D137">
        <f t="shared" si="20"/>
        <v>398.8</v>
      </c>
      <c r="F137">
        <f t="shared" si="14"/>
        <v>431.98919389677235</v>
      </c>
      <c r="G137">
        <f t="shared" si="15"/>
        <v>29.666713535432436</v>
      </c>
      <c r="H137" s="4">
        <f t="shared" si="16"/>
        <v>405.20998826302377</v>
      </c>
      <c r="I137">
        <f t="shared" si="17"/>
        <v>55.790011736976226</v>
      </c>
      <c r="J137">
        <f t="shared" si="18"/>
        <v>0.12101954823639094</v>
      </c>
      <c r="P137">
        <f t="shared" si="19"/>
        <v>55.790011736976226</v>
      </c>
    </row>
    <row r="138" spans="1:16" x14ac:dyDescent="0.3">
      <c r="A138" t="s">
        <v>142</v>
      </c>
      <c r="B138">
        <v>472</v>
      </c>
      <c r="D138">
        <f t="shared" si="20"/>
        <v>418.6</v>
      </c>
      <c r="F138">
        <f t="shared" si="14"/>
        <v>466.62107186474651</v>
      </c>
      <c r="G138">
        <f t="shared" si="15"/>
        <v>32.894070416584555</v>
      </c>
      <c r="H138" s="4">
        <f t="shared" si="16"/>
        <v>461.6559074322048</v>
      </c>
      <c r="I138">
        <f t="shared" si="17"/>
        <v>10.344092567795201</v>
      </c>
      <c r="J138">
        <f t="shared" si="18"/>
        <v>2.1915450355498307E-2</v>
      </c>
      <c r="P138">
        <f t="shared" si="19"/>
        <v>10.344092567795201</v>
      </c>
    </row>
    <row r="139" spans="1:16" x14ac:dyDescent="0.3">
      <c r="A139" t="s">
        <v>143</v>
      </c>
      <c r="B139">
        <v>535</v>
      </c>
      <c r="D139">
        <f t="shared" si="20"/>
        <v>432</v>
      </c>
      <c r="F139">
        <f t="shared" si="14"/>
        <v>516.54787398629219</v>
      </c>
      <c r="G139">
        <f t="shared" si="15"/>
        <v>43.965346024809286</v>
      </c>
      <c r="H139" s="4">
        <f t="shared" si="16"/>
        <v>499.51514228133107</v>
      </c>
      <c r="I139">
        <f t="shared" si="17"/>
        <v>35.484857718668934</v>
      </c>
      <c r="J139">
        <f t="shared" si="18"/>
        <v>6.6326836857325114E-2</v>
      </c>
      <c r="P139">
        <f t="shared" si="19"/>
        <v>35.484857718668934</v>
      </c>
    </row>
    <row r="140" spans="1:16" x14ac:dyDescent="0.3">
      <c r="A140" t="s">
        <v>144</v>
      </c>
      <c r="B140">
        <v>622</v>
      </c>
      <c r="D140">
        <f t="shared" si="20"/>
        <v>455.6</v>
      </c>
      <c r="F140">
        <f t="shared" si="14"/>
        <v>590.02687440577279</v>
      </c>
      <c r="G140">
        <f t="shared" si="15"/>
        <v>63.14922138134564</v>
      </c>
      <c r="H140" s="4">
        <f t="shared" si="16"/>
        <v>560.51322001110145</v>
      </c>
      <c r="I140">
        <f t="shared" si="17"/>
        <v>61.486779988898547</v>
      </c>
      <c r="J140">
        <f t="shared" si="18"/>
        <v>9.8853344033598953E-2</v>
      </c>
      <c r="P140">
        <f t="shared" si="19"/>
        <v>61.486779988898547</v>
      </c>
    </row>
    <row r="141" spans="1:16" x14ac:dyDescent="0.3">
      <c r="A141" t="s">
        <v>145</v>
      </c>
      <c r="B141">
        <v>606</v>
      </c>
      <c r="D141">
        <f t="shared" si="20"/>
        <v>501.8</v>
      </c>
      <c r="F141">
        <f t="shared" si="14"/>
        <v>630.53156980930157</v>
      </c>
      <c r="G141">
        <f t="shared" si="15"/>
        <v>48.43027949576468</v>
      </c>
      <c r="H141" s="4">
        <f t="shared" si="16"/>
        <v>653.17609578711847</v>
      </c>
      <c r="I141">
        <f t="shared" si="17"/>
        <v>-47.17609578711847</v>
      </c>
      <c r="J141">
        <f t="shared" si="18"/>
        <v>7.7848342883033786E-2</v>
      </c>
      <c r="P141">
        <f t="shared" si="19"/>
        <v>47.17609578711847</v>
      </c>
    </row>
    <row r="142" spans="1:16" x14ac:dyDescent="0.3">
      <c r="A142" t="s">
        <v>146</v>
      </c>
      <c r="B142">
        <v>508</v>
      </c>
      <c r="D142">
        <f t="shared" si="20"/>
        <v>539.20000000000005</v>
      </c>
      <c r="F142">
        <f t="shared" si="14"/>
        <v>596.90016163863447</v>
      </c>
      <c r="G142">
        <f t="shared" si="15"/>
        <v>-4.9098174874159781</v>
      </c>
      <c r="H142" s="4">
        <f t="shared" si="16"/>
        <v>678.96184930506627</v>
      </c>
      <c r="I142">
        <f t="shared" si="17"/>
        <v>-170.96184930506627</v>
      </c>
      <c r="J142">
        <f t="shared" si="18"/>
        <v>0.33653907343516981</v>
      </c>
      <c r="P142">
        <f t="shared" si="19"/>
        <v>170.96184930506627</v>
      </c>
    </row>
    <row r="143" spans="1:16" x14ac:dyDescent="0.3">
      <c r="A143" t="s">
        <v>147</v>
      </c>
      <c r="B143">
        <v>461</v>
      </c>
      <c r="D143">
        <f t="shared" si="20"/>
        <v>548.6</v>
      </c>
      <c r="F143">
        <f t="shared" si="14"/>
        <v>529.11497895863363</v>
      </c>
      <c r="G143">
        <f t="shared" si="15"/>
        <v>-45.778804862596139</v>
      </c>
      <c r="H143" s="4">
        <f t="shared" si="16"/>
        <v>591.99034415121855</v>
      </c>
      <c r="I143">
        <f t="shared" si="17"/>
        <v>-130.99034415121855</v>
      </c>
      <c r="J143">
        <f t="shared" si="18"/>
        <v>0.28414391356012703</v>
      </c>
      <c r="P143">
        <f t="shared" si="19"/>
        <v>130.99034415121855</v>
      </c>
    </row>
    <row r="144" spans="1:16" x14ac:dyDescent="0.3">
      <c r="A144" t="s">
        <v>148</v>
      </c>
      <c r="B144">
        <v>390</v>
      </c>
      <c r="D144">
        <f t="shared" si="20"/>
        <v>546.4</v>
      </c>
      <c r="F144">
        <f t="shared" si="14"/>
        <v>438.53481052993948</v>
      </c>
      <c r="G144">
        <f t="shared" si="15"/>
        <v>-74.899691180559842</v>
      </c>
      <c r="H144" s="4">
        <f t="shared" si="16"/>
        <v>483.3361740960375</v>
      </c>
      <c r="I144">
        <f t="shared" si="17"/>
        <v>-93.336174096037496</v>
      </c>
      <c r="J144">
        <f t="shared" si="18"/>
        <v>0.23932352332317305</v>
      </c>
      <c r="P144">
        <f t="shared" si="19"/>
        <v>93.336174096037496</v>
      </c>
    </row>
    <row r="145" spans="1:16" x14ac:dyDescent="0.3">
      <c r="A145" t="s">
        <v>149</v>
      </c>
      <c r="B145">
        <v>432</v>
      </c>
      <c r="D145">
        <f t="shared" si="20"/>
        <v>517.4</v>
      </c>
      <c r="F145">
        <f t="shared" si="14"/>
        <v>396.45026206167739</v>
      </c>
      <c r="G145">
        <f t="shared" si="15"/>
        <v>-53.569848417566298</v>
      </c>
      <c r="H145" s="4">
        <f t="shared" si="16"/>
        <v>363.63511934937964</v>
      </c>
      <c r="I145">
        <f t="shared" si="17"/>
        <v>68.364880650620364</v>
      </c>
      <c r="J145">
        <f t="shared" si="18"/>
        <v>0.15825203854310269</v>
      </c>
      <c r="P145">
        <f t="shared" si="19"/>
        <v>68.364880650620364</v>
      </c>
    </row>
    <row r="146" spans="1:16" x14ac:dyDescent="0.3">
      <c r="D146">
        <f t="shared" si="20"/>
        <v>479.4</v>
      </c>
      <c r="F146">
        <f t="shared" si="14"/>
        <v>178.29781509493779</v>
      </c>
      <c r="G146">
        <f t="shared" si="15"/>
        <v>-160.54853747452896</v>
      </c>
      <c r="H146" s="4">
        <f t="shared" si="16"/>
        <v>342.88041364411112</v>
      </c>
      <c r="I146">
        <f t="shared" si="17"/>
        <v>-342.88041364411112</v>
      </c>
      <c r="J146" t="e">
        <f t="shared" si="18"/>
        <v>#DIV/0!</v>
      </c>
      <c r="P146">
        <f t="shared" si="19"/>
        <v>342.88041364411112</v>
      </c>
    </row>
    <row r="147" spans="1:16" x14ac:dyDescent="0.3">
      <c r="H147" s="4"/>
    </row>
    <row r="148" spans="1:16" x14ac:dyDescent="0.3">
      <c r="H148" s="4"/>
    </row>
    <row r="149" spans="1:16" x14ac:dyDescent="0.3">
      <c r="H149" s="4"/>
    </row>
    <row r="150" spans="1:16" x14ac:dyDescent="0.3">
      <c r="H150" s="4"/>
    </row>
    <row r="151" spans="1:16" x14ac:dyDescent="0.3">
      <c r="H151" s="4"/>
    </row>
    <row r="152" spans="1:16" x14ac:dyDescent="0.3">
      <c r="H152" s="4"/>
    </row>
    <row r="153" spans="1:16" x14ac:dyDescent="0.3">
      <c r="H153" s="4"/>
    </row>
    <row r="154" spans="1:16" x14ac:dyDescent="0.3">
      <c r="H154" s="4"/>
    </row>
    <row r="155" spans="1:16" x14ac:dyDescent="0.3">
      <c r="H155" s="4"/>
    </row>
    <row r="156" spans="1:16" x14ac:dyDescent="0.3">
      <c r="H156" s="4"/>
    </row>
    <row r="157" spans="1:16" x14ac:dyDescent="0.3">
      <c r="H157" s="4"/>
    </row>
    <row r="158" spans="1:16" x14ac:dyDescent="0.3">
      <c r="H158" s="4"/>
    </row>
    <row r="159" spans="1:16" x14ac:dyDescent="0.3">
      <c r="H159" s="4"/>
    </row>
    <row r="160" spans="1:16" x14ac:dyDescent="0.3">
      <c r="H160" s="4"/>
    </row>
    <row r="161" spans="8:8" x14ac:dyDescent="0.3">
      <c r="H161" s="4"/>
    </row>
    <row r="162" spans="8:8" x14ac:dyDescent="0.3">
      <c r="H162" s="4"/>
    </row>
    <row r="163" spans="8:8" x14ac:dyDescent="0.3">
      <c r="H163" s="4"/>
    </row>
    <row r="164" spans="8:8" x14ac:dyDescent="0.3">
      <c r="H164" s="4"/>
    </row>
    <row r="165" spans="8:8" x14ac:dyDescent="0.3">
      <c r="H165" s="4"/>
    </row>
    <row r="166" spans="8:8" x14ac:dyDescent="0.3">
      <c r="H166" s="4"/>
    </row>
    <row r="167" spans="8:8" x14ac:dyDescent="0.3">
      <c r="H167" s="4"/>
    </row>
    <row r="168" spans="8:8" x14ac:dyDescent="0.3">
      <c r="H168" s="4"/>
    </row>
    <row r="169" spans="8:8" x14ac:dyDescent="0.3">
      <c r="H169" s="4"/>
    </row>
    <row r="170" spans="8:8" x14ac:dyDescent="0.3">
      <c r="H170" s="4"/>
    </row>
    <row r="171" spans="8:8" x14ac:dyDescent="0.3">
      <c r="H171" s="4"/>
    </row>
    <row r="172" spans="8:8" x14ac:dyDescent="0.3">
      <c r="H172" s="4"/>
    </row>
    <row r="173" spans="8:8" x14ac:dyDescent="0.3">
      <c r="H173" s="4"/>
    </row>
    <row r="174" spans="8:8" x14ac:dyDescent="0.3">
      <c r="H174" s="4"/>
    </row>
    <row r="175" spans="8:8" x14ac:dyDescent="0.3">
      <c r="H175" s="4"/>
    </row>
    <row r="176" spans="8:8" x14ac:dyDescent="0.3">
      <c r="H176" s="4"/>
    </row>
    <row r="177" spans="8:8" x14ac:dyDescent="0.3">
      <c r="H177" s="4"/>
    </row>
    <row r="178" spans="8:8" x14ac:dyDescent="0.3">
      <c r="H178" s="4"/>
    </row>
    <row r="179" spans="8:8" x14ac:dyDescent="0.3">
      <c r="H179" s="4"/>
    </row>
    <row r="180" spans="8:8" x14ac:dyDescent="0.3">
      <c r="H180" s="4"/>
    </row>
    <row r="181" spans="8:8" x14ac:dyDescent="0.3">
      <c r="H181" s="4"/>
    </row>
    <row r="182" spans="8:8" x14ac:dyDescent="0.3">
      <c r="H182" s="4"/>
    </row>
    <row r="183" spans="8:8" x14ac:dyDescent="0.3">
      <c r="H183" s="4"/>
    </row>
    <row r="184" spans="8:8" x14ac:dyDescent="0.3">
      <c r="H184" s="4"/>
    </row>
    <row r="185" spans="8:8" x14ac:dyDescent="0.3">
      <c r="H185" s="4"/>
    </row>
    <row r="186" spans="8:8" x14ac:dyDescent="0.3">
      <c r="H186" s="4"/>
    </row>
    <row r="187" spans="8:8" x14ac:dyDescent="0.3">
      <c r="H187" s="4"/>
    </row>
    <row r="188" spans="8:8" x14ac:dyDescent="0.3">
      <c r="H188" s="4"/>
    </row>
    <row r="189" spans="8:8" x14ac:dyDescent="0.3">
      <c r="H189" s="4"/>
    </row>
    <row r="190" spans="8:8" x14ac:dyDescent="0.3">
      <c r="H190" s="4"/>
    </row>
    <row r="191" spans="8:8" x14ac:dyDescent="0.3">
      <c r="H191" s="4"/>
    </row>
    <row r="192" spans="8:8" x14ac:dyDescent="0.3">
      <c r="H192" s="4"/>
    </row>
    <row r="193" spans="8:8" x14ac:dyDescent="0.3">
      <c r="H193" s="4"/>
    </row>
    <row r="194" spans="8:8" x14ac:dyDescent="0.3">
      <c r="H194" s="4"/>
    </row>
    <row r="195" spans="8:8" x14ac:dyDescent="0.3">
      <c r="H195" s="4"/>
    </row>
    <row r="196" spans="8:8" x14ac:dyDescent="0.3">
      <c r="H196" s="4"/>
    </row>
    <row r="197" spans="8:8" x14ac:dyDescent="0.3">
      <c r="H197" s="4"/>
    </row>
    <row r="198" spans="8:8" x14ac:dyDescent="0.3">
      <c r="H198" s="4"/>
    </row>
    <row r="199" spans="8:8" x14ac:dyDescent="0.3">
      <c r="H199" s="4"/>
    </row>
    <row r="200" spans="8:8" x14ac:dyDescent="0.3">
      <c r="H200" s="4"/>
    </row>
    <row r="201" spans="8:8" x14ac:dyDescent="0.3">
      <c r="H201" s="4"/>
    </row>
    <row r="202" spans="8:8" x14ac:dyDescent="0.3">
      <c r="H202" s="4"/>
    </row>
    <row r="203" spans="8:8" x14ac:dyDescent="0.3">
      <c r="H203" s="4"/>
    </row>
    <row r="204" spans="8:8" x14ac:dyDescent="0.3">
      <c r="H204" s="4"/>
    </row>
    <row r="205" spans="8:8" x14ac:dyDescent="0.3">
      <c r="H205" s="4"/>
    </row>
    <row r="206" spans="8:8" x14ac:dyDescent="0.3">
      <c r="H206" s="4"/>
    </row>
    <row r="207" spans="8:8" x14ac:dyDescent="0.3">
      <c r="H207" s="4"/>
    </row>
    <row r="208" spans="8:8" x14ac:dyDescent="0.3">
      <c r="H208" s="4"/>
    </row>
    <row r="209" spans="8:8" x14ac:dyDescent="0.3">
      <c r="H209" s="4"/>
    </row>
    <row r="210" spans="8:8" x14ac:dyDescent="0.3">
      <c r="H210" s="4"/>
    </row>
    <row r="211" spans="8:8" x14ac:dyDescent="0.3">
      <c r="H211" s="4"/>
    </row>
    <row r="212" spans="8:8" x14ac:dyDescent="0.3">
      <c r="H212" s="4"/>
    </row>
    <row r="213" spans="8:8" x14ac:dyDescent="0.3">
      <c r="H213" s="4"/>
    </row>
    <row r="214" spans="8:8" x14ac:dyDescent="0.3">
      <c r="H214" s="4"/>
    </row>
    <row r="215" spans="8:8" x14ac:dyDescent="0.3">
      <c r="H215" s="4"/>
    </row>
    <row r="216" spans="8:8" x14ac:dyDescent="0.3">
      <c r="H216" s="4"/>
    </row>
    <row r="217" spans="8:8" x14ac:dyDescent="0.3">
      <c r="H217" s="4"/>
    </row>
    <row r="218" spans="8:8" x14ac:dyDescent="0.3">
      <c r="H218" s="4"/>
    </row>
    <row r="219" spans="8:8" x14ac:dyDescent="0.3">
      <c r="H219" s="4"/>
    </row>
    <row r="220" spans="8:8" x14ac:dyDescent="0.3">
      <c r="H220" s="4"/>
    </row>
    <row r="221" spans="8:8" x14ac:dyDescent="0.3">
      <c r="H221" s="4"/>
    </row>
    <row r="222" spans="8:8" x14ac:dyDescent="0.3">
      <c r="H222" s="4"/>
    </row>
    <row r="223" spans="8:8" x14ac:dyDescent="0.3">
      <c r="H223" s="4"/>
    </row>
    <row r="224" spans="8:8" x14ac:dyDescent="0.3">
      <c r="H224" s="4"/>
    </row>
    <row r="225" spans="8:8" x14ac:dyDescent="0.3">
      <c r="H225" s="4"/>
    </row>
    <row r="226" spans="8:8" x14ac:dyDescent="0.3">
      <c r="H226" s="4"/>
    </row>
    <row r="227" spans="8:8" x14ac:dyDescent="0.3">
      <c r="H227" s="4"/>
    </row>
    <row r="228" spans="8:8" x14ac:dyDescent="0.3">
      <c r="H228" s="4"/>
    </row>
    <row r="229" spans="8:8" x14ac:dyDescent="0.3">
      <c r="H229" s="4"/>
    </row>
    <row r="230" spans="8:8" x14ac:dyDescent="0.3">
      <c r="H230" s="4"/>
    </row>
    <row r="231" spans="8:8" x14ac:dyDescent="0.3">
      <c r="H231" s="4"/>
    </row>
    <row r="232" spans="8:8" x14ac:dyDescent="0.3">
      <c r="H232" s="4"/>
    </row>
    <row r="233" spans="8:8" x14ac:dyDescent="0.3">
      <c r="H233" s="4"/>
    </row>
    <row r="234" spans="8:8" x14ac:dyDescent="0.3">
      <c r="H234" s="4"/>
    </row>
    <row r="235" spans="8:8" x14ac:dyDescent="0.3">
      <c r="H235" s="4"/>
    </row>
    <row r="236" spans="8:8" x14ac:dyDescent="0.3">
      <c r="H236" s="4"/>
    </row>
    <row r="237" spans="8:8" x14ac:dyDescent="0.3">
      <c r="H237" s="4"/>
    </row>
    <row r="238" spans="8:8" x14ac:dyDescent="0.3">
      <c r="H238" s="4"/>
    </row>
    <row r="239" spans="8:8" x14ac:dyDescent="0.3">
      <c r="H239" s="4"/>
    </row>
    <row r="240" spans="8:8" x14ac:dyDescent="0.3">
      <c r="H240" s="4"/>
    </row>
    <row r="241" spans="8:8" x14ac:dyDescent="0.3">
      <c r="H241" s="4"/>
    </row>
    <row r="242" spans="8:8" x14ac:dyDescent="0.3">
      <c r="H242" s="4"/>
    </row>
    <row r="243" spans="8:8" x14ac:dyDescent="0.3">
      <c r="H243" s="4"/>
    </row>
    <row r="244" spans="8:8" x14ac:dyDescent="0.3">
      <c r="H244" s="4"/>
    </row>
    <row r="245" spans="8:8" x14ac:dyDescent="0.3">
      <c r="H245" s="4"/>
    </row>
    <row r="246" spans="8:8" x14ac:dyDescent="0.3">
      <c r="H246" s="4"/>
    </row>
    <row r="247" spans="8:8" x14ac:dyDescent="0.3">
      <c r="H247" s="4"/>
    </row>
    <row r="248" spans="8:8" x14ac:dyDescent="0.3">
      <c r="H248" s="4"/>
    </row>
    <row r="249" spans="8:8" x14ac:dyDescent="0.3">
      <c r="H249" s="4"/>
    </row>
    <row r="250" spans="8:8" x14ac:dyDescent="0.3">
      <c r="H250" s="4"/>
    </row>
    <row r="251" spans="8:8" x14ac:dyDescent="0.3">
      <c r="H251" s="4"/>
    </row>
    <row r="252" spans="8:8" x14ac:dyDescent="0.3">
      <c r="H252" s="4"/>
    </row>
    <row r="253" spans="8:8" x14ac:dyDescent="0.3">
      <c r="H253" s="4"/>
    </row>
    <row r="254" spans="8:8" x14ac:dyDescent="0.3">
      <c r="H254" s="4"/>
    </row>
    <row r="255" spans="8:8" x14ac:dyDescent="0.3">
      <c r="H255" s="4"/>
    </row>
    <row r="256" spans="8:8" x14ac:dyDescent="0.3">
      <c r="H256" s="4"/>
    </row>
    <row r="257" spans="8:8" x14ac:dyDescent="0.3">
      <c r="H257" s="4"/>
    </row>
    <row r="258" spans="8:8" x14ac:dyDescent="0.3">
      <c r="H258" s="4"/>
    </row>
    <row r="259" spans="8:8" x14ac:dyDescent="0.3">
      <c r="H259" s="4"/>
    </row>
    <row r="260" spans="8:8" x14ac:dyDescent="0.3">
      <c r="H260" s="4"/>
    </row>
    <row r="261" spans="8:8" x14ac:dyDescent="0.3">
      <c r="H261" s="4"/>
    </row>
    <row r="262" spans="8:8" x14ac:dyDescent="0.3">
      <c r="H262" s="4"/>
    </row>
    <row r="263" spans="8:8" x14ac:dyDescent="0.3">
      <c r="H263" s="4"/>
    </row>
    <row r="264" spans="8:8" x14ac:dyDescent="0.3">
      <c r="H264" s="4"/>
    </row>
    <row r="265" spans="8:8" x14ac:dyDescent="0.3">
      <c r="H265" s="4"/>
    </row>
    <row r="266" spans="8:8" x14ac:dyDescent="0.3">
      <c r="H266" s="4"/>
    </row>
    <row r="267" spans="8:8" x14ac:dyDescent="0.3">
      <c r="H267" s="4"/>
    </row>
    <row r="268" spans="8:8" x14ac:dyDescent="0.3">
      <c r="H268" s="4"/>
    </row>
    <row r="269" spans="8:8" x14ac:dyDescent="0.3">
      <c r="H269" s="4"/>
    </row>
    <row r="270" spans="8:8" x14ac:dyDescent="0.3">
      <c r="H270" s="4"/>
    </row>
    <row r="271" spans="8:8" x14ac:dyDescent="0.3">
      <c r="H271" s="4"/>
    </row>
    <row r="272" spans="8:8" x14ac:dyDescent="0.3">
      <c r="H272" s="4"/>
    </row>
    <row r="273" spans="8:8" x14ac:dyDescent="0.3">
      <c r="H273" s="4"/>
    </row>
    <row r="274" spans="8:8" x14ac:dyDescent="0.3">
      <c r="H274" s="4"/>
    </row>
    <row r="275" spans="8:8" x14ac:dyDescent="0.3">
      <c r="H275" s="4"/>
    </row>
    <row r="276" spans="8:8" x14ac:dyDescent="0.3">
      <c r="H276" s="4"/>
    </row>
    <row r="277" spans="8:8" x14ac:dyDescent="0.3">
      <c r="H277" s="4"/>
    </row>
    <row r="278" spans="8:8" x14ac:dyDescent="0.3">
      <c r="H278" s="4"/>
    </row>
    <row r="279" spans="8:8" x14ac:dyDescent="0.3">
      <c r="H279" s="4"/>
    </row>
    <row r="280" spans="8:8" x14ac:dyDescent="0.3">
      <c r="H280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948E-80DC-4FE6-9B9C-CAEDE8A472A9}">
  <dimension ref="A1:J146"/>
  <sheetViews>
    <sheetView tabSelected="1" topLeftCell="A156" workbookViewId="0">
      <selection activeCell="P9" sqref="P9"/>
    </sheetView>
  </sheetViews>
  <sheetFormatPr defaultRowHeight="14.4" x14ac:dyDescent="0.3"/>
  <cols>
    <col min="1" max="1" width="27.77734375" customWidth="1"/>
  </cols>
  <sheetData>
    <row r="1" spans="1:10" x14ac:dyDescent="0.3">
      <c r="A1" t="s">
        <v>0</v>
      </c>
      <c r="B1" t="s">
        <v>1</v>
      </c>
      <c r="C1" t="s">
        <v>159</v>
      </c>
      <c r="D1" t="s">
        <v>160</v>
      </c>
      <c r="E1" t="s">
        <v>167</v>
      </c>
      <c r="F1" t="s">
        <v>161</v>
      </c>
      <c r="I1" t="s">
        <v>164</v>
      </c>
      <c r="J1">
        <v>0.4</v>
      </c>
    </row>
    <row r="2" spans="1:10" x14ac:dyDescent="0.3">
      <c r="A2" t="s">
        <v>5</v>
      </c>
      <c r="B2">
        <v>112</v>
      </c>
      <c r="E2">
        <f>B2/AVERAGE($B$2:$B$13)</f>
        <v>0.88421052631578945</v>
      </c>
      <c r="I2" t="s">
        <v>165</v>
      </c>
      <c r="J2">
        <v>0.3</v>
      </c>
    </row>
    <row r="3" spans="1:10" x14ac:dyDescent="0.3">
      <c r="A3" t="s">
        <v>7</v>
      </c>
      <c r="B3">
        <v>118</v>
      </c>
      <c r="E3">
        <f t="shared" ref="E3:E13" si="0">B3/AVERAGE($B$2:$B$13)</f>
        <v>0.93157894736842106</v>
      </c>
      <c r="I3" t="s">
        <v>166</v>
      </c>
      <c r="J3">
        <v>0.2</v>
      </c>
    </row>
    <row r="4" spans="1:10" x14ac:dyDescent="0.3">
      <c r="A4" t="s">
        <v>8</v>
      </c>
      <c r="B4">
        <v>132</v>
      </c>
      <c r="E4">
        <f t="shared" si="0"/>
        <v>1.0421052631578946</v>
      </c>
    </row>
    <row r="5" spans="1:10" x14ac:dyDescent="0.3">
      <c r="A5" t="s">
        <v>9</v>
      </c>
      <c r="B5">
        <v>129</v>
      </c>
      <c r="E5">
        <f t="shared" si="0"/>
        <v>1.0184210526315789</v>
      </c>
    </row>
    <row r="6" spans="1:10" x14ac:dyDescent="0.3">
      <c r="A6" t="s">
        <v>10</v>
      </c>
      <c r="B6">
        <v>121</v>
      </c>
      <c r="E6">
        <f t="shared" si="0"/>
        <v>0.95526315789473681</v>
      </c>
    </row>
    <row r="7" spans="1:10" x14ac:dyDescent="0.3">
      <c r="A7" t="s">
        <v>11</v>
      </c>
      <c r="B7">
        <v>135</v>
      </c>
      <c r="E7">
        <f t="shared" si="0"/>
        <v>1.0657894736842104</v>
      </c>
    </row>
    <row r="8" spans="1:10" x14ac:dyDescent="0.3">
      <c r="A8" t="s">
        <v>12</v>
      </c>
      <c r="B8">
        <v>148</v>
      </c>
      <c r="E8">
        <f t="shared" si="0"/>
        <v>1.1684210526315788</v>
      </c>
    </row>
    <row r="9" spans="1:10" x14ac:dyDescent="0.3">
      <c r="A9" t="s">
        <v>13</v>
      </c>
      <c r="B9">
        <v>148</v>
      </c>
      <c r="E9">
        <f t="shared" si="0"/>
        <v>1.1684210526315788</v>
      </c>
    </row>
    <row r="10" spans="1:10" x14ac:dyDescent="0.3">
      <c r="A10" t="s">
        <v>14</v>
      </c>
      <c r="B10">
        <v>136</v>
      </c>
      <c r="E10">
        <f t="shared" si="0"/>
        <v>1.0736842105263158</v>
      </c>
    </row>
    <row r="11" spans="1:10" x14ac:dyDescent="0.3">
      <c r="A11" t="s">
        <v>15</v>
      </c>
      <c r="B11">
        <v>119</v>
      </c>
      <c r="E11">
        <f t="shared" si="0"/>
        <v>0.93947368421052624</v>
      </c>
    </row>
    <row r="12" spans="1:10" x14ac:dyDescent="0.3">
      <c r="A12" t="s">
        <v>16</v>
      </c>
      <c r="B12">
        <v>104</v>
      </c>
      <c r="E12">
        <f t="shared" si="0"/>
        <v>0.82105263157894737</v>
      </c>
    </row>
    <row r="13" spans="1:10" x14ac:dyDescent="0.3">
      <c r="A13" s="1" t="s">
        <v>17</v>
      </c>
      <c r="B13" s="1">
        <v>118</v>
      </c>
      <c r="C13" s="1"/>
      <c r="D13" s="1"/>
      <c r="E13" s="1">
        <f t="shared" si="0"/>
        <v>0.93157894736842106</v>
      </c>
      <c r="F13" s="1"/>
    </row>
    <row r="14" spans="1:10" x14ac:dyDescent="0.3">
      <c r="A14" t="s">
        <v>18</v>
      </c>
      <c r="B14">
        <v>115</v>
      </c>
      <c r="C14" s="3">
        <f>(B14/E2)</f>
        <v>130.05952380952382</v>
      </c>
      <c r="D14" s="3">
        <f>C14-(B13/E13)</f>
        <v>3.392857142857153</v>
      </c>
      <c r="E14" s="3">
        <f>($J$3*(B14/C14))+((1-$J$3)*E2)</f>
        <v>0.88421052631578956</v>
      </c>
    </row>
    <row r="15" spans="1:10" x14ac:dyDescent="0.3">
      <c r="A15" t="s">
        <v>19</v>
      </c>
      <c r="B15">
        <v>126</v>
      </c>
      <c r="C15">
        <f>($J$1*(B15/E3))+((1-$J$1)*(C14+D14))</f>
        <v>134.17312348668281</v>
      </c>
      <c r="D15">
        <f>($J$2*(C15-C14))+((1-$J$2)*(D14))</f>
        <v>3.6090799031477032</v>
      </c>
      <c r="E15">
        <f>($J$3*(B15/C15))+((1-$J$3)*(E3))</f>
        <v>0.9330802060869644</v>
      </c>
      <c r="F15">
        <f>(C14+(1)*(D14))*(E2)</f>
        <v>118</v>
      </c>
    </row>
    <row r="16" spans="1:10" x14ac:dyDescent="0.3">
      <c r="A16" t="s">
        <v>20</v>
      </c>
      <c r="B16">
        <v>141</v>
      </c>
      <c r="C16">
        <f t="shared" ref="C16:C79" si="1">($J$1*(B16/E4))+((1-$J$1)*(C15+D15))</f>
        <v>136.79053415511044</v>
      </c>
      <c r="D16">
        <f t="shared" ref="D16:D79" si="2">($J$2*(C16-C15))+((1-$J$2)*(D15))</f>
        <v>3.311579132731679</v>
      </c>
      <c r="E16">
        <f t="shared" ref="E16:E79" si="3">($J$3*(B16/C16))+((1-$J$3)*(E4))</f>
        <v>1.0398388262252594</v>
      </c>
      <c r="F16">
        <f t="shared" ref="F16:F79" si="4">(C15+(1)*(D15))*(E3)</f>
        <v>128.35500000000002</v>
      </c>
    </row>
    <row r="17" spans="1:6" x14ac:dyDescent="0.3">
      <c r="A17" t="s">
        <v>21</v>
      </c>
      <c r="B17">
        <v>135</v>
      </c>
      <c r="C17">
        <f t="shared" si="1"/>
        <v>137.08452378665876</v>
      </c>
      <c r="D17">
        <f t="shared" si="2"/>
        <v>2.4063022823766738</v>
      </c>
      <c r="E17">
        <f t="shared" si="3"/>
        <v>1.0116956180063228</v>
      </c>
      <c r="F17">
        <f t="shared" si="4"/>
        <v>146.00114963680389</v>
      </c>
    </row>
    <row r="18" spans="1:6" x14ac:dyDescent="0.3">
      <c r="A18" t="s">
        <v>22</v>
      </c>
      <c r="B18">
        <v>125</v>
      </c>
      <c r="C18">
        <f t="shared" si="1"/>
        <v>136.03609343756452</v>
      </c>
      <c r="D18">
        <f t="shared" si="2"/>
        <v>1.3698824929353977</v>
      </c>
      <c r="E18">
        <f t="shared" si="3"/>
        <v>0.94798528320759967</v>
      </c>
      <c r="F18">
        <f t="shared" si="4"/>
        <v>142.06039391767555</v>
      </c>
    </row>
    <row r="19" spans="1:6" x14ac:dyDescent="0.3">
      <c r="A19" t="s">
        <v>23</v>
      </c>
      <c r="B19">
        <v>149</v>
      </c>
      <c r="C19">
        <f t="shared" si="1"/>
        <v>138.36457321262094</v>
      </c>
      <c r="D19">
        <f t="shared" si="2"/>
        <v>1.657461677571705</v>
      </c>
      <c r="E19">
        <f t="shared" si="3"/>
        <v>1.0680046279012156</v>
      </c>
      <c r="F19">
        <f t="shared" si="4"/>
        <v>131.25886648097756</v>
      </c>
    </row>
    <row r="20" spans="1:6" x14ac:dyDescent="0.3">
      <c r="A20" t="s">
        <v>24</v>
      </c>
      <c r="B20">
        <v>170</v>
      </c>
      <c r="C20">
        <f t="shared" si="1"/>
        <v>142.21141913231381</v>
      </c>
      <c r="D20">
        <f t="shared" si="2"/>
        <v>2.3142769502080536</v>
      </c>
      <c r="E20">
        <f t="shared" si="3"/>
        <v>1.1738175024871578</v>
      </c>
      <c r="F20">
        <f t="shared" si="4"/>
        <v>149.23401086981059</v>
      </c>
    </row>
    <row r="21" spans="1:6" x14ac:dyDescent="0.3">
      <c r="A21" t="s">
        <v>25</v>
      </c>
      <c r="B21">
        <v>170</v>
      </c>
      <c r="C21">
        <f t="shared" si="1"/>
        <v>144.9136158477113</v>
      </c>
      <c r="D21">
        <f t="shared" si="2"/>
        <v>2.4306528797648848</v>
      </c>
      <c r="E21">
        <f t="shared" si="3"/>
        <v>1.1693593777525024</v>
      </c>
      <c r="F21">
        <f t="shared" si="4"/>
        <v>168.86686594905183</v>
      </c>
    </row>
    <row r="22" spans="1:6" x14ac:dyDescent="0.3">
      <c r="A22" t="s">
        <v>26</v>
      </c>
      <c r="B22">
        <v>158</v>
      </c>
      <c r="C22">
        <f t="shared" si="1"/>
        <v>147.26930633452494</v>
      </c>
      <c r="D22">
        <f t="shared" si="2"/>
        <v>2.4081641618795118</v>
      </c>
      <c r="E22">
        <f t="shared" si="3"/>
        <v>1.0735202538817883</v>
      </c>
      <c r="F22">
        <f t="shared" si="4"/>
        <v>172.16014556578796</v>
      </c>
    </row>
    <row r="23" spans="1:6" x14ac:dyDescent="0.3">
      <c r="A23" t="s">
        <v>27</v>
      </c>
      <c r="B23">
        <v>133</v>
      </c>
      <c r="C23">
        <f t="shared" si="1"/>
        <v>146.43393327823483</v>
      </c>
      <c r="D23">
        <f t="shared" si="2"/>
        <v>1.4351029964286255</v>
      </c>
      <c r="E23">
        <f t="shared" si="3"/>
        <v>0.93323083231409221</v>
      </c>
      <c r="F23">
        <f t="shared" si="4"/>
        <v>160.70633674350793</v>
      </c>
    </row>
    <row r="24" spans="1:6" x14ac:dyDescent="0.3">
      <c r="A24" t="s">
        <v>28</v>
      </c>
      <c r="B24">
        <v>114</v>
      </c>
      <c r="C24">
        <f t="shared" si="1"/>
        <v>144.25988330325961</v>
      </c>
      <c r="D24">
        <f t="shared" si="2"/>
        <v>0.35235710500747219</v>
      </c>
      <c r="E24">
        <f t="shared" si="3"/>
        <v>0.81489020205851159</v>
      </c>
      <c r="F24">
        <f t="shared" si="4"/>
        <v>138.91906828961805</v>
      </c>
    </row>
    <row r="25" spans="1:6" x14ac:dyDescent="0.3">
      <c r="A25" t="s">
        <v>29</v>
      </c>
      <c r="B25">
        <v>140</v>
      </c>
      <c r="C25">
        <f t="shared" si="1"/>
        <v>146.88033859524273</v>
      </c>
      <c r="D25">
        <f t="shared" si="2"/>
        <v>1.0327865611001665</v>
      </c>
      <c r="E25">
        <f t="shared" si="3"/>
        <v>0.93589452672048168</v>
      </c>
      <c r="F25">
        <f t="shared" si="4"/>
        <v>118.7342605457351</v>
      </c>
    </row>
    <row r="26" spans="1:6" x14ac:dyDescent="0.3">
      <c r="A26" t="s">
        <v>30</v>
      </c>
      <c r="B26">
        <v>145</v>
      </c>
      <c r="C26">
        <f t="shared" si="1"/>
        <v>154.34311318904383</v>
      </c>
      <c r="D26">
        <f t="shared" si="2"/>
        <v>2.9617829709104466</v>
      </c>
      <c r="E26">
        <f t="shared" si="3"/>
        <v>0.89526148217340862</v>
      </c>
      <c r="F26">
        <f t="shared" si="4"/>
        <v>137.79275343511944</v>
      </c>
    </row>
    <row r="27" spans="1:6" x14ac:dyDescent="0.3">
      <c r="A27" t="s">
        <v>31</v>
      </c>
      <c r="B27">
        <v>150</v>
      </c>
      <c r="C27">
        <f t="shared" si="1"/>
        <v>158.68609149624501</v>
      </c>
      <c r="D27">
        <f t="shared" si="2"/>
        <v>3.3761415717976666</v>
      </c>
      <c r="E27">
        <f t="shared" si="3"/>
        <v>0.93551665029618436</v>
      </c>
      <c r="F27">
        <f t="shared" si="4"/>
        <v>139.09064502564379</v>
      </c>
    </row>
    <row r="28" spans="1:6" x14ac:dyDescent="0.3">
      <c r="A28" t="s">
        <v>32</v>
      </c>
      <c r="B28">
        <v>178</v>
      </c>
      <c r="C28">
        <f t="shared" si="1"/>
        <v>165.70948975896687</v>
      </c>
      <c r="D28">
        <f t="shared" si="2"/>
        <v>4.4703185790749229</v>
      </c>
      <c r="E28">
        <f t="shared" si="3"/>
        <v>1.0467048647157817</v>
      </c>
      <c r="F28">
        <f t="shared" si="4"/>
        <v>151.21706183004292</v>
      </c>
    </row>
    <row r="29" spans="1:6" x14ac:dyDescent="0.3">
      <c r="A29" t="s">
        <v>33</v>
      </c>
      <c r="B29">
        <v>163</v>
      </c>
      <c r="C29">
        <f t="shared" si="1"/>
        <v>166.55414615050609</v>
      </c>
      <c r="D29">
        <f t="shared" si="2"/>
        <v>3.3826199228142109</v>
      </c>
      <c r="E29">
        <f t="shared" si="3"/>
        <v>1.0050886376958121</v>
      </c>
      <c r="F29">
        <f t="shared" si="4"/>
        <v>176.95957214946898</v>
      </c>
    </row>
    <row r="30" spans="1:6" x14ac:dyDescent="0.3">
      <c r="A30" t="s">
        <v>34</v>
      </c>
      <c r="B30">
        <v>172</v>
      </c>
      <c r="C30">
        <f t="shared" si="1"/>
        <v>174.53702596330945</v>
      </c>
      <c r="D30">
        <f t="shared" si="2"/>
        <v>4.7626978898109558</v>
      </c>
      <c r="E30">
        <f t="shared" si="3"/>
        <v>0.95548107726717646</v>
      </c>
      <c r="F30">
        <f t="shared" si="4"/>
        <v>171.92428157454367</v>
      </c>
    </row>
    <row r="31" spans="1:6" x14ac:dyDescent="0.3">
      <c r="A31" t="s">
        <v>35</v>
      </c>
      <c r="B31">
        <v>178</v>
      </c>
      <c r="C31">
        <f t="shared" si="1"/>
        <v>174.24621209706811</v>
      </c>
      <c r="D31">
        <f t="shared" si="2"/>
        <v>3.2466443629952679</v>
      </c>
      <c r="E31">
        <f t="shared" si="3"/>
        <v>1.0587123043361955</v>
      </c>
      <c r="F31">
        <f t="shared" si="4"/>
        <v>169.97349949594476</v>
      </c>
    </row>
    <row r="32" spans="1:6" x14ac:dyDescent="0.3">
      <c r="A32" t="s">
        <v>36</v>
      </c>
      <c r="B32">
        <v>199</v>
      </c>
      <c r="C32">
        <f t="shared" si="1"/>
        <v>174.30864035850956</v>
      </c>
      <c r="D32">
        <f t="shared" si="2"/>
        <v>2.2913795325291235</v>
      </c>
      <c r="E32">
        <f t="shared" si="3"/>
        <v>1.1673846224233506</v>
      </c>
      <c r="F32">
        <f t="shared" si="4"/>
        <v>189.56319211875385</v>
      </c>
    </row>
    <row r="33" spans="1:6" x14ac:dyDescent="0.3">
      <c r="A33" t="s">
        <v>37</v>
      </c>
      <c r="B33">
        <v>199</v>
      </c>
      <c r="C33">
        <f t="shared" si="1"/>
        <v>174.03147184200469</v>
      </c>
      <c r="D33">
        <f t="shared" si="2"/>
        <v>1.5208151178189246</v>
      </c>
      <c r="E33">
        <f t="shared" si="3"/>
        <v>1.1641817698464922</v>
      </c>
      <c r="F33">
        <f t="shared" si="4"/>
        <v>207.29619428768143</v>
      </c>
    </row>
    <row r="34" spans="1:6" x14ac:dyDescent="0.3">
      <c r="A34" t="s">
        <v>38</v>
      </c>
      <c r="B34">
        <v>184</v>
      </c>
      <c r="C34">
        <f t="shared" si="1"/>
        <v>173.89086114116202</v>
      </c>
      <c r="D34">
        <f t="shared" si="2"/>
        <v>1.0223873722204457</v>
      </c>
      <c r="E34">
        <f t="shared" si="3"/>
        <v>1.0704431957978546</v>
      </c>
      <c r="F34">
        <f t="shared" si="4"/>
        <v>205.28371304236811</v>
      </c>
    </row>
    <row r="35" spans="1:6" x14ac:dyDescent="0.3">
      <c r="A35" t="s">
        <v>39</v>
      </c>
      <c r="B35">
        <v>162</v>
      </c>
      <c r="C35">
        <f t="shared" si="1"/>
        <v>174.38414619478692</v>
      </c>
      <c r="D35">
        <f t="shared" si="2"/>
        <v>0.86365667664178258</v>
      </c>
      <c r="E35">
        <f t="shared" si="3"/>
        <v>0.9323813721860873</v>
      </c>
      <c r="F35">
        <f t="shared" si="4"/>
        <v>187.77291495137467</v>
      </c>
    </row>
    <row r="36" spans="1:6" x14ac:dyDescent="0.3">
      <c r="A36" t="s">
        <v>40</v>
      </c>
      <c r="B36">
        <v>146</v>
      </c>
      <c r="C36">
        <f t="shared" si="1"/>
        <v>176.81477839756815</v>
      </c>
      <c r="D36">
        <f t="shared" si="2"/>
        <v>1.3337493344836155</v>
      </c>
      <c r="E36">
        <f t="shared" si="3"/>
        <v>0.81705672854688927</v>
      </c>
      <c r="F36">
        <f t="shared" si="4"/>
        <v>163.54665293491939</v>
      </c>
    </row>
    <row r="37" spans="1:6" x14ac:dyDescent="0.3">
      <c r="A37" t="s">
        <v>41</v>
      </c>
      <c r="B37">
        <v>166</v>
      </c>
      <c r="C37">
        <f t="shared" si="1"/>
        <v>177.8372823825182</v>
      </c>
      <c r="D37">
        <f t="shared" si="2"/>
        <v>1.2403757296235456</v>
      </c>
      <c r="E37">
        <f t="shared" si="3"/>
        <v>0.93540313456379809</v>
      </c>
      <c r="F37">
        <f t="shared" si="4"/>
        <v>145.17148975999802</v>
      </c>
    </row>
    <row r="38" spans="1:6" x14ac:dyDescent="0.3">
      <c r="A38" t="s">
        <v>42</v>
      </c>
      <c r="B38">
        <v>171</v>
      </c>
      <c r="C38">
        <f t="shared" si="1"/>
        <v>183.8488542763983</v>
      </c>
      <c r="D38">
        <f t="shared" si="2"/>
        <v>2.6717345789005122</v>
      </c>
      <c r="E38">
        <f t="shared" si="3"/>
        <v>0.90223155794553844</v>
      </c>
      <c r="F38">
        <f t="shared" si="4"/>
        <v>167.59780008507511</v>
      </c>
    </row>
    <row r="39" spans="1:6" x14ac:dyDescent="0.3">
      <c r="A39" t="s">
        <v>43</v>
      </c>
      <c r="B39">
        <v>180</v>
      </c>
      <c r="C39">
        <f t="shared" si="1"/>
        <v>188.8751737795011</v>
      </c>
      <c r="D39">
        <f t="shared" si="2"/>
        <v>3.3781100561611979</v>
      </c>
      <c r="E39">
        <f t="shared" si="3"/>
        <v>0.93901539503385834</v>
      </c>
      <c r="F39">
        <f t="shared" si="4"/>
        <v>166.98469883445176</v>
      </c>
    </row>
    <row r="40" spans="1:6" x14ac:dyDescent="0.3">
      <c r="A40" t="s">
        <v>44</v>
      </c>
      <c r="B40">
        <v>193</v>
      </c>
      <c r="C40">
        <f t="shared" si="1"/>
        <v>189.10724038984068</v>
      </c>
      <c r="D40">
        <f t="shared" si="2"/>
        <v>2.434297022414714</v>
      </c>
      <c r="E40">
        <f t="shared" si="3"/>
        <v>1.0414808780943914</v>
      </c>
      <c r="F40">
        <f t="shared" si="4"/>
        <v>179.85614810238036</v>
      </c>
    </row>
    <row r="41" spans="1:6" x14ac:dyDescent="0.3">
      <c r="A41" t="s">
        <v>45</v>
      </c>
      <c r="B41">
        <v>181</v>
      </c>
      <c r="C41">
        <f t="shared" si="1"/>
        <v>186.95837032910285</v>
      </c>
      <c r="D41">
        <f t="shared" si="2"/>
        <v>1.0593468974689491</v>
      </c>
      <c r="E41">
        <f t="shared" si="3"/>
        <v>0.99769690259698363</v>
      </c>
      <c r="F41">
        <f t="shared" si="4"/>
        <v>200.48745900454762</v>
      </c>
    </row>
    <row r="42" spans="1:6" x14ac:dyDescent="0.3">
      <c r="A42" t="s">
        <v>46</v>
      </c>
      <c r="B42">
        <v>183</v>
      </c>
      <c r="C42">
        <f t="shared" si="1"/>
        <v>189.42125271411021</v>
      </c>
      <c r="D42">
        <f t="shared" si="2"/>
        <v>1.4804075437304727</v>
      </c>
      <c r="E42">
        <f t="shared" si="3"/>
        <v>0.95760499670134891</v>
      </c>
      <c r="F42">
        <f t="shared" si="4"/>
        <v>188.97447126993146</v>
      </c>
    </row>
    <row r="43" spans="1:6" x14ac:dyDescent="0.3">
      <c r="A43" t="s">
        <v>47</v>
      </c>
      <c r="B43">
        <v>218</v>
      </c>
      <c r="C43">
        <f t="shared" si="1"/>
        <v>196.90520373296027</v>
      </c>
      <c r="D43">
        <f t="shared" si="2"/>
        <v>3.2814705862663498</v>
      </c>
      <c r="E43">
        <f t="shared" si="3"/>
        <v>1.0683961906320798</v>
      </c>
      <c r="F43">
        <f t="shared" si="4"/>
        <v>182.40292399525416</v>
      </c>
    </row>
    <row r="44" spans="1:6" x14ac:dyDescent="0.3">
      <c r="A44" t="s">
        <v>48</v>
      </c>
      <c r="B44">
        <v>230</v>
      </c>
      <c r="C44">
        <f t="shared" si="1"/>
        <v>198.92064934566937</v>
      </c>
      <c r="D44">
        <f t="shared" si="2"/>
        <v>2.9016630941991748</v>
      </c>
      <c r="E44">
        <f t="shared" si="3"/>
        <v>1.1651556862763048</v>
      </c>
      <c r="F44">
        <f t="shared" si="4"/>
        <v>211.9400952659079</v>
      </c>
    </row>
    <row r="45" spans="1:6" x14ac:dyDescent="0.3">
      <c r="A45" t="s">
        <v>49</v>
      </c>
      <c r="B45">
        <v>242</v>
      </c>
      <c r="C45">
        <f t="shared" si="1"/>
        <v>204.24191504545502</v>
      </c>
      <c r="D45">
        <f t="shared" si="2"/>
        <v>3.6275438758751148</v>
      </c>
      <c r="E45">
        <f t="shared" si="3"/>
        <v>1.1683193004455419</v>
      </c>
      <c r="F45">
        <f t="shared" si="4"/>
        <v>235.60426400422344</v>
      </c>
    </row>
    <row r="46" spans="1:6" x14ac:dyDescent="0.3">
      <c r="A46" t="s">
        <v>50</v>
      </c>
      <c r="B46">
        <v>209</v>
      </c>
      <c r="C46">
        <f t="shared" si="1"/>
        <v>202.82016794743663</v>
      </c>
      <c r="D46">
        <f t="shared" si="2"/>
        <v>2.1127565837070645</v>
      </c>
      <c r="E46">
        <f t="shared" si="3"/>
        <v>1.0624484595426191</v>
      </c>
      <c r="F46">
        <f t="shared" si="4"/>
        <v>241.99783458406682</v>
      </c>
    </row>
    <row r="47" spans="1:6" x14ac:dyDescent="0.3">
      <c r="A47" t="s">
        <v>51</v>
      </c>
      <c r="B47">
        <v>191</v>
      </c>
      <c r="C47">
        <f t="shared" si="1"/>
        <v>204.90047369816392</v>
      </c>
      <c r="D47">
        <f t="shared" si="2"/>
        <v>2.1030213338131323</v>
      </c>
      <c r="E47">
        <f t="shared" si="3"/>
        <v>0.93233707279775091</v>
      </c>
      <c r="F47">
        <f t="shared" si="4"/>
        <v>219.36905465931801</v>
      </c>
    </row>
    <row r="48" spans="1:6" x14ac:dyDescent="0.3">
      <c r="A48" t="s">
        <v>52</v>
      </c>
      <c r="B48">
        <v>172</v>
      </c>
      <c r="C48">
        <f t="shared" si="1"/>
        <v>208.40677656739672</v>
      </c>
      <c r="D48">
        <f t="shared" si="2"/>
        <v>2.5240057944390317</v>
      </c>
      <c r="E48">
        <f t="shared" si="3"/>
        <v>0.81870719400599512</v>
      </c>
      <c r="F48">
        <f t="shared" si="4"/>
        <v>193.00620274523067</v>
      </c>
    </row>
    <row r="49" spans="1:6" x14ac:dyDescent="0.3">
      <c r="A49" t="s">
        <v>53</v>
      </c>
      <c r="B49">
        <v>194</v>
      </c>
      <c r="C49">
        <f t="shared" si="1"/>
        <v>209.51735327436671</v>
      </c>
      <c r="D49">
        <f t="shared" si="2"/>
        <v>2.0999770681983203</v>
      </c>
      <c r="E49">
        <f t="shared" si="3"/>
        <v>0.93351003218601436</v>
      </c>
      <c r="F49">
        <f t="shared" si="4"/>
        <v>172.34241498639742</v>
      </c>
    </row>
    <row r="50" spans="1:6" x14ac:dyDescent="0.3">
      <c r="A50" t="s">
        <v>54</v>
      </c>
      <c r="B50">
        <v>196</v>
      </c>
      <c r="C50">
        <f t="shared" si="1"/>
        <v>213.86605077894689</v>
      </c>
      <c r="D50">
        <f t="shared" si="2"/>
        <v>2.7745931991128758</v>
      </c>
      <c r="E50">
        <f t="shared" si="3"/>
        <v>0.90507754477043822</v>
      </c>
      <c r="F50">
        <f t="shared" si="4"/>
        <v>197.94751413045807</v>
      </c>
    </row>
    <row r="51" spans="1:6" x14ac:dyDescent="0.3">
      <c r="A51" t="s">
        <v>55</v>
      </c>
      <c r="B51">
        <v>196</v>
      </c>
      <c r="C51">
        <f t="shared" si="1"/>
        <v>213.4760952710902</v>
      </c>
      <c r="D51">
        <f t="shared" si="2"/>
        <v>1.8252285870220077</v>
      </c>
      <c r="E51">
        <f t="shared" si="3"/>
        <v>0.9348394333875597</v>
      </c>
      <c r="F51">
        <f t="shared" si="4"/>
        <v>195.46002573064959</v>
      </c>
    </row>
    <row r="52" spans="1:6" x14ac:dyDescent="0.3">
      <c r="A52" t="s">
        <v>56</v>
      </c>
      <c r="B52">
        <v>236</v>
      </c>
      <c r="C52">
        <f t="shared" si="1"/>
        <v>219.82096062567342</v>
      </c>
      <c r="D52">
        <f t="shared" si="2"/>
        <v>3.1811196172903715</v>
      </c>
      <c r="E52">
        <f t="shared" si="3"/>
        <v>1.0479048996107421</v>
      </c>
      <c r="F52">
        <f t="shared" si="4"/>
        <v>202.1712576739379</v>
      </c>
    </row>
    <row r="53" spans="1:6" x14ac:dyDescent="0.3">
      <c r="A53" t="s">
        <v>57</v>
      </c>
      <c r="B53">
        <v>235</v>
      </c>
      <c r="C53">
        <f t="shared" si="1"/>
        <v>228.01823905285636</v>
      </c>
      <c r="D53">
        <f t="shared" si="2"/>
        <v>4.685967260258141</v>
      </c>
      <c r="E53">
        <f t="shared" si="3"/>
        <v>1.0042813839021012</v>
      </c>
      <c r="F53">
        <f t="shared" si="4"/>
        <v>232.25240234831784</v>
      </c>
    </row>
    <row r="54" spans="1:6" x14ac:dyDescent="0.3">
      <c r="A54" t="s">
        <v>58</v>
      </c>
      <c r="B54">
        <v>229</v>
      </c>
      <c r="C54">
        <f t="shared" si="1"/>
        <v>235.27783084613748</v>
      </c>
      <c r="D54">
        <f t="shared" si="2"/>
        <v>5.4580546201650337</v>
      </c>
      <c r="E54">
        <f t="shared" si="3"/>
        <v>0.96074747175340902</v>
      </c>
      <c r="F54">
        <f t="shared" si="4"/>
        <v>232.16826585988377</v>
      </c>
    </row>
    <row r="55" spans="1:6" x14ac:dyDescent="0.3">
      <c r="A55" t="s">
        <v>59</v>
      </c>
      <c r="B55">
        <v>243</v>
      </c>
      <c r="C55">
        <f t="shared" si="1"/>
        <v>235.41901777053261</v>
      </c>
      <c r="D55">
        <f t="shared" si="2"/>
        <v>3.8629943114340617</v>
      </c>
      <c r="E55">
        <f t="shared" si="3"/>
        <v>1.0611573686634246</v>
      </c>
      <c r="F55">
        <f t="shared" si="4"/>
        <v>230.52988680785492</v>
      </c>
    </row>
    <row r="56" spans="1:6" x14ac:dyDescent="0.3">
      <c r="A56" t="s">
        <v>60</v>
      </c>
      <c r="B56">
        <v>264</v>
      </c>
      <c r="C56">
        <f t="shared" si="1"/>
        <v>234.20087239384807</v>
      </c>
      <c r="D56">
        <f t="shared" si="2"/>
        <v>2.3386524049984834</v>
      </c>
      <c r="E56">
        <f t="shared" si="3"/>
        <v>1.1575720439868524</v>
      </c>
      <c r="F56">
        <f t="shared" si="4"/>
        <v>255.64799019515246</v>
      </c>
    </row>
    <row r="57" spans="1:6" x14ac:dyDescent="0.3">
      <c r="A57" t="s">
        <v>61</v>
      </c>
      <c r="B57">
        <v>272</v>
      </c>
      <c r="C57">
        <f t="shared" si="1"/>
        <v>235.04894182583598</v>
      </c>
      <c r="D57">
        <f t="shared" si="2"/>
        <v>1.891477513095311</v>
      </c>
      <c r="E57">
        <f t="shared" si="3"/>
        <v>1.1660966014075167</v>
      </c>
      <c r="F57">
        <f t="shared" si="4"/>
        <v>275.60537234847106</v>
      </c>
    </row>
    <row r="58" spans="1:6" x14ac:dyDescent="0.3">
      <c r="A58" t="s">
        <v>62</v>
      </c>
      <c r="B58">
        <v>237</v>
      </c>
      <c r="C58">
        <f t="shared" si="1"/>
        <v>231.39210933945179</v>
      </c>
      <c r="D58">
        <f t="shared" si="2"/>
        <v>0.22698451325146074</v>
      </c>
      <c r="E58">
        <f t="shared" si="3"/>
        <v>1.0548058565660015</v>
      </c>
      <c r="F58">
        <f t="shared" si="4"/>
        <v>276.82206496933355</v>
      </c>
    </row>
    <row r="59" spans="1:6" x14ac:dyDescent="0.3">
      <c r="A59" t="s">
        <v>63</v>
      </c>
      <c r="B59">
        <v>211</v>
      </c>
      <c r="C59">
        <f t="shared" si="1"/>
        <v>229.49665633046604</v>
      </c>
      <c r="D59">
        <f t="shared" si="2"/>
        <v>-0.40974674341970374</v>
      </c>
      <c r="E59">
        <f t="shared" si="3"/>
        <v>0.92975033290578146</v>
      </c>
      <c r="F59">
        <f t="shared" si="4"/>
        <v>246.08334946446189</v>
      </c>
    </row>
    <row r="60" spans="1:6" x14ac:dyDescent="0.3">
      <c r="A60" t="s">
        <v>64</v>
      </c>
      <c r="B60">
        <v>180</v>
      </c>
      <c r="C60">
        <f t="shared" si="1"/>
        <v>225.39567492496985</v>
      </c>
      <c r="D60">
        <f t="shared" si="2"/>
        <v>-1.5171171420426479</v>
      </c>
      <c r="E60">
        <f t="shared" si="3"/>
        <v>0.8146848803032869</v>
      </c>
      <c r="F60">
        <f t="shared" si="4"/>
        <v>213.5862187006698</v>
      </c>
    </row>
    <row r="61" spans="1:6" x14ac:dyDescent="0.3">
      <c r="A61" t="s">
        <v>65</v>
      </c>
      <c r="B61">
        <v>201</v>
      </c>
      <c r="C61">
        <f t="shared" si="1"/>
        <v>220.45368631669055</v>
      </c>
      <c r="D61">
        <f t="shared" si="2"/>
        <v>-2.5445785819136439</v>
      </c>
      <c r="E61">
        <f t="shared" si="3"/>
        <v>0.92915925185736969</v>
      </c>
      <c r="F61">
        <f t="shared" si="4"/>
        <v>183.29098584056936</v>
      </c>
    </row>
    <row r="62" spans="1:6" x14ac:dyDescent="0.3">
      <c r="A62" t="s">
        <v>66</v>
      </c>
      <c r="B62">
        <v>204</v>
      </c>
      <c r="C62">
        <f t="shared" si="1"/>
        <v>220.90348532261538</v>
      </c>
      <c r="D62">
        <f t="shared" si="2"/>
        <v>-1.6462653055621015</v>
      </c>
      <c r="E62">
        <f t="shared" si="3"/>
        <v>0.90875808051847118</v>
      </c>
      <c r="F62">
        <f t="shared" si="4"/>
        <v>203.42033817511725</v>
      </c>
    </row>
    <row r="63" spans="1:6" x14ac:dyDescent="0.3">
      <c r="A63" t="s">
        <v>67</v>
      </c>
      <c r="B63">
        <v>188</v>
      </c>
      <c r="C63">
        <f t="shared" si="1"/>
        <v>211.99595365588632</v>
      </c>
      <c r="D63">
        <f t="shared" si="2"/>
        <v>-3.8246452139121878</v>
      </c>
      <c r="E63">
        <f t="shared" si="3"/>
        <v>0.9252334224986426</v>
      </c>
      <c r="F63">
        <f t="shared" si="4"/>
        <v>198.44478636622637</v>
      </c>
    </row>
    <row r="64" spans="1:6" x14ac:dyDescent="0.3">
      <c r="A64" t="s">
        <v>68</v>
      </c>
      <c r="B64">
        <v>235</v>
      </c>
      <c r="C64">
        <f t="shared" si="1"/>
        <v>214.60558160227245</v>
      </c>
      <c r="D64">
        <f t="shared" si="2"/>
        <v>-1.8943632658226934</v>
      </c>
      <c r="E64">
        <f t="shared" si="3"/>
        <v>1.0573303390421447</v>
      </c>
      <c r="F64">
        <f t="shared" si="4"/>
        <v>194.60674803144201</v>
      </c>
    </row>
    <row r="65" spans="1:6" x14ac:dyDescent="0.3">
      <c r="A65" t="s">
        <v>69</v>
      </c>
      <c r="B65">
        <v>227</v>
      </c>
      <c r="C65">
        <f t="shared" si="1"/>
        <v>218.03963863458895</v>
      </c>
      <c r="D65">
        <f t="shared" si="2"/>
        <v>-0.29583717638093465</v>
      </c>
      <c r="E65">
        <f t="shared" si="3"/>
        <v>1.0116441276828256</v>
      </c>
      <c r="F65">
        <f t="shared" si="4"/>
        <v>222.901127896936</v>
      </c>
    </row>
    <row r="66" spans="1:6" x14ac:dyDescent="0.3">
      <c r="A66" t="s">
        <v>70</v>
      </c>
      <c r="B66">
        <v>234</v>
      </c>
      <c r="C66">
        <f t="shared" si="1"/>
        <v>228.07042483772454</v>
      </c>
      <c r="D66">
        <f t="shared" si="2"/>
        <v>2.802149837474023</v>
      </c>
      <c r="E66">
        <f t="shared" si="3"/>
        <v>0.97379775301282179</v>
      </c>
      <c r="F66">
        <f t="shared" si="4"/>
        <v>218.67604626455352</v>
      </c>
    </row>
    <row r="67" spans="1:6" x14ac:dyDescent="0.3">
      <c r="A67" t="s">
        <v>71</v>
      </c>
      <c r="B67">
        <v>264</v>
      </c>
      <c r="C67">
        <f t="shared" si="1"/>
        <v>238.03753124900348</v>
      </c>
      <c r="D67">
        <f t="shared" si="2"/>
        <v>4.9516368096154961</v>
      </c>
      <c r="E67">
        <f t="shared" si="3"/>
        <v>1.0707396556555877</v>
      </c>
      <c r="F67">
        <f t="shared" si="4"/>
        <v>221.81024241639716</v>
      </c>
    </row>
    <row r="68" spans="1:6" x14ac:dyDescent="0.3">
      <c r="A68" t="s">
        <v>72</v>
      </c>
      <c r="B68">
        <v>302</v>
      </c>
      <c r="C68">
        <f t="shared" si="1"/>
        <v>250.14985656051061</v>
      </c>
      <c r="D68">
        <f t="shared" si="2"/>
        <v>7.0998433601829873</v>
      </c>
      <c r="E68">
        <f t="shared" si="3"/>
        <v>1.1675129005671354</v>
      </c>
      <c r="F68">
        <f t="shared" si="4"/>
        <v>257.84974619079878</v>
      </c>
    </row>
    <row r="69" spans="1:6" x14ac:dyDescent="0.3">
      <c r="A69" t="s">
        <v>73</v>
      </c>
      <c r="B69">
        <v>293</v>
      </c>
      <c r="C69">
        <f t="shared" si="1"/>
        <v>254.85607291510877</v>
      </c>
      <c r="D69">
        <f t="shared" si="2"/>
        <v>6.3817552585075372</v>
      </c>
      <c r="E69">
        <f t="shared" si="3"/>
        <v>1.1628109818603858</v>
      </c>
      <c r="F69">
        <f t="shared" si="4"/>
        <v>297.78506095220172</v>
      </c>
    </row>
    <row r="70" spans="1:6" x14ac:dyDescent="0.3">
      <c r="A70" t="s">
        <v>74</v>
      </c>
      <c r="B70">
        <v>259</v>
      </c>
      <c r="C70">
        <f t="shared" si="1"/>
        <v>254.95982316973439</v>
      </c>
      <c r="D70">
        <f t="shared" si="2"/>
        <v>4.4983537573429624</v>
      </c>
      <c r="E70">
        <f t="shared" si="3"/>
        <v>1.0470139507316025</v>
      </c>
      <c r="F70">
        <f t="shared" si="4"/>
        <v>304.62854359233484</v>
      </c>
    </row>
    <row r="71" spans="1:6" x14ac:dyDescent="0.3">
      <c r="A71" t="s">
        <v>75</v>
      </c>
      <c r="B71">
        <v>229</v>
      </c>
      <c r="C71">
        <f t="shared" si="1"/>
        <v>254.19597870452859</v>
      </c>
      <c r="D71">
        <f t="shared" si="2"/>
        <v>2.9196942905783314</v>
      </c>
      <c r="E71">
        <f t="shared" si="3"/>
        <v>0.92397620865625774</v>
      </c>
      <c r="F71">
        <f t="shared" si="4"/>
        <v>273.67800455661899</v>
      </c>
    </row>
    <row r="72" spans="1:6" x14ac:dyDescent="0.3">
      <c r="A72" t="s">
        <v>76</v>
      </c>
      <c r="B72">
        <v>203</v>
      </c>
      <c r="C72">
        <f t="shared" si="1"/>
        <v>253.93984320643585</v>
      </c>
      <c r="D72">
        <f t="shared" si="2"/>
        <v>1.9669453539770123</v>
      </c>
      <c r="E72">
        <f t="shared" si="3"/>
        <v>0.81162828964160361</v>
      </c>
      <c r="F72">
        <f t="shared" si="4"/>
        <v>239.0533825624947</v>
      </c>
    </row>
    <row r="73" spans="1:6" x14ac:dyDescent="0.3">
      <c r="A73" t="s">
        <v>77</v>
      </c>
      <c r="B73">
        <v>229</v>
      </c>
      <c r="C73">
        <f t="shared" si="1"/>
        <v>252.12781948209056</v>
      </c>
      <c r="D73">
        <f t="shared" si="2"/>
        <v>0.83325463048032</v>
      </c>
      <c r="E73">
        <f t="shared" si="3"/>
        <v>0.92498129471386359</v>
      </c>
      <c r="F73">
        <f t="shared" si="4"/>
        <v>208.48339140713853</v>
      </c>
    </row>
    <row r="74" spans="1:6" x14ac:dyDescent="0.3">
      <c r="A74" t="s">
        <v>78</v>
      </c>
      <c r="B74">
        <v>242</v>
      </c>
      <c r="C74">
        <f t="shared" si="1"/>
        <v>258.29564229012362</v>
      </c>
      <c r="D74">
        <f t="shared" si="2"/>
        <v>2.4336250837461435</v>
      </c>
      <c r="E74">
        <f t="shared" si="3"/>
        <v>0.91438864233644712</v>
      </c>
      <c r="F74">
        <f t="shared" si="4"/>
        <v>235.04112237147302</v>
      </c>
    </row>
    <row r="75" spans="1:6" x14ac:dyDescent="0.3">
      <c r="A75" t="s">
        <v>79</v>
      </c>
      <c r="B75">
        <v>233</v>
      </c>
      <c r="C75">
        <f t="shared" si="1"/>
        <v>257.1688977643721</v>
      </c>
      <c r="D75">
        <f t="shared" si="2"/>
        <v>1.3655142008968446</v>
      </c>
      <c r="E75">
        <f t="shared" si="3"/>
        <v>0.92139060987107446</v>
      </c>
      <c r="F75">
        <f t="shared" si="4"/>
        <v>236.93982855366517</v>
      </c>
    </row>
    <row r="76" spans="1:6" x14ac:dyDescent="0.3">
      <c r="A76" t="s">
        <v>80</v>
      </c>
      <c r="B76">
        <v>267</v>
      </c>
      <c r="C76">
        <f t="shared" si="1"/>
        <v>256.12976046796769</v>
      </c>
      <c r="D76">
        <f t="shared" si="2"/>
        <v>0.64411875170646526</v>
      </c>
      <c r="E76">
        <f t="shared" si="3"/>
        <v>1.0543523434609896</v>
      </c>
      <c r="F76">
        <f t="shared" si="4"/>
        <v>239.20467881629978</v>
      </c>
    </row>
    <row r="77" spans="1:6" x14ac:dyDescent="0.3">
      <c r="A77" t="s">
        <v>81</v>
      </c>
      <c r="B77">
        <v>269</v>
      </c>
      <c r="C77">
        <f t="shared" si="1"/>
        <v>260.42584049433032</v>
      </c>
      <c r="D77">
        <f t="shared" si="2"/>
        <v>1.739707134103315</v>
      </c>
      <c r="E77">
        <f t="shared" si="3"/>
        <v>1.0159000246833134</v>
      </c>
      <c r="F77">
        <f t="shared" si="4"/>
        <v>271.49481277250476</v>
      </c>
    </row>
    <row r="78" spans="1:6" x14ac:dyDescent="0.3">
      <c r="A78" t="s">
        <v>82</v>
      </c>
      <c r="B78">
        <v>270</v>
      </c>
      <c r="C78">
        <f t="shared" si="1"/>
        <v>268.20531461559847</v>
      </c>
      <c r="D78">
        <f t="shared" si="2"/>
        <v>3.5516372302527657</v>
      </c>
      <c r="E78">
        <f t="shared" si="3"/>
        <v>0.98037649459658027</v>
      </c>
      <c r="F78">
        <f t="shared" si="4"/>
        <v>265.21823673905698</v>
      </c>
    </row>
    <row r="79" spans="1:6" x14ac:dyDescent="0.3">
      <c r="A79" t="s">
        <v>83</v>
      </c>
      <c r="B79">
        <v>315</v>
      </c>
      <c r="C79">
        <f t="shared" si="1"/>
        <v>280.7298351538314</v>
      </c>
      <c r="D79">
        <f t="shared" si="2"/>
        <v>6.243502222646816</v>
      </c>
      <c r="E79">
        <f t="shared" si="3"/>
        <v>1.0810067745510479</v>
      </c>
      <c r="F79">
        <f t="shared" si="4"/>
        <v>264.63630907310352</v>
      </c>
    </row>
    <row r="80" spans="1:6" x14ac:dyDescent="0.3">
      <c r="A80" t="s">
        <v>84</v>
      </c>
      <c r="B80">
        <v>364</v>
      </c>
      <c r="C80">
        <f t="shared" ref="C80:C143" si="5">($J$1*(B80/E68))+((1-$J$1)*(C79+D79))</f>
        <v>296.89354518920271</v>
      </c>
      <c r="D80">
        <f t="shared" ref="D80:D143" si="6">($J$2*(C80-C79))+((1-$J$2)*(D79))</f>
        <v>9.2195645664641646</v>
      </c>
      <c r="E80">
        <f t="shared" ref="E80:E143" si="7">($J$3*(B80/C80))+((1-$J$3)*(E68))</f>
        <v>1.1792160555720197</v>
      </c>
      <c r="F80">
        <f t="shared" ref="F80:F143" si="8">(C79+(1)*(D79))*(E67)</f>
        <v>307.2737324448251</v>
      </c>
    </row>
    <row r="81" spans="1:6" x14ac:dyDescent="0.3">
      <c r="A81" t="s">
        <v>85</v>
      </c>
      <c r="B81">
        <v>347</v>
      </c>
      <c r="C81">
        <f t="shared" si="5"/>
        <v>303.03378358659296</v>
      </c>
      <c r="D81">
        <f t="shared" si="6"/>
        <v>8.2957667157419905</v>
      </c>
      <c r="E81">
        <f t="shared" si="7"/>
        <v>1.1592661550324166</v>
      </c>
      <c r="F81">
        <f t="shared" si="8"/>
        <v>357.39100467246448</v>
      </c>
    </row>
    <row r="82" spans="1:6" x14ac:dyDescent="0.3">
      <c r="A82" t="s">
        <v>86</v>
      </c>
      <c r="B82">
        <v>312</v>
      </c>
      <c r="C82">
        <f t="shared" si="5"/>
        <v>305.99384969136145</v>
      </c>
      <c r="D82">
        <f t="shared" si="6"/>
        <v>6.6950565324499385</v>
      </c>
      <c r="E82">
        <f t="shared" si="7"/>
        <v>1.0415368279244763</v>
      </c>
      <c r="F82">
        <f t="shared" si="8"/>
        <v>362.01742006921046</v>
      </c>
    </row>
    <row r="83" spans="1:6" x14ac:dyDescent="0.3">
      <c r="A83" t="s">
        <v>87</v>
      </c>
      <c r="B83">
        <v>274</v>
      </c>
      <c r="C83">
        <f t="shared" si="5"/>
        <v>306.23111654403453</v>
      </c>
      <c r="D83">
        <f t="shared" si="6"/>
        <v>4.7577196285168837</v>
      </c>
      <c r="E83">
        <f t="shared" si="7"/>
        <v>0.91813077652778063</v>
      </c>
      <c r="F83">
        <f t="shared" si="8"/>
        <v>327.38964705533635</v>
      </c>
    </row>
    <row r="84" spans="1:6" x14ac:dyDescent="0.3">
      <c r="A84" t="s">
        <v>88</v>
      </c>
      <c r="B84">
        <v>237</v>
      </c>
      <c r="C84">
        <f t="shared" si="5"/>
        <v>303.39553889743337</v>
      </c>
      <c r="D84">
        <f t="shared" si="6"/>
        <v>2.4797304459814686</v>
      </c>
      <c r="E84">
        <f t="shared" si="7"/>
        <v>0.80553432902912303</v>
      </c>
      <c r="F84">
        <f t="shared" si="8"/>
        <v>287.34628578113615</v>
      </c>
    </row>
    <row r="85" spans="1:6" x14ac:dyDescent="0.3">
      <c r="A85" t="s">
        <v>89</v>
      </c>
      <c r="B85">
        <v>278</v>
      </c>
      <c r="C85">
        <f t="shared" si="5"/>
        <v>303.7438088754501</v>
      </c>
      <c r="D85">
        <f t="shared" si="6"/>
        <v>1.8402923055920473</v>
      </c>
      <c r="E85">
        <f t="shared" si="7"/>
        <v>0.92303403422096131</v>
      </c>
      <c r="F85">
        <f t="shared" si="8"/>
        <v>248.25702170086063</v>
      </c>
    </row>
    <row r="86" spans="1:6" x14ac:dyDescent="0.3">
      <c r="A86" t="s">
        <v>90</v>
      </c>
      <c r="B86">
        <v>284</v>
      </c>
      <c r="C86">
        <f t="shared" si="5"/>
        <v>307.58647452188649</v>
      </c>
      <c r="D86">
        <f t="shared" si="6"/>
        <v>2.4410043078453492</v>
      </c>
      <c r="E86">
        <f t="shared" si="7"/>
        <v>0.91617443032673329</v>
      </c>
      <c r="F86">
        <f t="shared" si="8"/>
        <v>282.65957755441269</v>
      </c>
    </row>
    <row r="87" spans="1:6" x14ac:dyDescent="0.3">
      <c r="A87" t="s">
        <v>91</v>
      </c>
      <c r="B87">
        <v>277</v>
      </c>
      <c r="C87">
        <f t="shared" si="5"/>
        <v>306.26950356800023</v>
      </c>
      <c r="D87">
        <f t="shared" si="6"/>
        <v>1.313611729325868</v>
      </c>
      <c r="E87">
        <f t="shared" si="7"/>
        <v>0.9179989273059328</v>
      </c>
      <c r="F87">
        <f t="shared" si="8"/>
        <v>283.4856054541101</v>
      </c>
    </row>
    <row r="88" spans="1:6" x14ac:dyDescent="0.3">
      <c r="A88" t="s">
        <v>92</v>
      </c>
      <c r="B88">
        <v>317</v>
      </c>
      <c r="C88">
        <f t="shared" si="5"/>
        <v>304.81327143325257</v>
      </c>
      <c r="D88">
        <f t="shared" si="6"/>
        <v>0.48265857010380792</v>
      </c>
      <c r="E88">
        <f t="shared" si="7"/>
        <v>1.0514780676572737</v>
      </c>
      <c r="F88">
        <f t="shared" si="8"/>
        <v>283.40419418984834</v>
      </c>
    </row>
    <row r="89" spans="1:6" x14ac:dyDescent="0.3">
      <c r="A89" t="s">
        <v>93</v>
      </c>
      <c r="B89">
        <v>313</v>
      </c>
      <c r="C89">
        <f t="shared" si="5"/>
        <v>306.41803143248609</v>
      </c>
      <c r="D89">
        <f t="shared" si="6"/>
        <v>0.8192889988427221</v>
      </c>
      <c r="E89">
        <f t="shared" si="7"/>
        <v>1.0170160910559947</v>
      </c>
      <c r="F89">
        <f t="shared" si="8"/>
        <v>321.88947924814101</v>
      </c>
    </row>
    <row r="90" spans="1:6" x14ac:dyDescent="0.3">
      <c r="A90" t="s">
        <v>94</v>
      </c>
      <c r="B90">
        <v>318</v>
      </c>
      <c r="C90">
        <f t="shared" si="5"/>
        <v>314.08846501867322</v>
      </c>
      <c r="D90">
        <f t="shared" si="6"/>
        <v>2.8746323750460441</v>
      </c>
      <c r="E90">
        <f t="shared" si="7"/>
        <v>0.98679191750692097</v>
      </c>
      <c r="F90">
        <f t="shared" si="8"/>
        <v>312.12240140982198</v>
      </c>
    </row>
    <row r="91" spans="1:6" x14ac:dyDescent="0.3">
      <c r="A91" t="s">
        <v>95</v>
      </c>
      <c r="B91">
        <v>374</v>
      </c>
      <c r="C91">
        <f t="shared" si="5"/>
        <v>328.56737043732909</v>
      </c>
      <c r="D91">
        <f t="shared" si="6"/>
        <v>6.3559142881289912</v>
      </c>
      <c r="E91">
        <f t="shared" si="7"/>
        <v>1.0924604052848474</v>
      </c>
      <c r="F91">
        <f t="shared" si="8"/>
        <v>310.74317033932891</v>
      </c>
    </row>
    <row r="92" spans="1:6" x14ac:dyDescent="0.3">
      <c r="A92" t="s">
        <v>96</v>
      </c>
      <c r="B92">
        <v>413</v>
      </c>
      <c r="C92">
        <f t="shared" si="5"/>
        <v>341.04704302454729</v>
      </c>
      <c r="D92">
        <f t="shared" si="6"/>
        <v>8.193041777855754</v>
      </c>
      <c r="E92">
        <f t="shared" si="7"/>
        <v>1.1855681711417847</v>
      </c>
      <c r="F92">
        <f t="shared" si="8"/>
        <v>362.05433974310967</v>
      </c>
    </row>
    <row r="93" spans="1:6" x14ac:dyDescent="0.3">
      <c r="A93" t="s">
        <v>97</v>
      </c>
      <c r="B93">
        <v>405</v>
      </c>
      <c r="C93">
        <f t="shared" si="5"/>
        <v>349.28762857216634</v>
      </c>
      <c r="D93">
        <f t="shared" si="6"/>
        <v>8.2073049087847423</v>
      </c>
      <c r="E93">
        <f t="shared" si="7"/>
        <v>1.1593134935683342</v>
      </c>
      <c r="F93">
        <f t="shared" si="8"/>
        <v>411.82951524832737</v>
      </c>
    </row>
    <row r="94" spans="1:6" x14ac:dyDescent="0.3">
      <c r="A94" t="s">
        <v>98</v>
      </c>
      <c r="B94">
        <v>355</v>
      </c>
      <c r="C94">
        <f t="shared" si="5"/>
        <v>350.83395383940194</v>
      </c>
      <c r="D94">
        <f t="shared" si="6"/>
        <v>6.2090110163199999</v>
      </c>
      <c r="E94">
        <f t="shared" si="7"/>
        <v>1.0356044013185519</v>
      </c>
      <c r="F94">
        <f t="shared" si="8"/>
        <v>414.43177698003171</v>
      </c>
    </row>
    <row r="95" spans="1:6" x14ac:dyDescent="0.3">
      <c r="A95" t="s">
        <v>99</v>
      </c>
      <c r="B95">
        <v>306</v>
      </c>
      <c r="C95">
        <f t="shared" si="5"/>
        <v>347.54012054012026</v>
      </c>
      <c r="D95">
        <f t="shared" si="6"/>
        <v>3.3581577216394933</v>
      </c>
      <c r="E95">
        <f t="shared" si="7"/>
        <v>0.91059939815010171</v>
      </c>
      <c r="F95">
        <f t="shared" si="8"/>
        <v>371.87339704857891</v>
      </c>
    </row>
    <row r="96" spans="1:6" x14ac:dyDescent="0.3">
      <c r="A96" t="s">
        <v>100</v>
      </c>
      <c r="B96">
        <v>271</v>
      </c>
      <c r="C96">
        <f t="shared" si="5"/>
        <v>345.10803011622625</v>
      </c>
      <c r="D96">
        <f t="shared" si="6"/>
        <v>1.6210832779794422</v>
      </c>
      <c r="E96">
        <f t="shared" si="7"/>
        <v>0.8014797345997321</v>
      </c>
      <c r="F96">
        <f t="shared" si="8"/>
        <v>322.17050870273073</v>
      </c>
    </row>
    <row r="97" spans="1:6" x14ac:dyDescent="0.3">
      <c r="A97" t="s">
        <v>101</v>
      </c>
      <c r="B97">
        <v>306</v>
      </c>
      <c r="C97">
        <f t="shared" si="5"/>
        <v>340.64362930695296</v>
      </c>
      <c r="D97">
        <f t="shared" si="6"/>
        <v>-0.2045619481963763</v>
      </c>
      <c r="E97">
        <f t="shared" si="7"/>
        <v>0.91808712627026312</v>
      </c>
      <c r="F97">
        <f t="shared" si="8"/>
        <v>279.30220371286418</v>
      </c>
    </row>
    <row r="98" spans="1:6" x14ac:dyDescent="0.3">
      <c r="A98" t="s">
        <v>102</v>
      </c>
      <c r="B98">
        <v>315</v>
      </c>
      <c r="C98">
        <f t="shared" si="5"/>
        <v>341.79183656910084</v>
      </c>
      <c r="D98">
        <f t="shared" si="6"/>
        <v>0.20126881490689996</v>
      </c>
      <c r="E98">
        <f t="shared" si="7"/>
        <v>0.91726226136426614</v>
      </c>
      <c r="F98">
        <f t="shared" si="8"/>
        <v>314.23684575057467</v>
      </c>
    </row>
    <row r="99" spans="1:6" x14ac:dyDescent="0.3">
      <c r="A99" t="s">
        <v>103</v>
      </c>
      <c r="B99">
        <v>301</v>
      </c>
      <c r="C99">
        <f t="shared" si="5"/>
        <v>336.35070058227382</v>
      </c>
      <c r="D99">
        <f t="shared" si="6"/>
        <v>-1.4914526256132763</v>
      </c>
      <c r="E99">
        <f t="shared" si="7"/>
        <v>0.91337899797641109</v>
      </c>
      <c r="F99">
        <f t="shared" si="8"/>
        <v>313.32533850086372</v>
      </c>
    </row>
    <row r="100" spans="1:6" x14ac:dyDescent="0.3">
      <c r="A100" t="s">
        <v>104</v>
      </c>
      <c r="B100">
        <v>356</v>
      </c>
      <c r="C100">
        <f t="shared" si="5"/>
        <v>336.34395606096115</v>
      </c>
      <c r="D100">
        <f t="shared" si="6"/>
        <v>-1.0460401943230939</v>
      </c>
      <c r="E100">
        <f t="shared" si="7"/>
        <v>1.0528705154599589</v>
      </c>
      <c r="F100">
        <f t="shared" si="8"/>
        <v>307.40043042268576</v>
      </c>
    </row>
    <row r="101" spans="1:6" x14ac:dyDescent="0.3">
      <c r="A101" t="s">
        <v>105</v>
      </c>
      <c r="B101">
        <v>348</v>
      </c>
      <c r="C101">
        <f t="shared" si="5"/>
        <v>338.04974027831486</v>
      </c>
      <c r="D101">
        <f t="shared" si="6"/>
        <v>-0.22049287082005276</v>
      </c>
      <c r="E101">
        <f t="shared" si="7"/>
        <v>1.0194997341767957</v>
      </c>
      <c r="F101">
        <f t="shared" si="8"/>
        <v>352.55840466496369</v>
      </c>
    </row>
    <row r="102" spans="1:6" x14ac:dyDescent="0.3">
      <c r="A102" t="s">
        <v>106</v>
      </c>
      <c r="B102">
        <v>355</v>
      </c>
      <c r="C102">
        <f t="shared" si="5"/>
        <v>346.59820012267005</v>
      </c>
      <c r="D102">
        <f t="shared" si="6"/>
        <v>2.4101929437325209</v>
      </c>
      <c r="E102">
        <f t="shared" si="7"/>
        <v>0.994281683750317</v>
      </c>
      <c r="F102">
        <f t="shared" si="8"/>
        <v>343.57778064275885</v>
      </c>
    </row>
    <row r="103" spans="1:6" x14ac:dyDescent="0.3">
      <c r="A103" t="s">
        <v>107</v>
      </c>
      <c r="B103">
        <v>422</v>
      </c>
      <c r="C103">
        <f t="shared" si="5"/>
        <v>363.9186449220739</v>
      </c>
      <c r="D103">
        <f t="shared" si="6"/>
        <v>6.8832685004339176</v>
      </c>
      <c r="E103">
        <f t="shared" si="7"/>
        <v>1.1058882908953529</v>
      </c>
      <c r="F103">
        <f t="shared" si="8"/>
        <v>344.39866142000454</v>
      </c>
    </row>
    <row r="104" spans="1:6" x14ac:dyDescent="0.3">
      <c r="A104" t="s">
        <v>108</v>
      </c>
      <c r="B104">
        <v>465</v>
      </c>
      <c r="C104">
        <f t="shared" si="5"/>
        <v>379.36795096157289</v>
      </c>
      <c r="D104">
        <f t="shared" si="6"/>
        <v>9.4530797621534397</v>
      </c>
      <c r="E104">
        <f t="shared" si="7"/>
        <v>1.1935991248109443</v>
      </c>
      <c r="F104">
        <f t="shared" si="8"/>
        <v>405.08640861794981</v>
      </c>
    </row>
    <row r="105" spans="1:6" x14ac:dyDescent="0.3">
      <c r="A105" t="s">
        <v>109</v>
      </c>
      <c r="B105">
        <v>467</v>
      </c>
      <c r="C105">
        <f t="shared" si="5"/>
        <v>394.42246039357923</v>
      </c>
      <c r="D105">
        <f t="shared" si="6"/>
        <v>11.133508663109311</v>
      </c>
      <c r="E105">
        <f t="shared" si="7"/>
        <v>1.1642527252183685</v>
      </c>
      <c r="F105">
        <f t="shared" si="8"/>
        <v>460.97383829659191</v>
      </c>
    </row>
    <row r="106" spans="1:6" x14ac:dyDescent="0.3">
      <c r="A106" t="s">
        <v>110</v>
      </c>
      <c r="B106">
        <v>404</v>
      </c>
      <c r="C106">
        <f t="shared" si="5"/>
        <v>399.37772318760909</v>
      </c>
      <c r="D106">
        <f t="shared" si="6"/>
        <v>9.2800349023854753</v>
      </c>
      <c r="E106">
        <f t="shared" si="7"/>
        <v>1.0307982604827188</v>
      </c>
      <c r="F106">
        <f t="shared" si="8"/>
        <v>470.16650732460084</v>
      </c>
    </row>
    <row r="107" spans="1:6" x14ac:dyDescent="0.3">
      <c r="A107" t="s">
        <v>111</v>
      </c>
      <c r="B107">
        <v>347</v>
      </c>
      <c r="C107">
        <f t="shared" si="5"/>
        <v>397.62172682656183</v>
      </c>
      <c r="D107">
        <f t="shared" si="6"/>
        <v>5.9692255233556528</v>
      </c>
      <c r="E107">
        <f t="shared" si="7"/>
        <v>0.90301726461832599</v>
      </c>
      <c r="F107">
        <f t="shared" si="8"/>
        <v>423.20777291097045</v>
      </c>
    </row>
    <row r="108" spans="1:6" x14ac:dyDescent="0.3">
      <c r="A108" t="s">
        <v>112</v>
      </c>
      <c r="B108">
        <v>305</v>
      </c>
      <c r="C108">
        <f t="shared" si="5"/>
        <v>394.37301778268147</v>
      </c>
      <c r="D108">
        <f t="shared" si="6"/>
        <v>3.2038451531848509</v>
      </c>
      <c r="E108">
        <f t="shared" si="7"/>
        <v>0.79585968397453155</v>
      </c>
      <c r="F108">
        <f t="shared" si="8"/>
        <v>367.50967830866125</v>
      </c>
    </row>
    <row r="109" spans="1:6" x14ac:dyDescent="0.3">
      <c r="A109" t="s">
        <v>113</v>
      </c>
      <c r="B109">
        <v>336</v>
      </c>
      <c r="C109">
        <f t="shared" si="5"/>
        <v>384.93745269505837</v>
      </c>
      <c r="D109">
        <f t="shared" si="6"/>
        <v>-0.58797791905753582</v>
      </c>
      <c r="E109">
        <f t="shared" si="7"/>
        <v>0.9090435169167248</v>
      </c>
      <c r="F109">
        <f t="shared" si="8"/>
        <v>318.6497985888322</v>
      </c>
    </row>
    <row r="110" spans="1:6" x14ac:dyDescent="0.3">
      <c r="A110" t="s">
        <v>114</v>
      </c>
      <c r="B110">
        <v>340</v>
      </c>
      <c r="C110">
        <f t="shared" si="5"/>
        <v>378.87698608185673</v>
      </c>
      <c r="D110">
        <f t="shared" si="6"/>
        <v>-2.2297245273007671</v>
      </c>
      <c r="E110">
        <f t="shared" si="7"/>
        <v>0.91328758815426825</v>
      </c>
      <c r="F110">
        <f t="shared" si="8"/>
        <v>352.86630478058356</v>
      </c>
    </row>
    <row r="111" spans="1:6" x14ac:dyDescent="0.3">
      <c r="A111" t="s">
        <v>115</v>
      </c>
      <c r="B111">
        <v>318</v>
      </c>
      <c r="C111">
        <f t="shared" si="5"/>
        <v>365.25146707847949</v>
      </c>
      <c r="D111">
        <f t="shared" si="6"/>
        <v>-5.6484628701237067</v>
      </c>
      <c r="E111">
        <f t="shared" si="7"/>
        <v>0.90482980903847821</v>
      </c>
      <c r="F111">
        <f t="shared" si="8"/>
        <v>345.48431887019018</v>
      </c>
    </row>
    <row r="112" spans="1:6" x14ac:dyDescent="0.3">
      <c r="A112" t="s">
        <v>116</v>
      </c>
      <c r="B112">
        <v>362</v>
      </c>
      <c r="C112">
        <f t="shared" si="5"/>
        <v>353.29058490975183</v>
      </c>
      <c r="D112">
        <f t="shared" si="6"/>
        <v>-7.5421886597048937</v>
      </c>
      <c r="E112">
        <f t="shared" si="7"/>
        <v>1.0472268664826574</v>
      </c>
      <c r="F112">
        <f t="shared" si="8"/>
        <v>328.45383165313518</v>
      </c>
    </row>
    <row r="113" spans="1:6" x14ac:dyDescent="0.3">
      <c r="A113" t="s">
        <v>117</v>
      </c>
      <c r="B113">
        <v>348</v>
      </c>
      <c r="C113">
        <f t="shared" si="5"/>
        <v>343.98659174203419</v>
      </c>
      <c r="D113">
        <f t="shared" si="6"/>
        <v>-8.0707300121087151</v>
      </c>
      <c r="E113">
        <f t="shared" si="7"/>
        <v>1.017933255188332</v>
      </c>
      <c r="F113">
        <f t="shared" si="8"/>
        <v>364.02829217924102</v>
      </c>
    </row>
    <row r="114" spans="1:6" x14ac:dyDescent="0.3">
      <c r="A114" t="s">
        <v>118</v>
      </c>
      <c r="B114">
        <v>363</v>
      </c>
      <c r="C114">
        <f t="shared" si="5"/>
        <v>347.58459177886994</v>
      </c>
      <c r="D114">
        <f t="shared" si="6"/>
        <v>-4.5701109974253775</v>
      </c>
      <c r="E114">
        <f t="shared" si="7"/>
        <v>1.004295365168917</v>
      </c>
      <c r="F114">
        <f t="shared" si="8"/>
        <v>342.46613173942831</v>
      </c>
    </row>
    <row r="115" spans="1:6" x14ac:dyDescent="0.3">
      <c r="A115" t="s">
        <v>119</v>
      </c>
      <c r="B115">
        <v>435</v>
      </c>
      <c r="C115">
        <f t="shared" si="5"/>
        <v>363.14826917744404</v>
      </c>
      <c r="D115">
        <f t="shared" si="6"/>
        <v>1.4700255213744655</v>
      </c>
      <c r="E115">
        <f t="shared" si="7"/>
        <v>1.1242821999911616</v>
      </c>
      <c r="F115">
        <f t="shared" si="8"/>
        <v>341.05301550211544</v>
      </c>
    </row>
    <row r="116" spans="1:6" x14ac:dyDescent="0.3">
      <c r="A116" t="s">
        <v>120</v>
      </c>
      <c r="B116">
        <v>491</v>
      </c>
      <c r="C116">
        <f t="shared" si="5"/>
        <v>383.31533339387227</v>
      </c>
      <c r="D116">
        <f t="shared" si="6"/>
        <v>7.0791371298905945</v>
      </c>
      <c r="E116">
        <f t="shared" si="7"/>
        <v>1.2110652424525581</v>
      </c>
      <c r="F116">
        <f t="shared" si="8"/>
        <v>403.22710275365449</v>
      </c>
    </row>
    <row r="117" spans="1:6" x14ac:dyDescent="0.3">
      <c r="A117" t="s">
        <v>121</v>
      </c>
      <c r="B117">
        <v>505</v>
      </c>
      <c r="C117">
        <f t="shared" si="5"/>
        <v>407.73853086016743</v>
      </c>
      <c r="D117">
        <f t="shared" si="6"/>
        <v>12.282355230811964</v>
      </c>
      <c r="E117">
        <f t="shared" si="7"/>
        <v>1.1791099447240247</v>
      </c>
      <c r="F117">
        <f t="shared" si="8"/>
        <v>465.97449834819531</v>
      </c>
    </row>
    <row r="118" spans="1:6" x14ac:dyDescent="0.3">
      <c r="A118" t="s">
        <v>122</v>
      </c>
      <c r="B118">
        <v>404</v>
      </c>
      <c r="C118">
        <f t="shared" si="5"/>
        <v>408.78423587178656</v>
      </c>
      <c r="D118">
        <f t="shared" si="6"/>
        <v>8.9113601650541145</v>
      </c>
      <c r="E118">
        <f t="shared" si="7"/>
        <v>1.0222978939202254</v>
      </c>
      <c r="F118">
        <f t="shared" si="8"/>
        <v>489.01046128005669</v>
      </c>
    </row>
    <row r="119" spans="1:6" x14ac:dyDescent="0.3">
      <c r="A119" t="s">
        <v>123</v>
      </c>
      <c r="B119">
        <v>359</v>
      </c>
      <c r="C119">
        <f t="shared" si="5"/>
        <v>409.63978789722739</v>
      </c>
      <c r="D119">
        <f t="shared" si="6"/>
        <v>6.4946177231701281</v>
      </c>
      <c r="E119">
        <f t="shared" si="7"/>
        <v>0.89768975441635157</v>
      </c>
      <c r="F119">
        <f t="shared" si="8"/>
        <v>430.55989380606781</v>
      </c>
    </row>
    <row r="120" spans="1:6" x14ac:dyDescent="0.3">
      <c r="A120" t="s">
        <v>124</v>
      </c>
      <c r="B120">
        <v>310</v>
      </c>
      <c r="C120">
        <f t="shared" si="5"/>
        <v>405.48700283090932</v>
      </c>
      <c r="D120">
        <f t="shared" si="6"/>
        <v>3.300396886323667</v>
      </c>
      <c r="E120">
        <f t="shared" si="7"/>
        <v>0.78959030525706486</v>
      </c>
      <c r="F120">
        <f t="shared" si="8"/>
        <v>375.77655267690432</v>
      </c>
    </row>
    <row r="121" spans="1:6" x14ac:dyDescent="0.3">
      <c r="A121" t="s">
        <v>125</v>
      </c>
      <c r="B121">
        <v>337</v>
      </c>
      <c r="C121">
        <f t="shared" si="5"/>
        <v>393.5601702760855</v>
      </c>
      <c r="D121">
        <f t="shared" si="6"/>
        <v>-1.2677719460205785</v>
      </c>
      <c r="E121">
        <f t="shared" si="7"/>
        <v>0.89849198102753558</v>
      </c>
      <c r="F121">
        <f t="shared" si="8"/>
        <v>325.33741075172753</v>
      </c>
    </row>
    <row r="122" spans="1:6" x14ac:dyDescent="0.3">
      <c r="A122" t="s">
        <v>126</v>
      </c>
      <c r="B122">
        <v>360</v>
      </c>
      <c r="C122">
        <f t="shared" si="5"/>
        <v>393.04756973510553</v>
      </c>
      <c r="D122">
        <f t="shared" si="6"/>
        <v>-1.0412205245083972</v>
      </c>
      <c r="E122">
        <f t="shared" si="7"/>
        <v>0.913814004337137</v>
      </c>
      <c r="F122">
        <f t="shared" si="8"/>
        <v>356.61086143765891</v>
      </c>
    </row>
    <row r="123" spans="1:6" x14ac:dyDescent="0.3">
      <c r="A123" t="s">
        <v>127</v>
      </c>
      <c r="B123">
        <v>342</v>
      </c>
      <c r="C123">
        <f t="shared" si="5"/>
        <v>386.39246250118811</v>
      </c>
      <c r="D123">
        <f t="shared" si="6"/>
        <v>-2.7253865373311039</v>
      </c>
      <c r="E123">
        <f t="shared" si="7"/>
        <v>0.90088593393825733</v>
      </c>
      <c r="F123">
        <f t="shared" si="8"/>
        <v>358.01453321170612</v>
      </c>
    </row>
    <row r="124" spans="1:6" x14ac:dyDescent="0.3">
      <c r="A124" t="s">
        <v>128</v>
      </c>
      <c r="B124">
        <v>406</v>
      </c>
      <c r="C124">
        <f t="shared" si="5"/>
        <v>385.27648091732556</v>
      </c>
      <c r="D124">
        <f t="shared" si="6"/>
        <v>-2.2425650512905375</v>
      </c>
      <c r="E124">
        <f t="shared" si="7"/>
        <v>1.04853923216533</v>
      </c>
      <c r="F124">
        <f t="shared" si="8"/>
        <v>347.15340707872809</v>
      </c>
    </row>
    <row r="125" spans="1:6" x14ac:dyDescent="0.3">
      <c r="A125" t="s">
        <v>129</v>
      </c>
      <c r="B125">
        <v>396</v>
      </c>
      <c r="C125">
        <f t="shared" si="5"/>
        <v>385.42976614163103</v>
      </c>
      <c r="D125">
        <f t="shared" si="6"/>
        <v>-1.5238099686117328</v>
      </c>
      <c r="E125">
        <f t="shared" si="7"/>
        <v>1.01983151205707</v>
      </c>
      <c r="F125">
        <f t="shared" si="8"/>
        <v>401.12340746896973</v>
      </c>
    </row>
    <row r="126" spans="1:6" x14ac:dyDescent="0.3">
      <c r="A126" t="s">
        <v>130</v>
      </c>
      <c r="B126">
        <v>420</v>
      </c>
      <c r="C126">
        <f t="shared" si="5"/>
        <v>397.6250387255518</v>
      </c>
      <c r="D126">
        <f t="shared" si="6"/>
        <v>2.5919147971480179</v>
      </c>
      <c r="E126">
        <f t="shared" si="7"/>
        <v>1.0146905941007058</v>
      </c>
      <c r="F126">
        <f t="shared" si="8"/>
        <v>390.79063965339066</v>
      </c>
    </row>
    <row r="127" spans="1:6" x14ac:dyDescent="0.3">
      <c r="A127" t="s">
        <v>131</v>
      </c>
      <c r="B127">
        <v>472</v>
      </c>
      <c r="C127">
        <f t="shared" si="5"/>
        <v>408.0595407378712</v>
      </c>
      <c r="D127">
        <f t="shared" si="6"/>
        <v>4.9446909616994317</v>
      </c>
      <c r="E127">
        <f t="shared" si="7"/>
        <v>1.1307645490071545</v>
      </c>
      <c r="F127">
        <f t="shared" si="8"/>
        <v>401.93603148487131</v>
      </c>
    </row>
    <row r="128" spans="1:6" x14ac:dyDescent="0.3">
      <c r="A128" t="s">
        <v>132</v>
      </c>
      <c r="B128">
        <v>548</v>
      </c>
      <c r="C128">
        <f t="shared" si="5"/>
        <v>428.80021966995463</v>
      </c>
      <c r="D128">
        <f t="shared" si="6"/>
        <v>9.6834873528146304</v>
      </c>
      <c r="E128">
        <f t="shared" si="7"/>
        <v>1.2244490779476904</v>
      </c>
      <c r="F128">
        <f t="shared" si="8"/>
        <v>464.33330622085276</v>
      </c>
    </row>
    <row r="129" spans="1:6" x14ac:dyDescent="0.3">
      <c r="A129" t="s">
        <v>133</v>
      </c>
      <c r="B129">
        <v>559</v>
      </c>
      <c r="C129">
        <f t="shared" si="5"/>
        <v>452.72478797975248</v>
      </c>
      <c r="D129">
        <f t="shared" si="6"/>
        <v>13.955811639909594</v>
      </c>
      <c r="E129">
        <f t="shared" si="7"/>
        <v>1.1902371022991143</v>
      </c>
      <c r="F129">
        <f t="shared" si="8"/>
        <v>531.03237695702649</v>
      </c>
    </row>
    <row r="130" spans="1:6" x14ac:dyDescent="0.3">
      <c r="A130" t="s">
        <v>134</v>
      </c>
      <c r="B130">
        <v>463</v>
      </c>
      <c r="C130">
        <f t="shared" si="5"/>
        <v>461.16886210816619</v>
      </c>
      <c r="D130">
        <f t="shared" si="6"/>
        <v>12.302290386460831</v>
      </c>
      <c r="E130">
        <f t="shared" si="7"/>
        <v>1.0186324441601839</v>
      </c>
      <c r="F130">
        <f t="shared" si="8"/>
        <v>550.26773602131448</v>
      </c>
    </row>
    <row r="131" spans="1:6" x14ac:dyDescent="0.3">
      <c r="A131" t="s">
        <v>135</v>
      </c>
      <c r="B131">
        <v>407</v>
      </c>
      <c r="C131">
        <f t="shared" si="5"/>
        <v>465.43710620305433</v>
      </c>
      <c r="D131">
        <f t="shared" si="6"/>
        <v>9.8920764989890202</v>
      </c>
      <c r="E131">
        <f t="shared" si="7"/>
        <v>0.89304116863773619</v>
      </c>
      <c r="F131">
        <f t="shared" si="8"/>
        <v>484.02856202723905</v>
      </c>
    </row>
    <row r="132" spans="1:6" x14ac:dyDescent="0.3">
      <c r="A132" t="s">
        <v>136</v>
      </c>
      <c r="B132">
        <v>362</v>
      </c>
      <c r="C132">
        <f t="shared" si="5"/>
        <v>468.58375314008208</v>
      </c>
      <c r="D132">
        <f t="shared" si="6"/>
        <v>7.8684476304006399</v>
      </c>
      <c r="E132">
        <f t="shared" si="7"/>
        <v>0.78618037538781904</v>
      </c>
      <c r="F132">
        <f t="shared" si="8"/>
        <v>426.69813728672239</v>
      </c>
    </row>
    <row r="133" spans="1:6" x14ac:dyDescent="0.3">
      <c r="A133" t="s">
        <v>137</v>
      </c>
      <c r="B133">
        <v>405</v>
      </c>
      <c r="C133">
        <f t="shared" si="5"/>
        <v>466.17343046524496</v>
      </c>
      <c r="D133">
        <f t="shared" si="6"/>
        <v>4.784816538829312</v>
      </c>
      <c r="E133">
        <f t="shared" si="7"/>
        <v>0.89254866116595766</v>
      </c>
      <c r="F133">
        <f t="shared" si="8"/>
        <v>376.2020386467658</v>
      </c>
    </row>
    <row r="134" spans="1:6" x14ac:dyDescent="0.3">
      <c r="A134" t="s">
        <v>138</v>
      </c>
      <c r="B134">
        <v>417</v>
      </c>
      <c r="C134">
        <f t="shared" si="5"/>
        <v>465.10662227215141</v>
      </c>
      <c r="D134">
        <f t="shared" si="6"/>
        <v>3.029329119252453</v>
      </c>
      <c r="E134">
        <f t="shared" si="7"/>
        <v>0.91036492640182376</v>
      </c>
      <c r="F134">
        <f t="shared" si="8"/>
        <v>423.1522083319461</v>
      </c>
    </row>
    <row r="135" spans="1:6" x14ac:dyDescent="0.3">
      <c r="A135" t="s">
        <v>139</v>
      </c>
      <c r="B135">
        <v>391</v>
      </c>
      <c r="C135">
        <f t="shared" si="5"/>
        <v>454.48845502304516</v>
      </c>
      <c r="D135">
        <f t="shared" si="6"/>
        <v>-1.064919791255158</v>
      </c>
      <c r="E135">
        <f t="shared" si="7"/>
        <v>0.8927703234914941</v>
      </c>
      <c r="F135">
        <f t="shared" si="8"/>
        <v>427.78918831515409</v>
      </c>
    </row>
    <row r="136" spans="1:6" x14ac:dyDescent="0.3">
      <c r="A136" t="s">
        <v>140</v>
      </c>
      <c r="B136">
        <v>419</v>
      </c>
      <c r="C136">
        <f t="shared" si="5"/>
        <v>431.89554133456886</v>
      </c>
      <c r="D136">
        <f t="shared" si="6"/>
        <v>-7.5233179604215001</v>
      </c>
      <c r="E136">
        <f t="shared" si="7"/>
        <v>1.032859783758916</v>
      </c>
      <c r="F136">
        <f t="shared" si="8"/>
        <v>408.4828850068775</v>
      </c>
    </row>
    <row r="137" spans="1:6" x14ac:dyDescent="0.3">
      <c r="A137" t="s">
        <v>141</v>
      </c>
      <c r="B137">
        <v>461</v>
      </c>
      <c r="C137">
        <f t="shared" si="5"/>
        <v>435.4375154063253</v>
      </c>
      <c r="D137">
        <f t="shared" si="6"/>
        <v>-4.2037303507681179</v>
      </c>
      <c r="E137">
        <f t="shared" si="7"/>
        <v>1.0276062671748041</v>
      </c>
      <c r="F137">
        <f t="shared" si="8"/>
        <v>444.9709252490224</v>
      </c>
    </row>
    <row r="138" spans="1:6" x14ac:dyDescent="0.3">
      <c r="A138" t="s">
        <v>142</v>
      </c>
      <c r="B138">
        <v>472</v>
      </c>
      <c r="C138">
        <f t="shared" si="5"/>
        <v>444.80684255539376</v>
      </c>
      <c r="D138">
        <f t="shared" si="6"/>
        <v>-0.13181310081714637</v>
      </c>
      <c r="E138">
        <f t="shared" si="7"/>
        <v>1.0239794263267235</v>
      </c>
      <c r="F138">
        <f t="shared" si="8"/>
        <v>439.78580306330241</v>
      </c>
    </row>
    <row r="139" spans="1:6" x14ac:dyDescent="0.3">
      <c r="A139" t="s">
        <v>143</v>
      </c>
      <c r="B139">
        <v>535</v>
      </c>
      <c r="C139">
        <f t="shared" si="5"/>
        <v>456.05750192147701</v>
      </c>
      <c r="D139">
        <f t="shared" si="6"/>
        <v>3.2829286392529742</v>
      </c>
      <c r="E139">
        <f t="shared" si="7"/>
        <v>1.1392311763237053</v>
      </c>
      <c r="F139">
        <f t="shared" si="8"/>
        <v>451.2075698190132</v>
      </c>
    </row>
    <row r="140" spans="1:6" x14ac:dyDescent="0.3">
      <c r="A140" t="s">
        <v>144</v>
      </c>
      <c r="B140">
        <v>622</v>
      </c>
      <c r="C140">
        <f t="shared" si="5"/>
        <v>478.79768179592213</v>
      </c>
      <c r="D140">
        <f t="shared" si="6"/>
        <v>9.1201040098106176</v>
      </c>
      <c r="E140">
        <f t="shared" si="7"/>
        <v>1.2393767274999803</v>
      </c>
      <c r="F140">
        <f t="shared" si="8"/>
        <v>519.40587480375598</v>
      </c>
    </row>
    <row r="141" spans="1:6" x14ac:dyDescent="0.3">
      <c r="A141" t="s">
        <v>145</v>
      </c>
      <c r="B141">
        <v>606</v>
      </c>
      <c r="C141">
        <f t="shared" si="5"/>
        <v>496.40757272754433</v>
      </c>
      <c r="D141">
        <f t="shared" si="6"/>
        <v>11.667040086354092</v>
      </c>
      <c r="E141">
        <f t="shared" si="7"/>
        <v>1.1963438943426554</v>
      </c>
      <c r="F141">
        <f t="shared" si="8"/>
        <v>597.43048294410823</v>
      </c>
    </row>
    <row r="142" spans="1:6" x14ac:dyDescent="0.3">
      <c r="A142" t="s">
        <v>146</v>
      </c>
      <c r="B142">
        <v>508</v>
      </c>
      <c r="C142">
        <f t="shared" si="5"/>
        <v>504.32790919334883</v>
      </c>
      <c r="D142">
        <f t="shared" si="6"/>
        <v>10.543029000189213</v>
      </c>
      <c r="E142">
        <f t="shared" si="7"/>
        <v>1.0163621867758672</v>
      </c>
      <c r="F142">
        <f t="shared" si="8"/>
        <v>604.72925490735884</v>
      </c>
    </row>
    <row r="143" spans="1:6" x14ac:dyDescent="0.3">
      <c r="A143" t="s">
        <v>147</v>
      </c>
      <c r="B143">
        <v>461</v>
      </c>
      <c r="C143">
        <f t="shared" si="5"/>
        <v>515.40800443421949</v>
      </c>
      <c r="D143">
        <f t="shared" si="6"/>
        <v>10.704148872393647</v>
      </c>
      <c r="E143">
        <f t="shared" si="7"/>
        <v>0.89332033907693453</v>
      </c>
      <c r="F143">
        <f t="shared" si="8"/>
        <v>524.46424219913058</v>
      </c>
    </row>
    <row r="144" spans="1:6" x14ac:dyDescent="0.3">
      <c r="A144" t="s">
        <v>148</v>
      </c>
      <c r="B144">
        <v>390</v>
      </c>
      <c r="C144">
        <f t="shared" ref="C144:C146" si="9">($J$1*(B144/E132))+((1-$J$1)*(C143+D143))</f>
        <v>514.09503819048689</v>
      </c>
      <c r="D144">
        <f t="shared" ref="D144:D146" si="10">($J$2*(C144-C143))+((1-$J$2)*(D143))</f>
        <v>7.0990143375557722</v>
      </c>
      <c r="E144">
        <f t="shared" ref="E144:E146" si="11">($J$3*(B144/C144))+((1-$J$3)*(E132))</f>
        <v>0.78066721962600016</v>
      </c>
      <c r="F144">
        <f t="shared" ref="F144:F146" si="12">(C143+(1)*(D143))*(E131)</f>
        <v>469.83981222345358</v>
      </c>
    </row>
    <row r="145" spans="1:6" x14ac:dyDescent="0.3">
      <c r="A145" t="s">
        <v>149</v>
      </c>
      <c r="B145">
        <v>432</v>
      </c>
      <c r="C145">
        <f t="shared" si="9"/>
        <v>506.31932121727874</v>
      </c>
      <c r="D145">
        <f t="shared" si="10"/>
        <v>2.6365949443265961</v>
      </c>
      <c r="E145">
        <f t="shared" si="11"/>
        <v>0.88468222927587681</v>
      </c>
      <c r="F145">
        <f t="shared" si="12"/>
        <v>409.75253586639525</v>
      </c>
    </row>
    <row r="146" spans="1:6" x14ac:dyDescent="0.3">
      <c r="C146">
        <f t="shared" si="9"/>
        <v>305.37354969696321</v>
      </c>
      <c r="D146">
        <f t="shared" si="10"/>
        <v>-58.438114995066037</v>
      </c>
      <c r="E146">
        <f t="shared" si="11"/>
        <v>0.72829194112145901</v>
      </c>
      <c r="F146">
        <f t="shared" si="12"/>
        <v>454.26792156253424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AirPassengers</vt:lpstr>
      <vt:lpstr>Sheet1</vt:lpstr>
      <vt:lpstr>AirPassengers_MA</vt:lpstr>
      <vt:lpstr>AirPassengers_WMA</vt:lpstr>
      <vt:lpstr>AirPassengers_Exponential</vt:lpstr>
      <vt:lpstr>AirPassengers_Holts winter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Kavil</dc:creator>
  <cp:lastModifiedBy>Shivam_Rustagi</cp:lastModifiedBy>
  <dcterms:created xsi:type="dcterms:W3CDTF">2024-07-25T11:21:20Z</dcterms:created>
  <dcterms:modified xsi:type="dcterms:W3CDTF">2024-08-01T11:09:44Z</dcterms:modified>
</cp:coreProperties>
</file>