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cf581bc2d9c0c/Portfolio/"/>
    </mc:Choice>
  </mc:AlternateContent>
  <xr:revisionPtr revIDLastSave="4" documentId="8_{986F325E-0EC5-4263-8ADB-6262314FF026}" xr6:coauthVersionLast="45" xr6:coauthVersionMax="45" xr10:uidLastSave="{D08E35D1-85B6-422F-B065-DBBE7F41F92B}"/>
  <bookViews>
    <workbookView xWindow="-108" yWindow="-108" windowWidth="23256" windowHeight="12576" xr2:uid="{C7EF6C12-CBF0-469A-A908-D0037515259C}"/>
  </bookViews>
  <sheets>
    <sheet name="Dataset" sheetId="3" r:id="rId1"/>
    <sheet name="Regression" sheetId="17" r:id="rId2"/>
    <sheet name="Sheet11" sheetId="11" state="hidden" r:id="rId3"/>
  </sheets>
  <definedNames>
    <definedName name="_xlchart.v1.0" hidden="1">Dataset!$B$2:$B$50</definedName>
    <definedName name="_xlcn.WorksheetConnection_DatasetB1F1501" hidden="1">Dataset!$B$1:$F$150</definedName>
    <definedName name="_xlcn.WorksheetConnection_Iris_Example.xlsxTable31" hidden="1">Table3[]</definedName>
    <definedName name="ANOVA">#REF!</definedName>
    <definedName name="ExternalData_2" localSheetId="0" hidden="1">Dataset!$A$1:$F$152</definedName>
    <definedName name="LD">Dataset!$A$2:$G$150</definedName>
    <definedName name="SD">Dataset!$A$2:$F$150</definedName>
    <definedName name="Table1">tableconvert_csv_6npj48__2[]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set!$B$1:$F$150"/>
          <x15:modelTable id="Table3" name="Table3" connection="WorksheetConnection_Iris_Example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3" l="1"/>
  <c r="L35" i="3" s="1"/>
  <c r="O34" i="3"/>
  <c r="L66" i="3"/>
  <c r="M66" i="3"/>
  <c r="K66" i="3"/>
  <c r="L65" i="3"/>
  <c r="M65" i="3"/>
  <c r="K65" i="3"/>
  <c r="M64" i="3"/>
  <c r="L64" i="3"/>
  <c r="K64" i="3"/>
  <c r="L63" i="3"/>
  <c r="M63" i="3"/>
  <c r="K63" i="3"/>
  <c r="M61" i="3"/>
  <c r="L61" i="3"/>
  <c r="K61" i="3"/>
  <c r="M60" i="3"/>
  <c r="M59" i="3"/>
  <c r="L60" i="3"/>
  <c r="L59" i="3"/>
  <c r="K60" i="3"/>
  <c r="K59" i="3"/>
  <c r="M58" i="3"/>
  <c r="L58" i="3"/>
  <c r="M57" i="3"/>
  <c r="L57" i="3"/>
  <c r="K58" i="3"/>
  <c r="K57" i="3"/>
  <c r="P3" i="3"/>
  <c r="O3" i="3"/>
  <c r="N3" i="3"/>
  <c r="M3" i="3"/>
  <c r="L3" i="3"/>
  <c r="B158" i="3" a="1"/>
  <c r="B158" i="3" s="1"/>
  <c r="B157" i="3" a="1"/>
  <c r="B157" i="3" s="1"/>
  <c r="B156" i="3" a="1"/>
  <c r="B156" i="3" s="1"/>
  <c r="M10" i="3"/>
  <c r="N10" i="3"/>
  <c r="O10" i="3"/>
  <c r="L10" i="3"/>
  <c r="M9" i="3"/>
  <c r="N9" i="3"/>
  <c r="O9" i="3"/>
  <c r="L9" i="3"/>
  <c r="M8" i="3"/>
  <c r="N8" i="3"/>
  <c r="O8" i="3"/>
  <c r="L8" i="3"/>
  <c r="P10" i="3"/>
  <c r="P9" i="3"/>
  <c r="P8" i="3"/>
  <c r="C152" i="3" l="1"/>
  <c r="D152" i="3"/>
  <c r="E152" i="3"/>
  <c r="B152" i="3"/>
  <c r="E151" i="3"/>
  <c r="D151" i="3"/>
  <c r="C151" i="3"/>
  <c r="B1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F7CE8-8754-4D5C-806A-E874ED6742F7}" keepAlive="1" name="Query - tableconvert_csv_6npj48" description="Connection to the 'tableconvert_csv_6npj48' query in the workbook." type="5" refreshedVersion="0" background="1">
    <dbPr connection="Provider=Microsoft.Mashup.OleDb.1;Data Source=$Workbook$;Location=tableconvert_csv_6npj48;Extended Properties=&quot;&quot;" command="SELECT * FROM [tableconvert_csv_6npj48]"/>
  </connection>
  <connection id="2" xr16:uid="{9218A9C3-BB19-41FD-B2A2-BFD50DAB6947}" keepAlive="1" name="Query - tableconvert_csv_6npj48 (2)" description="Connection to the 'tableconvert_csv_6npj48 (2)' query in the workbook." type="5" refreshedVersion="6" background="1" saveData="1">
    <dbPr connection="Provider=Microsoft.Mashup.OleDb.1;Data Source=$Workbook$;Location=&quot;tableconvert_csv_6npj48 (2)&quot;;Extended Properties=&quot;&quot;" command="SELECT * FROM [tableconvert_csv_6npj48 (2)]"/>
  </connection>
  <connection id="3" xr16:uid="{3581DE72-CDD0-4EF1-94E0-4C596D2DFA9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A7C2929-46FA-4B53-BBAE-08104E86D011}" name="WorksheetConnection_Dataset!$B$1:$F$15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setB1F1501"/>
        </x15:connection>
      </ext>
    </extLst>
  </connection>
  <connection id="5" xr16:uid="{C05850A7-A192-47A5-B152-C29EA881FAAF}" name="WorksheetConnection_Iris_Example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Iris_Example.xlsxTable3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<sst xmlns="http://schemas.openxmlformats.org/spreadsheetml/2006/main" count="261" uniqueCount="82">
  <si>
    <t>Index</t>
  </si>
  <si>
    <t>Sepal Length</t>
  </si>
  <si>
    <t>Sepal Width</t>
  </si>
  <si>
    <t>Petal Length</t>
  </si>
  <si>
    <t>Petal Width</t>
  </si>
  <si>
    <t>Variety</t>
  </si>
  <si>
    <t>Setosa</t>
  </si>
  <si>
    <t>Versicolor</t>
  </si>
  <si>
    <t>Virginica</t>
  </si>
  <si>
    <t>Row Labels</t>
  </si>
  <si>
    <t>Grand Total</t>
  </si>
  <si>
    <t>Sum of Petal Length</t>
  </si>
  <si>
    <t>Sum of Petal Width</t>
  </si>
  <si>
    <t>Total</t>
  </si>
  <si>
    <t>Mean</t>
  </si>
  <si>
    <t>F</t>
  </si>
  <si>
    <t>Look Up Functions</t>
  </si>
  <si>
    <t>Enter Index</t>
  </si>
  <si>
    <t>Type</t>
  </si>
  <si>
    <t>Average</t>
  </si>
  <si>
    <t>Average S.W</t>
  </si>
  <si>
    <t>Average S.L</t>
  </si>
  <si>
    <t>Average P.L</t>
  </si>
  <si>
    <t>Average P.W</t>
  </si>
  <si>
    <t>Degree:</t>
  </si>
  <si>
    <t>Sepal length</t>
  </si>
  <si>
    <t>SUMMARY</t>
  </si>
  <si>
    <t>Groups</t>
  </si>
  <si>
    <t>Count</t>
  </si>
  <si>
    <t>Sum</t>
  </si>
  <si>
    <t>Variance</t>
  </si>
  <si>
    <t>Row 1</t>
  </si>
  <si>
    <t>Row 2</t>
  </si>
  <si>
    <t>Row 3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</si>
  <si>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</si>
  <si>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</si>
  <si>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</si>
  <si>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</si>
  <si>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</si>
  <si>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</si>
  <si>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</si>
  <si>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</si>
  <si>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</si>
  <si>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Correlation coefficient:</t>
  </si>
  <si>
    <t>Min</t>
  </si>
  <si>
    <t>Quartile 1</t>
  </si>
  <si>
    <t>Quartile 2</t>
  </si>
  <si>
    <t>Quartile 3</t>
  </si>
  <si>
    <t>Max</t>
  </si>
  <si>
    <t>Q1 - Min</t>
  </si>
  <si>
    <t>Q2 - Q1</t>
  </si>
  <si>
    <t>Q3 - Q2</t>
  </si>
  <si>
    <t>Max - Q3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</si>
  <si>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</si>
  <si>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</si>
  <si>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</si>
  <si>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</si>
  <si>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</si>
  <si>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</si>
  <si>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</si>
  <si>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</si>
  <si>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</si>
  <si>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</si>
  <si>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</si>
  <si>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</si>
  <si>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</si>
  <si>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</si>
  <si>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</si>
  <si>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</si>
  <si>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</si>
  <si>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</si>
  <si>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</si>
  <si>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</si>
  <si>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</si>
  <si>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</si>
  <si>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</si>
  <si>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</si>
  <si>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Sparkline Trend</t>
  </si>
  <si>
    <t>Anova: Single Factor (Sepal Length)</t>
  </si>
  <si>
    <t>Box 1</t>
  </si>
  <si>
    <t>Regressor Sepal Length, Regressant Petal Width</t>
  </si>
  <si>
    <t>B1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</si>
</sst>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3" borderId="4" xfId="0" applyFont="1" applyFill="1" applyBorder="1"/>
    <xf numFmtId="0" fontId="0" fillId="0" borderId="4" xfId="0" applyBorder="1"/>
    <xf numFmtId="0" fontId="4" fillId="2" borderId="6" xfId="0" applyFont="1" applyFill="1" applyBorder="1"/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4" fillId="4" borderId="0" xfId="0" applyNumberFormat="1" applyFont="1" applyFill="1"/>
    <xf numFmtId="0" fontId="4" fillId="4" borderId="0" xfId="0" applyFont="1" applyFill="1"/>
    <xf numFmtId="2" fontId="0" fillId="0" borderId="4" xfId="0" applyNumberFormat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9" xfId="0" applyFont="1" applyBorder="1"/>
    <xf numFmtId="0" fontId="4" fillId="0" borderId="13" xfId="0" applyFont="1" applyBorder="1"/>
    <xf numFmtId="0" fontId="4" fillId="5" borderId="8" xfId="0" applyFont="1" applyFill="1" applyBorder="1"/>
    <xf numFmtId="0" fontId="4" fillId="6" borderId="11" xfId="0" applyFont="1" applyFill="1" applyBorder="1"/>
    <xf numFmtId="0" fontId="4" fillId="7" borderId="12" xfId="0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3" fillId="0" borderId="2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Sepal Length/Petal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Dataset!$B$2:$B$150</c:f>
              <c:numCache>
                <c:formatCode>0.00</c:formatCode>
                <c:ptCount val="149"/>
                <c:pt idx="0">
                  <c:v>4.9000000000000004</c:v>
                </c:pt>
                <c:pt idx="1">
                  <c:v>4.7</c:v>
                </c:pt>
                <c:pt idx="2">
                  <c:v>4.5999999999999996</c:v>
                </c:pt>
                <c:pt idx="3">
                  <c:v>5</c:v>
                </c:pt>
                <c:pt idx="4">
                  <c:v>5.4</c:v>
                </c:pt>
                <c:pt idx="5">
                  <c:v>4.5999999999999996</c:v>
                </c:pt>
                <c:pt idx="6">
                  <c:v>5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5.4</c:v>
                </c:pt>
                <c:pt idx="10">
                  <c:v>4.8</c:v>
                </c:pt>
                <c:pt idx="11">
                  <c:v>4.8</c:v>
                </c:pt>
                <c:pt idx="12">
                  <c:v>4.3</c:v>
                </c:pt>
                <c:pt idx="13">
                  <c:v>5.8</c:v>
                </c:pt>
                <c:pt idx="14">
                  <c:v>5.7</c:v>
                </c:pt>
                <c:pt idx="15">
                  <c:v>5.4</c:v>
                </c:pt>
                <c:pt idx="16">
                  <c:v>5.0999999999999996</c:v>
                </c:pt>
                <c:pt idx="17">
                  <c:v>5.7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5.0999999999999996</c:v>
                </c:pt>
                <c:pt idx="21">
                  <c:v>4.5999999999999996</c:v>
                </c:pt>
                <c:pt idx="22">
                  <c:v>5.0999999999999996</c:v>
                </c:pt>
                <c:pt idx="23">
                  <c:v>4.8</c:v>
                </c:pt>
                <c:pt idx="24">
                  <c:v>5</c:v>
                </c:pt>
                <c:pt idx="25">
                  <c:v>5</c:v>
                </c:pt>
                <c:pt idx="26">
                  <c:v>5.2</c:v>
                </c:pt>
                <c:pt idx="27">
                  <c:v>5.2</c:v>
                </c:pt>
                <c:pt idx="28">
                  <c:v>4.7</c:v>
                </c:pt>
                <c:pt idx="29">
                  <c:v>4.8</c:v>
                </c:pt>
                <c:pt idx="30">
                  <c:v>5.4</c:v>
                </c:pt>
                <c:pt idx="31">
                  <c:v>5.2</c:v>
                </c:pt>
                <c:pt idx="32">
                  <c:v>5.5</c:v>
                </c:pt>
                <c:pt idx="33">
                  <c:v>4.9000000000000004</c:v>
                </c:pt>
                <c:pt idx="34">
                  <c:v>5</c:v>
                </c:pt>
                <c:pt idx="35">
                  <c:v>5.5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4.5</c:v>
                </c:pt>
                <c:pt idx="41">
                  <c:v>4.4000000000000004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4.8</c:v>
                </c:pt>
                <c:pt idx="45">
                  <c:v>5.0999999999999996</c:v>
                </c:pt>
                <c:pt idx="46">
                  <c:v>4.5999999999999996</c:v>
                </c:pt>
                <c:pt idx="47">
                  <c:v>5.3</c:v>
                </c:pt>
                <c:pt idx="48">
                  <c:v>5</c:v>
                </c:pt>
                <c:pt idx="49">
                  <c:v>7</c:v>
                </c:pt>
                <c:pt idx="50">
                  <c:v>6.4</c:v>
                </c:pt>
                <c:pt idx="51">
                  <c:v>6.9</c:v>
                </c:pt>
                <c:pt idx="52">
                  <c:v>5.5</c:v>
                </c:pt>
                <c:pt idx="53">
                  <c:v>6.5</c:v>
                </c:pt>
                <c:pt idx="54">
                  <c:v>5.7</c:v>
                </c:pt>
                <c:pt idx="55">
                  <c:v>6.3</c:v>
                </c:pt>
                <c:pt idx="56">
                  <c:v>4.9000000000000004</c:v>
                </c:pt>
                <c:pt idx="57">
                  <c:v>6.6</c:v>
                </c:pt>
                <c:pt idx="58">
                  <c:v>5.2</c:v>
                </c:pt>
                <c:pt idx="59">
                  <c:v>5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5.6</c:v>
                </c:pt>
                <c:pt idx="64">
                  <c:v>6.7</c:v>
                </c:pt>
                <c:pt idx="65">
                  <c:v>5.6</c:v>
                </c:pt>
                <c:pt idx="66">
                  <c:v>5.8</c:v>
                </c:pt>
                <c:pt idx="67">
                  <c:v>6.2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6.3</c:v>
                </c:pt>
                <c:pt idx="72">
                  <c:v>6.1</c:v>
                </c:pt>
                <c:pt idx="73">
                  <c:v>6.4</c:v>
                </c:pt>
                <c:pt idx="74">
                  <c:v>6.6</c:v>
                </c:pt>
                <c:pt idx="75">
                  <c:v>6.8</c:v>
                </c:pt>
                <c:pt idx="76">
                  <c:v>6.7</c:v>
                </c:pt>
                <c:pt idx="77">
                  <c:v>6</c:v>
                </c:pt>
                <c:pt idx="78">
                  <c:v>5.7</c:v>
                </c:pt>
                <c:pt idx="79">
                  <c:v>5.5</c:v>
                </c:pt>
                <c:pt idx="80">
                  <c:v>5.5</c:v>
                </c:pt>
                <c:pt idx="81">
                  <c:v>5.8</c:v>
                </c:pt>
                <c:pt idx="82">
                  <c:v>6</c:v>
                </c:pt>
                <c:pt idx="83">
                  <c:v>5.4</c:v>
                </c:pt>
                <c:pt idx="84">
                  <c:v>6</c:v>
                </c:pt>
                <c:pt idx="85">
                  <c:v>6.7</c:v>
                </c:pt>
                <c:pt idx="86">
                  <c:v>6.3</c:v>
                </c:pt>
                <c:pt idx="87">
                  <c:v>5.6</c:v>
                </c:pt>
                <c:pt idx="88">
                  <c:v>5.5</c:v>
                </c:pt>
                <c:pt idx="89">
                  <c:v>5.5</c:v>
                </c:pt>
                <c:pt idx="90">
                  <c:v>6.1</c:v>
                </c:pt>
                <c:pt idx="91">
                  <c:v>5.8</c:v>
                </c:pt>
                <c:pt idx="92">
                  <c:v>5</c:v>
                </c:pt>
                <c:pt idx="93">
                  <c:v>5.6</c:v>
                </c:pt>
                <c:pt idx="94">
                  <c:v>5.7</c:v>
                </c:pt>
                <c:pt idx="95">
                  <c:v>5.7</c:v>
                </c:pt>
                <c:pt idx="96">
                  <c:v>6.2</c:v>
                </c:pt>
                <c:pt idx="97">
                  <c:v>5.0999999999999996</c:v>
                </c:pt>
                <c:pt idx="98">
                  <c:v>5.7</c:v>
                </c:pt>
                <c:pt idx="99">
                  <c:v>6.3</c:v>
                </c:pt>
                <c:pt idx="100">
                  <c:v>5.8</c:v>
                </c:pt>
                <c:pt idx="101">
                  <c:v>7.1</c:v>
                </c:pt>
                <c:pt idx="102">
                  <c:v>6.3</c:v>
                </c:pt>
                <c:pt idx="103">
                  <c:v>6.5</c:v>
                </c:pt>
                <c:pt idx="104">
                  <c:v>7.6</c:v>
                </c:pt>
                <c:pt idx="105">
                  <c:v>4.9000000000000004</c:v>
                </c:pt>
                <c:pt idx="106">
                  <c:v>7.3</c:v>
                </c:pt>
                <c:pt idx="107">
                  <c:v>6.7</c:v>
                </c:pt>
                <c:pt idx="108">
                  <c:v>7.2</c:v>
                </c:pt>
                <c:pt idx="109">
                  <c:v>6.5</c:v>
                </c:pt>
                <c:pt idx="110">
                  <c:v>6.4</c:v>
                </c:pt>
                <c:pt idx="111">
                  <c:v>6.8</c:v>
                </c:pt>
                <c:pt idx="112">
                  <c:v>5.7</c:v>
                </c:pt>
                <c:pt idx="113">
                  <c:v>5.8</c:v>
                </c:pt>
                <c:pt idx="114">
                  <c:v>6.4</c:v>
                </c:pt>
                <c:pt idx="115">
                  <c:v>6.5</c:v>
                </c:pt>
                <c:pt idx="116">
                  <c:v>7.7</c:v>
                </c:pt>
                <c:pt idx="117">
                  <c:v>7.7</c:v>
                </c:pt>
                <c:pt idx="118">
                  <c:v>6</c:v>
                </c:pt>
                <c:pt idx="119">
                  <c:v>6.9</c:v>
                </c:pt>
                <c:pt idx="120">
                  <c:v>5.6</c:v>
                </c:pt>
                <c:pt idx="121">
                  <c:v>7.7</c:v>
                </c:pt>
                <c:pt idx="122">
                  <c:v>6.3</c:v>
                </c:pt>
                <c:pt idx="123">
                  <c:v>6.7</c:v>
                </c:pt>
                <c:pt idx="124">
                  <c:v>7.2</c:v>
                </c:pt>
                <c:pt idx="125">
                  <c:v>6.2</c:v>
                </c:pt>
                <c:pt idx="126">
                  <c:v>6.1</c:v>
                </c:pt>
                <c:pt idx="127">
                  <c:v>6.4</c:v>
                </c:pt>
                <c:pt idx="128">
                  <c:v>7.2</c:v>
                </c:pt>
                <c:pt idx="129">
                  <c:v>7.4</c:v>
                </c:pt>
                <c:pt idx="130">
                  <c:v>7.9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7.7</c:v>
                </c:pt>
                <c:pt idx="135">
                  <c:v>6.3</c:v>
                </c:pt>
                <c:pt idx="136">
                  <c:v>6.4</c:v>
                </c:pt>
                <c:pt idx="137">
                  <c:v>6</c:v>
                </c:pt>
                <c:pt idx="138">
                  <c:v>6.9</c:v>
                </c:pt>
                <c:pt idx="139">
                  <c:v>6.7</c:v>
                </c:pt>
                <c:pt idx="140">
                  <c:v>6.9</c:v>
                </c:pt>
                <c:pt idx="141">
                  <c:v>5.8</c:v>
                </c:pt>
                <c:pt idx="142">
                  <c:v>6.8</c:v>
                </c:pt>
                <c:pt idx="143">
                  <c:v>6.7</c:v>
                </c:pt>
                <c:pt idx="144">
                  <c:v>6.7</c:v>
                </c:pt>
                <c:pt idx="145">
                  <c:v>6.3</c:v>
                </c:pt>
                <c:pt idx="146">
                  <c:v>6.5</c:v>
                </c:pt>
                <c:pt idx="147">
                  <c:v>6.2</c:v>
                </c:pt>
                <c:pt idx="148">
                  <c:v>5.9</c:v>
                </c:pt>
              </c:numCache>
            </c:numRef>
          </c:xVal>
          <c:yVal>
            <c:numRef>
              <c:f>Dataset!$E$2:$E$150</c:f>
              <c:numCache>
                <c:formatCode>0.00</c:formatCode>
                <c:ptCount val="14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0.5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0.6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1.4</c:v>
                </c:pt>
                <c:pt idx="50">
                  <c:v>1.5</c:v>
                </c:pt>
                <c:pt idx="51">
                  <c:v>1.5</c:v>
                </c:pt>
                <c:pt idx="52">
                  <c:v>1.3</c:v>
                </c:pt>
                <c:pt idx="53">
                  <c:v>1.5</c:v>
                </c:pt>
                <c:pt idx="54">
                  <c:v>1.3</c:v>
                </c:pt>
                <c:pt idx="55">
                  <c:v>1.6</c:v>
                </c:pt>
                <c:pt idx="56">
                  <c:v>1</c:v>
                </c:pt>
                <c:pt idx="57">
                  <c:v>1.3</c:v>
                </c:pt>
                <c:pt idx="58">
                  <c:v>1.4</c:v>
                </c:pt>
                <c:pt idx="59">
                  <c:v>1</c:v>
                </c:pt>
                <c:pt idx="60">
                  <c:v>1.5</c:v>
                </c:pt>
                <c:pt idx="61">
                  <c:v>1</c:v>
                </c:pt>
                <c:pt idx="62">
                  <c:v>1.4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</c:v>
                </c:pt>
                <c:pt idx="67">
                  <c:v>1.5</c:v>
                </c:pt>
                <c:pt idx="68">
                  <c:v>1.1000000000000001</c:v>
                </c:pt>
                <c:pt idx="69">
                  <c:v>1.8</c:v>
                </c:pt>
                <c:pt idx="70">
                  <c:v>1.3</c:v>
                </c:pt>
                <c:pt idx="71">
                  <c:v>1.5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1.4</c:v>
                </c:pt>
                <c:pt idx="76">
                  <c:v>1.7</c:v>
                </c:pt>
                <c:pt idx="77">
                  <c:v>1.5</c:v>
                </c:pt>
                <c:pt idx="78">
                  <c:v>1</c:v>
                </c:pt>
                <c:pt idx="79">
                  <c:v>1.1000000000000001</c:v>
                </c:pt>
                <c:pt idx="80">
                  <c:v>1</c:v>
                </c:pt>
                <c:pt idx="81">
                  <c:v>1.2</c:v>
                </c:pt>
                <c:pt idx="82">
                  <c:v>1.6</c:v>
                </c:pt>
                <c:pt idx="83">
                  <c:v>1.5</c:v>
                </c:pt>
                <c:pt idx="84">
                  <c:v>1.6</c:v>
                </c:pt>
                <c:pt idx="85">
                  <c:v>1.5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1.2</c:v>
                </c:pt>
                <c:pt idx="90">
                  <c:v>1.4</c:v>
                </c:pt>
                <c:pt idx="91">
                  <c:v>1.2</c:v>
                </c:pt>
                <c:pt idx="92">
                  <c:v>1</c:v>
                </c:pt>
                <c:pt idx="93">
                  <c:v>1.3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1.1000000000000001</c:v>
                </c:pt>
                <c:pt idx="98">
                  <c:v>1.3</c:v>
                </c:pt>
                <c:pt idx="99">
                  <c:v>2.5</c:v>
                </c:pt>
                <c:pt idx="100">
                  <c:v>1.9</c:v>
                </c:pt>
                <c:pt idx="101">
                  <c:v>2.1</c:v>
                </c:pt>
                <c:pt idx="102">
                  <c:v>1.8</c:v>
                </c:pt>
                <c:pt idx="103">
                  <c:v>2.2000000000000002</c:v>
                </c:pt>
                <c:pt idx="104">
                  <c:v>2.1</c:v>
                </c:pt>
                <c:pt idx="105">
                  <c:v>1.7</c:v>
                </c:pt>
                <c:pt idx="106">
                  <c:v>1.8</c:v>
                </c:pt>
                <c:pt idx="107">
                  <c:v>1.8</c:v>
                </c:pt>
                <c:pt idx="108">
                  <c:v>2.5</c:v>
                </c:pt>
                <c:pt idx="109">
                  <c:v>2</c:v>
                </c:pt>
                <c:pt idx="110">
                  <c:v>1.9</c:v>
                </c:pt>
                <c:pt idx="111">
                  <c:v>2.1</c:v>
                </c:pt>
                <c:pt idx="112">
                  <c:v>2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1.8</c:v>
                </c:pt>
                <c:pt idx="116">
                  <c:v>2.2000000000000002</c:v>
                </c:pt>
                <c:pt idx="117">
                  <c:v>2.2999999999999998</c:v>
                </c:pt>
                <c:pt idx="118">
                  <c:v>1.5</c:v>
                </c:pt>
                <c:pt idx="119">
                  <c:v>2.2999999999999998</c:v>
                </c:pt>
                <c:pt idx="120">
                  <c:v>2</c:v>
                </c:pt>
                <c:pt idx="121">
                  <c:v>2</c:v>
                </c:pt>
                <c:pt idx="122">
                  <c:v>1.8</c:v>
                </c:pt>
                <c:pt idx="123">
                  <c:v>2.1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2.1</c:v>
                </c:pt>
                <c:pt idx="128">
                  <c:v>1.6</c:v>
                </c:pt>
                <c:pt idx="129">
                  <c:v>1.9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1.5</c:v>
                </c:pt>
                <c:pt idx="133">
                  <c:v>1.4</c:v>
                </c:pt>
                <c:pt idx="134">
                  <c:v>2.2999999999999998</c:v>
                </c:pt>
                <c:pt idx="135">
                  <c:v>2.4</c:v>
                </c:pt>
                <c:pt idx="136">
                  <c:v>1.8</c:v>
                </c:pt>
                <c:pt idx="137">
                  <c:v>1.8</c:v>
                </c:pt>
                <c:pt idx="138">
                  <c:v>2.1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1.9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2.2999999999999998</c:v>
                </c:pt>
                <c:pt idx="145">
                  <c:v>1.9</c:v>
                </c:pt>
                <c:pt idx="146">
                  <c:v>2</c:v>
                </c:pt>
                <c:pt idx="147">
                  <c:v>2.2999999999999998</c:v>
                </c:pt>
                <c:pt idx="14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A-47F8-BE18-071CFC85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66872"/>
        <c:axId val="1230168840"/>
      </c:scatterChart>
      <c:valAx>
        <c:axId val="12301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840"/>
        <c:crosses val="autoZero"/>
        <c:crossBetween val="midCat"/>
      </c:valAx>
      <c:valAx>
        <c:axId val="12301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</a:t>
                </a:r>
                <a:r>
                  <a:rPr lang="en-US" baseline="0"/>
                  <a:t> Width</a:t>
                </a:r>
                <a:r>
                  <a:rPr lang="en-US"/>
                  <a:t> 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833734324876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Graph Sepal</a:t>
            </a:r>
            <a:r>
              <a:rPr lang="en-US" baseline="0"/>
              <a:t> Length/Petal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Sepal Length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Dataset!$B$2:$B$150</c:f>
              <c:numCache>
                <c:formatCode>0.00</c:formatCode>
                <c:ptCount val="149"/>
                <c:pt idx="0">
                  <c:v>4.9000000000000004</c:v>
                </c:pt>
                <c:pt idx="1">
                  <c:v>4.7</c:v>
                </c:pt>
                <c:pt idx="2">
                  <c:v>4.5999999999999996</c:v>
                </c:pt>
                <c:pt idx="3">
                  <c:v>5</c:v>
                </c:pt>
                <c:pt idx="4">
                  <c:v>5.4</c:v>
                </c:pt>
                <c:pt idx="5">
                  <c:v>4.5999999999999996</c:v>
                </c:pt>
                <c:pt idx="6">
                  <c:v>5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5.4</c:v>
                </c:pt>
                <c:pt idx="10">
                  <c:v>4.8</c:v>
                </c:pt>
                <c:pt idx="11">
                  <c:v>4.8</c:v>
                </c:pt>
                <c:pt idx="12">
                  <c:v>4.3</c:v>
                </c:pt>
                <c:pt idx="13">
                  <c:v>5.8</c:v>
                </c:pt>
                <c:pt idx="14">
                  <c:v>5.7</c:v>
                </c:pt>
                <c:pt idx="15">
                  <c:v>5.4</c:v>
                </c:pt>
                <c:pt idx="16">
                  <c:v>5.0999999999999996</c:v>
                </c:pt>
                <c:pt idx="17">
                  <c:v>5.7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5.0999999999999996</c:v>
                </c:pt>
                <c:pt idx="21">
                  <c:v>4.5999999999999996</c:v>
                </c:pt>
                <c:pt idx="22">
                  <c:v>5.0999999999999996</c:v>
                </c:pt>
                <c:pt idx="23">
                  <c:v>4.8</c:v>
                </c:pt>
                <c:pt idx="24">
                  <c:v>5</c:v>
                </c:pt>
                <c:pt idx="25">
                  <c:v>5</c:v>
                </c:pt>
                <c:pt idx="26">
                  <c:v>5.2</c:v>
                </c:pt>
                <c:pt idx="27">
                  <c:v>5.2</c:v>
                </c:pt>
                <c:pt idx="28">
                  <c:v>4.7</c:v>
                </c:pt>
                <c:pt idx="29">
                  <c:v>4.8</c:v>
                </c:pt>
                <c:pt idx="30">
                  <c:v>5.4</c:v>
                </c:pt>
                <c:pt idx="31">
                  <c:v>5.2</c:v>
                </c:pt>
                <c:pt idx="32">
                  <c:v>5.5</c:v>
                </c:pt>
                <c:pt idx="33">
                  <c:v>4.9000000000000004</c:v>
                </c:pt>
                <c:pt idx="34">
                  <c:v>5</c:v>
                </c:pt>
                <c:pt idx="35">
                  <c:v>5.5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4.5</c:v>
                </c:pt>
                <c:pt idx="41">
                  <c:v>4.4000000000000004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4.8</c:v>
                </c:pt>
                <c:pt idx="45">
                  <c:v>5.0999999999999996</c:v>
                </c:pt>
                <c:pt idx="46">
                  <c:v>4.5999999999999996</c:v>
                </c:pt>
                <c:pt idx="47">
                  <c:v>5.3</c:v>
                </c:pt>
                <c:pt idx="48">
                  <c:v>5</c:v>
                </c:pt>
                <c:pt idx="49">
                  <c:v>7</c:v>
                </c:pt>
                <c:pt idx="50">
                  <c:v>6.4</c:v>
                </c:pt>
                <c:pt idx="51">
                  <c:v>6.9</c:v>
                </c:pt>
                <c:pt idx="52">
                  <c:v>5.5</c:v>
                </c:pt>
                <c:pt idx="53">
                  <c:v>6.5</c:v>
                </c:pt>
                <c:pt idx="54">
                  <c:v>5.7</c:v>
                </c:pt>
                <c:pt idx="55">
                  <c:v>6.3</c:v>
                </c:pt>
                <c:pt idx="56">
                  <c:v>4.9000000000000004</c:v>
                </c:pt>
                <c:pt idx="57">
                  <c:v>6.6</c:v>
                </c:pt>
                <c:pt idx="58">
                  <c:v>5.2</c:v>
                </c:pt>
                <c:pt idx="59">
                  <c:v>5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5.6</c:v>
                </c:pt>
                <c:pt idx="64">
                  <c:v>6.7</c:v>
                </c:pt>
                <c:pt idx="65">
                  <c:v>5.6</c:v>
                </c:pt>
                <c:pt idx="66">
                  <c:v>5.8</c:v>
                </c:pt>
                <c:pt idx="67">
                  <c:v>6.2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6.3</c:v>
                </c:pt>
                <c:pt idx="72">
                  <c:v>6.1</c:v>
                </c:pt>
                <c:pt idx="73">
                  <c:v>6.4</c:v>
                </c:pt>
                <c:pt idx="74">
                  <c:v>6.6</c:v>
                </c:pt>
                <c:pt idx="75">
                  <c:v>6.8</c:v>
                </c:pt>
                <c:pt idx="76">
                  <c:v>6.7</c:v>
                </c:pt>
                <c:pt idx="77">
                  <c:v>6</c:v>
                </c:pt>
                <c:pt idx="78">
                  <c:v>5.7</c:v>
                </c:pt>
                <c:pt idx="79">
                  <c:v>5.5</c:v>
                </c:pt>
                <c:pt idx="80">
                  <c:v>5.5</c:v>
                </c:pt>
                <c:pt idx="81">
                  <c:v>5.8</c:v>
                </c:pt>
                <c:pt idx="82">
                  <c:v>6</c:v>
                </c:pt>
                <c:pt idx="83">
                  <c:v>5.4</c:v>
                </c:pt>
                <c:pt idx="84">
                  <c:v>6</c:v>
                </c:pt>
                <c:pt idx="85">
                  <c:v>6.7</c:v>
                </c:pt>
                <c:pt idx="86">
                  <c:v>6.3</c:v>
                </c:pt>
                <c:pt idx="87">
                  <c:v>5.6</c:v>
                </c:pt>
                <c:pt idx="88">
                  <c:v>5.5</c:v>
                </c:pt>
                <c:pt idx="89">
                  <c:v>5.5</c:v>
                </c:pt>
                <c:pt idx="90">
                  <c:v>6.1</c:v>
                </c:pt>
                <c:pt idx="91">
                  <c:v>5.8</c:v>
                </c:pt>
                <c:pt idx="92">
                  <c:v>5</c:v>
                </c:pt>
                <c:pt idx="93">
                  <c:v>5.6</c:v>
                </c:pt>
                <c:pt idx="94">
                  <c:v>5.7</c:v>
                </c:pt>
                <c:pt idx="95">
                  <c:v>5.7</c:v>
                </c:pt>
                <c:pt idx="96">
                  <c:v>6.2</c:v>
                </c:pt>
                <c:pt idx="97">
                  <c:v>5.0999999999999996</c:v>
                </c:pt>
                <c:pt idx="98">
                  <c:v>5.7</c:v>
                </c:pt>
                <c:pt idx="99">
                  <c:v>6.3</c:v>
                </c:pt>
                <c:pt idx="100">
                  <c:v>5.8</c:v>
                </c:pt>
                <c:pt idx="101">
                  <c:v>7.1</c:v>
                </c:pt>
                <c:pt idx="102">
                  <c:v>6.3</c:v>
                </c:pt>
                <c:pt idx="103">
                  <c:v>6.5</c:v>
                </c:pt>
                <c:pt idx="104">
                  <c:v>7.6</c:v>
                </c:pt>
                <c:pt idx="105">
                  <c:v>4.9000000000000004</c:v>
                </c:pt>
                <c:pt idx="106">
                  <c:v>7.3</c:v>
                </c:pt>
                <c:pt idx="107">
                  <c:v>6.7</c:v>
                </c:pt>
                <c:pt idx="108">
                  <c:v>7.2</c:v>
                </c:pt>
                <c:pt idx="109">
                  <c:v>6.5</c:v>
                </c:pt>
                <c:pt idx="110">
                  <c:v>6.4</c:v>
                </c:pt>
                <c:pt idx="111">
                  <c:v>6.8</c:v>
                </c:pt>
                <c:pt idx="112">
                  <c:v>5.7</c:v>
                </c:pt>
                <c:pt idx="113">
                  <c:v>5.8</c:v>
                </c:pt>
                <c:pt idx="114">
                  <c:v>6.4</c:v>
                </c:pt>
                <c:pt idx="115">
                  <c:v>6.5</c:v>
                </c:pt>
                <c:pt idx="116">
                  <c:v>7.7</c:v>
                </c:pt>
                <c:pt idx="117">
                  <c:v>7.7</c:v>
                </c:pt>
                <c:pt idx="118">
                  <c:v>6</c:v>
                </c:pt>
                <c:pt idx="119">
                  <c:v>6.9</c:v>
                </c:pt>
                <c:pt idx="120">
                  <c:v>5.6</c:v>
                </c:pt>
                <c:pt idx="121">
                  <c:v>7.7</c:v>
                </c:pt>
                <c:pt idx="122">
                  <c:v>6.3</c:v>
                </c:pt>
                <c:pt idx="123">
                  <c:v>6.7</c:v>
                </c:pt>
                <c:pt idx="124">
                  <c:v>7.2</c:v>
                </c:pt>
                <c:pt idx="125">
                  <c:v>6.2</c:v>
                </c:pt>
                <c:pt idx="126">
                  <c:v>6.1</c:v>
                </c:pt>
                <c:pt idx="127">
                  <c:v>6.4</c:v>
                </c:pt>
                <c:pt idx="128">
                  <c:v>7.2</c:v>
                </c:pt>
                <c:pt idx="129">
                  <c:v>7.4</c:v>
                </c:pt>
                <c:pt idx="130">
                  <c:v>7.9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7.7</c:v>
                </c:pt>
                <c:pt idx="135">
                  <c:v>6.3</c:v>
                </c:pt>
                <c:pt idx="136">
                  <c:v>6.4</c:v>
                </c:pt>
                <c:pt idx="137">
                  <c:v>6</c:v>
                </c:pt>
                <c:pt idx="138">
                  <c:v>6.9</c:v>
                </c:pt>
                <c:pt idx="139">
                  <c:v>6.7</c:v>
                </c:pt>
                <c:pt idx="140">
                  <c:v>6.9</c:v>
                </c:pt>
                <c:pt idx="141">
                  <c:v>5.8</c:v>
                </c:pt>
                <c:pt idx="142">
                  <c:v>6.8</c:v>
                </c:pt>
                <c:pt idx="143">
                  <c:v>6.7</c:v>
                </c:pt>
                <c:pt idx="144">
                  <c:v>6.7</c:v>
                </c:pt>
                <c:pt idx="145">
                  <c:v>6.3</c:v>
                </c:pt>
                <c:pt idx="146">
                  <c:v>6.5</c:v>
                </c:pt>
                <c:pt idx="147">
                  <c:v>6.2</c:v>
                </c:pt>
                <c:pt idx="148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B8F-9D1F-C111A07637EE}"/>
            </c:ext>
          </c:extLst>
        </c:ser>
        <c:ser>
          <c:idx val="1"/>
          <c:order val="1"/>
          <c:tx>
            <c:v>Petal Width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Dataset!$E$2:$E$150</c:f>
              <c:numCache>
                <c:formatCode>0.00</c:formatCode>
                <c:ptCount val="14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0.5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0.6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1.4</c:v>
                </c:pt>
                <c:pt idx="50">
                  <c:v>1.5</c:v>
                </c:pt>
                <c:pt idx="51">
                  <c:v>1.5</c:v>
                </c:pt>
                <c:pt idx="52">
                  <c:v>1.3</c:v>
                </c:pt>
                <c:pt idx="53">
                  <c:v>1.5</c:v>
                </c:pt>
                <c:pt idx="54">
                  <c:v>1.3</c:v>
                </c:pt>
                <c:pt idx="55">
                  <c:v>1.6</c:v>
                </c:pt>
                <c:pt idx="56">
                  <c:v>1</c:v>
                </c:pt>
                <c:pt idx="57">
                  <c:v>1.3</c:v>
                </c:pt>
                <c:pt idx="58">
                  <c:v>1.4</c:v>
                </c:pt>
                <c:pt idx="59">
                  <c:v>1</c:v>
                </c:pt>
                <c:pt idx="60">
                  <c:v>1.5</c:v>
                </c:pt>
                <c:pt idx="61">
                  <c:v>1</c:v>
                </c:pt>
                <c:pt idx="62">
                  <c:v>1.4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</c:v>
                </c:pt>
                <c:pt idx="67">
                  <c:v>1.5</c:v>
                </c:pt>
                <c:pt idx="68">
                  <c:v>1.1000000000000001</c:v>
                </c:pt>
                <c:pt idx="69">
                  <c:v>1.8</c:v>
                </c:pt>
                <c:pt idx="70">
                  <c:v>1.3</c:v>
                </c:pt>
                <c:pt idx="71">
                  <c:v>1.5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1.4</c:v>
                </c:pt>
                <c:pt idx="76">
                  <c:v>1.7</c:v>
                </c:pt>
                <c:pt idx="77">
                  <c:v>1.5</c:v>
                </c:pt>
                <c:pt idx="78">
                  <c:v>1</c:v>
                </c:pt>
                <c:pt idx="79">
                  <c:v>1.1000000000000001</c:v>
                </c:pt>
                <c:pt idx="80">
                  <c:v>1</c:v>
                </c:pt>
                <c:pt idx="81">
                  <c:v>1.2</c:v>
                </c:pt>
                <c:pt idx="82">
                  <c:v>1.6</c:v>
                </c:pt>
                <c:pt idx="83">
                  <c:v>1.5</c:v>
                </c:pt>
                <c:pt idx="84">
                  <c:v>1.6</c:v>
                </c:pt>
                <c:pt idx="85">
                  <c:v>1.5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1.2</c:v>
                </c:pt>
                <c:pt idx="90">
                  <c:v>1.4</c:v>
                </c:pt>
                <c:pt idx="91">
                  <c:v>1.2</c:v>
                </c:pt>
                <c:pt idx="92">
                  <c:v>1</c:v>
                </c:pt>
                <c:pt idx="93">
                  <c:v>1.3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1.1000000000000001</c:v>
                </c:pt>
                <c:pt idx="98">
                  <c:v>1.3</c:v>
                </c:pt>
                <c:pt idx="99">
                  <c:v>2.5</c:v>
                </c:pt>
                <c:pt idx="100">
                  <c:v>1.9</c:v>
                </c:pt>
                <c:pt idx="101">
                  <c:v>2.1</c:v>
                </c:pt>
                <c:pt idx="102">
                  <c:v>1.8</c:v>
                </c:pt>
                <c:pt idx="103">
                  <c:v>2.2000000000000002</c:v>
                </c:pt>
                <c:pt idx="104">
                  <c:v>2.1</c:v>
                </c:pt>
                <c:pt idx="105">
                  <c:v>1.7</c:v>
                </c:pt>
                <c:pt idx="106">
                  <c:v>1.8</c:v>
                </c:pt>
                <c:pt idx="107">
                  <c:v>1.8</c:v>
                </c:pt>
                <c:pt idx="108">
                  <c:v>2.5</c:v>
                </c:pt>
                <c:pt idx="109">
                  <c:v>2</c:v>
                </c:pt>
                <c:pt idx="110">
                  <c:v>1.9</c:v>
                </c:pt>
                <c:pt idx="111">
                  <c:v>2.1</c:v>
                </c:pt>
                <c:pt idx="112">
                  <c:v>2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1.8</c:v>
                </c:pt>
                <c:pt idx="116">
                  <c:v>2.2000000000000002</c:v>
                </c:pt>
                <c:pt idx="117">
                  <c:v>2.2999999999999998</c:v>
                </c:pt>
                <c:pt idx="118">
                  <c:v>1.5</c:v>
                </c:pt>
                <c:pt idx="119">
                  <c:v>2.2999999999999998</c:v>
                </c:pt>
                <c:pt idx="120">
                  <c:v>2</c:v>
                </c:pt>
                <c:pt idx="121">
                  <c:v>2</c:v>
                </c:pt>
                <c:pt idx="122">
                  <c:v>1.8</c:v>
                </c:pt>
                <c:pt idx="123">
                  <c:v>2.1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2.1</c:v>
                </c:pt>
                <c:pt idx="128">
                  <c:v>1.6</c:v>
                </c:pt>
                <c:pt idx="129">
                  <c:v>1.9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1.5</c:v>
                </c:pt>
                <c:pt idx="133">
                  <c:v>1.4</c:v>
                </c:pt>
                <c:pt idx="134">
                  <c:v>2.2999999999999998</c:v>
                </c:pt>
                <c:pt idx="135">
                  <c:v>2.4</c:v>
                </c:pt>
                <c:pt idx="136">
                  <c:v>1.8</c:v>
                </c:pt>
                <c:pt idx="137">
                  <c:v>1.8</c:v>
                </c:pt>
                <c:pt idx="138">
                  <c:v>2.1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1.9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2.2999999999999998</c:v>
                </c:pt>
                <c:pt idx="145">
                  <c:v>1.9</c:v>
                </c:pt>
                <c:pt idx="146">
                  <c:v>2</c:v>
                </c:pt>
                <c:pt idx="147">
                  <c:v>2.2999999999999998</c:v>
                </c:pt>
                <c:pt idx="14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B8F-9D1F-C111A076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653992"/>
        <c:axId val="1298655304"/>
      </c:lineChart>
      <c:catAx>
        <c:axId val="129865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55304"/>
        <c:crosses val="autoZero"/>
        <c:auto val="1"/>
        <c:lblAlgn val="ctr"/>
        <c:lblOffset val="100"/>
        <c:noMultiLvlLbl val="0"/>
      </c:catAx>
      <c:valAx>
        <c:axId val="12986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Variety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Dataset!$K$8:$K$10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Dataset!$P$8:$P$10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A-4490-AE10-21A8C458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070176"/>
        <c:axId val="1287062960"/>
      </c:barChart>
      <c:catAx>
        <c:axId val="12870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62960"/>
        <c:crosses val="autoZero"/>
        <c:auto val="1"/>
        <c:lblAlgn val="ctr"/>
        <c:lblOffset val="100"/>
        <c:noMultiLvlLbl val="0"/>
      </c:catAx>
      <c:valAx>
        <c:axId val="1287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Plot Petal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86-4647-9AA7-41A79CFF5515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6-4647-9AA7-41A79CFF5515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86-4647-9AA7-41A79CFF5515}"/>
              </c:ext>
            </c:extLst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Dataset!$K$66:$M$66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0.69999999999999929</c:v>
                  </c:pt>
                  <c:pt idx="2">
                    <c:v>1.2999999999999998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Dataset!$K$56:$M$56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Dataset!$K$62:$M$62</c:f>
              <c:numCache>
                <c:formatCode>General</c:formatCode>
                <c:ptCount val="3"/>
                <c:pt idx="0">
                  <c:v>4.3</c:v>
                </c:pt>
                <c:pt idx="1">
                  <c:v>4.9000000000000004</c:v>
                </c:pt>
                <c:pt idx="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6-4647-9AA7-41A79CFF55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Dataset!$K$56:$M$56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Dataset!$K$63:$M$63</c:f>
              <c:numCache>
                <c:formatCode>General</c:formatCode>
                <c:ptCount val="3"/>
                <c:pt idx="0">
                  <c:v>0.20000000000000018</c:v>
                </c:pt>
                <c:pt idx="1">
                  <c:v>0.30000000000000071</c:v>
                </c:pt>
                <c:pt idx="2">
                  <c:v>0.29999999999999982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6-4647-9AA7-41A79CFF5515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Dataset!$K$65:$M$65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0.72499999999999964</c:v>
                  </c:pt>
                  <c:pt idx="2">
                    <c:v>0.90000000000000036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Dataset!$K$56:$M$56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Dataset!$K$64:$M$64</c:f>
              <c:numCache>
                <c:formatCode>General</c:formatCode>
                <c:ptCount val="3"/>
                <c:pt idx="0">
                  <c:v>0.29999999999999982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6-4647-9AA7-41A79CF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435856"/>
        <c:axId val="622436184"/>
      </c:barChart>
      <c:catAx>
        <c:axId val="6224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6184"/>
        <c:crosses val="autoZero"/>
        <c:auto val="1"/>
        <c:lblAlgn val="ctr"/>
        <c:lblOffset val="100"/>
        <c:noMultiLvlLbl val="0"/>
      </c:catAx>
      <c:valAx>
        <c:axId val="6224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Dataset!$B$2:$B$150</c:f>
              <c:numCache>
                <c:formatCode>0.00</c:formatCode>
                <c:ptCount val="149"/>
                <c:pt idx="0">
                  <c:v>4.9000000000000004</c:v>
                </c:pt>
                <c:pt idx="1">
                  <c:v>4.7</c:v>
                </c:pt>
                <c:pt idx="2">
                  <c:v>4.5999999999999996</c:v>
                </c:pt>
                <c:pt idx="3">
                  <c:v>5</c:v>
                </c:pt>
                <c:pt idx="4">
                  <c:v>5.4</c:v>
                </c:pt>
                <c:pt idx="5">
                  <c:v>4.5999999999999996</c:v>
                </c:pt>
                <c:pt idx="6">
                  <c:v>5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5.4</c:v>
                </c:pt>
                <c:pt idx="10">
                  <c:v>4.8</c:v>
                </c:pt>
                <c:pt idx="11">
                  <c:v>4.8</c:v>
                </c:pt>
                <c:pt idx="12">
                  <c:v>4.3</c:v>
                </c:pt>
                <c:pt idx="13">
                  <c:v>5.8</c:v>
                </c:pt>
                <c:pt idx="14">
                  <c:v>5.7</c:v>
                </c:pt>
                <c:pt idx="15">
                  <c:v>5.4</c:v>
                </c:pt>
                <c:pt idx="16">
                  <c:v>5.0999999999999996</c:v>
                </c:pt>
                <c:pt idx="17">
                  <c:v>5.7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5.0999999999999996</c:v>
                </c:pt>
                <c:pt idx="21">
                  <c:v>4.5999999999999996</c:v>
                </c:pt>
                <c:pt idx="22">
                  <c:v>5.0999999999999996</c:v>
                </c:pt>
                <c:pt idx="23">
                  <c:v>4.8</c:v>
                </c:pt>
                <c:pt idx="24">
                  <c:v>5</c:v>
                </c:pt>
                <c:pt idx="25">
                  <c:v>5</c:v>
                </c:pt>
                <c:pt idx="26">
                  <c:v>5.2</c:v>
                </c:pt>
                <c:pt idx="27">
                  <c:v>5.2</c:v>
                </c:pt>
                <c:pt idx="28">
                  <c:v>4.7</c:v>
                </c:pt>
                <c:pt idx="29">
                  <c:v>4.8</c:v>
                </c:pt>
                <c:pt idx="30">
                  <c:v>5.4</c:v>
                </c:pt>
                <c:pt idx="31">
                  <c:v>5.2</c:v>
                </c:pt>
                <c:pt idx="32">
                  <c:v>5.5</c:v>
                </c:pt>
                <c:pt idx="33">
                  <c:v>4.9000000000000004</c:v>
                </c:pt>
                <c:pt idx="34">
                  <c:v>5</c:v>
                </c:pt>
                <c:pt idx="35">
                  <c:v>5.5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4.5</c:v>
                </c:pt>
                <c:pt idx="41">
                  <c:v>4.4000000000000004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4.8</c:v>
                </c:pt>
                <c:pt idx="45">
                  <c:v>5.0999999999999996</c:v>
                </c:pt>
                <c:pt idx="46">
                  <c:v>4.5999999999999996</c:v>
                </c:pt>
                <c:pt idx="47">
                  <c:v>5.3</c:v>
                </c:pt>
                <c:pt idx="48">
                  <c:v>5</c:v>
                </c:pt>
                <c:pt idx="49">
                  <c:v>7</c:v>
                </c:pt>
                <c:pt idx="50">
                  <c:v>6.4</c:v>
                </c:pt>
                <c:pt idx="51">
                  <c:v>6.9</c:v>
                </c:pt>
                <c:pt idx="52">
                  <c:v>5.5</c:v>
                </c:pt>
                <c:pt idx="53">
                  <c:v>6.5</c:v>
                </c:pt>
                <c:pt idx="54">
                  <c:v>5.7</c:v>
                </c:pt>
                <c:pt idx="55">
                  <c:v>6.3</c:v>
                </c:pt>
                <c:pt idx="56">
                  <c:v>4.9000000000000004</c:v>
                </c:pt>
                <c:pt idx="57">
                  <c:v>6.6</c:v>
                </c:pt>
                <c:pt idx="58">
                  <c:v>5.2</c:v>
                </c:pt>
                <c:pt idx="59">
                  <c:v>5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5.6</c:v>
                </c:pt>
                <c:pt idx="64">
                  <c:v>6.7</c:v>
                </c:pt>
                <c:pt idx="65">
                  <c:v>5.6</c:v>
                </c:pt>
                <c:pt idx="66">
                  <c:v>5.8</c:v>
                </c:pt>
                <c:pt idx="67">
                  <c:v>6.2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6.3</c:v>
                </c:pt>
                <c:pt idx="72">
                  <c:v>6.1</c:v>
                </c:pt>
                <c:pt idx="73">
                  <c:v>6.4</c:v>
                </c:pt>
                <c:pt idx="74">
                  <c:v>6.6</c:v>
                </c:pt>
                <c:pt idx="75">
                  <c:v>6.8</c:v>
                </c:pt>
                <c:pt idx="76">
                  <c:v>6.7</c:v>
                </c:pt>
                <c:pt idx="77">
                  <c:v>6</c:v>
                </c:pt>
                <c:pt idx="78">
                  <c:v>5.7</c:v>
                </c:pt>
                <c:pt idx="79">
                  <c:v>5.5</c:v>
                </c:pt>
                <c:pt idx="80">
                  <c:v>5.5</c:v>
                </c:pt>
                <c:pt idx="81">
                  <c:v>5.8</c:v>
                </c:pt>
                <c:pt idx="82">
                  <c:v>6</c:v>
                </c:pt>
                <c:pt idx="83">
                  <c:v>5.4</c:v>
                </c:pt>
                <c:pt idx="84">
                  <c:v>6</c:v>
                </c:pt>
                <c:pt idx="85">
                  <c:v>6.7</c:v>
                </c:pt>
                <c:pt idx="86">
                  <c:v>6.3</c:v>
                </c:pt>
                <c:pt idx="87">
                  <c:v>5.6</c:v>
                </c:pt>
                <c:pt idx="88">
                  <c:v>5.5</c:v>
                </c:pt>
                <c:pt idx="89">
                  <c:v>5.5</c:v>
                </c:pt>
                <c:pt idx="90">
                  <c:v>6.1</c:v>
                </c:pt>
                <c:pt idx="91">
                  <c:v>5.8</c:v>
                </c:pt>
                <c:pt idx="92">
                  <c:v>5</c:v>
                </c:pt>
                <c:pt idx="93">
                  <c:v>5.6</c:v>
                </c:pt>
                <c:pt idx="94">
                  <c:v>5.7</c:v>
                </c:pt>
                <c:pt idx="95">
                  <c:v>5.7</c:v>
                </c:pt>
                <c:pt idx="96">
                  <c:v>6.2</c:v>
                </c:pt>
                <c:pt idx="97">
                  <c:v>5.0999999999999996</c:v>
                </c:pt>
                <c:pt idx="98">
                  <c:v>5.7</c:v>
                </c:pt>
                <c:pt idx="99">
                  <c:v>6.3</c:v>
                </c:pt>
                <c:pt idx="100">
                  <c:v>5.8</c:v>
                </c:pt>
                <c:pt idx="101">
                  <c:v>7.1</c:v>
                </c:pt>
                <c:pt idx="102">
                  <c:v>6.3</c:v>
                </c:pt>
                <c:pt idx="103">
                  <c:v>6.5</c:v>
                </c:pt>
                <c:pt idx="104">
                  <c:v>7.6</c:v>
                </c:pt>
                <c:pt idx="105">
                  <c:v>4.9000000000000004</c:v>
                </c:pt>
                <c:pt idx="106">
                  <c:v>7.3</c:v>
                </c:pt>
                <c:pt idx="107">
                  <c:v>6.7</c:v>
                </c:pt>
                <c:pt idx="108">
                  <c:v>7.2</c:v>
                </c:pt>
                <c:pt idx="109">
                  <c:v>6.5</c:v>
                </c:pt>
                <c:pt idx="110">
                  <c:v>6.4</c:v>
                </c:pt>
                <c:pt idx="111">
                  <c:v>6.8</c:v>
                </c:pt>
                <c:pt idx="112">
                  <c:v>5.7</c:v>
                </c:pt>
                <c:pt idx="113">
                  <c:v>5.8</c:v>
                </c:pt>
                <c:pt idx="114">
                  <c:v>6.4</c:v>
                </c:pt>
                <c:pt idx="115">
                  <c:v>6.5</c:v>
                </c:pt>
                <c:pt idx="116">
                  <c:v>7.7</c:v>
                </c:pt>
                <c:pt idx="117">
                  <c:v>7.7</c:v>
                </c:pt>
                <c:pt idx="118">
                  <c:v>6</c:v>
                </c:pt>
                <c:pt idx="119">
                  <c:v>6.9</c:v>
                </c:pt>
                <c:pt idx="120">
                  <c:v>5.6</c:v>
                </c:pt>
                <c:pt idx="121">
                  <c:v>7.7</c:v>
                </c:pt>
                <c:pt idx="122">
                  <c:v>6.3</c:v>
                </c:pt>
                <c:pt idx="123">
                  <c:v>6.7</c:v>
                </c:pt>
                <c:pt idx="124">
                  <c:v>7.2</c:v>
                </c:pt>
                <c:pt idx="125">
                  <c:v>6.2</c:v>
                </c:pt>
                <c:pt idx="126">
                  <c:v>6.1</c:v>
                </c:pt>
                <c:pt idx="127">
                  <c:v>6.4</c:v>
                </c:pt>
                <c:pt idx="128">
                  <c:v>7.2</c:v>
                </c:pt>
                <c:pt idx="129">
                  <c:v>7.4</c:v>
                </c:pt>
                <c:pt idx="130">
                  <c:v>7.9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7.7</c:v>
                </c:pt>
                <c:pt idx="135">
                  <c:v>6.3</c:v>
                </c:pt>
                <c:pt idx="136">
                  <c:v>6.4</c:v>
                </c:pt>
                <c:pt idx="137">
                  <c:v>6</c:v>
                </c:pt>
                <c:pt idx="138">
                  <c:v>6.9</c:v>
                </c:pt>
                <c:pt idx="139">
                  <c:v>6.7</c:v>
                </c:pt>
                <c:pt idx="140">
                  <c:v>6.9</c:v>
                </c:pt>
                <c:pt idx="141">
                  <c:v>5.8</c:v>
                </c:pt>
                <c:pt idx="142">
                  <c:v>6.8</c:v>
                </c:pt>
                <c:pt idx="143">
                  <c:v>6.7</c:v>
                </c:pt>
                <c:pt idx="144">
                  <c:v>6.7</c:v>
                </c:pt>
                <c:pt idx="145">
                  <c:v>6.3</c:v>
                </c:pt>
                <c:pt idx="146">
                  <c:v>6.5</c:v>
                </c:pt>
                <c:pt idx="147">
                  <c:v>6.2</c:v>
                </c:pt>
                <c:pt idx="148">
                  <c:v>5.9</c:v>
                </c:pt>
              </c:numCache>
            </c:numRef>
          </c:xVal>
          <c:yVal>
            <c:numRef>
              <c:f>Dataset!$E$2:$E$150</c:f>
              <c:numCache>
                <c:formatCode>0.00</c:formatCode>
                <c:ptCount val="14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0.5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0.6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1.4</c:v>
                </c:pt>
                <c:pt idx="50">
                  <c:v>1.5</c:v>
                </c:pt>
                <c:pt idx="51">
                  <c:v>1.5</c:v>
                </c:pt>
                <c:pt idx="52">
                  <c:v>1.3</c:v>
                </c:pt>
                <c:pt idx="53">
                  <c:v>1.5</c:v>
                </c:pt>
                <c:pt idx="54">
                  <c:v>1.3</c:v>
                </c:pt>
                <c:pt idx="55">
                  <c:v>1.6</c:v>
                </c:pt>
                <c:pt idx="56">
                  <c:v>1</c:v>
                </c:pt>
                <c:pt idx="57">
                  <c:v>1.3</c:v>
                </c:pt>
                <c:pt idx="58">
                  <c:v>1.4</c:v>
                </c:pt>
                <c:pt idx="59">
                  <c:v>1</c:v>
                </c:pt>
                <c:pt idx="60">
                  <c:v>1.5</c:v>
                </c:pt>
                <c:pt idx="61">
                  <c:v>1</c:v>
                </c:pt>
                <c:pt idx="62">
                  <c:v>1.4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</c:v>
                </c:pt>
                <c:pt idx="67">
                  <c:v>1.5</c:v>
                </c:pt>
                <c:pt idx="68">
                  <c:v>1.1000000000000001</c:v>
                </c:pt>
                <c:pt idx="69">
                  <c:v>1.8</c:v>
                </c:pt>
                <c:pt idx="70">
                  <c:v>1.3</c:v>
                </c:pt>
                <c:pt idx="71">
                  <c:v>1.5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1.4</c:v>
                </c:pt>
                <c:pt idx="76">
                  <c:v>1.7</c:v>
                </c:pt>
                <c:pt idx="77">
                  <c:v>1.5</c:v>
                </c:pt>
                <c:pt idx="78">
                  <c:v>1</c:v>
                </c:pt>
                <c:pt idx="79">
                  <c:v>1.1000000000000001</c:v>
                </c:pt>
                <c:pt idx="80">
                  <c:v>1</c:v>
                </c:pt>
                <c:pt idx="81">
                  <c:v>1.2</c:v>
                </c:pt>
                <c:pt idx="82">
                  <c:v>1.6</c:v>
                </c:pt>
                <c:pt idx="83">
                  <c:v>1.5</c:v>
                </c:pt>
                <c:pt idx="84">
                  <c:v>1.6</c:v>
                </c:pt>
                <c:pt idx="85">
                  <c:v>1.5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1.2</c:v>
                </c:pt>
                <c:pt idx="90">
                  <c:v>1.4</c:v>
                </c:pt>
                <c:pt idx="91">
                  <c:v>1.2</c:v>
                </c:pt>
                <c:pt idx="92">
                  <c:v>1</c:v>
                </c:pt>
                <c:pt idx="93">
                  <c:v>1.3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1.1000000000000001</c:v>
                </c:pt>
                <c:pt idx="98">
                  <c:v>1.3</c:v>
                </c:pt>
                <c:pt idx="99">
                  <c:v>2.5</c:v>
                </c:pt>
                <c:pt idx="100">
                  <c:v>1.9</c:v>
                </c:pt>
                <c:pt idx="101">
                  <c:v>2.1</c:v>
                </c:pt>
                <c:pt idx="102">
                  <c:v>1.8</c:v>
                </c:pt>
                <c:pt idx="103">
                  <c:v>2.2000000000000002</c:v>
                </c:pt>
                <c:pt idx="104">
                  <c:v>2.1</c:v>
                </c:pt>
                <c:pt idx="105">
                  <c:v>1.7</c:v>
                </c:pt>
                <c:pt idx="106">
                  <c:v>1.8</c:v>
                </c:pt>
                <c:pt idx="107">
                  <c:v>1.8</c:v>
                </c:pt>
                <c:pt idx="108">
                  <c:v>2.5</c:v>
                </c:pt>
                <c:pt idx="109">
                  <c:v>2</c:v>
                </c:pt>
                <c:pt idx="110">
                  <c:v>1.9</c:v>
                </c:pt>
                <c:pt idx="111">
                  <c:v>2.1</c:v>
                </c:pt>
                <c:pt idx="112">
                  <c:v>2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1.8</c:v>
                </c:pt>
                <c:pt idx="116">
                  <c:v>2.2000000000000002</c:v>
                </c:pt>
                <c:pt idx="117">
                  <c:v>2.2999999999999998</c:v>
                </c:pt>
                <c:pt idx="118">
                  <c:v>1.5</c:v>
                </c:pt>
                <c:pt idx="119">
                  <c:v>2.2999999999999998</c:v>
                </c:pt>
                <c:pt idx="120">
                  <c:v>2</c:v>
                </c:pt>
                <c:pt idx="121">
                  <c:v>2</c:v>
                </c:pt>
                <c:pt idx="122">
                  <c:v>1.8</c:v>
                </c:pt>
                <c:pt idx="123">
                  <c:v>2.1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2.1</c:v>
                </c:pt>
                <c:pt idx="128">
                  <c:v>1.6</c:v>
                </c:pt>
                <c:pt idx="129">
                  <c:v>1.9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1.5</c:v>
                </c:pt>
                <c:pt idx="133">
                  <c:v>1.4</c:v>
                </c:pt>
                <c:pt idx="134">
                  <c:v>2.2999999999999998</c:v>
                </c:pt>
                <c:pt idx="135">
                  <c:v>2.4</c:v>
                </c:pt>
                <c:pt idx="136">
                  <c:v>1.8</c:v>
                </c:pt>
                <c:pt idx="137">
                  <c:v>1.8</c:v>
                </c:pt>
                <c:pt idx="138">
                  <c:v>2.1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1.9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2.2999999999999998</c:v>
                </c:pt>
                <c:pt idx="145">
                  <c:v>1.9</c:v>
                </c:pt>
                <c:pt idx="146">
                  <c:v>2</c:v>
                </c:pt>
                <c:pt idx="147">
                  <c:v>2.2999999999999998</c:v>
                </c:pt>
                <c:pt idx="14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E3B-9228-A5E1AFBD506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Dataset!$B$2:$B$150</c:f>
              <c:numCache>
                <c:formatCode>0.00</c:formatCode>
                <c:ptCount val="149"/>
                <c:pt idx="0">
                  <c:v>4.9000000000000004</c:v>
                </c:pt>
                <c:pt idx="1">
                  <c:v>4.7</c:v>
                </c:pt>
                <c:pt idx="2">
                  <c:v>4.5999999999999996</c:v>
                </c:pt>
                <c:pt idx="3">
                  <c:v>5</c:v>
                </c:pt>
                <c:pt idx="4">
                  <c:v>5.4</c:v>
                </c:pt>
                <c:pt idx="5">
                  <c:v>4.5999999999999996</c:v>
                </c:pt>
                <c:pt idx="6">
                  <c:v>5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5.4</c:v>
                </c:pt>
                <c:pt idx="10">
                  <c:v>4.8</c:v>
                </c:pt>
                <c:pt idx="11">
                  <c:v>4.8</c:v>
                </c:pt>
                <c:pt idx="12">
                  <c:v>4.3</c:v>
                </c:pt>
                <c:pt idx="13">
                  <c:v>5.8</c:v>
                </c:pt>
                <c:pt idx="14">
                  <c:v>5.7</c:v>
                </c:pt>
                <c:pt idx="15">
                  <c:v>5.4</c:v>
                </c:pt>
                <c:pt idx="16">
                  <c:v>5.0999999999999996</c:v>
                </c:pt>
                <c:pt idx="17">
                  <c:v>5.7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5.0999999999999996</c:v>
                </c:pt>
                <c:pt idx="21">
                  <c:v>4.5999999999999996</c:v>
                </c:pt>
                <c:pt idx="22">
                  <c:v>5.0999999999999996</c:v>
                </c:pt>
                <c:pt idx="23">
                  <c:v>4.8</c:v>
                </c:pt>
                <c:pt idx="24">
                  <c:v>5</c:v>
                </c:pt>
                <c:pt idx="25">
                  <c:v>5</c:v>
                </c:pt>
                <c:pt idx="26">
                  <c:v>5.2</c:v>
                </c:pt>
                <c:pt idx="27">
                  <c:v>5.2</c:v>
                </c:pt>
                <c:pt idx="28">
                  <c:v>4.7</c:v>
                </c:pt>
                <c:pt idx="29">
                  <c:v>4.8</c:v>
                </c:pt>
                <c:pt idx="30">
                  <c:v>5.4</c:v>
                </c:pt>
                <c:pt idx="31">
                  <c:v>5.2</c:v>
                </c:pt>
                <c:pt idx="32">
                  <c:v>5.5</c:v>
                </c:pt>
                <c:pt idx="33">
                  <c:v>4.9000000000000004</c:v>
                </c:pt>
                <c:pt idx="34">
                  <c:v>5</c:v>
                </c:pt>
                <c:pt idx="35">
                  <c:v>5.5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4.5</c:v>
                </c:pt>
                <c:pt idx="41">
                  <c:v>4.4000000000000004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4.8</c:v>
                </c:pt>
                <c:pt idx="45">
                  <c:v>5.0999999999999996</c:v>
                </c:pt>
                <c:pt idx="46">
                  <c:v>4.5999999999999996</c:v>
                </c:pt>
                <c:pt idx="47">
                  <c:v>5.3</c:v>
                </c:pt>
                <c:pt idx="48">
                  <c:v>5</c:v>
                </c:pt>
                <c:pt idx="49">
                  <c:v>7</c:v>
                </c:pt>
                <c:pt idx="50">
                  <c:v>6.4</c:v>
                </c:pt>
                <c:pt idx="51">
                  <c:v>6.9</c:v>
                </c:pt>
                <c:pt idx="52">
                  <c:v>5.5</c:v>
                </c:pt>
                <c:pt idx="53">
                  <c:v>6.5</c:v>
                </c:pt>
                <c:pt idx="54">
                  <c:v>5.7</c:v>
                </c:pt>
                <c:pt idx="55">
                  <c:v>6.3</c:v>
                </c:pt>
                <c:pt idx="56">
                  <c:v>4.9000000000000004</c:v>
                </c:pt>
                <c:pt idx="57">
                  <c:v>6.6</c:v>
                </c:pt>
                <c:pt idx="58">
                  <c:v>5.2</c:v>
                </c:pt>
                <c:pt idx="59">
                  <c:v>5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5.6</c:v>
                </c:pt>
                <c:pt idx="64">
                  <c:v>6.7</c:v>
                </c:pt>
                <c:pt idx="65">
                  <c:v>5.6</c:v>
                </c:pt>
                <c:pt idx="66">
                  <c:v>5.8</c:v>
                </c:pt>
                <c:pt idx="67">
                  <c:v>6.2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6.3</c:v>
                </c:pt>
                <c:pt idx="72">
                  <c:v>6.1</c:v>
                </c:pt>
                <c:pt idx="73">
                  <c:v>6.4</c:v>
                </c:pt>
                <c:pt idx="74">
                  <c:v>6.6</c:v>
                </c:pt>
                <c:pt idx="75">
                  <c:v>6.8</c:v>
                </c:pt>
                <c:pt idx="76">
                  <c:v>6.7</c:v>
                </c:pt>
                <c:pt idx="77">
                  <c:v>6</c:v>
                </c:pt>
                <c:pt idx="78">
                  <c:v>5.7</c:v>
                </c:pt>
                <c:pt idx="79">
                  <c:v>5.5</c:v>
                </c:pt>
                <c:pt idx="80">
                  <c:v>5.5</c:v>
                </c:pt>
                <c:pt idx="81">
                  <c:v>5.8</c:v>
                </c:pt>
                <c:pt idx="82">
                  <c:v>6</c:v>
                </c:pt>
                <c:pt idx="83">
                  <c:v>5.4</c:v>
                </c:pt>
                <c:pt idx="84">
                  <c:v>6</c:v>
                </c:pt>
                <c:pt idx="85">
                  <c:v>6.7</c:v>
                </c:pt>
                <c:pt idx="86">
                  <c:v>6.3</c:v>
                </c:pt>
                <c:pt idx="87">
                  <c:v>5.6</c:v>
                </c:pt>
                <c:pt idx="88">
                  <c:v>5.5</c:v>
                </c:pt>
                <c:pt idx="89">
                  <c:v>5.5</c:v>
                </c:pt>
                <c:pt idx="90">
                  <c:v>6.1</c:v>
                </c:pt>
                <c:pt idx="91">
                  <c:v>5.8</c:v>
                </c:pt>
                <c:pt idx="92">
                  <c:v>5</c:v>
                </c:pt>
                <c:pt idx="93">
                  <c:v>5.6</c:v>
                </c:pt>
                <c:pt idx="94">
                  <c:v>5.7</c:v>
                </c:pt>
                <c:pt idx="95">
                  <c:v>5.7</c:v>
                </c:pt>
                <c:pt idx="96">
                  <c:v>6.2</c:v>
                </c:pt>
                <c:pt idx="97">
                  <c:v>5.0999999999999996</c:v>
                </c:pt>
                <c:pt idx="98">
                  <c:v>5.7</c:v>
                </c:pt>
                <c:pt idx="99">
                  <c:v>6.3</c:v>
                </c:pt>
                <c:pt idx="100">
                  <c:v>5.8</c:v>
                </c:pt>
                <c:pt idx="101">
                  <c:v>7.1</c:v>
                </c:pt>
                <c:pt idx="102">
                  <c:v>6.3</c:v>
                </c:pt>
                <c:pt idx="103">
                  <c:v>6.5</c:v>
                </c:pt>
                <c:pt idx="104">
                  <c:v>7.6</c:v>
                </c:pt>
                <c:pt idx="105">
                  <c:v>4.9000000000000004</c:v>
                </c:pt>
                <c:pt idx="106">
                  <c:v>7.3</c:v>
                </c:pt>
                <c:pt idx="107">
                  <c:v>6.7</c:v>
                </c:pt>
                <c:pt idx="108">
                  <c:v>7.2</c:v>
                </c:pt>
                <c:pt idx="109">
                  <c:v>6.5</c:v>
                </c:pt>
                <c:pt idx="110">
                  <c:v>6.4</c:v>
                </c:pt>
                <c:pt idx="111">
                  <c:v>6.8</c:v>
                </c:pt>
                <c:pt idx="112">
                  <c:v>5.7</c:v>
                </c:pt>
                <c:pt idx="113">
                  <c:v>5.8</c:v>
                </c:pt>
                <c:pt idx="114">
                  <c:v>6.4</c:v>
                </c:pt>
                <c:pt idx="115">
                  <c:v>6.5</c:v>
                </c:pt>
                <c:pt idx="116">
                  <c:v>7.7</c:v>
                </c:pt>
                <c:pt idx="117">
                  <c:v>7.7</c:v>
                </c:pt>
                <c:pt idx="118">
                  <c:v>6</c:v>
                </c:pt>
                <c:pt idx="119">
                  <c:v>6.9</c:v>
                </c:pt>
                <c:pt idx="120">
                  <c:v>5.6</c:v>
                </c:pt>
                <c:pt idx="121">
                  <c:v>7.7</c:v>
                </c:pt>
                <c:pt idx="122">
                  <c:v>6.3</c:v>
                </c:pt>
                <c:pt idx="123">
                  <c:v>6.7</c:v>
                </c:pt>
                <c:pt idx="124">
                  <c:v>7.2</c:v>
                </c:pt>
                <c:pt idx="125">
                  <c:v>6.2</c:v>
                </c:pt>
                <c:pt idx="126">
                  <c:v>6.1</c:v>
                </c:pt>
                <c:pt idx="127">
                  <c:v>6.4</c:v>
                </c:pt>
                <c:pt idx="128">
                  <c:v>7.2</c:v>
                </c:pt>
                <c:pt idx="129">
                  <c:v>7.4</c:v>
                </c:pt>
                <c:pt idx="130">
                  <c:v>7.9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7.7</c:v>
                </c:pt>
                <c:pt idx="135">
                  <c:v>6.3</c:v>
                </c:pt>
                <c:pt idx="136">
                  <c:v>6.4</c:v>
                </c:pt>
                <c:pt idx="137">
                  <c:v>6</c:v>
                </c:pt>
                <c:pt idx="138">
                  <c:v>6.9</c:v>
                </c:pt>
                <c:pt idx="139">
                  <c:v>6.7</c:v>
                </c:pt>
                <c:pt idx="140">
                  <c:v>6.9</c:v>
                </c:pt>
                <c:pt idx="141">
                  <c:v>5.8</c:v>
                </c:pt>
                <c:pt idx="142">
                  <c:v>6.8</c:v>
                </c:pt>
                <c:pt idx="143">
                  <c:v>6.7</c:v>
                </c:pt>
                <c:pt idx="144">
                  <c:v>6.7</c:v>
                </c:pt>
                <c:pt idx="145">
                  <c:v>6.3</c:v>
                </c:pt>
                <c:pt idx="146">
                  <c:v>6.5</c:v>
                </c:pt>
                <c:pt idx="147">
                  <c:v>6.2</c:v>
                </c:pt>
                <c:pt idx="148">
                  <c:v>5.9</c:v>
                </c:pt>
              </c:numCache>
            </c:numRef>
          </c:xVal>
          <c:yVal>
            <c:numRef>
              <c:f>Regression!$B$25:$B$173</c:f>
              <c:numCache>
                <c:formatCode>General</c:formatCode>
                <c:ptCount val="149"/>
                <c:pt idx="0">
                  <c:v>0.49510244250406155</c:v>
                </c:pt>
                <c:pt idx="1">
                  <c:v>0.3451665103499284</c:v>
                </c:pt>
                <c:pt idx="2">
                  <c:v>0.27019854427286161</c:v>
                </c:pt>
                <c:pt idx="3">
                  <c:v>0.5700704085811279</c:v>
                </c:pt>
                <c:pt idx="4">
                  <c:v>0.8699422728893933</c:v>
                </c:pt>
                <c:pt idx="5">
                  <c:v>0.27019854427286161</c:v>
                </c:pt>
                <c:pt idx="6">
                  <c:v>0.5700704085811279</c:v>
                </c:pt>
                <c:pt idx="7">
                  <c:v>0.12026261211872935</c:v>
                </c:pt>
                <c:pt idx="8">
                  <c:v>0.49510244250406155</c:v>
                </c:pt>
                <c:pt idx="9">
                  <c:v>0.8699422728893933</c:v>
                </c:pt>
                <c:pt idx="10">
                  <c:v>0.42013447642699475</c:v>
                </c:pt>
                <c:pt idx="11">
                  <c:v>0.42013447642699475</c:v>
                </c:pt>
                <c:pt idx="12">
                  <c:v>4.5294646041662556E-2</c:v>
                </c:pt>
                <c:pt idx="13">
                  <c:v>1.1698141371976587</c:v>
                </c:pt>
                <c:pt idx="14">
                  <c:v>1.0948461711205923</c:v>
                </c:pt>
                <c:pt idx="15">
                  <c:v>0.8699422728893933</c:v>
                </c:pt>
                <c:pt idx="16">
                  <c:v>0.6450383746581938</c:v>
                </c:pt>
                <c:pt idx="17">
                  <c:v>1.0948461711205923</c:v>
                </c:pt>
                <c:pt idx="18">
                  <c:v>0.6450383746581938</c:v>
                </c:pt>
                <c:pt idx="19">
                  <c:v>0.8699422728893933</c:v>
                </c:pt>
                <c:pt idx="20">
                  <c:v>0.6450383746581938</c:v>
                </c:pt>
                <c:pt idx="21">
                  <c:v>0.27019854427286161</c:v>
                </c:pt>
                <c:pt idx="22">
                  <c:v>0.6450383746581938</c:v>
                </c:pt>
                <c:pt idx="23">
                  <c:v>0.42013447642699475</c:v>
                </c:pt>
                <c:pt idx="24">
                  <c:v>0.5700704085811279</c:v>
                </c:pt>
                <c:pt idx="25">
                  <c:v>0.5700704085811279</c:v>
                </c:pt>
                <c:pt idx="26">
                  <c:v>0.7200063407352606</c:v>
                </c:pt>
                <c:pt idx="27">
                  <c:v>0.7200063407352606</c:v>
                </c:pt>
                <c:pt idx="28">
                  <c:v>0.3451665103499284</c:v>
                </c:pt>
                <c:pt idx="29">
                  <c:v>0.42013447642699475</c:v>
                </c:pt>
                <c:pt idx="30">
                  <c:v>0.8699422728893933</c:v>
                </c:pt>
                <c:pt idx="31">
                  <c:v>0.7200063407352606</c:v>
                </c:pt>
                <c:pt idx="32">
                  <c:v>0.94491023896645965</c:v>
                </c:pt>
                <c:pt idx="33">
                  <c:v>0.49510244250406155</c:v>
                </c:pt>
                <c:pt idx="34">
                  <c:v>0.5700704085811279</c:v>
                </c:pt>
                <c:pt idx="35">
                  <c:v>0.94491023896645965</c:v>
                </c:pt>
                <c:pt idx="36">
                  <c:v>0.49510244250406155</c:v>
                </c:pt>
                <c:pt idx="37">
                  <c:v>0.12026261211872935</c:v>
                </c:pt>
                <c:pt idx="38">
                  <c:v>0.6450383746581938</c:v>
                </c:pt>
                <c:pt idx="39">
                  <c:v>0.5700704085811279</c:v>
                </c:pt>
                <c:pt idx="40">
                  <c:v>0.1952305781957957</c:v>
                </c:pt>
                <c:pt idx="41">
                  <c:v>0.12026261211872935</c:v>
                </c:pt>
                <c:pt idx="42">
                  <c:v>0.5700704085811279</c:v>
                </c:pt>
                <c:pt idx="43">
                  <c:v>0.6450383746581938</c:v>
                </c:pt>
                <c:pt idx="44">
                  <c:v>0.42013447642699475</c:v>
                </c:pt>
                <c:pt idx="45">
                  <c:v>0.6450383746581938</c:v>
                </c:pt>
                <c:pt idx="46">
                  <c:v>0.27019854427286161</c:v>
                </c:pt>
                <c:pt idx="47">
                  <c:v>0.79497430681232695</c:v>
                </c:pt>
                <c:pt idx="48">
                  <c:v>0.5700704085811279</c:v>
                </c:pt>
                <c:pt idx="49">
                  <c:v>2.0694297301224558</c:v>
                </c:pt>
                <c:pt idx="50">
                  <c:v>1.6196219336600577</c:v>
                </c:pt>
                <c:pt idx="51">
                  <c:v>1.9944617640453894</c:v>
                </c:pt>
                <c:pt idx="52">
                  <c:v>0.94491023896645965</c:v>
                </c:pt>
                <c:pt idx="53">
                  <c:v>1.694589899737124</c:v>
                </c:pt>
                <c:pt idx="54">
                  <c:v>1.0948461711205923</c:v>
                </c:pt>
                <c:pt idx="55">
                  <c:v>1.5446539675829913</c:v>
                </c:pt>
                <c:pt idx="56">
                  <c:v>0.49510244250406155</c:v>
                </c:pt>
                <c:pt idx="57">
                  <c:v>1.7695578658141904</c:v>
                </c:pt>
                <c:pt idx="58">
                  <c:v>0.7200063407352606</c:v>
                </c:pt>
                <c:pt idx="59">
                  <c:v>0.5700704085811279</c:v>
                </c:pt>
                <c:pt idx="60">
                  <c:v>1.2447821032747259</c:v>
                </c:pt>
                <c:pt idx="61">
                  <c:v>1.3197500693517914</c:v>
                </c:pt>
                <c:pt idx="62">
                  <c:v>1.3947180354288577</c:v>
                </c:pt>
                <c:pt idx="63">
                  <c:v>1.019878205043526</c:v>
                </c:pt>
                <c:pt idx="64">
                  <c:v>1.8445258318912567</c:v>
                </c:pt>
                <c:pt idx="65">
                  <c:v>1.019878205043526</c:v>
                </c:pt>
                <c:pt idx="66">
                  <c:v>1.1698141371976587</c:v>
                </c:pt>
                <c:pt idx="67">
                  <c:v>1.469686001505925</c:v>
                </c:pt>
                <c:pt idx="68">
                  <c:v>1.019878205043526</c:v>
                </c:pt>
                <c:pt idx="69">
                  <c:v>1.2447821032747259</c:v>
                </c:pt>
                <c:pt idx="70">
                  <c:v>1.3947180354288577</c:v>
                </c:pt>
                <c:pt idx="71">
                  <c:v>1.5446539675829913</c:v>
                </c:pt>
                <c:pt idx="72">
                  <c:v>1.3947180354288577</c:v>
                </c:pt>
                <c:pt idx="73">
                  <c:v>1.6196219336600577</c:v>
                </c:pt>
                <c:pt idx="74">
                  <c:v>1.7695578658141904</c:v>
                </c:pt>
                <c:pt idx="75">
                  <c:v>1.9194937979683231</c:v>
                </c:pt>
                <c:pt idx="76">
                  <c:v>1.8445258318912567</c:v>
                </c:pt>
                <c:pt idx="77">
                  <c:v>1.3197500693517914</c:v>
                </c:pt>
                <c:pt idx="78">
                  <c:v>1.0948461711205923</c:v>
                </c:pt>
                <c:pt idx="79">
                  <c:v>0.94491023896645965</c:v>
                </c:pt>
                <c:pt idx="80">
                  <c:v>0.94491023896645965</c:v>
                </c:pt>
                <c:pt idx="81">
                  <c:v>1.1698141371976587</c:v>
                </c:pt>
                <c:pt idx="82">
                  <c:v>1.3197500693517914</c:v>
                </c:pt>
                <c:pt idx="83">
                  <c:v>0.8699422728893933</c:v>
                </c:pt>
                <c:pt idx="84">
                  <c:v>1.3197500693517914</c:v>
                </c:pt>
                <c:pt idx="85">
                  <c:v>1.8445258318912567</c:v>
                </c:pt>
                <c:pt idx="86">
                  <c:v>1.5446539675829913</c:v>
                </c:pt>
                <c:pt idx="87">
                  <c:v>1.019878205043526</c:v>
                </c:pt>
                <c:pt idx="88">
                  <c:v>0.94491023896645965</c:v>
                </c:pt>
                <c:pt idx="89">
                  <c:v>0.94491023896645965</c:v>
                </c:pt>
                <c:pt idx="90">
                  <c:v>1.3947180354288577</c:v>
                </c:pt>
                <c:pt idx="91">
                  <c:v>1.1698141371976587</c:v>
                </c:pt>
                <c:pt idx="92">
                  <c:v>0.5700704085811279</c:v>
                </c:pt>
                <c:pt idx="93">
                  <c:v>1.019878205043526</c:v>
                </c:pt>
                <c:pt idx="94">
                  <c:v>1.0948461711205923</c:v>
                </c:pt>
                <c:pt idx="95">
                  <c:v>1.0948461711205923</c:v>
                </c:pt>
                <c:pt idx="96">
                  <c:v>1.469686001505925</c:v>
                </c:pt>
                <c:pt idx="97">
                  <c:v>0.6450383746581938</c:v>
                </c:pt>
                <c:pt idx="98">
                  <c:v>1.0948461711205923</c:v>
                </c:pt>
                <c:pt idx="99">
                  <c:v>1.5446539675829913</c:v>
                </c:pt>
                <c:pt idx="100">
                  <c:v>1.1698141371976587</c:v>
                </c:pt>
                <c:pt idx="101">
                  <c:v>2.1443976961995221</c:v>
                </c:pt>
                <c:pt idx="102">
                  <c:v>1.5446539675829913</c:v>
                </c:pt>
                <c:pt idx="103">
                  <c:v>1.694589899737124</c:v>
                </c:pt>
                <c:pt idx="104">
                  <c:v>2.5192375265848539</c:v>
                </c:pt>
                <c:pt idx="105">
                  <c:v>0.49510244250406155</c:v>
                </c:pt>
                <c:pt idx="106">
                  <c:v>2.2943336283536548</c:v>
                </c:pt>
                <c:pt idx="107">
                  <c:v>1.8445258318912567</c:v>
                </c:pt>
                <c:pt idx="108">
                  <c:v>2.2193656622765894</c:v>
                </c:pt>
                <c:pt idx="109">
                  <c:v>1.694589899737124</c:v>
                </c:pt>
                <c:pt idx="110">
                  <c:v>1.6196219336600577</c:v>
                </c:pt>
                <c:pt idx="111">
                  <c:v>1.9194937979683231</c:v>
                </c:pt>
                <c:pt idx="112">
                  <c:v>1.0948461711205923</c:v>
                </c:pt>
                <c:pt idx="113">
                  <c:v>1.1698141371976587</c:v>
                </c:pt>
                <c:pt idx="114">
                  <c:v>1.6196219336600577</c:v>
                </c:pt>
                <c:pt idx="115">
                  <c:v>1.694589899737124</c:v>
                </c:pt>
                <c:pt idx="116">
                  <c:v>2.5942054926619211</c:v>
                </c:pt>
                <c:pt idx="117">
                  <c:v>2.5942054926619211</c:v>
                </c:pt>
                <c:pt idx="118">
                  <c:v>1.3197500693517914</c:v>
                </c:pt>
                <c:pt idx="119">
                  <c:v>1.9944617640453894</c:v>
                </c:pt>
                <c:pt idx="120">
                  <c:v>1.019878205043526</c:v>
                </c:pt>
                <c:pt idx="121">
                  <c:v>2.5942054926619211</c:v>
                </c:pt>
                <c:pt idx="122">
                  <c:v>1.5446539675829913</c:v>
                </c:pt>
                <c:pt idx="123">
                  <c:v>1.8445258318912567</c:v>
                </c:pt>
                <c:pt idx="124">
                  <c:v>2.2193656622765894</c:v>
                </c:pt>
                <c:pt idx="125">
                  <c:v>1.469686001505925</c:v>
                </c:pt>
                <c:pt idx="126">
                  <c:v>1.3947180354288577</c:v>
                </c:pt>
                <c:pt idx="127">
                  <c:v>1.6196219336600577</c:v>
                </c:pt>
                <c:pt idx="128">
                  <c:v>2.2193656622765894</c:v>
                </c:pt>
                <c:pt idx="129">
                  <c:v>2.3693015944307221</c:v>
                </c:pt>
                <c:pt idx="130">
                  <c:v>2.7441414248160538</c:v>
                </c:pt>
                <c:pt idx="131">
                  <c:v>1.6196219336600577</c:v>
                </c:pt>
                <c:pt idx="132">
                  <c:v>1.5446539675829913</c:v>
                </c:pt>
                <c:pt idx="133">
                  <c:v>1.3947180354288577</c:v>
                </c:pt>
                <c:pt idx="134">
                  <c:v>2.5942054926619211</c:v>
                </c:pt>
                <c:pt idx="135">
                  <c:v>1.5446539675829913</c:v>
                </c:pt>
                <c:pt idx="136">
                  <c:v>1.6196219336600577</c:v>
                </c:pt>
                <c:pt idx="137">
                  <c:v>1.3197500693517914</c:v>
                </c:pt>
                <c:pt idx="138">
                  <c:v>1.9944617640453894</c:v>
                </c:pt>
                <c:pt idx="139">
                  <c:v>1.8445258318912567</c:v>
                </c:pt>
                <c:pt idx="140">
                  <c:v>1.9944617640453894</c:v>
                </c:pt>
                <c:pt idx="141">
                  <c:v>1.1698141371976587</c:v>
                </c:pt>
                <c:pt idx="142">
                  <c:v>1.9194937979683231</c:v>
                </c:pt>
                <c:pt idx="143">
                  <c:v>1.8445258318912567</c:v>
                </c:pt>
                <c:pt idx="144">
                  <c:v>1.8445258318912567</c:v>
                </c:pt>
                <c:pt idx="145">
                  <c:v>1.5446539675829913</c:v>
                </c:pt>
                <c:pt idx="146">
                  <c:v>1.694589899737124</c:v>
                </c:pt>
                <c:pt idx="147">
                  <c:v>1.469686001505925</c:v>
                </c:pt>
                <c:pt idx="148">
                  <c:v>1.2447821032747259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E3B-9228-A5E1AFBD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05032"/>
        <c:axId val="1034006016"/>
      </c:scatterChart>
      <c:valAx>
        <c:axId val="103400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34006016"/>
        <c:crosses val="autoZero"/>
        <c:crossBetween val="midCat"/>
      </c:valAx>
      <c:valAx>
        <c:axId val="103400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34005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Regression!$E$25:$E$173</c:f>
              <c:numCache>
                <c:formatCode>General</c:formatCode>
                <c:ptCount val="149"/>
                <c:pt idx="0">
                  <c:v>0.33557046979865773</c:v>
                </c:pt>
                <c:pt idx="1">
                  <c:v>1.0067114093959733</c:v>
                </c:pt>
                <c:pt idx="2">
                  <c:v>1.6778523489932886</c:v>
                </c:pt>
                <c:pt idx="3">
                  <c:v>2.3489932885906044</c:v>
                </c:pt>
                <c:pt idx="4">
                  <c:v>3.0201342281879198</c:v>
                </c:pt>
                <c:pt idx="5">
                  <c:v>3.6912751677852351</c:v>
                </c:pt>
                <c:pt idx="6">
                  <c:v>4.3624161073825505</c:v>
                </c:pt>
                <c:pt idx="7">
                  <c:v>5.0335570469798654</c:v>
                </c:pt>
                <c:pt idx="8">
                  <c:v>5.7046979865771812</c:v>
                </c:pt>
                <c:pt idx="9">
                  <c:v>6.375838926174497</c:v>
                </c:pt>
                <c:pt idx="10">
                  <c:v>7.0469798657718119</c:v>
                </c:pt>
                <c:pt idx="11">
                  <c:v>7.7181208053691277</c:v>
                </c:pt>
                <c:pt idx="12">
                  <c:v>8.3892617449664435</c:v>
                </c:pt>
                <c:pt idx="13">
                  <c:v>9.0604026845637584</c:v>
                </c:pt>
                <c:pt idx="14">
                  <c:v>9.7315436241610733</c:v>
                </c:pt>
                <c:pt idx="15">
                  <c:v>10.40268456375839</c:v>
                </c:pt>
                <c:pt idx="16">
                  <c:v>11.073825503355705</c:v>
                </c:pt>
                <c:pt idx="17">
                  <c:v>11.74496644295302</c:v>
                </c:pt>
                <c:pt idx="18">
                  <c:v>12.416107382550337</c:v>
                </c:pt>
                <c:pt idx="19">
                  <c:v>13.087248322147651</c:v>
                </c:pt>
                <c:pt idx="20">
                  <c:v>13.758389261744966</c:v>
                </c:pt>
                <c:pt idx="21">
                  <c:v>14.429530201342283</c:v>
                </c:pt>
                <c:pt idx="22">
                  <c:v>15.100671140939598</c:v>
                </c:pt>
                <c:pt idx="23">
                  <c:v>15.771812080536913</c:v>
                </c:pt>
                <c:pt idx="24">
                  <c:v>16.44295302013423</c:v>
                </c:pt>
                <c:pt idx="25">
                  <c:v>17.114093959731544</c:v>
                </c:pt>
                <c:pt idx="26">
                  <c:v>17.785234899328859</c:v>
                </c:pt>
                <c:pt idx="27">
                  <c:v>18.456375838926174</c:v>
                </c:pt>
                <c:pt idx="28">
                  <c:v>19.127516778523489</c:v>
                </c:pt>
                <c:pt idx="29">
                  <c:v>19.798657718120808</c:v>
                </c:pt>
                <c:pt idx="30">
                  <c:v>20.469798657718123</c:v>
                </c:pt>
                <c:pt idx="31">
                  <c:v>21.140939597315437</c:v>
                </c:pt>
                <c:pt idx="32">
                  <c:v>21.812080536912752</c:v>
                </c:pt>
                <c:pt idx="33">
                  <c:v>22.483221476510067</c:v>
                </c:pt>
                <c:pt idx="34">
                  <c:v>23.154362416107382</c:v>
                </c:pt>
                <c:pt idx="35">
                  <c:v>23.825503355704697</c:v>
                </c:pt>
                <c:pt idx="36">
                  <c:v>24.496644295302016</c:v>
                </c:pt>
                <c:pt idx="37">
                  <c:v>25.167785234899331</c:v>
                </c:pt>
                <c:pt idx="38">
                  <c:v>25.838926174496645</c:v>
                </c:pt>
                <c:pt idx="39">
                  <c:v>26.51006711409396</c:v>
                </c:pt>
                <c:pt idx="40">
                  <c:v>27.181208053691275</c:v>
                </c:pt>
                <c:pt idx="41">
                  <c:v>27.85234899328859</c:v>
                </c:pt>
                <c:pt idx="42">
                  <c:v>28.523489932885909</c:v>
                </c:pt>
                <c:pt idx="43">
                  <c:v>29.194630872483224</c:v>
                </c:pt>
                <c:pt idx="44">
                  <c:v>29.865771812080538</c:v>
                </c:pt>
                <c:pt idx="45">
                  <c:v>30.536912751677853</c:v>
                </c:pt>
                <c:pt idx="46">
                  <c:v>31.208053691275168</c:v>
                </c:pt>
                <c:pt idx="47">
                  <c:v>31.879194630872483</c:v>
                </c:pt>
                <c:pt idx="48">
                  <c:v>32.550335570469805</c:v>
                </c:pt>
                <c:pt idx="49">
                  <c:v>33.22147651006712</c:v>
                </c:pt>
                <c:pt idx="50">
                  <c:v>33.892617449664435</c:v>
                </c:pt>
                <c:pt idx="51">
                  <c:v>34.56375838926175</c:v>
                </c:pt>
                <c:pt idx="52">
                  <c:v>35.234899328859065</c:v>
                </c:pt>
                <c:pt idx="53">
                  <c:v>35.90604026845638</c:v>
                </c:pt>
                <c:pt idx="54">
                  <c:v>36.577181208053695</c:v>
                </c:pt>
                <c:pt idx="55">
                  <c:v>37.24832214765101</c:v>
                </c:pt>
                <c:pt idx="56">
                  <c:v>37.919463087248324</c:v>
                </c:pt>
                <c:pt idx="57">
                  <c:v>38.590604026845639</c:v>
                </c:pt>
                <c:pt idx="58">
                  <c:v>39.261744966442961</c:v>
                </c:pt>
                <c:pt idx="59">
                  <c:v>39.932885906040276</c:v>
                </c:pt>
                <c:pt idx="60">
                  <c:v>40.604026845637591</c:v>
                </c:pt>
                <c:pt idx="61">
                  <c:v>41.275167785234906</c:v>
                </c:pt>
                <c:pt idx="62">
                  <c:v>41.946308724832221</c:v>
                </c:pt>
                <c:pt idx="63">
                  <c:v>42.617449664429536</c:v>
                </c:pt>
                <c:pt idx="64">
                  <c:v>43.288590604026851</c:v>
                </c:pt>
                <c:pt idx="65">
                  <c:v>43.959731543624166</c:v>
                </c:pt>
                <c:pt idx="66">
                  <c:v>44.630872483221481</c:v>
                </c:pt>
                <c:pt idx="67">
                  <c:v>45.302013422818796</c:v>
                </c:pt>
                <c:pt idx="68">
                  <c:v>45.973154362416111</c:v>
                </c:pt>
                <c:pt idx="69">
                  <c:v>46.644295302013425</c:v>
                </c:pt>
                <c:pt idx="70">
                  <c:v>47.31543624161074</c:v>
                </c:pt>
                <c:pt idx="71">
                  <c:v>47.986577181208062</c:v>
                </c:pt>
                <c:pt idx="72">
                  <c:v>48.657718120805377</c:v>
                </c:pt>
                <c:pt idx="73">
                  <c:v>49.328859060402692</c:v>
                </c:pt>
                <c:pt idx="74">
                  <c:v>50.000000000000007</c:v>
                </c:pt>
                <c:pt idx="75">
                  <c:v>50.671140939597322</c:v>
                </c:pt>
                <c:pt idx="76">
                  <c:v>51.342281879194637</c:v>
                </c:pt>
                <c:pt idx="77">
                  <c:v>52.013422818791952</c:v>
                </c:pt>
                <c:pt idx="78">
                  <c:v>52.684563758389267</c:v>
                </c:pt>
                <c:pt idx="79">
                  <c:v>53.355704697986582</c:v>
                </c:pt>
                <c:pt idx="80">
                  <c:v>54.026845637583897</c:v>
                </c:pt>
                <c:pt idx="81">
                  <c:v>54.697986577181211</c:v>
                </c:pt>
                <c:pt idx="82">
                  <c:v>55.369127516778526</c:v>
                </c:pt>
                <c:pt idx="83">
                  <c:v>56.040268456375841</c:v>
                </c:pt>
                <c:pt idx="84">
                  <c:v>56.711409395973163</c:v>
                </c:pt>
                <c:pt idx="85">
                  <c:v>57.382550335570478</c:v>
                </c:pt>
                <c:pt idx="86">
                  <c:v>58.053691275167793</c:v>
                </c:pt>
                <c:pt idx="87">
                  <c:v>58.724832214765108</c:v>
                </c:pt>
                <c:pt idx="88">
                  <c:v>59.395973154362423</c:v>
                </c:pt>
                <c:pt idx="89">
                  <c:v>60.067114093959738</c:v>
                </c:pt>
                <c:pt idx="90">
                  <c:v>60.738255033557053</c:v>
                </c:pt>
                <c:pt idx="91">
                  <c:v>61.409395973154368</c:v>
                </c:pt>
                <c:pt idx="92">
                  <c:v>62.080536912751683</c:v>
                </c:pt>
                <c:pt idx="93">
                  <c:v>62.751677852348998</c:v>
                </c:pt>
                <c:pt idx="94">
                  <c:v>63.422818791946312</c:v>
                </c:pt>
                <c:pt idx="95">
                  <c:v>64.09395973154362</c:v>
                </c:pt>
                <c:pt idx="96">
                  <c:v>64.765100671140942</c:v>
                </c:pt>
                <c:pt idx="97">
                  <c:v>65.43624161073825</c:v>
                </c:pt>
                <c:pt idx="98">
                  <c:v>66.107382550335572</c:v>
                </c:pt>
                <c:pt idx="99">
                  <c:v>66.77852348993288</c:v>
                </c:pt>
                <c:pt idx="100">
                  <c:v>67.449664429530202</c:v>
                </c:pt>
                <c:pt idx="101">
                  <c:v>68.12080536912751</c:v>
                </c:pt>
                <c:pt idx="102">
                  <c:v>68.791946308724832</c:v>
                </c:pt>
                <c:pt idx="103">
                  <c:v>69.463087248322154</c:v>
                </c:pt>
                <c:pt idx="104">
                  <c:v>70.134228187919462</c:v>
                </c:pt>
                <c:pt idx="105">
                  <c:v>70.805369127516784</c:v>
                </c:pt>
                <c:pt idx="106">
                  <c:v>71.476510067114091</c:v>
                </c:pt>
                <c:pt idx="107">
                  <c:v>72.147651006711413</c:v>
                </c:pt>
                <c:pt idx="108">
                  <c:v>72.818791946308721</c:v>
                </c:pt>
                <c:pt idx="109">
                  <c:v>73.489932885906043</c:v>
                </c:pt>
                <c:pt idx="110">
                  <c:v>74.161073825503351</c:v>
                </c:pt>
                <c:pt idx="111">
                  <c:v>74.832214765100673</c:v>
                </c:pt>
                <c:pt idx="112">
                  <c:v>75.503355704697981</c:v>
                </c:pt>
                <c:pt idx="113">
                  <c:v>76.174496644295303</c:v>
                </c:pt>
                <c:pt idx="114">
                  <c:v>76.845637583892611</c:v>
                </c:pt>
                <c:pt idx="115">
                  <c:v>77.516778523489933</c:v>
                </c:pt>
                <c:pt idx="116">
                  <c:v>78.187919463087255</c:v>
                </c:pt>
                <c:pt idx="117">
                  <c:v>78.859060402684563</c:v>
                </c:pt>
                <c:pt idx="118">
                  <c:v>79.530201342281885</c:v>
                </c:pt>
                <c:pt idx="119">
                  <c:v>80.201342281879192</c:v>
                </c:pt>
                <c:pt idx="120">
                  <c:v>80.872483221476514</c:v>
                </c:pt>
                <c:pt idx="121">
                  <c:v>81.543624161073822</c:v>
                </c:pt>
                <c:pt idx="122">
                  <c:v>82.214765100671144</c:v>
                </c:pt>
                <c:pt idx="123">
                  <c:v>82.885906040268452</c:v>
                </c:pt>
                <c:pt idx="124">
                  <c:v>83.557046979865774</c:v>
                </c:pt>
                <c:pt idx="125">
                  <c:v>84.228187919463082</c:v>
                </c:pt>
                <c:pt idx="126">
                  <c:v>84.899328859060404</c:v>
                </c:pt>
                <c:pt idx="127">
                  <c:v>85.570469798657712</c:v>
                </c:pt>
                <c:pt idx="128">
                  <c:v>86.241610738255034</c:v>
                </c:pt>
                <c:pt idx="129">
                  <c:v>86.912751677852356</c:v>
                </c:pt>
                <c:pt idx="130">
                  <c:v>87.583892617449663</c:v>
                </c:pt>
                <c:pt idx="131">
                  <c:v>88.255033557046985</c:v>
                </c:pt>
                <c:pt idx="132">
                  <c:v>88.926174496644293</c:v>
                </c:pt>
                <c:pt idx="133">
                  <c:v>89.597315436241615</c:v>
                </c:pt>
                <c:pt idx="134">
                  <c:v>90.268456375838923</c:v>
                </c:pt>
                <c:pt idx="135">
                  <c:v>90.939597315436245</c:v>
                </c:pt>
                <c:pt idx="136">
                  <c:v>91.610738255033553</c:v>
                </c:pt>
                <c:pt idx="137">
                  <c:v>92.281879194630875</c:v>
                </c:pt>
                <c:pt idx="138">
                  <c:v>92.953020134228183</c:v>
                </c:pt>
                <c:pt idx="139">
                  <c:v>93.624161073825505</c:v>
                </c:pt>
                <c:pt idx="140">
                  <c:v>94.295302013422813</c:v>
                </c:pt>
                <c:pt idx="141">
                  <c:v>94.966442953020135</c:v>
                </c:pt>
                <c:pt idx="142">
                  <c:v>95.637583892617457</c:v>
                </c:pt>
                <c:pt idx="143">
                  <c:v>96.308724832214764</c:v>
                </c:pt>
                <c:pt idx="144">
                  <c:v>96.979865771812086</c:v>
                </c:pt>
                <c:pt idx="145">
                  <c:v>97.651006711409394</c:v>
                </c:pt>
                <c:pt idx="146">
                  <c:v>98.322147651006716</c:v>
                </c:pt>
                <c:pt idx="147">
                  <c:v>98.993288590604024</c:v>
                </c:pt>
                <c:pt idx="148">
                  <c:v>99.664429530201346</c:v>
                </c:pt>
              </c:numCache>
            </c:numRef>
          </c:xVal>
          <c:yVal>
            <c:numRef>
              <c:f>Regression!$F$25:$F$173</c:f>
              <c:numCache>
                <c:formatCode>General</c:formatCode>
                <c:ptCount val="14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1.7</c:v>
                </c:pt>
                <c:pt idx="102">
                  <c:v>1.7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1-43DD-94C1-94343968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04376"/>
        <c:axId val="1034003392"/>
      </c:scatterChart>
      <c:valAx>
        <c:axId val="103400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003392"/>
        <c:crosses val="autoZero"/>
        <c:crossBetween val="midCat"/>
      </c:valAx>
      <c:valAx>
        <c:axId val="103400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004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Sepal Length Setosa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</cx:rich>
      </cx:tx>
    </cx:title>
    <cx:plotArea>
      <cx:plotAreaRegion>
        <cx:series layoutId="clusteredColumn" uniqueId="{1CA58904-78CC-495E-8619-3D827767F2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Length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 (cm)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407670</xdr:colOff>
      <xdr:row>38</xdr:row>
      <xdr:rowOff>13335</xdr:rowOff>
    </xdr:from>
    <xdr:to>
      <xdr:col>23</xdr:col>
      <xdr:colOff>603885</xdr:colOff>
      <xdr:row>52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672EBE1-9BA1-4E77-84EF-64ED4B3C7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2790" y="6978015"/>
              <a:ext cx="501205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876300</xdr:colOff>
      <xdr:row>17</xdr:row>
      <xdr:rowOff>70485</xdr:rowOff>
    </xdr:from>
    <xdr:to>
      <xdr:col>14</xdr:col>
      <xdr:colOff>662940</xdr:colOff>
      <xdr:row>32</xdr:row>
      <xdr:rowOff>70485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42B21-A773-40BF-BC47-BAD7E413D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1141912</xdr:colOff>
      <xdr:row>17</xdr:row>
      <xdr:rowOff>50075</xdr:rowOff>
    </xdr:from>
    <xdr:to>
      <xdr:col>21</xdr:col>
      <xdr:colOff>483326</xdr:colOff>
      <xdr:row>32</xdr:row>
      <xdr:rowOff>50075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DD9081-4C72-44E7-AA2B-41824FAA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222885</xdr:colOff>
      <xdr:row>1</xdr:row>
      <xdr:rowOff>3810</xdr:rowOff>
    </xdr:from>
    <xdr:to>
      <xdr:col>22</xdr:col>
      <xdr:colOff>588645</xdr:colOff>
      <xdr:row>15</xdr:row>
      <xdr:rowOff>165735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3B9156-642E-4022-9341-E68E295C0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772885</xdr:colOff>
      <xdr:row>54</xdr:row>
      <xdr:rowOff>108857</xdr:rowOff>
    </xdr:from>
    <xdr:to>
      <xdr:col>19</xdr:col>
      <xdr:colOff>555171</xdr:colOff>
      <xdr:row>69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662862-41F2-487F-A28C-4A8356CE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32E1E-ACB4-4E8A-9D24-3DC10EEF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12</xdr:row>
      <xdr:rowOff>15240</xdr:rowOff>
    </xdr:from>
    <xdr:to>
      <xdr:col>15</xdr:col>
      <xdr:colOff>259080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9B18B-6153-4F9D-BE23-3906D033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io Arzamendi" refreshedDate="44046.040890625001" backgroundQuery="1" createdVersion="6" refreshedVersion="6" minRefreshableVersion="3" recordCount="0" supportSubquery="1" supportAdvancedDrill="1" xr:uid="{31662F9E-E27D-41FF-8345-C8BA3403013C}">
  <cacheSource type="external" connectionId="3"/>
  <cacheFields count="3">
    <cacheField name="[Measures].[Sum of Petal Length]" caption="Sum of Petal Length" numFmtId="0" hierarchy="16" level="32767"/>
    <cacheField name="[Measures].[Sum of Petal Width]" caption="Sum of Petal Width" numFmtId="0" hierarchy="17" level="32767"/>
    <cacheField name="[Range].[Variety].[Variety]" caption="Variety" numFmtId="0" hierarchy="4" level="1">
      <sharedItems count="3">
        <s v="Setosa"/>
        <s v="Versicolor"/>
        <s v="Virginica"/>
      </sharedItems>
    </cacheField>
  </cacheFields>
  <cacheHierarchies count="19">
    <cacheHierarchy uniqueName="[Range].[Sepal Length]" caption="Sepal Length" attribute="1" defaultMemberUniqueName="[Range].[Sepal Length].[All]" allUniqueName="[Range].[Sepal Length].[All]" dimensionUniqueName="[Range]" displayFolder="" count="0" memberValueDatatype="5" unbalanced="0"/>
    <cacheHierarchy uniqueName="[Range].[Sepal Width]" caption="Sepal Width" attribute="1" defaultMemberUniqueName="[Range].[Sepal Width].[All]" allUniqueName="[Range].[Sepal Width].[All]" dimensionUniqueName="[Range]" displayFolder="" count="0" memberValueDatatype="5" unbalanced="0"/>
    <cacheHierarchy uniqueName="[Range].[Petal Length]" caption="Petal Length" attribute="1" defaultMemberUniqueName="[Range].[Petal Length].[All]" allUniqueName="[Range].[Petal Length].[All]" dimensionUniqueName="[Range]" displayFolder="" count="0" memberValueDatatype="5" unbalanced="0"/>
    <cacheHierarchy uniqueName="[Range].[Petal Width]" caption="Petal Width" attribute="1" defaultMemberUniqueName="[Range].[Petal Width].[All]" allUniqueName="[Range].[Petal Width].[All]" dimensionUniqueName="[Range]" displayFolder="" count="0" memberValueDatatype="5" unbalanced="0"/>
    <cacheHierarchy uniqueName="[Range].[Variety]" caption="Variety" attribute="1" defaultMemberUniqueName="[Range].[Variety].[All]" allUniqueName="[Range].[Variety].[All]" dimensionUniqueName="[Range]" displayFolder="" count="2" memberValueDatatype="130" unbalanced="0">
      <fieldsUsage count="2">
        <fieldUsage x="-1"/>
        <fieldUsage x="2"/>
      </fieldsUsage>
    </cacheHierarchy>
    <cacheHierarchy uniqueName="[Table3].[Type]" caption="Type" attribute="1" defaultMemberUniqueName="[Table3].[Type].[All]" allUniqueName="[Table3].[Type].[All]" dimensionUniqueName="[Table3]" displayFolder="" count="0" memberValueDatatype="130" unbalanced="0"/>
    <cacheHierarchy uniqueName="[Table3].[Average S.L]" caption="Average S.L" attribute="1" defaultMemberUniqueName="[Table3].[Average S.L].[All]" allUniqueName="[Table3].[Average S.L].[All]" dimensionUniqueName="[Table3]" displayFolder="" count="0" memberValueDatatype="5" unbalanced="0"/>
    <cacheHierarchy uniqueName="[Table3].[Average S.W]" caption="Average S.W" attribute="1" defaultMemberUniqueName="[Table3].[Average S.W].[All]" allUniqueName="[Table3].[Average S.W].[All]" dimensionUniqueName="[Table3]" displayFolder="" count="0" memberValueDatatype="5" unbalanced="0"/>
    <cacheHierarchy uniqueName="[Table3].[Average P.L]" caption="Average P.L" attribute="1" defaultMemberUniqueName="[Table3].[Average P.L].[All]" allUniqueName="[Table3].[Average P.L].[All]" dimensionUniqueName="[Table3]" displayFolder="" count="0" memberValueDatatype="5" unbalanced="0"/>
    <cacheHierarchy uniqueName="[Table3].[Average P.W]" caption="Average P.W" attribute="1" defaultMemberUniqueName="[Table3].[Average P.W].[All]" allUniqueName="[Table3].[Average P.W].[All]" dimensionUniqueName="[Table3]" displayFolder="" count="0" memberValueDatatype="5" unbalanced="0"/>
    <cacheHierarchy uniqueName="[Table3].[Total]" caption="Total" attribute="1" defaultMemberUniqueName="[Table3].[Total].[All]" allUniqueName="[Table3].[Total].[All]" dimensionUniqueName="[Table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epal Length]" caption="Sum of Sepal Length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epal Width]" caption="Sum of Sepal Width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etal Length]" caption="Sum of Petal Length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tal Width]" caption="Sum of Petal Widt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verage S.L]" caption="Sum of Average S.L" measure="1" displayFolder="" measureGroup="Table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3" uniqueName="[Table3]" caption="Table3"/>
  </dimensions>
  <measureGroups count="2">
    <measureGroup name="Range" caption="Range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E6CE7-B846-4B40-8F3A-AD0044474018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tal Length" fld="0" baseField="0" baseItem="0"/>
    <dataField name="Sum of Petal Width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F91CE33-3435-4479-A171-24D9713EAE1A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Index" tableColumnId="1"/>
      <queryTableField id="2" name="Sepal Length" tableColumnId="2"/>
      <queryTableField id="3" name="Sepal Width" tableColumnId="3"/>
      <queryTableField id="4" name="Petal Length" tableColumnId="4"/>
      <queryTableField id="5" name="Petal Width" tableColumnId="5"/>
      <queryTableField id="6" name="Variety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6FECC-4BFC-45C3-BD13-06415A74EE39}" name="tableconvert_csv_6npj48__2" displayName="tableconvert_csv_6npj48__2" ref="A1:G153" tableType="queryTable" totalsRowCount="1">
  <autoFilter ref="A1:G152" xr:uid="{7EDC5815-A30D-4489-97DD-905FDC0C50D1}"/>
  <tableColumns count="7">
    <tableColumn id="1" xr3:uid="{4F17AECC-2733-4816-A7DF-DAB39C6AB10C}" uniqueName="1" name="Index" queryTableFieldId="1" totalsRowDxfId="10"/>
    <tableColumn id="2" xr3:uid="{935FA201-0ABC-443F-B2D7-18DE1D175594}" uniqueName="2" name="Sepal Length" queryTableFieldId="2"/>
    <tableColumn id="3" xr3:uid="{7AC4EDE3-0417-48C2-98AB-70301C9C3157}" uniqueName="3" name="Sepal Width" queryTableFieldId="3"/>
    <tableColumn id="4" xr3:uid="{6BA769AF-36FD-4338-A454-A5EF436DB8B7}" uniqueName="4" name="Petal Length" queryTableFieldId="4"/>
    <tableColumn id="5" xr3:uid="{4BD39331-01D3-4EFE-AABE-9F07D82E5AAA}" uniqueName="5" name="Petal Width" queryTableFieldId="5"/>
    <tableColumn id="6" xr3:uid="{5E4C21EF-475D-47D8-A5C4-5EE1110562C3}" uniqueName="6" name="Variety" queryTableFieldId="6" dataDxfId="9" totalsRowDxfId="8"/>
    <tableColumn id="7" xr3:uid="{A2885A18-6454-4169-9549-E5EC91B83391}" uniqueName="7" name="Sparkline Trend" queryTableFieldId="7" dataDxfId="7" totalsRowDxfId="6">
      <calculatedColumnFormula>IF(tableconvert_csv_6npj48__2[[#This Row],[Sepal Length]] &lt; $B$152,  "T", "F")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7A73E-FA72-4591-9A79-10A72A08EC1A}" name="Table3" displayName="Table3" ref="K7:P10" totalsRowShown="0" dataDxfId="5">
  <autoFilter ref="K7:P10" xr:uid="{CC112C28-7B5D-43C7-8A00-9133B1E5F5AA}"/>
  <tableColumns count="6">
    <tableColumn id="1" xr3:uid="{607B0CD1-9563-4314-8F55-C32069832658}" name="Type"/>
    <tableColumn id="2" xr3:uid="{6B04B4A8-6AEA-419A-BF7C-3994ED15902C}" name="Average S.L" dataDxfId="4"/>
    <tableColumn id="3" xr3:uid="{5FA0D38C-7846-47AC-9A52-82BBB23F67CA}" name="Average S.W" dataDxfId="3"/>
    <tableColumn id="4" xr3:uid="{438B6730-58B1-40DA-AA63-30728985927F}" name="Average P.L" dataDxfId="2"/>
    <tableColumn id="5" xr3:uid="{744A1A12-053D-4F73-8CAF-F79D86D02EDE}" name="Average P.W" dataDxfId="1"/>
    <tableColumn id="6" xr3:uid="{3199E442-B77F-4820-8C60-6D048390AFC1}" name="Tot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5E9C-8982-4A3F-91B6-B872D66FBD4B}">
  <dimension ref="A1:BZ532"/>
  <sheetViews>
    <sheetView tabSelected="1" zoomScale="70" zoomScaleNormal="70" workbookViewId="0">
      <selection activeCell="K4" sqref="K4"/>
    </sheetView>
  </sheetViews>
  <sheetFormatPr defaultRowHeight="14.4" x14ac:dyDescent="0.3"/>
  <cols>
    <col min="1" max="1" width="11.21875" bestFit="1" customWidth="1"/>
    <col min="2" max="2" width="14" style="22" bestFit="1" customWidth="1"/>
    <col min="3" max="3" width="13.33203125" style="18" bestFit="1" customWidth="1"/>
    <col min="4" max="4" width="13.6640625" style="18" bestFit="1" customWidth="1"/>
    <col min="5" max="5" width="13" style="18" bestFit="1" customWidth="1"/>
    <col min="6" max="6" width="9.21875" style="18" bestFit="1" customWidth="1"/>
    <col min="7" max="7" width="13.6640625" style="18" customWidth="1"/>
    <col min="8" max="8" width="8.88671875" style="18"/>
    <col min="9" max="9" width="11.33203125" style="18" customWidth="1"/>
    <col min="10" max="10" width="18.33203125" style="18" bestFit="1" customWidth="1"/>
    <col min="11" max="11" width="20.109375" style="18" bestFit="1" customWidth="1"/>
    <col min="12" max="12" width="12.77734375" style="18" customWidth="1"/>
    <col min="13" max="13" width="13.6640625" style="18" customWidth="1"/>
    <col min="14" max="14" width="11.44140625" style="18" bestFit="1" customWidth="1"/>
    <col min="15" max="15" width="16.77734375" style="18" customWidth="1"/>
    <col min="16" max="16" width="7" style="18" bestFit="1" customWidth="1"/>
    <col min="17" max="17" width="16.88671875" style="18" bestFit="1" customWidth="1"/>
    <col min="18" max="16384" width="8.88671875" style="18"/>
  </cols>
  <sheetData>
    <row r="1" spans="1:17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K1" t="s">
        <v>16</v>
      </c>
      <c r="Q1" s="18"/>
    </row>
    <row r="2" spans="1:17" customFormat="1" ht="15" thickBot="1" x14ac:dyDescent="0.35">
      <c r="A2">
        <v>0</v>
      </c>
      <c r="B2" s="4">
        <v>4.9000000000000004</v>
      </c>
      <c r="C2" s="4">
        <v>3</v>
      </c>
      <c r="D2" s="4">
        <v>1.4</v>
      </c>
      <c r="E2" s="4">
        <v>0.2</v>
      </c>
      <c r="F2" s="41" t="s">
        <v>6</v>
      </c>
      <c r="G2" s="5"/>
      <c r="K2" s="10" t="s">
        <v>17</v>
      </c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27"/>
    </row>
    <row r="3" spans="1:17" customFormat="1" ht="15" thickBot="1" x14ac:dyDescent="0.35">
      <c r="A3">
        <v>1</v>
      </c>
      <c r="B3" s="4">
        <v>4.7</v>
      </c>
      <c r="C3" s="4">
        <v>3.2</v>
      </c>
      <c r="D3" s="4">
        <v>1.3</v>
      </c>
      <c r="E3" s="4">
        <v>0.2</v>
      </c>
      <c r="F3" s="41" t="s">
        <v>6</v>
      </c>
      <c r="G3" s="5"/>
      <c r="K3" s="13">
        <v>0</v>
      </c>
      <c r="L3" s="11">
        <f>LOOKUP($K$3,$A$2:$A$150,B2:B150)</f>
        <v>4.9000000000000004</v>
      </c>
      <c r="M3" s="11">
        <f>LOOKUP($K$3,$A$2:$A$150,C2:C150)</f>
        <v>3</v>
      </c>
      <c r="N3" s="11">
        <f>LOOKUP($K$3,$A$2:$A$150,D2:D150)</f>
        <v>1.4</v>
      </c>
      <c r="O3" s="11">
        <f>LOOKUP($K$3,$A$2:$A$150,E2:E150)</f>
        <v>0.2</v>
      </c>
      <c r="P3" s="38" t="str">
        <f>INDEX(F2:F150,MATCH(K3,A2:A150,0))</f>
        <v>Setosa</v>
      </c>
      <c r="Q3" s="37"/>
    </row>
    <row r="4" spans="1:17" customFormat="1" x14ac:dyDescent="0.3">
      <c r="A4">
        <v>2</v>
      </c>
      <c r="B4" s="4">
        <v>4.5999999999999996</v>
      </c>
      <c r="C4" s="4">
        <v>3.1</v>
      </c>
      <c r="D4" s="4">
        <v>1.5</v>
      </c>
      <c r="E4" s="4">
        <v>0.2</v>
      </c>
      <c r="F4" s="41" t="s">
        <v>6</v>
      </c>
      <c r="G4" s="5"/>
      <c r="Q4" s="18"/>
    </row>
    <row r="5" spans="1:17" customFormat="1" x14ac:dyDescent="0.3">
      <c r="A5">
        <v>3</v>
      </c>
      <c r="B5" s="4">
        <v>5</v>
      </c>
      <c r="C5" s="4">
        <v>3.6</v>
      </c>
      <c r="D5" s="4">
        <v>1.4</v>
      </c>
      <c r="E5" s="4">
        <v>0.2</v>
      </c>
      <c r="F5" s="41" t="s">
        <v>6</v>
      </c>
      <c r="G5" s="5"/>
    </row>
    <row r="6" spans="1:17" customFormat="1" x14ac:dyDescent="0.3">
      <c r="A6">
        <v>4</v>
      </c>
      <c r="B6" s="4">
        <v>5.4</v>
      </c>
      <c r="C6" s="4">
        <v>3.9</v>
      </c>
      <c r="D6" s="4">
        <v>1.7</v>
      </c>
      <c r="E6" s="4">
        <v>0.4</v>
      </c>
      <c r="F6" s="41" t="s">
        <v>6</v>
      </c>
      <c r="G6" s="5"/>
    </row>
    <row r="7" spans="1:17" customFormat="1" x14ac:dyDescent="0.3">
      <c r="A7">
        <v>5</v>
      </c>
      <c r="B7" s="4">
        <v>4.5999999999999996</v>
      </c>
      <c r="C7" s="4">
        <v>3.4</v>
      </c>
      <c r="D7" s="4">
        <v>1.4</v>
      </c>
      <c r="E7" s="4">
        <v>0.3</v>
      </c>
      <c r="F7" s="41" t="s">
        <v>6</v>
      </c>
      <c r="G7" s="5"/>
      <c r="K7" t="s">
        <v>18</v>
      </c>
      <c r="L7" t="s">
        <v>21</v>
      </c>
      <c r="M7" t="s">
        <v>20</v>
      </c>
      <c r="N7" t="s">
        <v>22</v>
      </c>
      <c r="O7" t="s">
        <v>23</v>
      </c>
      <c r="P7" t="s">
        <v>13</v>
      </c>
    </row>
    <row r="8" spans="1:17" customFormat="1" x14ac:dyDescent="0.3">
      <c r="A8">
        <v>6</v>
      </c>
      <c r="B8" s="4">
        <v>5</v>
      </c>
      <c r="C8" s="4">
        <v>3.4</v>
      </c>
      <c r="D8" s="4">
        <v>1.5</v>
      </c>
      <c r="E8" s="4">
        <v>0.2</v>
      </c>
      <c r="F8" s="41" t="s">
        <v>6</v>
      </c>
      <c r="G8" s="5"/>
      <c r="K8" t="s">
        <v>6</v>
      </c>
      <c r="L8" s="12">
        <f>(SUMIF($F$2:$F$150,"Setosa", B$2:B$150))/(COUNTIF($F$2:$F$150, "Setosa"))</f>
        <v>5.0040816326530608</v>
      </c>
      <c r="M8" s="12">
        <f>(SUMIF($F$2:$F$150,"Setosa", C$2:C$150))/(COUNTIF($F$2:$F$150, "Setosa"))</f>
        <v>3.4265306122448989</v>
      </c>
      <c r="N8" s="12">
        <f>(SUMIF($F$2:$F$150,"Setosa", D$2:D$150))/(COUNTIF($F$2:$F$150, "Setosa"))</f>
        <v>1.463265306122449</v>
      </c>
      <c r="O8" s="12">
        <f>(SUMIF($F$2:$F$150,"Setosa", E$2:E$150))/(COUNTIF($F$2:$F$150, "Setosa"))</f>
        <v>0.24693877551020399</v>
      </c>
      <c r="P8" s="40">
        <f>COUNTIF($F$2:$F$150,"Setosa")</f>
        <v>49</v>
      </c>
    </row>
    <row r="9" spans="1:17" customFormat="1" x14ac:dyDescent="0.3">
      <c r="A9">
        <v>7</v>
      </c>
      <c r="B9" s="4">
        <v>4.4000000000000004</v>
      </c>
      <c r="C9" s="4">
        <v>2.9</v>
      </c>
      <c r="D9" s="4">
        <v>1.4</v>
      </c>
      <c r="E9" s="4">
        <v>0.2</v>
      </c>
      <c r="F9" s="41" t="s">
        <v>6</v>
      </c>
      <c r="G9" s="5"/>
      <c r="K9" t="s">
        <v>7</v>
      </c>
      <c r="L9" s="12">
        <f>(SUMIF($F$2:$F$150,"Versicolor", B$2:B$150))/(COUNTIF($F$2:$F$150, "Versicolor"))</f>
        <v>5.9359999999999999</v>
      </c>
      <c r="M9" s="12">
        <f>(SUMIF($F$2:$F$150,"Versicolor", C$2:C$150))/(COUNTIF($F$2:$F$150, "Versicolor"))</f>
        <v>2.7700000000000005</v>
      </c>
      <c r="N9" s="12">
        <f>(SUMIF($F$2:$F$150,"Versicolor", D$2:D$150))/(COUNTIF($F$2:$F$150, "Versicolor"))</f>
        <v>4.26</v>
      </c>
      <c r="O9" s="12">
        <f>(SUMIF($F$2:$F$150,"Versicolor", E$2:E$150))/(COUNTIF($F$2:$F$150, "Versicolor"))</f>
        <v>1.3259999999999998</v>
      </c>
      <c r="P9" s="40">
        <f>COUNTIF($F$2:$F$150,"Versicolor")</f>
        <v>50</v>
      </c>
    </row>
    <row r="10" spans="1:17" customFormat="1" x14ac:dyDescent="0.3">
      <c r="A10">
        <v>8</v>
      </c>
      <c r="B10" s="4">
        <v>4.9000000000000004</v>
      </c>
      <c r="C10" s="4">
        <v>3.1</v>
      </c>
      <c r="D10" s="4">
        <v>1.5</v>
      </c>
      <c r="E10" s="4">
        <v>0.1</v>
      </c>
      <c r="F10" s="41" t="s">
        <v>6</v>
      </c>
      <c r="G10" s="5"/>
      <c r="K10" t="s">
        <v>8</v>
      </c>
      <c r="L10" s="12">
        <f>(SUMIF($F$2:$F$150,"Virginica", B$2:B$150))/(COUNTIF($F$2:$F$150, "Virginica"))</f>
        <v>6.5879999999999983</v>
      </c>
      <c r="M10" s="12">
        <f>(SUMIF($F$2:$F$150,"Virginica", C$2:C$150))/(COUNTIF($F$2:$F$150, "Virginica"))</f>
        <v>2.9739999999999998</v>
      </c>
      <c r="N10" s="12">
        <f>(SUMIF($F$2:$F$150,"Virginica", D$2:D$150))/(COUNTIF($F$2:$F$150, "Virginica"))</f>
        <v>5.5519999999999996</v>
      </c>
      <c r="O10" s="12">
        <f>(SUMIF($F$2:$F$150,"Virginica", E$2:E$150))/(COUNTIF($F$2:$F$150, "Virginica"))</f>
        <v>2.0259999999999998</v>
      </c>
      <c r="P10" s="40">
        <f>COUNTIF($F$2:$F$150,"Virginica")</f>
        <v>50</v>
      </c>
    </row>
    <row r="11" spans="1:17" customFormat="1" x14ac:dyDescent="0.3">
      <c r="A11">
        <v>9</v>
      </c>
      <c r="B11" s="4">
        <v>5.4</v>
      </c>
      <c r="C11" s="4">
        <v>3.7</v>
      </c>
      <c r="D11" s="4">
        <v>1.5</v>
      </c>
      <c r="E11" s="4">
        <v>0.2</v>
      </c>
      <c r="F11" s="41" t="s">
        <v>6</v>
      </c>
      <c r="G11" s="5"/>
    </row>
    <row r="12" spans="1:17" customFormat="1" x14ac:dyDescent="0.3">
      <c r="A12">
        <v>10</v>
      </c>
      <c r="B12" s="4">
        <v>4.8</v>
      </c>
      <c r="C12" s="4">
        <v>3.4</v>
      </c>
      <c r="D12" s="4">
        <v>1.6</v>
      </c>
      <c r="E12" s="4">
        <v>0.2</v>
      </c>
      <c r="F12" s="41" t="s">
        <v>6</v>
      </c>
      <c r="G12" s="5"/>
    </row>
    <row r="13" spans="1:17" customFormat="1" x14ac:dyDescent="0.3">
      <c r="A13">
        <v>11</v>
      </c>
      <c r="B13" s="4">
        <v>4.8</v>
      </c>
      <c r="C13" s="4">
        <v>3</v>
      </c>
      <c r="D13" s="4">
        <v>1.4</v>
      </c>
      <c r="E13" s="4">
        <v>0.1</v>
      </c>
      <c r="F13" s="41" t="s">
        <v>6</v>
      </c>
      <c r="G13" s="5"/>
    </row>
    <row r="14" spans="1:17" customFormat="1" x14ac:dyDescent="0.3">
      <c r="A14">
        <v>12</v>
      </c>
      <c r="B14" s="4">
        <v>4.3</v>
      </c>
      <c r="C14" s="4">
        <v>3</v>
      </c>
      <c r="D14" s="4">
        <v>1.1000000000000001</v>
      </c>
      <c r="E14" s="4">
        <v>0.1</v>
      </c>
      <c r="F14" s="41" t="s">
        <v>6</v>
      </c>
      <c r="G14" s="5"/>
    </row>
    <row r="15" spans="1:17" customFormat="1" x14ac:dyDescent="0.3">
      <c r="A15">
        <v>13</v>
      </c>
      <c r="B15" s="4">
        <v>5.8</v>
      </c>
      <c r="C15" s="4">
        <v>4</v>
      </c>
      <c r="D15" s="4">
        <v>1.2</v>
      </c>
      <c r="E15" s="4">
        <v>0.2</v>
      </c>
      <c r="F15" s="41" t="s">
        <v>6</v>
      </c>
      <c r="G15" s="5"/>
    </row>
    <row r="16" spans="1:17" customFormat="1" x14ac:dyDescent="0.3">
      <c r="A16">
        <v>14</v>
      </c>
      <c r="B16" s="4">
        <v>5.7</v>
      </c>
      <c r="C16" s="4">
        <v>4.4000000000000004</v>
      </c>
      <c r="D16" s="4">
        <v>1.5</v>
      </c>
      <c r="E16" s="4">
        <v>0.4</v>
      </c>
      <c r="F16" s="41" t="s">
        <v>6</v>
      </c>
      <c r="G16" s="5"/>
    </row>
    <row r="17" spans="1:7" customFormat="1" x14ac:dyDescent="0.3">
      <c r="A17">
        <v>15</v>
      </c>
      <c r="B17" s="4">
        <v>5.4</v>
      </c>
      <c r="C17" s="4">
        <v>3.9</v>
      </c>
      <c r="D17" s="4">
        <v>1.3</v>
      </c>
      <c r="E17" s="4">
        <v>0.4</v>
      </c>
      <c r="F17" s="41" t="s">
        <v>6</v>
      </c>
      <c r="G17" s="5"/>
    </row>
    <row r="18" spans="1:7" customFormat="1" x14ac:dyDescent="0.3">
      <c r="A18">
        <v>16</v>
      </c>
      <c r="B18" s="4">
        <v>5.0999999999999996</v>
      </c>
      <c r="C18" s="4">
        <v>3.5</v>
      </c>
      <c r="D18" s="4">
        <v>1.4</v>
      </c>
      <c r="E18" s="4">
        <v>0.3</v>
      </c>
      <c r="F18" s="41" t="s">
        <v>6</v>
      </c>
      <c r="G18" s="5"/>
    </row>
    <row r="19" spans="1:7" customFormat="1" x14ac:dyDescent="0.3">
      <c r="A19">
        <v>17</v>
      </c>
      <c r="B19" s="4">
        <v>5.7</v>
      </c>
      <c r="C19" s="4">
        <v>3.8</v>
      </c>
      <c r="D19" s="4">
        <v>1.7</v>
      </c>
      <c r="E19" s="4">
        <v>0.3</v>
      </c>
      <c r="F19" s="41" t="s">
        <v>6</v>
      </c>
      <c r="G19" s="5"/>
    </row>
    <row r="20" spans="1:7" customFormat="1" x14ac:dyDescent="0.3">
      <c r="A20">
        <v>18</v>
      </c>
      <c r="B20" s="4">
        <v>5.0999999999999996</v>
      </c>
      <c r="C20" s="4">
        <v>3.8</v>
      </c>
      <c r="D20" s="4">
        <v>1.5</v>
      </c>
      <c r="E20" s="4">
        <v>0.3</v>
      </c>
      <c r="F20" s="41" t="s">
        <v>6</v>
      </c>
      <c r="G20" s="5"/>
    </row>
    <row r="21" spans="1:7" customFormat="1" x14ac:dyDescent="0.3">
      <c r="A21">
        <v>19</v>
      </c>
      <c r="B21" s="4">
        <v>5.4</v>
      </c>
      <c r="C21" s="4">
        <v>3.4</v>
      </c>
      <c r="D21" s="4">
        <v>1.7</v>
      </c>
      <c r="E21" s="4">
        <v>0.2</v>
      </c>
      <c r="F21" s="41" t="s">
        <v>6</v>
      </c>
      <c r="G21" s="5"/>
    </row>
    <row r="22" spans="1:7" customFormat="1" x14ac:dyDescent="0.3">
      <c r="A22">
        <v>20</v>
      </c>
      <c r="B22" s="4">
        <v>5.0999999999999996</v>
      </c>
      <c r="C22" s="4">
        <v>3.7</v>
      </c>
      <c r="D22" s="4">
        <v>1.5</v>
      </c>
      <c r="E22" s="4">
        <v>0.4</v>
      </c>
      <c r="F22" s="41" t="s">
        <v>6</v>
      </c>
      <c r="G22" s="5"/>
    </row>
    <row r="23" spans="1:7" customFormat="1" x14ac:dyDescent="0.3">
      <c r="A23">
        <v>21</v>
      </c>
      <c r="B23" s="4">
        <v>4.5999999999999996</v>
      </c>
      <c r="C23" s="4">
        <v>3.6</v>
      </c>
      <c r="D23" s="4">
        <v>1</v>
      </c>
      <c r="E23" s="4">
        <v>0.2</v>
      </c>
      <c r="F23" s="41" t="s">
        <v>6</v>
      </c>
      <c r="G23" s="5"/>
    </row>
    <row r="24" spans="1:7" customFormat="1" x14ac:dyDescent="0.3">
      <c r="A24">
        <v>22</v>
      </c>
      <c r="B24" s="4">
        <v>5.0999999999999996</v>
      </c>
      <c r="C24" s="4">
        <v>3.3</v>
      </c>
      <c r="D24" s="4">
        <v>1.7</v>
      </c>
      <c r="E24" s="4">
        <v>0.5</v>
      </c>
      <c r="F24" s="41" t="s">
        <v>6</v>
      </c>
      <c r="G24" s="5"/>
    </row>
    <row r="25" spans="1:7" customFormat="1" x14ac:dyDescent="0.3">
      <c r="A25">
        <v>23</v>
      </c>
      <c r="B25" s="4">
        <v>4.8</v>
      </c>
      <c r="C25" s="4">
        <v>3.4</v>
      </c>
      <c r="D25" s="4">
        <v>1.9</v>
      </c>
      <c r="E25" s="4">
        <v>0.2</v>
      </c>
      <c r="F25" s="41" t="s">
        <v>6</v>
      </c>
      <c r="G25" s="5"/>
    </row>
    <row r="26" spans="1:7" customFormat="1" x14ac:dyDescent="0.3">
      <c r="A26">
        <v>24</v>
      </c>
      <c r="B26" s="4">
        <v>5</v>
      </c>
      <c r="C26" s="4">
        <v>3</v>
      </c>
      <c r="D26" s="4">
        <v>1.6</v>
      </c>
      <c r="E26" s="4">
        <v>0.2</v>
      </c>
      <c r="F26" s="41" t="s">
        <v>6</v>
      </c>
      <c r="G26" s="5"/>
    </row>
    <row r="27" spans="1:7" customFormat="1" x14ac:dyDescent="0.3">
      <c r="A27">
        <v>25</v>
      </c>
      <c r="B27" s="4">
        <v>5</v>
      </c>
      <c r="C27" s="4">
        <v>3.4</v>
      </c>
      <c r="D27" s="4">
        <v>1.6</v>
      </c>
      <c r="E27" s="4">
        <v>0.4</v>
      </c>
      <c r="F27" s="41" t="s">
        <v>6</v>
      </c>
      <c r="G27" s="5"/>
    </row>
    <row r="28" spans="1:7" customFormat="1" x14ac:dyDescent="0.3">
      <c r="A28">
        <v>26</v>
      </c>
      <c r="B28" s="4">
        <v>5.2</v>
      </c>
      <c r="C28" s="4">
        <v>3.5</v>
      </c>
      <c r="D28" s="4">
        <v>1.5</v>
      </c>
      <c r="E28" s="4">
        <v>0.2</v>
      </c>
      <c r="F28" s="41" t="s">
        <v>6</v>
      </c>
      <c r="G28" s="5"/>
    </row>
    <row r="29" spans="1:7" customFormat="1" x14ac:dyDescent="0.3">
      <c r="A29">
        <v>27</v>
      </c>
      <c r="B29" s="4">
        <v>5.2</v>
      </c>
      <c r="C29" s="4">
        <v>3.4</v>
      </c>
      <c r="D29" s="4">
        <v>1.4</v>
      </c>
      <c r="E29" s="4">
        <v>0.2</v>
      </c>
      <c r="F29" s="41" t="s">
        <v>6</v>
      </c>
      <c r="G29" s="5"/>
    </row>
    <row r="30" spans="1:7" customFormat="1" x14ac:dyDescent="0.3">
      <c r="A30">
        <v>28</v>
      </c>
      <c r="B30" s="4">
        <v>4.7</v>
      </c>
      <c r="C30" s="4">
        <v>3.2</v>
      </c>
      <c r="D30" s="4">
        <v>1.6</v>
      </c>
      <c r="E30" s="4">
        <v>0.2</v>
      </c>
      <c r="F30" s="41" t="s">
        <v>6</v>
      </c>
      <c r="G30" s="5"/>
    </row>
    <row r="31" spans="1:7" customFormat="1" x14ac:dyDescent="0.3">
      <c r="A31">
        <v>29</v>
      </c>
      <c r="B31" s="4">
        <v>4.8</v>
      </c>
      <c r="C31" s="4">
        <v>3.1</v>
      </c>
      <c r="D31" s="4">
        <v>1.6</v>
      </c>
      <c r="E31" s="4">
        <v>0.2</v>
      </c>
      <c r="F31" s="41" t="s">
        <v>6</v>
      </c>
      <c r="G31" s="5"/>
    </row>
    <row r="32" spans="1:7" customFormat="1" x14ac:dyDescent="0.3">
      <c r="A32">
        <v>30</v>
      </c>
      <c r="B32" s="4">
        <v>5.4</v>
      </c>
      <c r="C32" s="4">
        <v>3.4</v>
      </c>
      <c r="D32" s="4">
        <v>1.5</v>
      </c>
      <c r="E32" s="4">
        <v>0.4</v>
      </c>
      <c r="F32" s="41" t="s">
        <v>6</v>
      </c>
      <c r="G32" s="5"/>
    </row>
    <row r="33" spans="1:16" customFormat="1" x14ac:dyDescent="0.3">
      <c r="A33">
        <v>31</v>
      </c>
      <c r="B33" s="4">
        <v>5.2</v>
      </c>
      <c r="C33" s="4">
        <v>4.0999999999999996</v>
      </c>
      <c r="D33" s="4">
        <v>1.5</v>
      </c>
      <c r="E33" s="4">
        <v>0.1</v>
      </c>
      <c r="F33" s="41" t="s">
        <v>6</v>
      </c>
      <c r="G33" s="5"/>
    </row>
    <row r="34" spans="1:16" customFormat="1" x14ac:dyDescent="0.3">
      <c r="A34">
        <v>32</v>
      </c>
      <c r="B34" s="4">
        <v>5.5</v>
      </c>
      <c r="C34" s="4">
        <v>4.2</v>
      </c>
      <c r="D34" s="4">
        <v>1.4</v>
      </c>
      <c r="E34" s="4">
        <v>0.2</v>
      </c>
      <c r="F34" s="41" t="s">
        <v>6</v>
      </c>
      <c r="G34" s="5"/>
      <c r="K34" t="s">
        <v>43</v>
      </c>
      <c r="L34" s="14">
        <f>CORREL(B2:B150,E2:E150)</f>
        <v>0.81696119802126943</v>
      </c>
      <c r="N34" t="s">
        <v>81</v>
      </c>
      <c r="O34">
        <f>Regression!B18</f>
        <v>0.74967966077066417</v>
      </c>
    </row>
    <row r="35" spans="1:16" customFormat="1" x14ac:dyDescent="0.3">
      <c r="A35">
        <v>33</v>
      </c>
      <c r="B35" s="4">
        <v>4.9000000000000004</v>
      </c>
      <c r="C35" s="4">
        <v>3.1</v>
      </c>
      <c r="D35" s="4">
        <v>1.5</v>
      </c>
      <c r="E35" s="4">
        <v>0.2</v>
      </c>
      <c r="F35" s="41" t="s">
        <v>6</v>
      </c>
      <c r="G35" s="5"/>
      <c r="K35" t="s">
        <v>24</v>
      </c>
      <c r="L35" s="39" t="str">
        <f>VLOOKUP(L34, {0,"Low";0.5,"Medium";0.1,"High"},2)</f>
        <v>High</v>
      </c>
    </row>
    <row r="36" spans="1:16" customFormat="1" x14ac:dyDescent="0.3">
      <c r="A36">
        <v>34</v>
      </c>
      <c r="B36" s="4">
        <v>5</v>
      </c>
      <c r="C36" s="4">
        <v>3.2</v>
      </c>
      <c r="D36" s="4">
        <v>1.2</v>
      </c>
      <c r="E36" s="4">
        <v>0.2</v>
      </c>
      <c r="F36" s="41" t="s">
        <v>6</v>
      </c>
      <c r="G36" s="5"/>
    </row>
    <row r="37" spans="1:16" customFormat="1" x14ac:dyDescent="0.3">
      <c r="A37">
        <v>35</v>
      </c>
      <c r="B37" s="4">
        <v>5.5</v>
      </c>
      <c r="C37" s="4">
        <v>3.5</v>
      </c>
      <c r="D37" s="4">
        <v>1.3</v>
      </c>
      <c r="E37" s="4">
        <v>0.2</v>
      </c>
      <c r="F37" s="41" t="s">
        <v>6</v>
      </c>
      <c r="G37" s="5"/>
      <c r="J37" t="s">
        <v>78</v>
      </c>
    </row>
    <row r="38" spans="1:16" customFormat="1" x14ac:dyDescent="0.3">
      <c r="A38">
        <v>36</v>
      </c>
      <c r="B38" s="4">
        <v>4.9000000000000004</v>
      </c>
      <c r="C38" s="4">
        <v>3.6</v>
      </c>
      <c r="D38" s="4">
        <v>1.4</v>
      </c>
      <c r="E38" s="4">
        <v>0.1</v>
      </c>
      <c r="F38" s="41" t="s">
        <v>6</v>
      </c>
      <c r="G38" s="5"/>
    </row>
    <row r="39" spans="1:16" customFormat="1" ht="15" thickBot="1" x14ac:dyDescent="0.35">
      <c r="A39">
        <v>37</v>
      </c>
      <c r="B39" s="4">
        <v>4.4000000000000004</v>
      </c>
      <c r="C39" s="4">
        <v>3</v>
      </c>
      <c r="D39" s="4">
        <v>1.3</v>
      </c>
      <c r="E39" s="4">
        <v>0.2</v>
      </c>
      <c r="F39" s="41" t="s">
        <v>6</v>
      </c>
      <c r="G39" s="5"/>
      <c r="J39" t="s">
        <v>26</v>
      </c>
    </row>
    <row r="40" spans="1:16" customFormat="1" x14ac:dyDescent="0.3">
      <c r="A40">
        <v>38</v>
      </c>
      <c r="B40" s="4">
        <v>5.0999999999999996</v>
      </c>
      <c r="C40" s="4">
        <v>3.4</v>
      </c>
      <c r="D40" s="4">
        <v>1.5</v>
      </c>
      <c r="E40" s="4">
        <v>0.2</v>
      </c>
      <c r="F40" s="41" t="s">
        <v>6</v>
      </c>
      <c r="G40" s="5"/>
      <c r="J40" s="7" t="s">
        <v>27</v>
      </c>
      <c r="K40" s="7" t="s">
        <v>28</v>
      </c>
      <c r="L40" s="7" t="s">
        <v>29</v>
      </c>
      <c r="M40" s="7" t="s">
        <v>19</v>
      </c>
      <c r="N40" s="7" t="s">
        <v>30</v>
      </c>
    </row>
    <row r="41" spans="1:16" customFormat="1" x14ac:dyDescent="0.3">
      <c r="A41">
        <v>39</v>
      </c>
      <c r="B41" s="4">
        <v>5</v>
      </c>
      <c r="C41" s="4">
        <v>3.5</v>
      </c>
      <c r="D41" s="4">
        <v>1.3</v>
      </c>
      <c r="E41" s="4">
        <v>0.3</v>
      </c>
      <c r="F41" s="41" t="s">
        <v>6</v>
      </c>
      <c r="G41" s="5"/>
      <c r="J41" s="34" t="s">
        <v>31</v>
      </c>
      <c r="K41" s="34">
        <v>49</v>
      </c>
      <c r="L41" s="34">
        <v>245.19999999999996</v>
      </c>
      <c r="M41" s="34">
        <v>5.0040816326530608</v>
      </c>
      <c r="N41" s="34">
        <v>0.12664965986394547</v>
      </c>
    </row>
    <row r="42" spans="1:16" customFormat="1" x14ac:dyDescent="0.3">
      <c r="A42">
        <v>40</v>
      </c>
      <c r="B42" s="4">
        <v>4.5</v>
      </c>
      <c r="C42" s="4">
        <v>2.2999999999999998</v>
      </c>
      <c r="D42" s="4">
        <v>1.3</v>
      </c>
      <c r="E42" s="4">
        <v>0.3</v>
      </c>
      <c r="F42" s="41" t="s">
        <v>6</v>
      </c>
      <c r="G42" s="5"/>
      <c r="J42" s="34" t="s">
        <v>32</v>
      </c>
      <c r="K42" s="34">
        <v>50</v>
      </c>
      <c r="L42" s="34">
        <v>296.8</v>
      </c>
      <c r="M42" s="34">
        <v>5.9359999999999999</v>
      </c>
      <c r="N42" s="34">
        <v>0.2664326530612246</v>
      </c>
    </row>
    <row r="43" spans="1:16" customFormat="1" ht="15" thickBot="1" x14ac:dyDescent="0.35">
      <c r="A43">
        <v>41</v>
      </c>
      <c r="B43" s="4">
        <v>4.4000000000000004</v>
      </c>
      <c r="C43" s="4">
        <v>3.2</v>
      </c>
      <c r="D43" s="4">
        <v>1.3</v>
      </c>
      <c r="E43" s="4">
        <v>0.2</v>
      </c>
      <c r="F43" s="41" t="s">
        <v>6</v>
      </c>
      <c r="G43" s="5"/>
      <c r="J43" s="6" t="s">
        <v>33</v>
      </c>
      <c r="K43" s="6">
        <v>50</v>
      </c>
      <c r="L43" s="6">
        <v>329.39999999999992</v>
      </c>
      <c r="M43" s="6">
        <v>6.5879999999999983</v>
      </c>
      <c r="N43" s="6">
        <v>0.40434285714285706</v>
      </c>
    </row>
    <row r="44" spans="1:16" customFormat="1" x14ac:dyDescent="0.3">
      <c r="A44">
        <v>42</v>
      </c>
      <c r="B44" s="4">
        <v>5</v>
      </c>
      <c r="C44" s="4">
        <v>3.5</v>
      </c>
      <c r="D44" s="4">
        <v>1.6</v>
      </c>
      <c r="E44" s="4">
        <v>0.6</v>
      </c>
      <c r="F44" s="41" t="s">
        <v>6</v>
      </c>
      <c r="G44" s="5"/>
    </row>
    <row r="45" spans="1:16" customFormat="1" x14ac:dyDescent="0.3">
      <c r="A45">
        <v>43</v>
      </c>
      <c r="B45" s="4">
        <v>5.0999999999999996</v>
      </c>
      <c r="C45" s="4">
        <v>3.8</v>
      </c>
      <c r="D45" s="4">
        <v>1.9</v>
      </c>
      <c r="E45" s="4">
        <v>0.4</v>
      </c>
      <c r="F45" s="41" t="s">
        <v>6</v>
      </c>
      <c r="G45" s="5"/>
    </row>
    <row r="46" spans="1:16" customFormat="1" ht="15" thickBot="1" x14ac:dyDescent="0.35">
      <c r="A46">
        <v>44</v>
      </c>
      <c r="B46" s="4">
        <v>4.8</v>
      </c>
      <c r="C46" s="4">
        <v>3</v>
      </c>
      <c r="D46" s="4">
        <v>1.4</v>
      </c>
      <c r="E46" s="4">
        <v>0.3</v>
      </c>
      <c r="F46" s="41" t="s">
        <v>6</v>
      </c>
      <c r="G46" s="5"/>
      <c r="J46" t="s">
        <v>34</v>
      </c>
    </row>
    <row r="47" spans="1:16" customFormat="1" x14ac:dyDescent="0.3">
      <c r="A47">
        <v>45</v>
      </c>
      <c r="B47" s="4">
        <v>5.0999999999999996</v>
      </c>
      <c r="C47" s="4">
        <v>3.8</v>
      </c>
      <c r="D47" s="4">
        <v>1.6</v>
      </c>
      <c r="E47" s="4">
        <v>0.2</v>
      </c>
      <c r="F47" s="41" t="s">
        <v>6</v>
      </c>
      <c r="G47" s="5"/>
      <c r="J47" s="7" t="s">
        <v>35</v>
      </c>
      <c r="K47" s="7" t="s">
        <v>36</v>
      </c>
      <c r="L47" s="7" t="s">
        <v>37</v>
      </c>
      <c r="M47" s="7" t="s">
        <v>38</v>
      </c>
      <c r="N47" s="7" t="s">
        <v>15</v>
      </c>
      <c r="O47" s="7" t="s">
        <v>39</v>
      </c>
      <c r="P47" s="7" t="s">
        <v>40</v>
      </c>
    </row>
    <row r="48" spans="1:16" customFormat="1" x14ac:dyDescent="0.3">
      <c r="A48">
        <v>46</v>
      </c>
      <c r="B48" s="4">
        <v>4.5999999999999996</v>
      </c>
      <c r="C48" s="4">
        <v>3.2</v>
      </c>
      <c r="D48" s="4">
        <v>1.4</v>
      </c>
      <c r="E48" s="4">
        <v>0.2</v>
      </c>
      <c r="F48" s="41" t="s">
        <v>6</v>
      </c>
      <c r="G48" s="5"/>
      <c r="J48" s="34" t="s">
        <v>41</v>
      </c>
      <c r="K48" s="34">
        <v>62.66489686344336</v>
      </c>
      <c r="L48" s="34">
        <v>2</v>
      </c>
      <c r="M48" s="34">
        <v>31.33244843172168</v>
      </c>
      <c r="N48" s="34">
        <v>117.45489762196891</v>
      </c>
      <c r="O48" s="34">
        <v>3.960428615094908E-31</v>
      </c>
      <c r="P48" s="34">
        <v>3.0580503830481405</v>
      </c>
    </row>
    <row r="49" spans="1:25" customFormat="1" x14ac:dyDescent="0.3">
      <c r="A49">
        <v>47</v>
      </c>
      <c r="B49" s="4">
        <v>5.3</v>
      </c>
      <c r="C49" s="4">
        <v>3.7</v>
      </c>
      <c r="D49" s="4">
        <v>1.5</v>
      </c>
      <c r="E49" s="4">
        <v>0.2</v>
      </c>
      <c r="F49" s="41" t="s">
        <v>6</v>
      </c>
      <c r="G49" s="5"/>
      <c r="J49" s="34" t="s">
        <v>42</v>
      </c>
      <c r="K49" s="34">
        <v>38.947183673469382</v>
      </c>
      <c r="L49" s="34">
        <v>146</v>
      </c>
      <c r="M49" s="34">
        <v>0.26676153201006425</v>
      </c>
      <c r="N49" s="34"/>
      <c r="O49" s="34"/>
      <c r="P49" s="34"/>
      <c r="Q49" s="18"/>
    </row>
    <row r="50" spans="1:25" customFormat="1" x14ac:dyDescent="0.3">
      <c r="A50">
        <v>48</v>
      </c>
      <c r="B50" s="4">
        <v>5</v>
      </c>
      <c r="C50" s="4">
        <v>3.3</v>
      </c>
      <c r="D50" s="4">
        <v>1.4</v>
      </c>
      <c r="E50" s="4">
        <v>0.2</v>
      </c>
      <c r="F50" s="41" t="s">
        <v>6</v>
      </c>
      <c r="G50" s="5"/>
      <c r="I50" s="18"/>
      <c r="J50" s="34"/>
      <c r="K50" s="34"/>
      <c r="L50" s="34"/>
      <c r="M50" s="34"/>
      <c r="N50" s="34"/>
      <c r="O50" s="34"/>
      <c r="P50" s="34"/>
      <c r="Q50" s="18"/>
    </row>
    <row r="51" spans="1:25" customFormat="1" ht="15" thickBot="1" x14ac:dyDescent="0.35">
      <c r="A51">
        <v>49</v>
      </c>
      <c r="B51" s="4">
        <v>7</v>
      </c>
      <c r="C51" s="4">
        <v>3.2</v>
      </c>
      <c r="D51" s="4">
        <v>4.7</v>
      </c>
      <c r="E51" s="4">
        <v>1.4</v>
      </c>
      <c r="F51" s="41" t="s">
        <v>7</v>
      </c>
      <c r="G51" s="5"/>
      <c r="I51" s="18"/>
      <c r="J51" s="6" t="s">
        <v>13</v>
      </c>
      <c r="K51" s="6">
        <v>101.61208053691274</v>
      </c>
      <c r="L51" s="6">
        <v>148</v>
      </c>
      <c r="M51" s="6"/>
      <c r="N51" s="6"/>
      <c r="O51" s="6"/>
      <c r="P51" s="6"/>
      <c r="Q51" s="18"/>
    </row>
    <row r="52" spans="1:25" customFormat="1" x14ac:dyDescent="0.3">
      <c r="A52">
        <v>50</v>
      </c>
      <c r="B52" s="4">
        <v>6.4</v>
      </c>
      <c r="C52" s="4">
        <v>3.2</v>
      </c>
      <c r="D52" s="4">
        <v>4.5</v>
      </c>
      <c r="E52" s="4">
        <v>1.5</v>
      </c>
      <c r="F52" s="41" t="s">
        <v>7</v>
      </c>
      <c r="G52" s="5"/>
      <c r="I52" s="18"/>
      <c r="J52" s="18"/>
      <c r="K52" s="18"/>
      <c r="L52" s="18"/>
      <c r="M52" s="18"/>
      <c r="N52" s="18"/>
      <c r="O52" s="18"/>
      <c r="P52" s="18"/>
      <c r="Q52" s="18"/>
    </row>
    <row r="53" spans="1:25" customFormat="1" x14ac:dyDescent="0.3">
      <c r="A53">
        <v>51</v>
      </c>
      <c r="B53" s="4">
        <v>6.9</v>
      </c>
      <c r="C53" s="4">
        <v>3.1</v>
      </c>
      <c r="D53" s="4">
        <v>4.9000000000000004</v>
      </c>
      <c r="E53" s="4">
        <v>1.5</v>
      </c>
      <c r="F53" s="41" t="s">
        <v>7</v>
      </c>
      <c r="G53" s="5"/>
      <c r="I53" s="18"/>
      <c r="J53" s="18"/>
      <c r="K53" s="18"/>
      <c r="L53" s="18"/>
      <c r="M53" s="18"/>
      <c r="N53" s="18"/>
      <c r="O53" s="18"/>
      <c r="P53" s="18"/>
      <c r="Q53" s="18"/>
    </row>
    <row r="54" spans="1:25" customFormat="1" x14ac:dyDescent="0.3">
      <c r="A54">
        <v>52</v>
      </c>
      <c r="B54" s="4">
        <v>5.5</v>
      </c>
      <c r="C54" s="4">
        <v>2.2999999999999998</v>
      </c>
      <c r="D54" s="4">
        <v>4</v>
      </c>
      <c r="E54" s="4">
        <v>1.3</v>
      </c>
      <c r="F54" s="41" t="s">
        <v>7</v>
      </c>
      <c r="G54" s="5"/>
      <c r="I54" s="18"/>
      <c r="J54" s="18"/>
      <c r="K54" s="18"/>
      <c r="L54" s="18"/>
      <c r="M54" s="18"/>
      <c r="N54" s="18"/>
      <c r="O54" s="18"/>
      <c r="P54" s="18"/>
      <c r="Q54" s="18"/>
    </row>
    <row r="55" spans="1:25" customFormat="1" x14ac:dyDescent="0.3">
      <c r="A55">
        <v>53</v>
      </c>
      <c r="B55" s="4">
        <v>6.5</v>
      </c>
      <c r="C55" s="4">
        <v>2.8</v>
      </c>
      <c r="D55" s="4">
        <v>4.5999999999999996</v>
      </c>
      <c r="E55" s="4">
        <v>1.5</v>
      </c>
      <c r="F55" s="41" t="s">
        <v>7</v>
      </c>
      <c r="G55" s="5"/>
      <c r="I55" s="18"/>
      <c r="J55" s="18"/>
      <c r="K55" s="18"/>
      <c r="L55" s="18"/>
      <c r="M55" s="18"/>
      <c r="N55" s="18"/>
      <c r="O55" s="18"/>
      <c r="P55" s="18"/>
      <c r="Q55" s="18"/>
    </row>
    <row r="56" spans="1:25" customFormat="1" x14ac:dyDescent="0.3">
      <c r="A56">
        <v>54</v>
      </c>
      <c r="B56" s="4">
        <v>5.7</v>
      </c>
      <c r="C56" s="4">
        <v>2.8</v>
      </c>
      <c r="D56" s="4">
        <v>4.5</v>
      </c>
      <c r="E56" s="4">
        <v>1.3</v>
      </c>
      <c r="F56" s="41" t="s">
        <v>7</v>
      </c>
      <c r="G56" s="5"/>
      <c r="I56" s="18"/>
      <c r="J56" s="18" t="s">
        <v>3</v>
      </c>
      <c r="K56" s="18" t="s">
        <v>6</v>
      </c>
      <c r="L56" s="18" t="s">
        <v>7</v>
      </c>
      <c r="M56" t="s">
        <v>8</v>
      </c>
      <c r="N56" s="35"/>
      <c r="O56" s="35"/>
      <c r="P56" s="35"/>
      <c r="Q56" s="35"/>
      <c r="R56" s="35"/>
      <c r="S56" s="35"/>
      <c r="T56" s="35"/>
      <c r="V56" s="18"/>
      <c r="W56" s="18"/>
      <c r="X56" s="18"/>
      <c r="Y56" s="18"/>
    </row>
    <row r="57" spans="1:25" customFormat="1" x14ac:dyDescent="0.3">
      <c r="A57">
        <v>55</v>
      </c>
      <c r="B57" s="4">
        <v>6.3</v>
      </c>
      <c r="C57" s="4">
        <v>3.3</v>
      </c>
      <c r="D57" s="4">
        <v>4.7</v>
      </c>
      <c r="E57" s="4">
        <v>1.6</v>
      </c>
      <c r="F57" s="41" t="s">
        <v>7</v>
      </c>
      <c r="G57" s="5"/>
      <c r="I57" s="18"/>
      <c r="J57" s="18" t="s">
        <v>44</v>
      </c>
      <c r="K57" s="18">
        <f>MIN(B2:B50)</f>
        <v>4.3</v>
      </c>
      <c r="L57" s="18">
        <f>MIN(B51:B100)</f>
        <v>4.9000000000000004</v>
      </c>
      <c r="M57">
        <f>MIN(B101:B150)</f>
        <v>4.9000000000000004</v>
      </c>
      <c r="N57" s="18"/>
      <c r="O57" s="18"/>
      <c r="P57" s="18"/>
      <c r="Q57" s="18"/>
      <c r="R57" s="18"/>
      <c r="T57" s="18"/>
      <c r="V57" s="18"/>
      <c r="W57" s="18"/>
      <c r="X57" s="18"/>
      <c r="Y57" s="18"/>
    </row>
    <row r="58" spans="1:25" customFormat="1" x14ac:dyDescent="0.3">
      <c r="A58">
        <v>56</v>
      </c>
      <c r="B58" s="4">
        <v>4.9000000000000004</v>
      </c>
      <c r="C58" s="4">
        <v>2.4</v>
      </c>
      <c r="D58" s="4">
        <v>3.3</v>
      </c>
      <c r="E58" s="4">
        <v>1</v>
      </c>
      <c r="F58" s="41" t="s">
        <v>7</v>
      </c>
      <c r="G58" s="5"/>
      <c r="I58" s="18"/>
      <c r="J58" t="s">
        <v>45</v>
      </c>
      <c r="K58">
        <f>_xlfn.QUARTILE.INC(B2:B50,1)</f>
        <v>4.8</v>
      </c>
      <c r="L58" s="18">
        <f>_xlfn.QUARTILE.INC(B51:B100,1)</f>
        <v>5.6</v>
      </c>
      <c r="M58">
        <f>_xlfn.QUARTILE.INC(B100:B150,1)</f>
        <v>6.2</v>
      </c>
      <c r="N58" s="18"/>
      <c r="O58" s="18"/>
      <c r="P58" s="18"/>
      <c r="Q58" s="18"/>
      <c r="R58" s="18"/>
      <c r="T58" s="18"/>
      <c r="V58" s="18"/>
      <c r="W58" s="18"/>
      <c r="X58" s="18"/>
      <c r="Y58" s="18"/>
    </row>
    <row r="59" spans="1:25" customFormat="1" x14ac:dyDescent="0.3">
      <c r="A59">
        <v>57</v>
      </c>
      <c r="B59" s="4">
        <v>6.6</v>
      </c>
      <c r="C59" s="4">
        <v>2.9</v>
      </c>
      <c r="D59" s="4">
        <v>4.5999999999999996</v>
      </c>
      <c r="E59" s="4">
        <v>1.3</v>
      </c>
      <c r="F59" s="41" t="s">
        <v>7</v>
      </c>
      <c r="G59" s="5"/>
      <c r="I59" s="18"/>
      <c r="J59" s="18" t="s">
        <v>46</v>
      </c>
      <c r="K59">
        <f>_xlfn.QUARTILE.INC(B3:B51,2)</f>
        <v>5</v>
      </c>
      <c r="L59" s="18">
        <f>_xlfn.QUARTILE.INC(B52:B101,2)</f>
        <v>5.9</v>
      </c>
      <c r="M59">
        <f>_xlfn.QUARTILE.INC(B101:B151,2)</f>
        <v>6.5</v>
      </c>
      <c r="N59" s="18"/>
      <c r="O59" s="18"/>
      <c r="P59" s="18"/>
      <c r="Q59" s="18"/>
      <c r="R59" s="18"/>
      <c r="T59" s="18"/>
      <c r="V59" s="18"/>
      <c r="W59" s="18"/>
      <c r="X59" s="18"/>
      <c r="Y59" s="18"/>
    </row>
    <row r="60" spans="1:25" customFormat="1" x14ac:dyDescent="0.3">
      <c r="A60">
        <v>58</v>
      </c>
      <c r="B60" s="4">
        <v>5.2</v>
      </c>
      <c r="C60" s="4">
        <v>2.7</v>
      </c>
      <c r="D60" s="4">
        <v>3.9</v>
      </c>
      <c r="E60" s="4">
        <v>1.4</v>
      </c>
      <c r="F60" s="41" t="s">
        <v>7</v>
      </c>
      <c r="G60" s="5"/>
      <c r="I60" s="18"/>
      <c r="J60" s="18" t="s">
        <v>47</v>
      </c>
      <c r="K60">
        <f>_xlfn.QUARTILE.INC(B4:B52,3)</f>
        <v>5.3</v>
      </c>
      <c r="L60" s="18">
        <f>_xlfn.QUARTILE.INC(B53:B102,3)</f>
        <v>6.2750000000000004</v>
      </c>
      <c r="M60">
        <f>_xlfn.QUARTILE.INC(B102:B152,3)</f>
        <v>7</v>
      </c>
      <c r="N60" s="18"/>
      <c r="O60" s="18"/>
      <c r="P60" s="18"/>
      <c r="Q60" s="18"/>
    </row>
    <row r="61" spans="1:25" customFormat="1" x14ac:dyDescent="0.3">
      <c r="A61">
        <v>59</v>
      </c>
      <c r="B61" s="4">
        <v>5</v>
      </c>
      <c r="C61" s="4">
        <v>2</v>
      </c>
      <c r="D61" s="4">
        <v>3.5</v>
      </c>
      <c r="E61" s="4">
        <v>1</v>
      </c>
      <c r="F61" s="41" t="s">
        <v>7</v>
      </c>
      <c r="G61" s="5"/>
      <c r="I61" s="18"/>
      <c r="J61" s="18" t="s">
        <v>48</v>
      </c>
      <c r="K61" s="18">
        <f>MAX(B2:B50)</f>
        <v>5.8</v>
      </c>
      <c r="L61" s="18">
        <f>MAX(B51:B100)</f>
        <v>7</v>
      </c>
      <c r="M61" s="18">
        <f>MAX(B101:B150)</f>
        <v>7.9</v>
      </c>
      <c r="N61" s="18"/>
      <c r="O61" s="18"/>
      <c r="P61" s="18"/>
      <c r="Q61" s="18"/>
    </row>
    <row r="62" spans="1:25" customFormat="1" x14ac:dyDescent="0.3">
      <c r="A62">
        <v>60</v>
      </c>
      <c r="B62" s="4">
        <v>5.9</v>
      </c>
      <c r="C62" s="4">
        <v>3</v>
      </c>
      <c r="D62" s="4">
        <v>4.2</v>
      </c>
      <c r="E62" s="4">
        <v>1.5</v>
      </c>
      <c r="F62" s="41" t="s">
        <v>7</v>
      </c>
      <c r="G62" s="5"/>
      <c r="I62" s="18"/>
      <c r="J62" s="18" t="s">
        <v>79</v>
      </c>
      <c r="K62" s="18">
        <v>4.3</v>
      </c>
      <c r="L62" s="18">
        <v>4.9000000000000004</v>
      </c>
      <c r="M62" s="18">
        <v>4.9000000000000004</v>
      </c>
      <c r="N62" s="18"/>
      <c r="O62" s="18"/>
      <c r="P62" s="18"/>
      <c r="Q62" s="18"/>
      <c r="R62" s="18"/>
    </row>
    <row r="63" spans="1:25" customFormat="1" x14ac:dyDescent="0.3">
      <c r="A63">
        <v>61</v>
      </c>
      <c r="B63" s="4">
        <v>6</v>
      </c>
      <c r="C63" s="4">
        <v>2.2000000000000002</v>
      </c>
      <c r="D63" s="4">
        <v>4</v>
      </c>
      <c r="E63" s="4">
        <v>1</v>
      </c>
      <c r="F63" s="41" t="s">
        <v>7</v>
      </c>
      <c r="G63" s="5"/>
      <c r="I63" s="18"/>
      <c r="J63" s="18" t="s">
        <v>50</v>
      </c>
      <c r="K63" s="18">
        <f>K$59-K$58</f>
        <v>0.20000000000000018</v>
      </c>
      <c r="L63" s="18">
        <f t="shared" ref="L63:M63" si="0">L$59-L$58</f>
        <v>0.30000000000000071</v>
      </c>
      <c r="M63" s="18">
        <f t="shared" si="0"/>
        <v>0.29999999999999982</v>
      </c>
      <c r="N63" s="18"/>
      <c r="O63" s="18"/>
      <c r="P63" s="18"/>
      <c r="Q63" s="18"/>
      <c r="R63" s="18"/>
    </row>
    <row r="64" spans="1:25" customFormat="1" x14ac:dyDescent="0.3">
      <c r="A64">
        <v>62</v>
      </c>
      <c r="B64" s="4">
        <v>6.1</v>
      </c>
      <c r="C64" s="4">
        <v>2.9</v>
      </c>
      <c r="D64" s="4">
        <v>4.7</v>
      </c>
      <c r="E64" s="4">
        <v>1.4</v>
      </c>
      <c r="F64" s="41" t="s">
        <v>7</v>
      </c>
      <c r="G64" s="5"/>
      <c r="I64" s="18"/>
      <c r="J64" t="s">
        <v>51</v>
      </c>
      <c r="K64">
        <f>K$60-K$59</f>
        <v>0.29999999999999982</v>
      </c>
      <c r="L64">
        <f t="shared" ref="L64" si="1">L$60-L$59</f>
        <v>0.375</v>
      </c>
      <c r="M64">
        <f>M$60-M$59</f>
        <v>0.5</v>
      </c>
      <c r="O64" s="18"/>
      <c r="P64" s="18"/>
      <c r="Q64" s="18"/>
      <c r="R64" s="18"/>
    </row>
    <row r="65" spans="1:18" customFormat="1" x14ac:dyDescent="0.3">
      <c r="A65">
        <v>63</v>
      </c>
      <c r="B65" s="4">
        <v>5.6</v>
      </c>
      <c r="C65" s="4">
        <v>2.9</v>
      </c>
      <c r="D65" s="4">
        <v>3.6</v>
      </c>
      <c r="E65" s="4">
        <v>1.3</v>
      </c>
      <c r="F65" s="41" t="s">
        <v>7</v>
      </c>
      <c r="G65" s="5"/>
      <c r="I65" s="18"/>
      <c r="J65" t="s">
        <v>52</v>
      </c>
      <c r="K65">
        <f>K$61-K$60</f>
        <v>0.5</v>
      </c>
      <c r="L65">
        <f t="shared" ref="L65:M65" si="2">L$61-L$60</f>
        <v>0.72499999999999964</v>
      </c>
      <c r="M65">
        <f t="shared" si="2"/>
        <v>0.90000000000000036</v>
      </c>
      <c r="N65" s="18"/>
      <c r="O65" s="18"/>
      <c r="P65" s="18"/>
      <c r="Q65" s="18"/>
      <c r="R65" s="18"/>
    </row>
    <row r="66" spans="1:18" customFormat="1" x14ac:dyDescent="0.3">
      <c r="A66">
        <v>64</v>
      </c>
      <c r="B66" s="4">
        <v>6.7</v>
      </c>
      <c r="C66" s="4">
        <v>3.1</v>
      </c>
      <c r="D66" s="4">
        <v>4.4000000000000004</v>
      </c>
      <c r="E66" s="4">
        <v>1.4</v>
      </c>
      <c r="F66" s="41" t="s">
        <v>7</v>
      </c>
      <c r="G66" s="5"/>
      <c r="I66" s="18"/>
      <c r="J66" t="s">
        <v>49</v>
      </c>
      <c r="K66">
        <f>K$58-K$57</f>
        <v>0.5</v>
      </c>
      <c r="L66">
        <f t="shared" ref="L66:M66" si="3">L$58-L$57</f>
        <v>0.69999999999999929</v>
      </c>
      <c r="M66">
        <f t="shared" si="3"/>
        <v>1.2999999999999998</v>
      </c>
      <c r="N66" s="18"/>
      <c r="O66" s="18"/>
      <c r="P66" s="18"/>
      <c r="Q66" s="18"/>
      <c r="R66" s="18"/>
    </row>
    <row r="67" spans="1:18" customFormat="1" x14ac:dyDescent="0.3">
      <c r="A67">
        <v>65</v>
      </c>
      <c r="B67" s="4">
        <v>5.6</v>
      </c>
      <c r="C67" s="4">
        <v>3</v>
      </c>
      <c r="D67" s="4">
        <v>4.5</v>
      </c>
      <c r="E67" s="4">
        <v>1.5</v>
      </c>
      <c r="F67" s="41" t="s">
        <v>7</v>
      </c>
      <c r="G67" s="5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customFormat="1" x14ac:dyDescent="0.3">
      <c r="A68">
        <v>66</v>
      </c>
      <c r="B68" s="4">
        <v>5.8</v>
      </c>
      <c r="C68" s="4">
        <v>2.7</v>
      </c>
      <c r="D68" s="4">
        <v>4.0999999999999996</v>
      </c>
      <c r="E68" s="4">
        <v>1</v>
      </c>
      <c r="F68" s="41" t="s">
        <v>7</v>
      </c>
      <c r="G68" s="5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customFormat="1" x14ac:dyDescent="0.3">
      <c r="A69">
        <v>67</v>
      </c>
      <c r="B69" s="4">
        <v>6.2</v>
      </c>
      <c r="C69" s="4">
        <v>2.2000000000000002</v>
      </c>
      <c r="D69" s="4">
        <v>4.5</v>
      </c>
      <c r="E69" s="4">
        <v>1.5</v>
      </c>
      <c r="F69" s="41" t="s">
        <v>7</v>
      </c>
      <c r="G69" s="5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customFormat="1" x14ac:dyDescent="0.3">
      <c r="A70">
        <v>68</v>
      </c>
      <c r="B70" s="4">
        <v>5.6</v>
      </c>
      <c r="C70" s="4">
        <v>2.5</v>
      </c>
      <c r="D70" s="4">
        <v>3.9</v>
      </c>
      <c r="E70" s="4">
        <v>1.1000000000000001</v>
      </c>
      <c r="F70" s="41" t="s">
        <v>7</v>
      </c>
      <c r="G70" s="5"/>
      <c r="J70" s="18"/>
      <c r="K70" s="18"/>
      <c r="L70" s="18"/>
      <c r="M70" s="18"/>
      <c r="O70" s="18"/>
      <c r="P70" s="18"/>
      <c r="Q70" s="18"/>
      <c r="R70" s="18"/>
    </row>
    <row r="71" spans="1:18" customFormat="1" x14ac:dyDescent="0.3">
      <c r="A71">
        <v>69</v>
      </c>
      <c r="B71" s="4">
        <v>5.9</v>
      </c>
      <c r="C71" s="4">
        <v>3.2</v>
      </c>
      <c r="D71" s="4">
        <v>4.8</v>
      </c>
      <c r="E71" s="4">
        <v>1.8</v>
      </c>
      <c r="F71" s="41" t="s">
        <v>7</v>
      </c>
      <c r="G71" s="5"/>
      <c r="J71" s="18"/>
      <c r="K71" s="18"/>
      <c r="L71" s="18"/>
      <c r="M71" s="18"/>
      <c r="O71" s="18"/>
      <c r="P71" s="18"/>
      <c r="Q71" s="18"/>
      <c r="R71" s="18"/>
    </row>
    <row r="72" spans="1:18" customFormat="1" x14ac:dyDescent="0.3">
      <c r="A72">
        <v>70</v>
      </c>
      <c r="B72" s="4">
        <v>6.1</v>
      </c>
      <c r="C72" s="4">
        <v>2.8</v>
      </c>
      <c r="D72" s="4">
        <v>4</v>
      </c>
      <c r="E72" s="4">
        <v>1.3</v>
      </c>
      <c r="F72" s="41" t="s">
        <v>7</v>
      </c>
      <c r="G72" s="5"/>
      <c r="J72" s="18"/>
      <c r="K72" s="18"/>
      <c r="L72" s="18"/>
      <c r="M72" s="18"/>
      <c r="O72" s="18"/>
      <c r="P72" s="18"/>
      <c r="Q72" s="18"/>
      <c r="R72" s="18"/>
    </row>
    <row r="73" spans="1:18" customFormat="1" x14ac:dyDescent="0.3">
      <c r="A73">
        <v>71</v>
      </c>
      <c r="B73" s="4">
        <v>6.3</v>
      </c>
      <c r="C73" s="4">
        <v>2.5</v>
      </c>
      <c r="D73" s="4">
        <v>4.9000000000000004</v>
      </c>
      <c r="E73" s="4">
        <v>1.5</v>
      </c>
      <c r="F73" s="41" t="s">
        <v>7</v>
      </c>
      <c r="G73" s="5"/>
      <c r="O73" s="18"/>
      <c r="P73" s="18"/>
      <c r="Q73" s="18"/>
      <c r="R73" s="18"/>
    </row>
    <row r="74" spans="1:18" customFormat="1" x14ac:dyDescent="0.3">
      <c r="A74">
        <v>72</v>
      </c>
      <c r="B74" s="4">
        <v>6.1</v>
      </c>
      <c r="C74" s="4">
        <v>2.8</v>
      </c>
      <c r="D74" s="4">
        <v>4.7</v>
      </c>
      <c r="E74" s="4">
        <v>1.2</v>
      </c>
      <c r="F74" s="41" t="s">
        <v>7</v>
      </c>
      <c r="G74" s="5"/>
    </row>
    <row r="75" spans="1:18" customFormat="1" x14ac:dyDescent="0.3">
      <c r="A75">
        <v>73</v>
      </c>
      <c r="B75" s="4">
        <v>6.4</v>
      </c>
      <c r="C75" s="4">
        <v>2.9</v>
      </c>
      <c r="D75" s="4">
        <v>4.3</v>
      </c>
      <c r="E75" s="4">
        <v>1.3</v>
      </c>
      <c r="F75" s="41" t="s">
        <v>7</v>
      </c>
      <c r="G75" s="5"/>
    </row>
    <row r="76" spans="1:18" customFormat="1" x14ac:dyDescent="0.3">
      <c r="A76">
        <v>74</v>
      </c>
      <c r="B76" s="4">
        <v>6.6</v>
      </c>
      <c r="C76" s="4">
        <v>3</v>
      </c>
      <c r="D76" s="4">
        <v>4.4000000000000004</v>
      </c>
      <c r="E76" s="4">
        <v>1.4</v>
      </c>
      <c r="F76" s="41" t="s">
        <v>7</v>
      </c>
      <c r="G76" s="5"/>
    </row>
    <row r="77" spans="1:18" customFormat="1" x14ac:dyDescent="0.3">
      <c r="A77">
        <v>75</v>
      </c>
      <c r="B77" s="4">
        <v>6.8</v>
      </c>
      <c r="C77" s="4">
        <v>2.8</v>
      </c>
      <c r="D77" s="4">
        <v>4.8</v>
      </c>
      <c r="E77" s="4">
        <v>1.4</v>
      </c>
      <c r="F77" s="41" t="s">
        <v>7</v>
      </c>
      <c r="G77" s="5"/>
    </row>
    <row r="78" spans="1:18" customFormat="1" x14ac:dyDescent="0.3">
      <c r="A78">
        <v>76</v>
      </c>
      <c r="B78" s="4">
        <v>6.7</v>
      </c>
      <c r="C78" s="4">
        <v>3</v>
      </c>
      <c r="D78" s="4">
        <v>5</v>
      </c>
      <c r="E78" s="4">
        <v>1.7</v>
      </c>
      <c r="F78" s="41" t="s">
        <v>7</v>
      </c>
      <c r="G78" s="5"/>
    </row>
    <row r="79" spans="1:18" customFormat="1" x14ac:dyDescent="0.3">
      <c r="A79">
        <v>77</v>
      </c>
      <c r="B79" s="4">
        <v>6</v>
      </c>
      <c r="C79" s="4">
        <v>2.9</v>
      </c>
      <c r="D79" s="4">
        <v>4.5</v>
      </c>
      <c r="E79" s="4">
        <v>1.5</v>
      </c>
      <c r="F79" s="41" t="s">
        <v>7</v>
      </c>
      <c r="G79" s="5"/>
    </row>
    <row r="80" spans="1:18" customFormat="1" x14ac:dyDescent="0.3">
      <c r="A80">
        <v>78</v>
      </c>
      <c r="B80" s="4">
        <v>5.7</v>
      </c>
      <c r="C80" s="4">
        <v>2.6</v>
      </c>
      <c r="D80" s="4">
        <v>3.5</v>
      </c>
      <c r="E80" s="4">
        <v>1</v>
      </c>
      <c r="F80" s="41" t="s">
        <v>7</v>
      </c>
      <c r="G80" s="5"/>
    </row>
    <row r="81" spans="1:7" customFormat="1" x14ac:dyDescent="0.3">
      <c r="A81">
        <v>79</v>
      </c>
      <c r="B81" s="4">
        <v>5.5</v>
      </c>
      <c r="C81" s="4">
        <v>2.4</v>
      </c>
      <c r="D81" s="4">
        <v>3.8</v>
      </c>
      <c r="E81" s="4">
        <v>1.1000000000000001</v>
      </c>
      <c r="F81" s="41" t="s">
        <v>7</v>
      </c>
      <c r="G81" s="5"/>
    </row>
    <row r="82" spans="1:7" customFormat="1" x14ac:dyDescent="0.3">
      <c r="A82">
        <v>80</v>
      </c>
      <c r="B82" s="4">
        <v>5.5</v>
      </c>
      <c r="C82" s="4">
        <v>2.4</v>
      </c>
      <c r="D82" s="4">
        <v>3.7</v>
      </c>
      <c r="E82" s="4">
        <v>1</v>
      </c>
      <c r="F82" s="41" t="s">
        <v>7</v>
      </c>
      <c r="G82" s="5"/>
    </row>
    <row r="83" spans="1:7" customFormat="1" x14ac:dyDescent="0.3">
      <c r="A83">
        <v>81</v>
      </c>
      <c r="B83" s="4">
        <v>5.8</v>
      </c>
      <c r="C83" s="4">
        <v>2.7</v>
      </c>
      <c r="D83" s="4">
        <v>3.9</v>
      </c>
      <c r="E83" s="4">
        <v>1.2</v>
      </c>
      <c r="F83" s="41" t="s">
        <v>7</v>
      </c>
      <c r="G83" s="5"/>
    </row>
    <row r="84" spans="1:7" customFormat="1" x14ac:dyDescent="0.3">
      <c r="A84">
        <v>82</v>
      </c>
      <c r="B84" s="4">
        <v>6</v>
      </c>
      <c r="C84" s="4">
        <v>2.7</v>
      </c>
      <c r="D84" s="4">
        <v>5.0999999999999996</v>
      </c>
      <c r="E84" s="4">
        <v>1.6</v>
      </c>
      <c r="F84" s="41" t="s">
        <v>7</v>
      </c>
      <c r="G84" s="5"/>
    </row>
    <row r="85" spans="1:7" customFormat="1" x14ac:dyDescent="0.3">
      <c r="A85">
        <v>83</v>
      </c>
      <c r="B85" s="4">
        <v>5.4</v>
      </c>
      <c r="C85" s="4">
        <v>3</v>
      </c>
      <c r="D85" s="4">
        <v>4.5</v>
      </c>
      <c r="E85" s="4">
        <v>1.5</v>
      </c>
      <c r="F85" s="41" t="s">
        <v>7</v>
      </c>
      <c r="G85" s="5"/>
    </row>
    <row r="86" spans="1:7" customFormat="1" x14ac:dyDescent="0.3">
      <c r="A86">
        <v>84</v>
      </c>
      <c r="B86" s="4">
        <v>6</v>
      </c>
      <c r="C86" s="4">
        <v>3.4</v>
      </c>
      <c r="D86" s="4">
        <v>4.5</v>
      </c>
      <c r="E86" s="4">
        <v>1.6</v>
      </c>
      <c r="F86" s="41" t="s">
        <v>7</v>
      </c>
      <c r="G86" s="5"/>
    </row>
    <row r="87" spans="1:7" customFormat="1" x14ac:dyDescent="0.3">
      <c r="A87">
        <v>85</v>
      </c>
      <c r="B87" s="4">
        <v>6.7</v>
      </c>
      <c r="C87" s="4">
        <v>3.1</v>
      </c>
      <c r="D87" s="4">
        <v>4.7</v>
      </c>
      <c r="E87" s="4">
        <v>1.5</v>
      </c>
      <c r="F87" s="41" t="s">
        <v>7</v>
      </c>
      <c r="G87" s="5"/>
    </row>
    <row r="88" spans="1:7" customFormat="1" x14ac:dyDescent="0.3">
      <c r="A88">
        <v>86</v>
      </c>
      <c r="B88" s="4">
        <v>6.3</v>
      </c>
      <c r="C88" s="4">
        <v>2.2999999999999998</v>
      </c>
      <c r="D88" s="4">
        <v>4.4000000000000004</v>
      </c>
      <c r="E88" s="4">
        <v>1.3</v>
      </c>
      <c r="F88" s="41" t="s">
        <v>7</v>
      </c>
      <c r="G88" s="5"/>
    </row>
    <row r="89" spans="1:7" customFormat="1" x14ac:dyDescent="0.3">
      <c r="A89">
        <v>87</v>
      </c>
      <c r="B89" s="4">
        <v>5.6</v>
      </c>
      <c r="C89" s="4">
        <v>3</v>
      </c>
      <c r="D89" s="4">
        <v>4.0999999999999996</v>
      </c>
      <c r="E89" s="4">
        <v>1.3</v>
      </c>
      <c r="F89" s="41" t="s">
        <v>7</v>
      </c>
      <c r="G89" s="5"/>
    </row>
    <row r="90" spans="1:7" customFormat="1" x14ac:dyDescent="0.3">
      <c r="A90">
        <v>88</v>
      </c>
      <c r="B90" s="4">
        <v>5.5</v>
      </c>
      <c r="C90" s="4">
        <v>2.5</v>
      </c>
      <c r="D90" s="4">
        <v>4</v>
      </c>
      <c r="E90" s="4">
        <v>1.3</v>
      </c>
      <c r="F90" s="41" t="s">
        <v>7</v>
      </c>
      <c r="G90" s="5"/>
    </row>
    <row r="91" spans="1:7" customFormat="1" x14ac:dyDescent="0.3">
      <c r="A91">
        <v>89</v>
      </c>
      <c r="B91" s="4">
        <v>5.5</v>
      </c>
      <c r="C91" s="4">
        <v>2.6</v>
      </c>
      <c r="D91" s="4">
        <v>4.4000000000000004</v>
      </c>
      <c r="E91" s="4">
        <v>1.2</v>
      </c>
      <c r="F91" s="41" t="s">
        <v>7</v>
      </c>
      <c r="G91" s="5"/>
    </row>
    <row r="92" spans="1:7" customFormat="1" x14ac:dyDescent="0.3">
      <c r="A92">
        <v>90</v>
      </c>
      <c r="B92" s="4">
        <v>6.1</v>
      </c>
      <c r="C92" s="4">
        <v>3</v>
      </c>
      <c r="D92" s="4">
        <v>4.5999999999999996</v>
      </c>
      <c r="E92" s="4">
        <v>1.4</v>
      </c>
      <c r="F92" s="41" t="s">
        <v>7</v>
      </c>
      <c r="G92" s="5"/>
    </row>
    <row r="93" spans="1:7" customFormat="1" x14ac:dyDescent="0.3">
      <c r="A93">
        <v>91</v>
      </c>
      <c r="B93" s="4">
        <v>5.8</v>
      </c>
      <c r="C93" s="4">
        <v>2.6</v>
      </c>
      <c r="D93" s="4">
        <v>4</v>
      </c>
      <c r="E93" s="4">
        <v>1.2</v>
      </c>
      <c r="F93" s="41" t="s">
        <v>7</v>
      </c>
      <c r="G93" s="5"/>
    </row>
    <row r="94" spans="1:7" customFormat="1" x14ac:dyDescent="0.3">
      <c r="A94">
        <v>92</v>
      </c>
      <c r="B94" s="4">
        <v>5</v>
      </c>
      <c r="C94" s="4">
        <v>2.2999999999999998</v>
      </c>
      <c r="D94" s="4">
        <v>3.3</v>
      </c>
      <c r="E94" s="4">
        <v>1</v>
      </c>
      <c r="F94" s="41" t="s">
        <v>7</v>
      </c>
      <c r="G94" s="5"/>
    </row>
    <row r="95" spans="1:7" customFormat="1" x14ac:dyDescent="0.3">
      <c r="A95">
        <v>93</v>
      </c>
      <c r="B95" s="4">
        <v>5.6</v>
      </c>
      <c r="C95" s="4">
        <v>2.7</v>
      </c>
      <c r="D95" s="4">
        <v>4.2</v>
      </c>
      <c r="E95" s="4">
        <v>1.3</v>
      </c>
      <c r="F95" s="41" t="s">
        <v>7</v>
      </c>
      <c r="G95" s="5"/>
    </row>
    <row r="96" spans="1:7" customFormat="1" x14ac:dyDescent="0.3">
      <c r="A96">
        <v>94</v>
      </c>
      <c r="B96" s="4">
        <v>5.7</v>
      </c>
      <c r="C96" s="4">
        <v>3</v>
      </c>
      <c r="D96" s="4">
        <v>4.2</v>
      </c>
      <c r="E96" s="4">
        <v>1.2</v>
      </c>
      <c r="F96" s="41" t="s">
        <v>7</v>
      </c>
      <c r="G96" s="5"/>
    </row>
    <row r="97" spans="1:7" customFormat="1" x14ac:dyDescent="0.3">
      <c r="A97">
        <v>95</v>
      </c>
      <c r="B97" s="4">
        <v>5.7</v>
      </c>
      <c r="C97" s="4">
        <v>2.9</v>
      </c>
      <c r="D97" s="4">
        <v>4.2</v>
      </c>
      <c r="E97" s="4">
        <v>1.3</v>
      </c>
      <c r="F97" s="41" t="s">
        <v>7</v>
      </c>
      <c r="G97" s="5"/>
    </row>
    <row r="98" spans="1:7" customFormat="1" x14ac:dyDescent="0.3">
      <c r="A98">
        <v>96</v>
      </c>
      <c r="B98" s="4">
        <v>6.2</v>
      </c>
      <c r="C98" s="4">
        <v>2.9</v>
      </c>
      <c r="D98" s="4">
        <v>4.3</v>
      </c>
      <c r="E98" s="4">
        <v>1.3</v>
      </c>
      <c r="F98" s="41" t="s">
        <v>7</v>
      </c>
      <c r="G98" s="5"/>
    </row>
    <row r="99" spans="1:7" customFormat="1" x14ac:dyDescent="0.3">
      <c r="A99">
        <v>97</v>
      </c>
      <c r="B99" s="4">
        <v>5.0999999999999996</v>
      </c>
      <c r="C99" s="4">
        <v>2.5</v>
      </c>
      <c r="D99" s="4">
        <v>3</v>
      </c>
      <c r="E99" s="4">
        <v>1.1000000000000001</v>
      </c>
      <c r="F99" s="41" t="s">
        <v>7</v>
      </c>
      <c r="G99" s="5"/>
    </row>
    <row r="100" spans="1:7" customFormat="1" x14ac:dyDescent="0.3">
      <c r="A100">
        <v>98</v>
      </c>
      <c r="B100" s="4">
        <v>5.7</v>
      </c>
      <c r="C100" s="4">
        <v>2.8</v>
      </c>
      <c r="D100" s="4">
        <v>4.0999999999999996</v>
      </c>
      <c r="E100" s="4">
        <v>1.3</v>
      </c>
      <c r="F100" s="41" t="s">
        <v>7</v>
      </c>
      <c r="G100" s="5"/>
    </row>
    <row r="101" spans="1:7" customFormat="1" x14ac:dyDescent="0.3">
      <c r="A101">
        <v>99</v>
      </c>
      <c r="B101" s="4">
        <v>6.3</v>
      </c>
      <c r="C101" s="4">
        <v>3.3</v>
      </c>
      <c r="D101" s="4">
        <v>6</v>
      </c>
      <c r="E101" s="4">
        <v>2.5</v>
      </c>
      <c r="F101" s="41" t="s">
        <v>8</v>
      </c>
      <c r="G101" s="5"/>
    </row>
    <row r="102" spans="1:7" customFormat="1" x14ac:dyDescent="0.3">
      <c r="A102">
        <v>100</v>
      </c>
      <c r="B102" s="4">
        <v>5.8</v>
      </c>
      <c r="C102" s="4">
        <v>2.7</v>
      </c>
      <c r="D102" s="4">
        <v>5.0999999999999996</v>
      </c>
      <c r="E102" s="4">
        <v>1.9</v>
      </c>
      <c r="F102" s="41" t="s">
        <v>8</v>
      </c>
      <c r="G102" s="5"/>
    </row>
    <row r="103" spans="1:7" customFormat="1" x14ac:dyDescent="0.3">
      <c r="A103">
        <v>101</v>
      </c>
      <c r="B103" s="4">
        <v>7.1</v>
      </c>
      <c r="C103" s="4">
        <v>3</v>
      </c>
      <c r="D103" s="4">
        <v>5.9</v>
      </c>
      <c r="E103" s="4">
        <v>2.1</v>
      </c>
      <c r="F103" s="41" t="s">
        <v>8</v>
      </c>
      <c r="G103" s="5"/>
    </row>
    <row r="104" spans="1:7" customFormat="1" x14ac:dyDescent="0.3">
      <c r="A104">
        <v>102</v>
      </c>
      <c r="B104" s="4">
        <v>6.3</v>
      </c>
      <c r="C104" s="4">
        <v>2.9</v>
      </c>
      <c r="D104" s="4">
        <v>5.6</v>
      </c>
      <c r="E104" s="4">
        <v>1.8</v>
      </c>
      <c r="F104" s="41" t="s">
        <v>8</v>
      </c>
      <c r="G104" s="5"/>
    </row>
    <row r="105" spans="1:7" customFormat="1" x14ac:dyDescent="0.3">
      <c r="A105">
        <v>103</v>
      </c>
      <c r="B105" s="4">
        <v>6.5</v>
      </c>
      <c r="C105" s="4">
        <v>3</v>
      </c>
      <c r="D105" s="4">
        <v>5.8</v>
      </c>
      <c r="E105" s="4">
        <v>2.2000000000000002</v>
      </c>
      <c r="F105" s="41" t="s">
        <v>8</v>
      </c>
      <c r="G105" s="5"/>
    </row>
    <row r="106" spans="1:7" customFormat="1" x14ac:dyDescent="0.3">
      <c r="A106">
        <v>104</v>
      </c>
      <c r="B106" s="4">
        <v>7.6</v>
      </c>
      <c r="C106" s="4">
        <v>3</v>
      </c>
      <c r="D106" s="4">
        <v>6.6</v>
      </c>
      <c r="E106" s="4">
        <v>2.1</v>
      </c>
      <c r="F106" s="41" t="s">
        <v>8</v>
      </c>
      <c r="G106" s="5"/>
    </row>
    <row r="107" spans="1:7" customFormat="1" x14ac:dyDescent="0.3">
      <c r="A107">
        <v>105</v>
      </c>
      <c r="B107" s="4">
        <v>4.9000000000000004</v>
      </c>
      <c r="C107" s="4">
        <v>2.5</v>
      </c>
      <c r="D107" s="4">
        <v>4.5</v>
      </c>
      <c r="E107" s="4">
        <v>1.7</v>
      </c>
      <c r="F107" s="41" t="s">
        <v>8</v>
      </c>
      <c r="G107" s="5"/>
    </row>
    <row r="108" spans="1:7" customFormat="1" x14ac:dyDescent="0.3">
      <c r="A108">
        <v>106</v>
      </c>
      <c r="B108" s="4">
        <v>7.3</v>
      </c>
      <c r="C108" s="4">
        <v>2.9</v>
      </c>
      <c r="D108" s="4">
        <v>6.3</v>
      </c>
      <c r="E108" s="4">
        <v>1.8</v>
      </c>
      <c r="F108" s="41" t="s">
        <v>8</v>
      </c>
      <c r="G108" s="5"/>
    </row>
    <row r="109" spans="1:7" customFormat="1" x14ac:dyDescent="0.3">
      <c r="A109">
        <v>107</v>
      </c>
      <c r="B109" s="4">
        <v>6.7</v>
      </c>
      <c r="C109" s="4">
        <v>2.5</v>
      </c>
      <c r="D109" s="4">
        <v>5.8</v>
      </c>
      <c r="E109" s="4">
        <v>1.8</v>
      </c>
      <c r="F109" s="41" t="s">
        <v>8</v>
      </c>
      <c r="G109" s="5"/>
    </row>
    <row r="110" spans="1:7" customFormat="1" x14ac:dyDescent="0.3">
      <c r="A110">
        <v>108</v>
      </c>
      <c r="B110" s="4">
        <v>7.2</v>
      </c>
      <c r="C110" s="4">
        <v>3.6</v>
      </c>
      <c r="D110" s="4">
        <v>6.1</v>
      </c>
      <c r="E110" s="4">
        <v>2.5</v>
      </c>
      <c r="F110" s="41" t="s">
        <v>8</v>
      </c>
      <c r="G110" s="5"/>
    </row>
    <row r="111" spans="1:7" customFormat="1" x14ac:dyDescent="0.3">
      <c r="A111">
        <v>109</v>
      </c>
      <c r="B111" s="4">
        <v>6.5</v>
      </c>
      <c r="C111" s="4">
        <v>3.2</v>
      </c>
      <c r="D111" s="4">
        <v>5.0999999999999996</v>
      </c>
      <c r="E111" s="4">
        <v>2</v>
      </c>
      <c r="F111" s="41" t="s">
        <v>8</v>
      </c>
      <c r="G111" s="5"/>
    </row>
    <row r="112" spans="1:7" customFormat="1" x14ac:dyDescent="0.3">
      <c r="A112">
        <v>110</v>
      </c>
      <c r="B112" s="4">
        <v>6.4</v>
      </c>
      <c r="C112" s="4">
        <v>2.7</v>
      </c>
      <c r="D112" s="4">
        <v>5.3</v>
      </c>
      <c r="E112" s="4">
        <v>1.9</v>
      </c>
      <c r="F112" s="41" t="s">
        <v>8</v>
      </c>
      <c r="G112" s="5"/>
    </row>
    <row r="113" spans="1:7" customFormat="1" x14ac:dyDescent="0.3">
      <c r="A113">
        <v>111</v>
      </c>
      <c r="B113" s="4">
        <v>6.8</v>
      </c>
      <c r="C113" s="4">
        <v>3</v>
      </c>
      <c r="D113" s="4">
        <v>5.5</v>
      </c>
      <c r="E113" s="4">
        <v>2.1</v>
      </c>
      <c r="F113" s="41" t="s">
        <v>8</v>
      </c>
      <c r="G113" s="5"/>
    </row>
    <row r="114" spans="1:7" customFormat="1" x14ac:dyDescent="0.3">
      <c r="A114">
        <v>112</v>
      </c>
      <c r="B114" s="4">
        <v>5.7</v>
      </c>
      <c r="C114" s="4">
        <v>2.5</v>
      </c>
      <c r="D114" s="4">
        <v>5</v>
      </c>
      <c r="E114" s="4">
        <v>2</v>
      </c>
      <c r="F114" s="41" t="s">
        <v>8</v>
      </c>
      <c r="G114" s="5"/>
    </row>
    <row r="115" spans="1:7" customFormat="1" x14ac:dyDescent="0.3">
      <c r="A115">
        <v>113</v>
      </c>
      <c r="B115" s="4">
        <v>5.8</v>
      </c>
      <c r="C115" s="4">
        <v>2.8</v>
      </c>
      <c r="D115" s="4">
        <v>5.0999999999999996</v>
      </c>
      <c r="E115" s="4">
        <v>2.4</v>
      </c>
      <c r="F115" s="41" t="s">
        <v>8</v>
      </c>
      <c r="G115" s="5"/>
    </row>
    <row r="116" spans="1:7" customFormat="1" x14ac:dyDescent="0.3">
      <c r="A116">
        <v>114</v>
      </c>
      <c r="B116" s="4">
        <v>6.4</v>
      </c>
      <c r="C116" s="4">
        <v>3.2</v>
      </c>
      <c r="D116" s="4">
        <v>5.3</v>
      </c>
      <c r="E116" s="4">
        <v>2.2999999999999998</v>
      </c>
      <c r="F116" s="41" t="s">
        <v>8</v>
      </c>
      <c r="G116" s="5"/>
    </row>
    <row r="117" spans="1:7" customFormat="1" x14ac:dyDescent="0.3">
      <c r="A117">
        <v>115</v>
      </c>
      <c r="B117" s="4">
        <v>6.5</v>
      </c>
      <c r="C117" s="4">
        <v>3</v>
      </c>
      <c r="D117" s="4">
        <v>5.5</v>
      </c>
      <c r="E117" s="4">
        <v>1.8</v>
      </c>
      <c r="F117" s="41" t="s">
        <v>8</v>
      </c>
      <c r="G117" s="5"/>
    </row>
    <row r="118" spans="1:7" customFormat="1" x14ac:dyDescent="0.3">
      <c r="A118">
        <v>116</v>
      </c>
      <c r="B118" s="4">
        <v>7.7</v>
      </c>
      <c r="C118" s="4">
        <v>3.8</v>
      </c>
      <c r="D118" s="4">
        <v>6.7</v>
      </c>
      <c r="E118" s="4">
        <v>2.2000000000000002</v>
      </c>
      <c r="F118" s="41" t="s">
        <v>8</v>
      </c>
      <c r="G118" s="5"/>
    </row>
    <row r="119" spans="1:7" customFormat="1" x14ac:dyDescent="0.3">
      <c r="A119">
        <v>117</v>
      </c>
      <c r="B119" s="4">
        <v>7.7</v>
      </c>
      <c r="C119" s="4">
        <v>2.6</v>
      </c>
      <c r="D119" s="4">
        <v>6.9</v>
      </c>
      <c r="E119" s="4">
        <v>2.2999999999999998</v>
      </c>
      <c r="F119" s="41" t="s">
        <v>8</v>
      </c>
      <c r="G119" s="5"/>
    </row>
    <row r="120" spans="1:7" customFormat="1" x14ac:dyDescent="0.3">
      <c r="A120">
        <v>118</v>
      </c>
      <c r="B120" s="4">
        <v>6</v>
      </c>
      <c r="C120" s="4">
        <v>2.2000000000000002</v>
      </c>
      <c r="D120" s="4">
        <v>5</v>
      </c>
      <c r="E120" s="4">
        <v>1.5</v>
      </c>
      <c r="F120" s="41" t="s">
        <v>8</v>
      </c>
      <c r="G120" s="5"/>
    </row>
    <row r="121" spans="1:7" customFormat="1" x14ac:dyDescent="0.3">
      <c r="A121">
        <v>119</v>
      </c>
      <c r="B121" s="4">
        <v>6.9</v>
      </c>
      <c r="C121" s="4">
        <v>3.2</v>
      </c>
      <c r="D121" s="4">
        <v>5.7</v>
      </c>
      <c r="E121" s="4">
        <v>2.2999999999999998</v>
      </c>
      <c r="F121" s="41" t="s">
        <v>8</v>
      </c>
      <c r="G121" s="5"/>
    </row>
    <row r="122" spans="1:7" customFormat="1" x14ac:dyDescent="0.3">
      <c r="A122">
        <v>120</v>
      </c>
      <c r="B122" s="4">
        <v>5.6</v>
      </c>
      <c r="C122" s="4">
        <v>2.8</v>
      </c>
      <c r="D122" s="4">
        <v>4.9000000000000004</v>
      </c>
      <c r="E122" s="4">
        <v>2</v>
      </c>
      <c r="F122" s="41" t="s">
        <v>8</v>
      </c>
      <c r="G122" s="5"/>
    </row>
    <row r="123" spans="1:7" customFormat="1" x14ac:dyDescent="0.3">
      <c r="A123">
        <v>121</v>
      </c>
      <c r="B123" s="4">
        <v>7.7</v>
      </c>
      <c r="C123" s="4">
        <v>2.8</v>
      </c>
      <c r="D123" s="4">
        <v>6.7</v>
      </c>
      <c r="E123" s="4">
        <v>2</v>
      </c>
      <c r="F123" s="41" t="s">
        <v>8</v>
      </c>
      <c r="G123" s="5"/>
    </row>
    <row r="124" spans="1:7" customFormat="1" x14ac:dyDescent="0.3">
      <c r="A124">
        <v>122</v>
      </c>
      <c r="B124" s="4">
        <v>6.3</v>
      </c>
      <c r="C124" s="4">
        <v>2.7</v>
      </c>
      <c r="D124" s="4">
        <v>4.9000000000000004</v>
      </c>
      <c r="E124" s="4">
        <v>1.8</v>
      </c>
      <c r="F124" s="41" t="s">
        <v>8</v>
      </c>
      <c r="G124" s="5"/>
    </row>
    <row r="125" spans="1:7" customFormat="1" x14ac:dyDescent="0.3">
      <c r="A125">
        <v>123</v>
      </c>
      <c r="B125" s="4">
        <v>6.7</v>
      </c>
      <c r="C125" s="4">
        <v>3.3</v>
      </c>
      <c r="D125" s="4">
        <v>5.7</v>
      </c>
      <c r="E125" s="4">
        <v>2.1</v>
      </c>
      <c r="F125" s="41" t="s">
        <v>8</v>
      </c>
      <c r="G125" s="5"/>
    </row>
    <row r="126" spans="1:7" customFormat="1" x14ac:dyDescent="0.3">
      <c r="A126">
        <v>124</v>
      </c>
      <c r="B126" s="4">
        <v>7.2</v>
      </c>
      <c r="C126" s="4">
        <v>3.2</v>
      </c>
      <c r="D126" s="4">
        <v>6</v>
      </c>
      <c r="E126" s="4">
        <v>1.8</v>
      </c>
      <c r="F126" s="41" t="s">
        <v>8</v>
      </c>
      <c r="G126" s="5"/>
    </row>
    <row r="127" spans="1:7" customFormat="1" x14ac:dyDescent="0.3">
      <c r="A127">
        <v>125</v>
      </c>
      <c r="B127" s="4">
        <v>6.2</v>
      </c>
      <c r="C127" s="4">
        <v>2.8</v>
      </c>
      <c r="D127" s="4">
        <v>4.8</v>
      </c>
      <c r="E127" s="4">
        <v>1.8</v>
      </c>
      <c r="F127" s="41" t="s">
        <v>8</v>
      </c>
      <c r="G127" s="5"/>
    </row>
    <row r="128" spans="1:7" customFormat="1" x14ac:dyDescent="0.3">
      <c r="A128">
        <v>126</v>
      </c>
      <c r="B128" s="4">
        <v>6.1</v>
      </c>
      <c r="C128" s="4">
        <v>3</v>
      </c>
      <c r="D128" s="4">
        <v>4.9000000000000004</v>
      </c>
      <c r="E128" s="4">
        <v>1.8</v>
      </c>
      <c r="F128" s="41" t="s">
        <v>8</v>
      </c>
      <c r="G128" s="5"/>
    </row>
    <row r="129" spans="1:7" customFormat="1" x14ac:dyDescent="0.3">
      <c r="A129">
        <v>127</v>
      </c>
      <c r="B129" s="4">
        <v>6.4</v>
      </c>
      <c r="C129" s="4">
        <v>2.8</v>
      </c>
      <c r="D129" s="4">
        <v>5.6</v>
      </c>
      <c r="E129" s="4">
        <v>2.1</v>
      </c>
      <c r="F129" s="41" t="s">
        <v>8</v>
      </c>
      <c r="G129" s="5"/>
    </row>
    <row r="130" spans="1:7" customFormat="1" x14ac:dyDescent="0.3">
      <c r="A130">
        <v>128</v>
      </c>
      <c r="B130" s="4">
        <v>7.2</v>
      </c>
      <c r="C130" s="4">
        <v>3</v>
      </c>
      <c r="D130" s="4">
        <v>5.8</v>
      </c>
      <c r="E130" s="4">
        <v>1.6</v>
      </c>
      <c r="F130" s="41" t="s">
        <v>8</v>
      </c>
      <c r="G130" s="5"/>
    </row>
    <row r="131" spans="1:7" customFormat="1" x14ac:dyDescent="0.3">
      <c r="A131">
        <v>129</v>
      </c>
      <c r="B131" s="4">
        <v>7.4</v>
      </c>
      <c r="C131" s="4">
        <v>2.8</v>
      </c>
      <c r="D131" s="4">
        <v>6.1</v>
      </c>
      <c r="E131" s="4">
        <v>1.9</v>
      </c>
      <c r="F131" s="41" t="s">
        <v>8</v>
      </c>
      <c r="G131" s="5"/>
    </row>
    <row r="132" spans="1:7" customFormat="1" x14ac:dyDescent="0.3">
      <c r="A132">
        <v>130</v>
      </c>
      <c r="B132" s="4">
        <v>7.9</v>
      </c>
      <c r="C132" s="4">
        <v>3.8</v>
      </c>
      <c r="D132" s="4">
        <v>6.4</v>
      </c>
      <c r="E132" s="4">
        <v>2</v>
      </c>
      <c r="F132" s="41" t="s">
        <v>8</v>
      </c>
      <c r="G132" s="5"/>
    </row>
    <row r="133" spans="1:7" customFormat="1" x14ac:dyDescent="0.3">
      <c r="A133">
        <v>131</v>
      </c>
      <c r="B133" s="4">
        <v>6.4</v>
      </c>
      <c r="C133" s="4">
        <v>2.8</v>
      </c>
      <c r="D133" s="4">
        <v>5.6</v>
      </c>
      <c r="E133" s="4">
        <v>2.2000000000000002</v>
      </c>
      <c r="F133" s="41" t="s">
        <v>8</v>
      </c>
      <c r="G133" s="5"/>
    </row>
    <row r="134" spans="1:7" customFormat="1" x14ac:dyDescent="0.3">
      <c r="A134">
        <v>132</v>
      </c>
      <c r="B134" s="4">
        <v>6.3</v>
      </c>
      <c r="C134" s="4">
        <v>2.8</v>
      </c>
      <c r="D134" s="4">
        <v>5.0999999999999996</v>
      </c>
      <c r="E134" s="4">
        <v>1.5</v>
      </c>
      <c r="F134" s="41" t="s">
        <v>8</v>
      </c>
      <c r="G134" s="5"/>
    </row>
    <row r="135" spans="1:7" customFormat="1" x14ac:dyDescent="0.3">
      <c r="A135">
        <v>133</v>
      </c>
      <c r="B135" s="4">
        <v>6.1</v>
      </c>
      <c r="C135" s="4">
        <v>2.6</v>
      </c>
      <c r="D135" s="4">
        <v>5.6</v>
      </c>
      <c r="E135" s="4">
        <v>1.4</v>
      </c>
      <c r="F135" s="41" t="s">
        <v>8</v>
      </c>
      <c r="G135" s="5"/>
    </row>
    <row r="136" spans="1:7" customFormat="1" x14ac:dyDescent="0.3">
      <c r="A136">
        <v>134</v>
      </c>
      <c r="B136" s="4">
        <v>7.7</v>
      </c>
      <c r="C136" s="4">
        <v>3</v>
      </c>
      <c r="D136" s="4">
        <v>6.1</v>
      </c>
      <c r="E136" s="4">
        <v>2.2999999999999998</v>
      </c>
      <c r="F136" s="41" t="s">
        <v>8</v>
      </c>
      <c r="G136" s="5"/>
    </row>
    <row r="137" spans="1:7" customFormat="1" x14ac:dyDescent="0.3">
      <c r="A137">
        <v>135</v>
      </c>
      <c r="B137" s="4">
        <v>6.3</v>
      </c>
      <c r="C137" s="4">
        <v>3.4</v>
      </c>
      <c r="D137" s="4">
        <v>5.6</v>
      </c>
      <c r="E137" s="4">
        <v>2.4</v>
      </c>
      <c r="F137" s="41" t="s">
        <v>8</v>
      </c>
      <c r="G137" s="5"/>
    </row>
    <row r="138" spans="1:7" customFormat="1" x14ac:dyDescent="0.3">
      <c r="A138">
        <v>136</v>
      </c>
      <c r="B138" s="4">
        <v>6.4</v>
      </c>
      <c r="C138" s="4">
        <v>3.1</v>
      </c>
      <c r="D138" s="4">
        <v>5.5</v>
      </c>
      <c r="E138" s="4">
        <v>1.8</v>
      </c>
      <c r="F138" s="41" t="s">
        <v>8</v>
      </c>
      <c r="G138" s="5"/>
    </row>
    <row r="139" spans="1:7" customFormat="1" x14ac:dyDescent="0.3">
      <c r="A139">
        <v>137</v>
      </c>
      <c r="B139" s="4">
        <v>6</v>
      </c>
      <c r="C139" s="4">
        <v>3</v>
      </c>
      <c r="D139" s="4">
        <v>4.8</v>
      </c>
      <c r="E139" s="4">
        <v>1.8</v>
      </c>
      <c r="F139" s="41" t="s">
        <v>8</v>
      </c>
      <c r="G139" s="5"/>
    </row>
    <row r="140" spans="1:7" customFormat="1" x14ac:dyDescent="0.3">
      <c r="A140">
        <v>138</v>
      </c>
      <c r="B140" s="4">
        <v>6.9</v>
      </c>
      <c r="C140" s="4">
        <v>3.1</v>
      </c>
      <c r="D140" s="4">
        <v>5.4</v>
      </c>
      <c r="E140" s="4">
        <v>2.1</v>
      </c>
      <c r="F140" s="41" t="s">
        <v>8</v>
      </c>
      <c r="G140" s="5"/>
    </row>
    <row r="141" spans="1:7" customFormat="1" x14ac:dyDescent="0.3">
      <c r="A141">
        <v>139</v>
      </c>
      <c r="B141" s="4">
        <v>6.7</v>
      </c>
      <c r="C141" s="4">
        <v>3.1</v>
      </c>
      <c r="D141" s="4">
        <v>5.6</v>
      </c>
      <c r="E141" s="4">
        <v>2.4</v>
      </c>
      <c r="F141" s="41" t="s">
        <v>8</v>
      </c>
      <c r="G141" s="5"/>
    </row>
    <row r="142" spans="1:7" customFormat="1" x14ac:dyDescent="0.3">
      <c r="A142">
        <v>140</v>
      </c>
      <c r="B142" s="4">
        <v>6.9</v>
      </c>
      <c r="C142" s="4">
        <v>3.1</v>
      </c>
      <c r="D142" s="4">
        <v>5.0999999999999996</v>
      </c>
      <c r="E142" s="4">
        <v>2.2999999999999998</v>
      </c>
      <c r="F142" s="41" t="s">
        <v>8</v>
      </c>
      <c r="G142" s="5"/>
    </row>
    <row r="143" spans="1:7" customFormat="1" x14ac:dyDescent="0.3">
      <c r="A143">
        <v>141</v>
      </c>
      <c r="B143" s="4">
        <v>5.8</v>
      </c>
      <c r="C143" s="4">
        <v>2.7</v>
      </c>
      <c r="D143" s="4">
        <v>5.0999999999999996</v>
      </c>
      <c r="E143" s="4">
        <v>1.9</v>
      </c>
      <c r="F143" s="41" t="s">
        <v>8</v>
      </c>
      <c r="G143" s="5"/>
    </row>
    <row r="144" spans="1:7" customFormat="1" x14ac:dyDescent="0.3">
      <c r="A144">
        <v>142</v>
      </c>
      <c r="B144" s="4">
        <v>6.8</v>
      </c>
      <c r="C144" s="4">
        <v>3.2</v>
      </c>
      <c r="D144" s="4">
        <v>5.9</v>
      </c>
      <c r="E144" s="4">
        <v>2.2999999999999998</v>
      </c>
      <c r="F144" s="41" t="s">
        <v>8</v>
      </c>
      <c r="G144" s="5"/>
    </row>
    <row r="145" spans="1:78" customFormat="1" x14ac:dyDescent="0.3">
      <c r="A145">
        <v>143</v>
      </c>
      <c r="B145" s="4">
        <v>6.7</v>
      </c>
      <c r="C145" s="4">
        <v>3.3</v>
      </c>
      <c r="D145" s="4">
        <v>5.7</v>
      </c>
      <c r="E145" s="4">
        <v>2.5</v>
      </c>
      <c r="F145" s="41" t="s">
        <v>8</v>
      </c>
      <c r="G145" s="5"/>
    </row>
    <row r="146" spans="1:78" customFormat="1" x14ac:dyDescent="0.3">
      <c r="A146">
        <v>144</v>
      </c>
      <c r="B146" s="4">
        <v>6.7</v>
      </c>
      <c r="C146" s="4">
        <v>3</v>
      </c>
      <c r="D146" s="4">
        <v>5.2</v>
      </c>
      <c r="E146" s="4">
        <v>2.2999999999999998</v>
      </c>
      <c r="F146" s="41" t="s">
        <v>8</v>
      </c>
      <c r="G146" s="5"/>
    </row>
    <row r="147" spans="1:78" customFormat="1" x14ac:dyDescent="0.3">
      <c r="A147">
        <v>145</v>
      </c>
      <c r="B147" s="4">
        <v>6.3</v>
      </c>
      <c r="C147" s="4">
        <v>2.5</v>
      </c>
      <c r="D147" s="4">
        <v>5</v>
      </c>
      <c r="E147" s="4">
        <v>1.9</v>
      </c>
      <c r="F147" s="41" t="s">
        <v>8</v>
      </c>
      <c r="G147" s="5"/>
    </row>
    <row r="148" spans="1:78" customFormat="1" x14ac:dyDescent="0.3">
      <c r="A148">
        <v>146</v>
      </c>
      <c r="B148" s="4">
        <v>6.5</v>
      </c>
      <c r="C148" s="4">
        <v>3</v>
      </c>
      <c r="D148" s="4">
        <v>5.2</v>
      </c>
      <c r="E148" s="4">
        <v>2</v>
      </c>
      <c r="F148" s="41" t="s">
        <v>8</v>
      </c>
      <c r="G148" s="5"/>
    </row>
    <row r="149" spans="1:78" customFormat="1" x14ac:dyDescent="0.3">
      <c r="A149">
        <v>147</v>
      </c>
      <c r="B149" s="4">
        <v>6.2</v>
      </c>
      <c r="C149" s="4">
        <v>3.4</v>
      </c>
      <c r="D149" s="4">
        <v>5.4</v>
      </c>
      <c r="E149" s="4">
        <v>2.2999999999999998</v>
      </c>
      <c r="F149" s="41" t="s">
        <v>8</v>
      </c>
      <c r="G149" s="5"/>
    </row>
    <row r="150" spans="1:78" customFormat="1" x14ac:dyDescent="0.3">
      <c r="A150">
        <v>148</v>
      </c>
      <c r="B150" s="4">
        <v>5.9</v>
      </c>
      <c r="C150" s="4">
        <v>3</v>
      </c>
      <c r="D150" s="4">
        <v>5.0999999999999996</v>
      </c>
      <c r="E150" s="4">
        <v>1.8</v>
      </c>
      <c r="F150" s="41" t="s">
        <v>8</v>
      </c>
      <c r="G150" s="5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</row>
    <row r="151" spans="1:78" customFormat="1" x14ac:dyDescent="0.3">
      <c r="A151" s="9" t="s">
        <v>13</v>
      </c>
      <c r="B151" s="9">
        <f>SUM(B2:B150)</f>
        <v>871.4000000000002</v>
      </c>
      <c r="C151" s="9">
        <f>SUM(C2:C150)</f>
        <v>455.10000000000014</v>
      </c>
      <c r="D151" s="9">
        <f>SUM(D2:D150)</f>
        <v>562.30000000000041</v>
      </c>
      <c r="E151" s="9">
        <f>SUM(E2:E150)</f>
        <v>179.7000000000001</v>
      </c>
      <c r="F151" s="15"/>
      <c r="G151" s="16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</row>
    <row r="152" spans="1:78" customFormat="1" x14ac:dyDescent="0.3">
      <c r="A152" s="25" t="s">
        <v>14</v>
      </c>
      <c r="B152" s="17">
        <f>AVERAGE(B1:B150)</f>
        <v>5.8483221476510083</v>
      </c>
      <c r="C152" s="17">
        <f t="shared" ref="C152:E152" si="4">AVERAGE(C1:C150)</f>
        <v>3.0543624161073835</v>
      </c>
      <c r="D152" s="17">
        <f t="shared" si="4"/>
        <v>3.7738255033557073</v>
      </c>
      <c r="E152" s="17">
        <f t="shared" si="4"/>
        <v>1.2060402684563765</v>
      </c>
      <c r="F152" s="15"/>
      <c r="G152" s="16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</row>
    <row r="153" spans="1:78" customFormat="1" x14ac:dyDescent="0.3">
      <c r="A153" s="18"/>
      <c r="F153" s="1"/>
      <c r="G153" s="1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</row>
    <row r="154" spans="1:78" customFormat="1" x14ac:dyDescent="0.3">
      <c r="A154" s="27"/>
      <c r="B154" s="2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</row>
    <row r="155" spans="1:78" customFormat="1" x14ac:dyDescent="0.3">
      <c r="A155" s="27" t="s">
        <v>25</v>
      </c>
      <c r="B155" s="2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23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</row>
    <row r="156" spans="1:78" customFormat="1" x14ac:dyDescent="0.3">
      <c r="A156" s="31" t="s">
        <v>6</v>
      </c>
      <c r="B156" s="29" cm="1">
        <f t="array" ref="B156:AX156">TRANSPOSE(B2:B50)</f>
        <v>4.9000000000000004</v>
      </c>
      <c r="C156" s="20">
        <v>4.7</v>
      </c>
      <c r="D156" s="20">
        <v>4.5999999999999996</v>
      </c>
      <c r="E156" s="20">
        <v>5</v>
      </c>
      <c r="F156" s="20">
        <v>5.4</v>
      </c>
      <c r="G156" s="20">
        <v>4.5999999999999996</v>
      </c>
      <c r="H156" s="20">
        <v>5</v>
      </c>
      <c r="I156" s="20">
        <v>4.4000000000000004</v>
      </c>
      <c r="J156" s="20">
        <v>4.9000000000000004</v>
      </c>
      <c r="K156" s="20">
        <v>5.4</v>
      </c>
      <c r="L156" s="20">
        <v>4.8</v>
      </c>
      <c r="M156" s="20">
        <v>4.8</v>
      </c>
      <c r="N156" s="20">
        <v>4.3</v>
      </c>
      <c r="O156" s="20">
        <v>5.8</v>
      </c>
      <c r="P156" s="20">
        <v>5.7</v>
      </c>
      <c r="Q156" s="20">
        <v>5.4</v>
      </c>
      <c r="R156" s="20">
        <v>5.0999999999999996</v>
      </c>
      <c r="S156" s="20">
        <v>5.7</v>
      </c>
      <c r="T156" s="20">
        <v>5.0999999999999996</v>
      </c>
      <c r="U156" s="20">
        <v>5.4</v>
      </c>
      <c r="V156" s="20">
        <v>5.0999999999999996</v>
      </c>
      <c r="W156" s="20">
        <v>4.5999999999999996</v>
      </c>
      <c r="X156" s="20">
        <v>5.0999999999999996</v>
      </c>
      <c r="Y156" s="20">
        <v>4.8</v>
      </c>
      <c r="Z156" s="20">
        <v>5</v>
      </c>
      <c r="AA156" s="20">
        <v>5</v>
      </c>
      <c r="AB156" s="20">
        <v>5.2</v>
      </c>
      <c r="AC156" s="20">
        <v>5.2</v>
      </c>
      <c r="AD156" s="20">
        <v>4.7</v>
      </c>
      <c r="AE156" s="20">
        <v>4.8</v>
      </c>
      <c r="AF156" s="20">
        <v>5.4</v>
      </c>
      <c r="AG156" s="20">
        <v>5.2</v>
      </c>
      <c r="AH156" s="20">
        <v>5.5</v>
      </c>
      <c r="AI156" s="20">
        <v>4.9000000000000004</v>
      </c>
      <c r="AJ156" s="20">
        <v>5</v>
      </c>
      <c r="AK156" s="20">
        <v>5.5</v>
      </c>
      <c r="AL156" s="20">
        <v>4.9000000000000004</v>
      </c>
      <c r="AM156" s="20">
        <v>4.4000000000000004</v>
      </c>
      <c r="AN156" s="20">
        <v>5.0999999999999996</v>
      </c>
      <c r="AO156" s="20">
        <v>5</v>
      </c>
      <c r="AP156" s="20">
        <v>4.5</v>
      </c>
      <c r="AQ156" s="20">
        <v>4.4000000000000004</v>
      </c>
      <c r="AR156" s="20">
        <v>5</v>
      </c>
      <c r="AS156" s="20">
        <v>5.0999999999999996</v>
      </c>
      <c r="AT156" s="20">
        <v>4.8</v>
      </c>
      <c r="AU156" s="20">
        <v>5.0999999999999996</v>
      </c>
      <c r="AV156" s="20">
        <v>4.5999999999999996</v>
      </c>
      <c r="AW156" s="20">
        <v>5.3</v>
      </c>
      <c r="AX156" s="20">
        <v>5</v>
      </c>
      <c r="AY156" s="21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</row>
    <row r="157" spans="1:78" customFormat="1" x14ac:dyDescent="0.3">
      <c r="A157" s="32" t="s">
        <v>7</v>
      </c>
      <c r="B157" s="28" cm="1">
        <f t="array" ref="B157:AY157">TRANSPOSE(B51:B100)</f>
        <v>7</v>
      </c>
      <c r="C157" s="18">
        <v>6.4</v>
      </c>
      <c r="D157" s="18">
        <v>6.9</v>
      </c>
      <c r="E157" s="18">
        <v>5.5</v>
      </c>
      <c r="F157" s="18">
        <v>6.5</v>
      </c>
      <c r="G157" s="18">
        <v>5.7</v>
      </c>
      <c r="H157" s="18">
        <v>6.3</v>
      </c>
      <c r="I157" s="18">
        <v>4.9000000000000004</v>
      </c>
      <c r="J157" s="18">
        <v>6.6</v>
      </c>
      <c r="K157" s="18">
        <v>5.2</v>
      </c>
      <c r="L157" s="18">
        <v>5</v>
      </c>
      <c r="M157" s="18">
        <v>5.9</v>
      </c>
      <c r="N157" s="18">
        <v>6</v>
      </c>
      <c r="O157" s="18">
        <v>6.1</v>
      </c>
      <c r="P157" s="18">
        <v>5.6</v>
      </c>
      <c r="Q157" s="18">
        <v>6.7</v>
      </c>
      <c r="R157" s="18">
        <v>5.6</v>
      </c>
      <c r="S157" s="18">
        <v>5.8</v>
      </c>
      <c r="T157" s="18">
        <v>6.2</v>
      </c>
      <c r="U157" s="18">
        <v>5.6</v>
      </c>
      <c r="V157" s="18">
        <v>5.9</v>
      </c>
      <c r="W157" s="18">
        <v>6.1</v>
      </c>
      <c r="X157" s="18">
        <v>6.3</v>
      </c>
      <c r="Y157" s="18">
        <v>6.1</v>
      </c>
      <c r="Z157" s="18">
        <v>6.4</v>
      </c>
      <c r="AA157" s="18">
        <v>6.6</v>
      </c>
      <c r="AB157" s="18">
        <v>6.8</v>
      </c>
      <c r="AC157" s="18">
        <v>6.7</v>
      </c>
      <c r="AD157" s="18">
        <v>6</v>
      </c>
      <c r="AE157" s="18">
        <v>5.7</v>
      </c>
      <c r="AF157" s="18">
        <v>5.5</v>
      </c>
      <c r="AG157" s="18">
        <v>5.5</v>
      </c>
      <c r="AH157" s="18">
        <v>5.8</v>
      </c>
      <c r="AI157" s="18">
        <v>6</v>
      </c>
      <c r="AJ157" s="18">
        <v>5.4</v>
      </c>
      <c r="AK157" s="18">
        <v>6</v>
      </c>
      <c r="AL157" s="18">
        <v>6.7</v>
      </c>
      <c r="AM157" s="18">
        <v>6.3</v>
      </c>
      <c r="AN157" s="18">
        <v>5.6</v>
      </c>
      <c r="AO157" s="18">
        <v>5.5</v>
      </c>
      <c r="AP157" s="18">
        <v>5.5</v>
      </c>
      <c r="AQ157" s="18">
        <v>6.1</v>
      </c>
      <c r="AR157" s="18">
        <v>5.8</v>
      </c>
      <c r="AS157" s="18">
        <v>5</v>
      </c>
      <c r="AT157" s="18">
        <v>5.6</v>
      </c>
      <c r="AU157" s="18">
        <v>5.7</v>
      </c>
      <c r="AV157" s="18">
        <v>5.7</v>
      </c>
      <c r="AW157" s="18">
        <v>6.2</v>
      </c>
      <c r="AX157" s="18">
        <v>5.0999999999999996</v>
      </c>
      <c r="AY157" s="19">
        <v>5.7</v>
      </c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</row>
    <row r="158" spans="1:78" customFormat="1" x14ac:dyDescent="0.3">
      <c r="A158" s="33" t="s">
        <v>8</v>
      </c>
      <c r="B158" s="30" cm="1">
        <f t="array" ref="B158:AY158">TRANSPOSE(B101:B150)</f>
        <v>6.3</v>
      </c>
      <c r="C158" s="23">
        <v>5.8</v>
      </c>
      <c r="D158" s="23">
        <v>7.1</v>
      </c>
      <c r="E158" s="23">
        <v>6.3</v>
      </c>
      <c r="F158" s="23">
        <v>6.5</v>
      </c>
      <c r="G158" s="23">
        <v>7.6</v>
      </c>
      <c r="H158" s="23">
        <v>4.9000000000000004</v>
      </c>
      <c r="I158" s="23">
        <v>7.3</v>
      </c>
      <c r="J158" s="23">
        <v>6.7</v>
      </c>
      <c r="K158" s="23">
        <v>7.2</v>
      </c>
      <c r="L158" s="23">
        <v>6.5</v>
      </c>
      <c r="M158" s="23">
        <v>6.4</v>
      </c>
      <c r="N158" s="23">
        <v>6.8</v>
      </c>
      <c r="O158" s="23">
        <v>5.7</v>
      </c>
      <c r="P158" s="23">
        <v>5.8</v>
      </c>
      <c r="Q158" s="23">
        <v>6.4</v>
      </c>
      <c r="R158" s="23">
        <v>6.5</v>
      </c>
      <c r="S158" s="23">
        <v>7.7</v>
      </c>
      <c r="T158" s="23">
        <v>7.7</v>
      </c>
      <c r="U158" s="23">
        <v>6</v>
      </c>
      <c r="V158" s="23">
        <v>6.9</v>
      </c>
      <c r="W158" s="23">
        <v>5.6</v>
      </c>
      <c r="X158" s="23">
        <v>7.7</v>
      </c>
      <c r="Y158" s="23">
        <v>6.3</v>
      </c>
      <c r="Z158" s="23">
        <v>6.7</v>
      </c>
      <c r="AA158" s="23">
        <v>7.2</v>
      </c>
      <c r="AB158" s="23">
        <v>6.2</v>
      </c>
      <c r="AC158" s="23">
        <v>6.1</v>
      </c>
      <c r="AD158" s="23">
        <v>6.4</v>
      </c>
      <c r="AE158" s="23">
        <v>7.2</v>
      </c>
      <c r="AF158" s="23">
        <v>7.4</v>
      </c>
      <c r="AG158" s="23">
        <v>7.9</v>
      </c>
      <c r="AH158" s="23">
        <v>6.4</v>
      </c>
      <c r="AI158" s="23">
        <v>6.3</v>
      </c>
      <c r="AJ158" s="23">
        <v>6.1</v>
      </c>
      <c r="AK158" s="23">
        <v>7.7</v>
      </c>
      <c r="AL158" s="23">
        <v>6.3</v>
      </c>
      <c r="AM158" s="23">
        <v>6.4</v>
      </c>
      <c r="AN158" s="23">
        <v>6</v>
      </c>
      <c r="AO158" s="23">
        <v>6.9</v>
      </c>
      <c r="AP158" s="23">
        <v>6.7</v>
      </c>
      <c r="AQ158" s="23">
        <v>6.9</v>
      </c>
      <c r="AR158" s="23">
        <v>5.8</v>
      </c>
      <c r="AS158" s="23">
        <v>6.8</v>
      </c>
      <c r="AT158" s="23">
        <v>6.7</v>
      </c>
      <c r="AU158" s="23">
        <v>6.7</v>
      </c>
      <c r="AV158" s="23">
        <v>6.3</v>
      </c>
      <c r="AW158" s="23">
        <v>6.5</v>
      </c>
      <c r="AX158" s="23">
        <v>6.2</v>
      </c>
      <c r="AY158" s="24">
        <v>5.9</v>
      </c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</row>
    <row r="159" spans="1:78" customFormat="1" x14ac:dyDescent="0.3">
      <c r="A159" s="27"/>
      <c r="B159" s="2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</row>
    <row r="160" spans="1:78" customFormat="1" x14ac:dyDescent="0.3">
      <c r="A160" s="27"/>
      <c r="B160" s="2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</row>
    <row r="161" spans="1:78" customFormat="1" x14ac:dyDescent="0.3">
      <c r="A161" s="27"/>
      <c r="B161" s="2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</row>
    <row r="162" spans="1:78" customFormat="1" x14ac:dyDescent="0.3">
      <c r="A162" s="27"/>
      <c r="B162" s="2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</row>
    <row r="163" spans="1:78" customFormat="1" x14ac:dyDescent="0.3">
      <c r="A163" s="27"/>
      <c r="B163" s="2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</row>
    <row r="164" spans="1:78" customFormat="1" x14ac:dyDescent="0.3">
      <c r="A164" s="27"/>
      <c r="B164" s="2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</row>
    <row r="165" spans="1:78" customFormat="1" x14ac:dyDescent="0.3">
      <c r="A165" s="26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</row>
    <row r="166" spans="1:78" customFormat="1" x14ac:dyDescent="0.3">
      <c r="A166" s="26" t="s">
        <v>8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</row>
    <row r="167" spans="1:78" s="20" customFormat="1" x14ac:dyDescent="0.3">
      <c r="A167" s="26" t="s">
        <v>1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</row>
    <row r="168" spans="1:78" x14ac:dyDescent="0.3">
      <c r="A168" s="26" t="s">
        <v>2</v>
      </c>
      <c r="B168" s="18"/>
    </row>
    <row r="169" spans="1:78" x14ac:dyDescent="0.3">
      <c r="A169" s="26" t="s">
        <v>3</v>
      </c>
      <c r="B169" s="18"/>
    </row>
    <row r="170" spans="1:78" x14ac:dyDescent="0.3">
      <c r="A170" s="26" t="s">
        <v>4</v>
      </c>
      <c r="B170" s="18"/>
    </row>
    <row r="171" spans="1:78" x14ac:dyDescent="0.3">
      <c r="A171" s="18"/>
      <c r="B171" s="18"/>
    </row>
    <row r="172" spans="1:78" x14ac:dyDescent="0.3">
      <c r="A172" s="18"/>
      <c r="B172" s="18"/>
    </row>
    <row r="173" spans="1:78" x14ac:dyDescent="0.3">
      <c r="A173" s="18"/>
      <c r="B173" s="18"/>
    </row>
    <row r="174" spans="1:78" x14ac:dyDescent="0.3">
      <c r="A174" s="18"/>
      <c r="B174" s="18"/>
    </row>
    <row r="175" spans="1:78" x14ac:dyDescent="0.3">
      <c r="A175" s="18"/>
      <c r="B175" s="18"/>
    </row>
    <row r="176" spans="1:78" x14ac:dyDescent="0.3">
      <c r="A176" s="18"/>
      <c r="B176" s="18"/>
    </row>
    <row r="177" spans="1:2" x14ac:dyDescent="0.3">
      <c r="A177" s="18"/>
      <c r="B177" s="18"/>
    </row>
    <row r="178" spans="1:2" x14ac:dyDescent="0.3">
      <c r="A178" s="18"/>
      <c r="B178" s="18"/>
    </row>
    <row r="179" spans="1:2" x14ac:dyDescent="0.3">
      <c r="A179" s="18"/>
      <c r="B179" s="18"/>
    </row>
    <row r="180" spans="1:2" x14ac:dyDescent="0.3">
      <c r="A180" s="18"/>
      <c r="B180" s="18"/>
    </row>
    <row r="181" spans="1:2" x14ac:dyDescent="0.3">
      <c r="A181" s="18"/>
      <c r="B181" s="18"/>
    </row>
    <row r="182" spans="1:2" x14ac:dyDescent="0.3">
      <c r="A182" s="18"/>
      <c r="B182" s="18"/>
    </row>
    <row r="183" spans="1:2" x14ac:dyDescent="0.3">
      <c r="A183" s="18"/>
      <c r="B183" s="18"/>
    </row>
    <row r="184" spans="1:2" x14ac:dyDescent="0.3">
      <c r="A184" s="18"/>
      <c r="B184" s="18"/>
    </row>
    <row r="185" spans="1:2" x14ac:dyDescent="0.3">
      <c r="A185" s="18"/>
      <c r="B185" s="18"/>
    </row>
    <row r="186" spans="1:2" x14ac:dyDescent="0.3">
      <c r="A186" s="18"/>
      <c r="B186" s="18"/>
    </row>
    <row r="187" spans="1:2" x14ac:dyDescent="0.3">
      <c r="A187" s="18"/>
      <c r="B187" s="18"/>
    </row>
    <row r="188" spans="1:2" x14ac:dyDescent="0.3">
      <c r="A188" s="18"/>
      <c r="B188" s="18"/>
    </row>
    <row r="189" spans="1:2" x14ac:dyDescent="0.3">
      <c r="A189" s="18"/>
      <c r="B189" s="18"/>
    </row>
    <row r="190" spans="1:2" x14ac:dyDescent="0.3">
      <c r="A190" s="18"/>
      <c r="B190" s="18"/>
    </row>
    <row r="191" spans="1:2" x14ac:dyDescent="0.3">
      <c r="A191" s="18"/>
      <c r="B191" s="18"/>
    </row>
    <row r="192" spans="1:2" x14ac:dyDescent="0.3">
      <c r="A192" s="18"/>
      <c r="B192" s="18"/>
    </row>
    <row r="193" spans="1:2" x14ac:dyDescent="0.3">
      <c r="A193" s="18"/>
      <c r="B193" s="18"/>
    </row>
    <row r="194" spans="1:2" x14ac:dyDescent="0.3">
      <c r="A194" s="18"/>
      <c r="B194" s="18"/>
    </row>
    <row r="195" spans="1:2" x14ac:dyDescent="0.3">
      <c r="A195" s="18"/>
      <c r="B195" s="18"/>
    </row>
    <row r="196" spans="1:2" x14ac:dyDescent="0.3">
      <c r="A196" s="18"/>
      <c r="B196" s="18"/>
    </row>
    <row r="197" spans="1:2" x14ac:dyDescent="0.3">
      <c r="A197" s="18"/>
      <c r="B197" s="18"/>
    </row>
    <row r="198" spans="1:2" x14ac:dyDescent="0.3">
      <c r="A198" s="18"/>
      <c r="B198" s="18"/>
    </row>
    <row r="199" spans="1:2" x14ac:dyDescent="0.3">
      <c r="A199" s="18"/>
      <c r="B199" s="18"/>
    </row>
    <row r="200" spans="1:2" x14ac:dyDescent="0.3">
      <c r="A200" s="18"/>
      <c r="B200" s="18"/>
    </row>
    <row r="201" spans="1:2" x14ac:dyDescent="0.3">
      <c r="A201" s="18"/>
      <c r="B201" s="18"/>
    </row>
    <row r="202" spans="1:2" x14ac:dyDescent="0.3">
      <c r="A202" s="18"/>
      <c r="B202" s="18"/>
    </row>
    <row r="203" spans="1:2" x14ac:dyDescent="0.3">
      <c r="A203" s="18"/>
      <c r="B203" s="18"/>
    </row>
    <row r="204" spans="1:2" x14ac:dyDescent="0.3">
      <c r="A204" s="18"/>
      <c r="B204" s="18"/>
    </row>
    <row r="205" spans="1:2" x14ac:dyDescent="0.3">
      <c r="A205" s="18"/>
      <c r="B205" s="18"/>
    </row>
    <row r="206" spans="1:2" x14ac:dyDescent="0.3">
      <c r="A206" s="18"/>
      <c r="B206" s="18"/>
    </row>
    <row r="207" spans="1:2" x14ac:dyDescent="0.3">
      <c r="A207" s="18"/>
      <c r="B207" s="18"/>
    </row>
    <row r="208" spans="1:2" x14ac:dyDescent="0.3">
      <c r="A208" s="18"/>
      <c r="B208" s="18"/>
    </row>
    <row r="209" spans="1:2" x14ac:dyDescent="0.3">
      <c r="A209" s="18"/>
      <c r="B209" s="18"/>
    </row>
    <row r="210" spans="1:2" x14ac:dyDescent="0.3">
      <c r="A210" s="18"/>
      <c r="B210" s="18"/>
    </row>
    <row r="211" spans="1:2" x14ac:dyDescent="0.3">
      <c r="A211" s="18"/>
      <c r="B211" s="18"/>
    </row>
    <row r="212" spans="1:2" x14ac:dyDescent="0.3">
      <c r="A212" s="18"/>
      <c r="B212" s="18"/>
    </row>
    <row r="213" spans="1:2" x14ac:dyDescent="0.3">
      <c r="A213" s="18"/>
      <c r="B213" s="18"/>
    </row>
    <row r="214" spans="1:2" x14ac:dyDescent="0.3">
      <c r="A214" s="18"/>
      <c r="B214" s="18"/>
    </row>
    <row r="215" spans="1:2" x14ac:dyDescent="0.3">
      <c r="A215" s="18"/>
      <c r="B215" s="18"/>
    </row>
    <row r="216" spans="1:2" x14ac:dyDescent="0.3">
      <c r="A216" s="18"/>
      <c r="B216" s="18"/>
    </row>
    <row r="217" spans="1:2" x14ac:dyDescent="0.3">
      <c r="A217" s="18"/>
      <c r="B217" s="18"/>
    </row>
    <row r="218" spans="1:2" x14ac:dyDescent="0.3">
      <c r="A218" s="18"/>
      <c r="B218" s="18"/>
    </row>
    <row r="219" spans="1:2" x14ac:dyDescent="0.3">
      <c r="A219" s="18"/>
      <c r="B219" s="18"/>
    </row>
    <row r="220" spans="1:2" x14ac:dyDescent="0.3">
      <c r="A220" s="18"/>
      <c r="B220" s="18"/>
    </row>
    <row r="221" spans="1:2" x14ac:dyDescent="0.3">
      <c r="A221" s="18"/>
      <c r="B221" s="18"/>
    </row>
    <row r="222" spans="1:2" x14ac:dyDescent="0.3">
      <c r="A222" s="18"/>
      <c r="B222" s="18"/>
    </row>
    <row r="223" spans="1:2" x14ac:dyDescent="0.3">
      <c r="A223" s="18"/>
      <c r="B223" s="18"/>
    </row>
    <row r="224" spans="1:2" x14ac:dyDescent="0.3">
      <c r="A224" s="18"/>
      <c r="B224" s="18"/>
    </row>
    <row r="225" spans="1:2" x14ac:dyDescent="0.3">
      <c r="A225" s="18"/>
      <c r="B225" s="18"/>
    </row>
    <row r="226" spans="1:2" x14ac:dyDescent="0.3">
      <c r="A226" s="18"/>
      <c r="B226" s="18"/>
    </row>
    <row r="227" spans="1:2" x14ac:dyDescent="0.3">
      <c r="A227" s="18"/>
      <c r="B227" s="18"/>
    </row>
    <row r="228" spans="1:2" x14ac:dyDescent="0.3">
      <c r="A228" s="18"/>
      <c r="B228" s="18"/>
    </row>
    <row r="229" spans="1:2" x14ac:dyDescent="0.3">
      <c r="A229" s="18"/>
      <c r="B229" s="18"/>
    </row>
    <row r="230" spans="1:2" x14ac:dyDescent="0.3">
      <c r="A230" s="18"/>
      <c r="B230" s="18"/>
    </row>
    <row r="231" spans="1:2" x14ac:dyDescent="0.3">
      <c r="A231" s="18"/>
      <c r="B231" s="18"/>
    </row>
    <row r="232" spans="1:2" x14ac:dyDescent="0.3">
      <c r="A232" s="18"/>
      <c r="B232" s="18"/>
    </row>
    <row r="233" spans="1:2" x14ac:dyDescent="0.3">
      <c r="A233" s="18"/>
      <c r="B233" s="18"/>
    </row>
    <row r="234" spans="1:2" x14ac:dyDescent="0.3">
      <c r="A234" s="18"/>
      <c r="B234" s="18"/>
    </row>
    <row r="235" spans="1:2" x14ac:dyDescent="0.3">
      <c r="A235" s="18"/>
      <c r="B235" s="18"/>
    </row>
    <row r="236" spans="1:2" x14ac:dyDescent="0.3">
      <c r="A236" s="18"/>
      <c r="B236" s="18"/>
    </row>
    <row r="237" spans="1:2" x14ac:dyDescent="0.3">
      <c r="A237" s="18"/>
      <c r="B237" s="18"/>
    </row>
    <row r="238" spans="1:2" x14ac:dyDescent="0.3">
      <c r="A238" s="18"/>
      <c r="B238" s="18"/>
    </row>
    <row r="239" spans="1:2" x14ac:dyDescent="0.3">
      <c r="A239" s="18"/>
      <c r="B239" s="18"/>
    </row>
    <row r="240" spans="1:2" x14ac:dyDescent="0.3">
      <c r="A240" s="18"/>
      <c r="B240" s="18"/>
    </row>
    <row r="241" spans="1:2" x14ac:dyDescent="0.3">
      <c r="A241" s="18"/>
      <c r="B241" s="18"/>
    </row>
    <row r="242" spans="1:2" x14ac:dyDescent="0.3">
      <c r="A242" s="18"/>
      <c r="B242" s="18"/>
    </row>
    <row r="243" spans="1:2" x14ac:dyDescent="0.3">
      <c r="A243" s="18"/>
      <c r="B243" s="18"/>
    </row>
    <row r="244" spans="1:2" x14ac:dyDescent="0.3">
      <c r="A244" s="18"/>
      <c r="B244" s="18"/>
    </row>
    <row r="245" spans="1:2" x14ac:dyDescent="0.3">
      <c r="A245" s="18"/>
      <c r="B245" s="18"/>
    </row>
    <row r="246" spans="1:2" x14ac:dyDescent="0.3">
      <c r="A246" s="18"/>
      <c r="B246" s="18"/>
    </row>
    <row r="247" spans="1:2" x14ac:dyDescent="0.3">
      <c r="A247" s="18"/>
      <c r="B247" s="18"/>
    </row>
    <row r="248" spans="1:2" x14ac:dyDescent="0.3">
      <c r="A248" s="18"/>
      <c r="B248" s="18"/>
    </row>
    <row r="249" spans="1:2" x14ac:dyDescent="0.3">
      <c r="A249" s="18"/>
      <c r="B249" s="18"/>
    </row>
    <row r="250" spans="1:2" x14ac:dyDescent="0.3">
      <c r="A250" s="18"/>
      <c r="B250" s="18"/>
    </row>
    <row r="251" spans="1:2" x14ac:dyDescent="0.3">
      <c r="A251" s="18"/>
      <c r="B251" s="18"/>
    </row>
    <row r="252" spans="1:2" x14ac:dyDescent="0.3">
      <c r="A252" s="18"/>
      <c r="B252" s="18"/>
    </row>
    <row r="253" spans="1:2" x14ac:dyDescent="0.3">
      <c r="A253" s="18"/>
      <c r="B253" s="18"/>
    </row>
    <row r="254" spans="1:2" x14ac:dyDescent="0.3">
      <c r="A254" s="18"/>
      <c r="B254" s="18"/>
    </row>
    <row r="255" spans="1:2" x14ac:dyDescent="0.3">
      <c r="A255" s="18"/>
      <c r="B255" s="18"/>
    </row>
    <row r="256" spans="1:2" x14ac:dyDescent="0.3">
      <c r="A256" s="18"/>
      <c r="B256" s="18"/>
    </row>
    <row r="257" spans="1:2" x14ac:dyDescent="0.3">
      <c r="A257" s="18"/>
      <c r="B257" s="18"/>
    </row>
    <row r="258" spans="1:2" x14ac:dyDescent="0.3">
      <c r="A258" s="18"/>
      <c r="B258" s="18"/>
    </row>
    <row r="259" spans="1:2" x14ac:dyDescent="0.3">
      <c r="A259" s="18"/>
      <c r="B259" s="18"/>
    </row>
    <row r="260" spans="1:2" x14ac:dyDescent="0.3">
      <c r="A260" s="18"/>
      <c r="B260" s="18"/>
    </row>
    <row r="261" spans="1:2" x14ac:dyDescent="0.3">
      <c r="A261" s="18"/>
      <c r="B261" s="18"/>
    </row>
    <row r="262" spans="1:2" x14ac:dyDescent="0.3">
      <c r="A262" s="18"/>
      <c r="B262" s="18"/>
    </row>
    <row r="263" spans="1:2" x14ac:dyDescent="0.3">
      <c r="A263" s="18"/>
      <c r="B263" s="18"/>
    </row>
    <row r="264" spans="1:2" x14ac:dyDescent="0.3">
      <c r="A264" s="18"/>
      <c r="B264" s="18"/>
    </row>
    <row r="265" spans="1:2" x14ac:dyDescent="0.3">
      <c r="A265" s="18"/>
      <c r="B265" s="18"/>
    </row>
    <row r="266" spans="1:2" x14ac:dyDescent="0.3">
      <c r="A266" s="18"/>
      <c r="B266" s="18"/>
    </row>
    <row r="267" spans="1:2" x14ac:dyDescent="0.3">
      <c r="A267" s="18"/>
      <c r="B267" s="18"/>
    </row>
    <row r="268" spans="1:2" x14ac:dyDescent="0.3">
      <c r="A268" s="18"/>
      <c r="B268" s="18"/>
    </row>
    <row r="269" spans="1:2" x14ac:dyDescent="0.3">
      <c r="A269" s="18"/>
      <c r="B269" s="18"/>
    </row>
    <row r="270" spans="1:2" x14ac:dyDescent="0.3">
      <c r="A270" s="18"/>
      <c r="B270" s="18"/>
    </row>
    <row r="271" spans="1:2" x14ac:dyDescent="0.3">
      <c r="A271" s="18"/>
      <c r="B271" s="18"/>
    </row>
    <row r="272" spans="1:2" x14ac:dyDescent="0.3">
      <c r="A272" s="18"/>
      <c r="B272" s="18"/>
    </row>
    <row r="273" spans="1:2" x14ac:dyDescent="0.3">
      <c r="A273" s="18"/>
      <c r="B273" s="18"/>
    </row>
    <row r="274" spans="1:2" x14ac:dyDescent="0.3">
      <c r="A274" s="18"/>
      <c r="B274" s="18"/>
    </row>
    <row r="275" spans="1:2" x14ac:dyDescent="0.3">
      <c r="A275" s="18"/>
      <c r="B275" s="18"/>
    </row>
    <row r="276" spans="1:2" x14ac:dyDescent="0.3">
      <c r="A276" s="18"/>
      <c r="B276" s="18"/>
    </row>
    <row r="277" spans="1:2" x14ac:dyDescent="0.3">
      <c r="A277" s="18"/>
      <c r="B277" s="18"/>
    </row>
    <row r="278" spans="1:2" x14ac:dyDescent="0.3">
      <c r="A278" s="18"/>
      <c r="B278" s="18"/>
    </row>
    <row r="279" spans="1:2" x14ac:dyDescent="0.3">
      <c r="A279" s="18"/>
      <c r="B279" s="18"/>
    </row>
    <row r="280" spans="1:2" x14ac:dyDescent="0.3">
      <c r="A280" s="18"/>
      <c r="B280" s="18"/>
    </row>
    <row r="281" spans="1:2" x14ac:dyDescent="0.3">
      <c r="A281" s="18"/>
      <c r="B281" s="18"/>
    </row>
    <row r="282" spans="1:2" x14ac:dyDescent="0.3">
      <c r="A282" s="18"/>
      <c r="B282" s="18"/>
    </row>
    <row r="283" spans="1:2" x14ac:dyDescent="0.3">
      <c r="A283" s="18"/>
      <c r="B283" s="18"/>
    </row>
    <row r="284" spans="1:2" x14ac:dyDescent="0.3">
      <c r="A284" s="18"/>
      <c r="B284" s="18"/>
    </row>
    <row r="285" spans="1:2" x14ac:dyDescent="0.3">
      <c r="A285" s="18"/>
      <c r="B285" s="18"/>
    </row>
    <row r="286" spans="1:2" x14ac:dyDescent="0.3">
      <c r="A286" s="18"/>
      <c r="B286" s="18"/>
    </row>
    <row r="287" spans="1:2" x14ac:dyDescent="0.3">
      <c r="A287" s="18"/>
      <c r="B287" s="18"/>
    </row>
    <row r="288" spans="1:2" x14ac:dyDescent="0.3">
      <c r="A288" s="18"/>
      <c r="B288" s="18"/>
    </row>
    <row r="289" spans="1:2" x14ac:dyDescent="0.3">
      <c r="A289" s="18"/>
      <c r="B289" s="18"/>
    </row>
    <row r="290" spans="1:2" x14ac:dyDescent="0.3">
      <c r="A290" s="18"/>
      <c r="B290" s="18"/>
    </row>
    <row r="291" spans="1:2" x14ac:dyDescent="0.3">
      <c r="A291" s="18"/>
      <c r="B291" s="18"/>
    </row>
    <row r="292" spans="1:2" x14ac:dyDescent="0.3">
      <c r="A292" s="18"/>
      <c r="B292" s="18"/>
    </row>
    <row r="293" spans="1:2" x14ac:dyDescent="0.3">
      <c r="A293" s="18"/>
      <c r="B293" s="18"/>
    </row>
    <row r="294" spans="1:2" x14ac:dyDescent="0.3">
      <c r="A294" s="18"/>
      <c r="B294" s="18"/>
    </row>
    <row r="295" spans="1:2" x14ac:dyDescent="0.3">
      <c r="A295" s="18"/>
      <c r="B295" s="18"/>
    </row>
    <row r="296" spans="1:2" x14ac:dyDescent="0.3">
      <c r="A296" s="18"/>
      <c r="B296" s="18"/>
    </row>
    <row r="297" spans="1:2" x14ac:dyDescent="0.3">
      <c r="A297" s="18"/>
      <c r="B297" s="18"/>
    </row>
    <row r="298" spans="1:2" x14ac:dyDescent="0.3">
      <c r="A298" s="18"/>
      <c r="B298" s="18"/>
    </row>
    <row r="299" spans="1:2" x14ac:dyDescent="0.3">
      <c r="A299" s="18"/>
      <c r="B299" s="18"/>
    </row>
    <row r="300" spans="1:2" x14ac:dyDescent="0.3">
      <c r="A300" s="18"/>
      <c r="B300" s="18"/>
    </row>
    <row r="301" spans="1:2" x14ac:dyDescent="0.3">
      <c r="A301" s="18"/>
      <c r="B301" s="18"/>
    </row>
    <row r="302" spans="1:2" x14ac:dyDescent="0.3">
      <c r="A302" s="18"/>
      <c r="B302" s="18"/>
    </row>
    <row r="303" spans="1:2" x14ac:dyDescent="0.3">
      <c r="A303" s="18"/>
      <c r="B303" s="18"/>
    </row>
    <row r="304" spans="1:2" x14ac:dyDescent="0.3">
      <c r="A304" s="18"/>
      <c r="B304" s="18"/>
    </row>
    <row r="305" spans="1:2" x14ac:dyDescent="0.3">
      <c r="A305" s="18"/>
      <c r="B305" s="18"/>
    </row>
    <row r="306" spans="1:2" x14ac:dyDescent="0.3">
      <c r="A306" s="18"/>
      <c r="B306" s="18"/>
    </row>
    <row r="307" spans="1:2" x14ac:dyDescent="0.3">
      <c r="A307" s="18"/>
      <c r="B307" s="18"/>
    </row>
    <row r="308" spans="1:2" x14ac:dyDescent="0.3">
      <c r="A308" s="18"/>
      <c r="B308" s="18"/>
    </row>
    <row r="309" spans="1:2" x14ac:dyDescent="0.3">
      <c r="A309" s="18"/>
      <c r="B309" s="18"/>
    </row>
    <row r="310" spans="1:2" x14ac:dyDescent="0.3">
      <c r="A310" s="18"/>
      <c r="B310" s="18"/>
    </row>
    <row r="311" spans="1:2" x14ac:dyDescent="0.3">
      <c r="A311" s="18"/>
      <c r="B311" s="18"/>
    </row>
    <row r="312" spans="1:2" x14ac:dyDescent="0.3">
      <c r="A312" s="18"/>
      <c r="B312" s="18"/>
    </row>
    <row r="313" spans="1:2" x14ac:dyDescent="0.3">
      <c r="A313" s="18"/>
      <c r="B313" s="18"/>
    </row>
    <row r="314" spans="1:2" x14ac:dyDescent="0.3">
      <c r="A314" s="18"/>
      <c r="B314" s="18"/>
    </row>
    <row r="315" spans="1:2" x14ac:dyDescent="0.3">
      <c r="A315" s="18"/>
      <c r="B315" s="18"/>
    </row>
    <row r="316" spans="1:2" x14ac:dyDescent="0.3">
      <c r="A316" s="18"/>
      <c r="B316" s="18"/>
    </row>
    <row r="317" spans="1:2" x14ac:dyDescent="0.3">
      <c r="A317" s="18"/>
      <c r="B317" s="18"/>
    </row>
    <row r="318" spans="1:2" x14ac:dyDescent="0.3">
      <c r="A318" s="18"/>
      <c r="B318" s="18"/>
    </row>
    <row r="319" spans="1:2" x14ac:dyDescent="0.3">
      <c r="A319" s="18"/>
      <c r="B319" s="18"/>
    </row>
    <row r="320" spans="1:2" x14ac:dyDescent="0.3">
      <c r="A320" s="18"/>
      <c r="B320" s="18"/>
    </row>
    <row r="321" spans="1:2" x14ac:dyDescent="0.3">
      <c r="A321" s="18"/>
      <c r="B321" s="18"/>
    </row>
    <row r="322" spans="1:2" x14ac:dyDescent="0.3">
      <c r="A322" s="18"/>
      <c r="B322" s="18"/>
    </row>
    <row r="323" spans="1:2" x14ac:dyDescent="0.3">
      <c r="A323" s="18"/>
      <c r="B323" s="18"/>
    </row>
    <row r="324" spans="1:2" x14ac:dyDescent="0.3">
      <c r="A324" s="18"/>
      <c r="B324" s="18"/>
    </row>
    <row r="325" spans="1:2" x14ac:dyDescent="0.3">
      <c r="A325" s="18"/>
      <c r="B325" s="18"/>
    </row>
    <row r="326" spans="1:2" x14ac:dyDescent="0.3">
      <c r="A326" s="18"/>
      <c r="B326" s="18"/>
    </row>
    <row r="327" spans="1:2" x14ac:dyDescent="0.3">
      <c r="A327" s="18"/>
      <c r="B327" s="18"/>
    </row>
    <row r="328" spans="1:2" x14ac:dyDescent="0.3">
      <c r="A328" s="18"/>
      <c r="B328" s="18"/>
    </row>
    <row r="329" spans="1:2" x14ac:dyDescent="0.3">
      <c r="A329" s="18"/>
      <c r="B329" s="18"/>
    </row>
    <row r="330" spans="1:2" x14ac:dyDescent="0.3">
      <c r="A330" s="18"/>
      <c r="B330" s="18"/>
    </row>
    <row r="331" spans="1:2" x14ac:dyDescent="0.3">
      <c r="A331" s="18"/>
      <c r="B331" s="18"/>
    </row>
    <row r="332" spans="1:2" x14ac:dyDescent="0.3">
      <c r="A332" s="18"/>
      <c r="B332" s="18"/>
    </row>
    <row r="333" spans="1:2" x14ac:dyDescent="0.3">
      <c r="A333" s="18"/>
      <c r="B333" s="18"/>
    </row>
    <row r="334" spans="1:2" x14ac:dyDescent="0.3">
      <c r="A334" s="18"/>
      <c r="B334" s="18"/>
    </row>
    <row r="335" spans="1:2" x14ac:dyDescent="0.3">
      <c r="A335" s="18"/>
      <c r="B335" s="18"/>
    </row>
    <row r="336" spans="1:2" x14ac:dyDescent="0.3">
      <c r="A336" s="18"/>
      <c r="B336" s="18"/>
    </row>
    <row r="337" spans="1:2" x14ac:dyDescent="0.3">
      <c r="A337" s="18"/>
      <c r="B337" s="18"/>
    </row>
    <row r="338" spans="1:2" x14ac:dyDescent="0.3">
      <c r="A338" s="18"/>
      <c r="B338" s="18"/>
    </row>
    <row r="339" spans="1:2" x14ac:dyDescent="0.3">
      <c r="A339" s="18"/>
      <c r="B339" s="18"/>
    </row>
    <row r="340" spans="1:2" x14ac:dyDescent="0.3">
      <c r="A340" s="18"/>
      <c r="B340" s="18"/>
    </row>
    <row r="341" spans="1:2" x14ac:dyDescent="0.3">
      <c r="A341" s="18"/>
      <c r="B341" s="18"/>
    </row>
    <row r="342" spans="1:2" x14ac:dyDescent="0.3">
      <c r="A342" s="18"/>
      <c r="B342" s="18"/>
    </row>
    <row r="343" spans="1:2" x14ac:dyDescent="0.3">
      <c r="A343" s="18"/>
      <c r="B343" s="18"/>
    </row>
    <row r="344" spans="1:2" x14ac:dyDescent="0.3">
      <c r="A344" s="18"/>
      <c r="B344" s="18"/>
    </row>
    <row r="345" spans="1:2" x14ac:dyDescent="0.3">
      <c r="A345" s="18"/>
      <c r="B345" s="18"/>
    </row>
    <row r="346" spans="1:2" x14ac:dyDescent="0.3">
      <c r="A346" s="18"/>
      <c r="B346" s="18"/>
    </row>
    <row r="347" spans="1:2" x14ac:dyDescent="0.3">
      <c r="A347" s="18"/>
      <c r="B347" s="18"/>
    </row>
    <row r="348" spans="1:2" x14ac:dyDescent="0.3">
      <c r="A348" s="18"/>
      <c r="B348" s="18"/>
    </row>
    <row r="349" spans="1:2" x14ac:dyDescent="0.3">
      <c r="A349" s="18"/>
      <c r="B349" s="18"/>
    </row>
    <row r="350" spans="1:2" x14ac:dyDescent="0.3">
      <c r="A350" s="18"/>
      <c r="B350" s="18"/>
    </row>
    <row r="351" spans="1:2" x14ac:dyDescent="0.3">
      <c r="A351" s="18"/>
      <c r="B351" s="18"/>
    </row>
    <row r="352" spans="1:2" x14ac:dyDescent="0.3">
      <c r="A352" s="18"/>
      <c r="B352" s="18"/>
    </row>
    <row r="353" spans="1:2" x14ac:dyDescent="0.3">
      <c r="A353" s="18"/>
      <c r="B353" s="18"/>
    </row>
    <row r="354" spans="1:2" x14ac:dyDescent="0.3">
      <c r="A354" s="18"/>
      <c r="B354" s="18"/>
    </row>
    <row r="355" spans="1:2" x14ac:dyDescent="0.3">
      <c r="A355" s="18"/>
      <c r="B355" s="18"/>
    </row>
    <row r="356" spans="1:2" x14ac:dyDescent="0.3">
      <c r="A356" s="18"/>
      <c r="B356" s="18"/>
    </row>
    <row r="357" spans="1:2" x14ac:dyDescent="0.3">
      <c r="A357" s="18"/>
      <c r="B357" s="18"/>
    </row>
    <row r="358" spans="1:2" x14ac:dyDescent="0.3">
      <c r="A358" s="18"/>
      <c r="B358" s="18"/>
    </row>
    <row r="359" spans="1:2" x14ac:dyDescent="0.3">
      <c r="A359" s="18"/>
      <c r="B359" s="18"/>
    </row>
    <row r="360" spans="1:2" x14ac:dyDescent="0.3">
      <c r="A360" s="18"/>
      <c r="B360" s="18"/>
    </row>
    <row r="361" spans="1:2" x14ac:dyDescent="0.3">
      <c r="A361" s="18"/>
      <c r="B361" s="18"/>
    </row>
    <row r="362" spans="1:2" x14ac:dyDescent="0.3">
      <c r="A362" s="18"/>
      <c r="B362" s="18"/>
    </row>
    <row r="363" spans="1:2" x14ac:dyDescent="0.3">
      <c r="A363" s="18"/>
      <c r="B363" s="18"/>
    </row>
    <row r="364" spans="1:2" x14ac:dyDescent="0.3">
      <c r="A364" s="18"/>
      <c r="B364" s="18"/>
    </row>
    <row r="365" spans="1:2" x14ac:dyDescent="0.3">
      <c r="A365" s="18"/>
      <c r="B365" s="18"/>
    </row>
    <row r="366" spans="1:2" x14ac:dyDescent="0.3">
      <c r="A366" s="18"/>
      <c r="B366" s="18"/>
    </row>
    <row r="367" spans="1:2" x14ac:dyDescent="0.3">
      <c r="A367" s="18"/>
      <c r="B367" s="18"/>
    </row>
    <row r="368" spans="1:2" x14ac:dyDescent="0.3">
      <c r="A368" s="18"/>
      <c r="B368" s="18"/>
    </row>
    <row r="369" spans="1:2" x14ac:dyDescent="0.3">
      <c r="A369" s="18"/>
      <c r="B369" s="18"/>
    </row>
    <row r="370" spans="1:2" x14ac:dyDescent="0.3">
      <c r="A370" s="18"/>
      <c r="B370" s="18"/>
    </row>
    <row r="371" spans="1:2" x14ac:dyDescent="0.3">
      <c r="A371" s="18"/>
      <c r="B371" s="18"/>
    </row>
    <row r="372" spans="1:2" x14ac:dyDescent="0.3">
      <c r="A372" s="18"/>
      <c r="B372" s="18"/>
    </row>
    <row r="373" spans="1:2" x14ac:dyDescent="0.3">
      <c r="A373" s="18"/>
      <c r="B373" s="18"/>
    </row>
    <row r="374" spans="1:2" x14ac:dyDescent="0.3">
      <c r="A374" s="18"/>
      <c r="B374" s="18"/>
    </row>
    <row r="375" spans="1:2" x14ac:dyDescent="0.3">
      <c r="A375" s="18"/>
      <c r="B375" s="18"/>
    </row>
    <row r="376" spans="1:2" x14ac:dyDescent="0.3">
      <c r="A376" s="18"/>
      <c r="B376" s="18"/>
    </row>
    <row r="377" spans="1:2" x14ac:dyDescent="0.3">
      <c r="A377" s="18"/>
      <c r="B377" s="18"/>
    </row>
    <row r="378" spans="1:2" x14ac:dyDescent="0.3">
      <c r="A378" s="18"/>
      <c r="B378" s="18"/>
    </row>
    <row r="379" spans="1:2" x14ac:dyDescent="0.3">
      <c r="A379" s="18"/>
      <c r="B379" s="18"/>
    </row>
    <row r="380" spans="1:2" x14ac:dyDescent="0.3">
      <c r="A380" s="18"/>
      <c r="B380" s="18"/>
    </row>
    <row r="381" spans="1:2" x14ac:dyDescent="0.3">
      <c r="A381" s="18"/>
      <c r="B381" s="18"/>
    </row>
    <row r="382" spans="1:2" x14ac:dyDescent="0.3">
      <c r="A382" s="18"/>
      <c r="B382" s="18"/>
    </row>
    <row r="383" spans="1:2" x14ac:dyDescent="0.3">
      <c r="A383" s="18"/>
      <c r="B383" s="18"/>
    </row>
    <row r="384" spans="1:2" x14ac:dyDescent="0.3">
      <c r="A384" s="18"/>
      <c r="B384" s="18"/>
    </row>
    <row r="385" spans="1:2" x14ac:dyDescent="0.3">
      <c r="A385" s="18"/>
      <c r="B385" s="18"/>
    </row>
    <row r="386" spans="1:2" x14ac:dyDescent="0.3">
      <c r="A386" s="18"/>
      <c r="B386" s="18"/>
    </row>
    <row r="387" spans="1:2" x14ac:dyDescent="0.3">
      <c r="A387" s="18"/>
      <c r="B387" s="18"/>
    </row>
    <row r="388" spans="1:2" x14ac:dyDescent="0.3">
      <c r="A388" s="18"/>
      <c r="B388" s="18"/>
    </row>
    <row r="389" spans="1:2" x14ac:dyDescent="0.3">
      <c r="A389" s="18"/>
      <c r="B389" s="18"/>
    </row>
    <row r="390" spans="1:2" x14ac:dyDescent="0.3">
      <c r="A390" s="18"/>
      <c r="B390" s="18"/>
    </row>
    <row r="391" spans="1:2" x14ac:dyDescent="0.3">
      <c r="A391" s="18"/>
      <c r="B391" s="18"/>
    </row>
    <row r="392" spans="1:2" x14ac:dyDescent="0.3">
      <c r="A392" s="18"/>
      <c r="B392" s="18"/>
    </row>
    <row r="393" spans="1:2" x14ac:dyDescent="0.3">
      <c r="A393" s="18"/>
      <c r="B393" s="18"/>
    </row>
    <row r="394" spans="1:2" x14ac:dyDescent="0.3">
      <c r="A394" s="18"/>
      <c r="B394" s="18"/>
    </row>
    <row r="395" spans="1:2" x14ac:dyDescent="0.3">
      <c r="A395" s="18"/>
      <c r="B395" s="18"/>
    </row>
    <row r="396" spans="1:2" x14ac:dyDescent="0.3">
      <c r="A396" s="18"/>
      <c r="B396" s="18"/>
    </row>
    <row r="397" spans="1:2" x14ac:dyDescent="0.3">
      <c r="A397" s="18"/>
      <c r="B397" s="18"/>
    </row>
    <row r="398" spans="1:2" x14ac:dyDescent="0.3">
      <c r="A398" s="18"/>
      <c r="B398" s="18"/>
    </row>
    <row r="399" spans="1:2" x14ac:dyDescent="0.3">
      <c r="A399" s="18"/>
      <c r="B399" s="18"/>
    </row>
    <row r="400" spans="1:2" x14ac:dyDescent="0.3">
      <c r="A400" s="18"/>
      <c r="B400" s="18"/>
    </row>
    <row r="401" spans="1:2" x14ac:dyDescent="0.3">
      <c r="A401" s="18"/>
      <c r="B401" s="18"/>
    </row>
    <row r="402" spans="1:2" x14ac:dyDescent="0.3">
      <c r="A402" s="18"/>
      <c r="B402" s="18"/>
    </row>
    <row r="403" spans="1:2" x14ac:dyDescent="0.3">
      <c r="A403" s="18"/>
      <c r="B403" s="18"/>
    </row>
    <row r="404" spans="1:2" x14ac:dyDescent="0.3">
      <c r="A404" s="18"/>
      <c r="B404" s="18"/>
    </row>
    <row r="405" spans="1:2" x14ac:dyDescent="0.3">
      <c r="A405" s="18"/>
      <c r="B405" s="18"/>
    </row>
    <row r="406" spans="1:2" x14ac:dyDescent="0.3">
      <c r="A406" s="18"/>
      <c r="B406" s="18"/>
    </row>
    <row r="407" spans="1:2" x14ac:dyDescent="0.3">
      <c r="A407" s="18"/>
      <c r="B407" s="18"/>
    </row>
    <row r="408" spans="1:2" x14ac:dyDescent="0.3">
      <c r="A408" s="18"/>
      <c r="B408" s="18"/>
    </row>
    <row r="409" spans="1:2" x14ac:dyDescent="0.3">
      <c r="A409" s="18"/>
      <c r="B409" s="18"/>
    </row>
    <row r="410" spans="1:2" x14ac:dyDescent="0.3">
      <c r="A410" s="18"/>
      <c r="B410" s="18"/>
    </row>
    <row r="411" spans="1:2" x14ac:dyDescent="0.3">
      <c r="A411" s="18"/>
      <c r="B411" s="18"/>
    </row>
    <row r="412" spans="1:2" x14ac:dyDescent="0.3">
      <c r="A412" s="18"/>
      <c r="B412" s="18"/>
    </row>
    <row r="413" spans="1:2" x14ac:dyDescent="0.3">
      <c r="A413" s="18"/>
      <c r="B413" s="18"/>
    </row>
    <row r="414" spans="1:2" x14ac:dyDescent="0.3">
      <c r="A414" s="18"/>
      <c r="B414" s="18"/>
    </row>
    <row r="415" spans="1:2" x14ac:dyDescent="0.3">
      <c r="A415" s="18"/>
      <c r="B415" s="18"/>
    </row>
    <row r="416" spans="1:2" x14ac:dyDescent="0.3">
      <c r="A416" s="18"/>
      <c r="B416" s="18"/>
    </row>
    <row r="417" spans="1:2" x14ac:dyDescent="0.3">
      <c r="A417" s="18"/>
      <c r="B417" s="18"/>
    </row>
    <row r="418" spans="1:2" x14ac:dyDescent="0.3">
      <c r="A418" s="18"/>
      <c r="B418" s="18"/>
    </row>
    <row r="419" spans="1:2" x14ac:dyDescent="0.3">
      <c r="A419" s="18"/>
      <c r="B419" s="18"/>
    </row>
    <row r="420" spans="1:2" x14ac:dyDescent="0.3">
      <c r="A420" s="18"/>
      <c r="B420" s="18"/>
    </row>
    <row r="421" spans="1:2" x14ac:dyDescent="0.3">
      <c r="A421" s="18"/>
      <c r="B421" s="18"/>
    </row>
    <row r="422" spans="1:2" x14ac:dyDescent="0.3">
      <c r="A422" s="18"/>
      <c r="B422" s="18"/>
    </row>
    <row r="423" spans="1:2" x14ac:dyDescent="0.3">
      <c r="A423" s="18"/>
      <c r="B423" s="18"/>
    </row>
    <row r="424" spans="1:2" x14ac:dyDescent="0.3">
      <c r="A424" s="18"/>
      <c r="B424" s="18"/>
    </row>
    <row r="425" spans="1:2" x14ac:dyDescent="0.3">
      <c r="A425" s="18"/>
      <c r="B425" s="18"/>
    </row>
    <row r="426" spans="1:2" x14ac:dyDescent="0.3">
      <c r="A426" s="18"/>
      <c r="B426" s="18"/>
    </row>
    <row r="427" spans="1:2" x14ac:dyDescent="0.3">
      <c r="A427" s="18"/>
      <c r="B427" s="18"/>
    </row>
    <row r="428" spans="1:2" x14ac:dyDescent="0.3">
      <c r="A428" s="18"/>
      <c r="B428" s="18"/>
    </row>
    <row r="429" spans="1:2" x14ac:dyDescent="0.3">
      <c r="A429" s="18"/>
      <c r="B429" s="18"/>
    </row>
    <row r="430" spans="1:2" x14ac:dyDescent="0.3">
      <c r="A430" s="18"/>
      <c r="B430" s="18"/>
    </row>
    <row r="431" spans="1:2" x14ac:dyDescent="0.3">
      <c r="A431" s="18"/>
      <c r="B431" s="18"/>
    </row>
    <row r="432" spans="1:2" x14ac:dyDescent="0.3">
      <c r="A432" s="18"/>
      <c r="B432" s="18"/>
    </row>
    <row r="433" spans="1:2" x14ac:dyDescent="0.3">
      <c r="A433" s="18"/>
      <c r="B433" s="18"/>
    </row>
    <row r="434" spans="1:2" x14ac:dyDescent="0.3">
      <c r="A434" s="18"/>
      <c r="B434" s="18"/>
    </row>
    <row r="435" spans="1:2" x14ac:dyDescent="0.3">
      <c r="A435" s="18"/>
      <c r="B435" s="18"/>
    </row>
    <row r="436" spans="1:2" x14ac:dyDescent="0.3">
      <c r="A436" s="18"/>
      <c r="B436" s="18"/>
    </row>
    <row r="437" spans="1:2" x14ac:dyDescent="0.3">
      <c r="A437" s="18"/>
      <c r="B437" s="18"/>
    </row>
    <row r="438" spans="1:2" x14ac:dyDescent="0.3">
      <c r="A438" s="18"/>
      <c r="B438" s="18"/>
    </row>
    <row r="439" spans="1:2" x14ac:dyDescent="0.3">
      <c r="A439" s="18"/>
      <c r="B439" s="18"/>
    </row>
    <row r="440" spans="1:2" x14ac:dyDescent="0.3">
      <c r="A440" s="18"/>
      <c r="B440" s="18"/>
    </row>
    <row r="441" spans="1:2" x14ac:dyDescent="0.3">
      <c r="A441" s="18"/>
      <c r="B441" s="18"/>
    </row>
    <row r="442" spans="1:2" x14ac:dyDescent="0.3">
      <c r="A442" s="18"/>
      <c r="B442" s="18"/>
    </row>
    <row r="443" spans="1:2" x14ac:dyDescent="0.3">
      <c r="A443" s="18"/>
      <c r="B443" s="18"/>
    </row>
    <row r="444" spans="1:2" x14ac:dyDescent="0.3">
      <c r="A444" s="18"/>
      <c r="B444" s="18"/>
    </row>
    <row r="445" spans="1:2" x14ac:dyDescent="0.3">
      <c r="A445" s="18"/>
      <c r="B445" s="18"/>
    </row>
    <row r="446" spans="1:2" x14ac:dyDescent="0.3">
      <c r="A446" s="18"/>
      <c r="B446" s="18"/>
    </row>
    <row r="447" spans="1:2" x14ac:dyDescent="0.3">
      <c r="A447" s="18"/>
      <c r="B447" s="18"/>
    </row>
    <row r="448" spans="1:2" x14ac:dyDescent="0.3">
      <c r="A448" s="18"/>
      <c r="B448" s="18"/>
    </row>
    <row r="449" spans="1:2" x14ac:dyDescent="0.3">
      <c r="A449" s="18"/>
      <c r="B449" s="18"/>
    </row>
    <row r="450" spans="1:2" x14ac:dyDescent="0.3">
      <c r="A450" s="18"/>
      <c r="B450" s="18"/>
    </row>
    <row r="451" spans="1:2" x14ac:dyDescent="0.3">
      <c r="A451" s="18"/>
      <c r="B451" s="18"/>
    </row>
    <row r="452" spans="1:2" x14ac:dyDescent="0.3">
      <c r="A452" s="18"/>
      <c r="B452" s="18"/>
    </row>
    <row r="453" spans="1:2" x14ac:dyDescent="0.3">
      <c r="A453" s="18"/>
      <c r="B453" s="18"/>
    </row>
    <row r="454" spans="1:2" x14ac:dyDescent="0.3">
      <c r="A454" s="18"/>
      <c r="B454" s="18"/>
    </row>
    <row r="455" spans="1:2" x14ac:dyDescent="0.3">
      <c r="A455" s="18"/>
      <c r="B455" s="18"/>
    </row>
    <row r="456" spans="1:2" x14ac:dyDescent="0.3">
      <c r="A456" s="18"/>
      <c r="B456" s="18"/>
    </row>
    <row r="457" spans="1:2" x14ac:dyDescent="0.3">
      <c r="A457" s="18"/>
      <c r="B457" s="18"/>
    </row>
    <row r="458" spans="1:2" x14ac:dyDescent="0.3">
      <c r="A458" s="18"/>
      <c r="B458" s="18"/>
    </row>
    <row r="459" spans="1:2" x14ac:dyDescent="0.3">
      <c r="A459" s="18"/>
      <c r="B459" s="18"/>
    </row>
    <row r="460" spans="1:2" x14ac:dyDescent="0.3">
      <c r="A460" s="18"/>
      <c r="B460" s="18"/>
    </row>
    <row r="461" spans="1:2" x14ac:dyDescent="0.3">
      <c r="A461" s="18"/>
      <c r="B461" s="18"/>
    </row>
    <row r="462" spans="1:2" x14ac:dyDescent="0.3">
      <c r="A462" s="18"/>
      <c r="B462" s="18"/>
    </row>
    <row r="463" spans="1:2" x14ac:dyDescent="0.3">
      <c r="A463" s="18"/>
      <c r="B463" s="18"/>
    </row>
    <row r="464" spans="1:2" x14ac:dyDescent="0.3">
      <c r="A464" s="18"/>
      <c r="B464" s="18"/>
    </row>
    <row r="465" spans="1:2" x14ac:dyDescent="0.3">
      <c r="A465" s="18"/>
      <c r="B465" s="18"/>
    </row>
    <row r="466" spans="1:2" x14ac:dyDescent="0.3">
      <c r="A466" s="18"/>
      <c r="B466" s="18"/>
    </row>
    <row r="467" spans="1:2" x14ac:dyDescent="0.3">
      <c r="A467" s="18"/>
      <c r="B467" s="18"/>
    </row>
    <row r="468" spans="1:2" x14ac:dyDescent="0.3">
      <c r="A468" s="18"/>
      <c r="B468" s="18"/>
    </row>
    <row r="469" spans="1:2" x14ac:dyDescent="0.3">
      <c r="A469" s="18"/>
      <c r="B469" s="18"/>
    </row>
    <row r="470" spans="1:2" x14ac:dyDescent="0.3">
      <c r="A470" s="18"/>
      <c r="B470" s="18"/>
    </row>
    <row r="471" spans="1:2" x14ac:dyDescent="0.3">
      <c r="A471" s="18"/>
      <c r="B471" s="18"/>
    </row>
    <row r="472" spans="1:2" x14ac:dyDescent="0.3">
      <c r="A472" s="18"/>
      <c r="B472" s="18"/>
    </row>
    <row r="473" spans="1:2" x14ac:dyDescent="0.3">
      <c r="A473" s="18"/>
      <c r="B473" s="18"/>
    </row>
    <row r="474" spans="1:2" x14ac:dyDescent="0.3">
      <c r="A474" s="18"/>
      <c r="B474" s="18"/>
    </row>
    <row r="475" spans="1:2" x14ac:dyDescent="0.3">
      <c r="A475" s="18"/>
      <c r="B475" s="18"/>
    </row>
    <row r="476" spans="1:2" x14ac:dyDescent="0.3">
      <c r="A476" s="18"/>
      <c r="B476" s="18"/>
    </row>
    <row r="477" spans="1:2" x14ac:dyDescent="0.3">
      <c r="A477" s="18"/>
      <c r="B477" s="18"/>
    </row>
    <row r="478" spans="1:2" x14ac:dyDescent="0.3">
      <c r="A478" s="18"/>
      <c r="B478" s="18"/>
    </row>
    <row r="479" spans="1:2" x14ac:dyDescent="0.3">
      <c r="A479" s="18"/>
      <c r="B479" s="18"/>
    </row>
    <row r="480" spans="1:2" x14ac:dyDescent="0.3">
      <c r="A480" s="18"/>
      <c r="B480" s="18"/>
    </row>
    <row r="481" spans="1:2" x14ac:dyDescent="0.3">
      <c r="A481" s="18"/>
      <c r="B481" s="18"/>
    </row>
    <row r="482" spans="1:2" x14ac:dyDescent="0.3">
      <c r="A482" s="18"/>
      <c r="B482" s="18"/>
    </row>
    <row r="483" spans="1:2" x14ac:dyDescent="0.3">
      <c r="A483" s="18"/>
      <c r="B483" s="18"/>
    </row>
    <row r="484" spans="1:2" x14ac:dyDescent="0.3">
      <c r="A484" s="18"/>
      <c r="B484" s="18"/>
    </row>
    <row r="485" spans="1:2" x14ac:dyDescent="0.3">
      <c r="A485" s="18"/>
      <c r="B485" s="18"/>
    </row>
    <row r="486" spans="1:2" x14ac:dyDescent="0.3">
      <c r="A486" s="18"/>
      <c r="B486" s="18"/>
    </row>
    <row r="487" spans="1:2" x14ac:dyDescent="0.3">
      <c r="A487" s="18"/>
      <c r="B487" s="18"/>
    </row>
    <row r="488" spans="1:2" x14ac:dyDescent="0.3">
      <c r="A488" s="18"/>
      <c r="B488" s="18"/>
    </row>
    <row r="489" spans="1:2" x14ac:dyDescent="0.3">
      <c r="A489" s="18"/>
      <c r="B489" s="18"/>
    </row>
    <row r="490" spans="1:2" x14ac:dyDescent="0.3">
      <c r="A490" s="18"/>
      <c r="B490" s="18"/>
    </row>
    <row r="491" spans="1:2" x14ac:dyDescent="0.3">
      <c r="A491" s="18"/>
      <c r="B491" s="18"/>
    </row>
    <row r="492" spans="1:2" x14ac:dyDescent="0.3">
      <c r="A492" s="18"/>
      <c r="B492" s="18"/>
    </row>
    <row r="493" spans="1:2" x14ac:dyDescent="0.3">
      <c r="A493" s="18"/>
      <c r="B493" s="18"/>
    </row>
    <row r="494" spans="1:2" x14ac:dyDescent="0.3">
      <c r="A494" s="18"/>
      <c r="B494" s="18"/>
    </row>
    <row r="495" spans="1:2" x14ac:dyDescent="0.3">
      <c r="A495" s="18"/>
      <c r="B495" s="18"/>
    </row>
    <row r="496" spans="1:2" x14ac:dyDescent="0.3">
      <c r="A496" s="18"/>
      <c r="B496" s="18"/>
    </row>
    <row r="497" spans="1:2" x14ac:dyDescent="0.3">
      <c r="A497" s="18"/>
      <c r="B497" s="18"/>
    </row>
    <row r="498" spans="1:2" x14ac:dyDescent="0.3">
      <c r="A498" s="18"/>
      <c r="B498" s="18"/>
    </row>
    <row r="499" spans="1:2" x14ac:dyDescent="0.3">
      <c r="A499" s="18"/>
      <c r="B499" s="18"/>
    </row>
    <row r="500" spans="1:2" x14ac:dyDescent="0.3">
      <c r="A500" s="18"/>
      <c r="B500" s="18"/>
    </row>
    <row r="501" spans="1:2" x14ac:dyDescent="0.3">
      <c r="A501" s="18"/>
      <c r="B501" s="18"/>
    </row>
    <row r="502" spans="1:2" x14ac:dyDescent="0.3">
      <c r="A502" s="18"/>
      <c r="B502" s="18"/>
    </row>
    <row r="503" spans="1:2" x14ac:dyDescent="0.3">
      <c r="A503" s="18"/>
      <c r="B503" s="18"/>
    </row>
    <row r="504" spans="1:2" x14ac:dyDescent="0.3">
      <c r="A504" s="18"/>
      <c r="B504" s="18"/>
    </row>
    <row r="505" spans="1:2" x14ac:dyDescent="0.3">
      <c r="A505" s="18"/>
      <c r="B505" s="18"/>
    </row>
    <row r="506" spans="1:2" x14ac:dyDescent="0.3">
      <c r="A506" s="18"/>
      <c r="B506" s="18"/>
    </row>
    <row r="507" spans="1:2" x14ac:dyDescent="0.3">
      <c r="A507" s="18"/>
      <c r="B507" s="18"/>
    </row>
    <row r="508" spans="1:2" x14ac:dyDescent="0.3">
      <c r="A508" s="18"/>
      <c r="B508" s="18"/>
    </row>
    <row r="509" spans="1:2" x14ac:dyDescent="0.3">
      <c r="A509" s="18"/>
      <c r="B509" s="18"/>
    </row>
    <row r="510" spans="1:2" x14ac:dyDescent="0.3">
      <c r="A510" s="18"/>
      <c r="B510" s="18"/>
    </row>
    <row r="511" spans="1:2" x14ac:dyDescent="0.3">
      <c r="A511" s="18"/>
      <c r="B511" s="18"/>
    </row>
    <row r="512" spans="1:2" x14ac:dyDescent="0.3">
      <c r="A512" s="18"/>
      <c r="B512" s="18"/>
    </row>
    <row r="513" spans="1:2" x14ac:dyDescent="0.3">
      <c r="A513" s="18"/>
      <c r="B513" s="18"/>
    </row>
    <row r="514" spans="1:2" x14ac:dyDescent="0.3">
      <c r="A514" s="18"/>
      <c r="B514" s="18"/>
    </row>
    <row r="515" spans="1:2" x14ac:dyDescent="0.3">
      <c r="A515" s="18"/>
      <c r="B515" s="18"/>
    </row>
    <row r="516" spans="1:2" x14ac:dyDescent="0.3">
      <c r="A516" s="18"/>
      <c r="B516" s="18"/>
    </row>
    <row r="517" spans="1:2" x14ac:dyDescent="0.3">
      <c r="A517" s="18"/>
      <c r="B517" s="18"/>
    </row>
    <row r="518" spans="1:2" x14ac:dyDescent="0.3">
      <c r="A518" s="18"/>
      <c r="B518" s="18"/>
    </row>
    <row r="519" spans="1:2" x14ac:dyDescent="0.3">
      <c r="A519" s="18"/>
      <c r="B519" s="18"/>
    </row>
    <row r="520" spans="1:2" x14ac:dyDescent="0.3">
      <c r="A520" s="18"/>
      <c r="B520" s="18"/>
    </row>
    <row r="521" spans="1:2" x14ac:dyDescent="0.3">
      <c r="A521" s="18"/>
      <c r="B521" s="18"/>
    </row>
    <row r="522" spans="1:2" x14ac:dyDescent="0.3">
      <c r="A522" s="18"/>
      <c r="B522" s="18"/>
    </row>
    <row r="523" spans="1:2" x14ac:dyDescent="0.3">
      <c r="A523" s="18"/>
      <c r="B523" s="18"/>
    </row>
    <row r="524" spans="1:2" x14ac:dyDescent="0.3">
      <c r="A524" s="18"/>
      <c r="B524" s="18"/>
    </row>
    <row r="525" spans="1:2" x14ac:dyDescent="0.3">
      <c r="A525" s="18"/>
      <c r="B525" s="18"/>
    </row>
    <row r="526" spans="1:2" x14ac:dyDescent="0.3">
      <c r="A526" s="18"/>
      <c r="B526" s="18"/>
    </row>
    <row r="527" spans="1:2" x14ac:dyDescent="0.3">
      <c r="A527" s="18"/>
      <c r="B527" s="18"/>
    </row>
    <row r="528" spans="1:2" x14ac:dyDescent="0.3">
      <c r="A528" s="18"/>
      <c r="B528" s="18"/>
    </row>
    <row r="529" spans="1:2" x14ac:dyDescent="0.3">
      <c r="A529" s="18"/>
      <c r="B529" s="18"/>
    </row>
    <row r="530" spans="1:2" x14ac:dyDescent="0.3">
      <c r="A530" s="18"/>
      <c r="B530" s="18"/>
    </row>
    <row r="531" spans="1:2" x14ac:dyDescent="0.3">
      <c r="A531" s="18"/>
      <c r="B531" s="18"/>
    </row>
    <row r="532" spans="1:2" x14ac:dyDescent="0.3">
      <c r="A532" s="18"/>
      <c r="B532" s="18"/>
    </row>
  </sheetData>
  <conditionalFormatting sqref="P3">
    <cfRule type="containsText" dxfId="13" priority="1" operator="containsText" text="Virgi">
      <formula>NOT(ISERROR(SEARCH("Virgi",P3)))</formula>
    </cfRule>
    <cfRule type="containsText" dxfId="12" priority="2" operator="containsText" text="Versi">
      <formula>NOT(ISERROR(SEARCH("Versi",P3)))</formula>
    </cfRule>
    <cfRule type="containsText" dxfId="11" priority="3" operator="containsText" text="Setosa">
      <formula>NOT(ISERROR(SEARCH("Setosa",P3)))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D721F47-0840-42C3-9D4F-43FE97818A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Dataset!B2:E2</xm:f>
              <xm:sqref>G2</xm:sqref>
            </x14:sparkline>
            <x14:sparkline>
              <xm:f>Dataset!B3:E3</xm:f>
              <xm:sqref>G3</xm:sqref>
            </x14:sparkline>
            <x14:sparkline>
              <xm:f>Dataset!B4:E4</xm:f>
              <xm:sqref>G4</xm:sqref>
            </x14:sparkline>
            <x14:sparkline>
              <xm:f>Dataset!B5:E5</xm:f>
              <xm:sqref>G5</xm:sqref>
            </x14:sparkline>
            <x14:sparkline>
              <xm:f>Dataset!B6:E6</xm:f>
              <xm:sqref>G6</xm:sqref>
            </x14:sparkline>
            <x14:sparkline>
              <xm:f>Dataset!B7:E7</xm:f>
              <xm:sqref>G7</xm:sqref>
            </x14:sparkline>
            <x14:sparkline>
              <xm:f>Dataset!B8:E8</xm:f>
              <xm:sqref>G8</xm:sqref>
            </x14:sparkline>
            <x14:sparkline>
              <xm:f>Dataset!B9:E9</xm:f>
              <xm:sqref>G9</xm:sqref>
            </x14:sparkline>
            <x14:sparkline>
              <xm:f>Dataset!B10:E10</xm:f>
              <xm:sqref>G10</xm:sqref>
            </x14:sparkline>
            <x14:sparkline>
              <xm:f>Dataset!B11:E11</xm:f>
              <xm:sqref>G11</xm:sqref>
            </x14:sparkline>
            <x14:sparkline>
              <xm:f>Dataset!B12:E12</xm:f>
              <xm:sqref>G12</xm:sqref>
            </x14:sparkline>
            <x14:sparkline>
              <xm:f>Dataset!B13:E13</xm:f>
              <xm:sqref>G13</xm:sqref>
            </x14:sparkline>
            <x14:sparkline>
              <xm:f>Dataset!B14:E14</xm:f>
              <xm:sqref>G14</xm:sqref>
            </x14:sparkline>
            <x14:sparkline>
              <xm:f>Dataset!B15:E15</xm:f>
              <xm:sqref>G15</xm:sqref>
            </x14:sparkline>
            <x14:sparkline>
              <xm:f>Dataset!B16:E16</xm:f>
              <xm:sqref>G16</xm:sqref>
            </x14:sparkline>
            <x14:sparkline>
              <xm:f>Dataset!B17:E17</xm:f>
              <xm:sqref>G17</xm:sqref>
            </x14:sparkline>
            <x14:sparkline>
              <xm:f>Dataset!B18:E18</xm:f>
              <xm:sqref>G18</xm:sqref>
            </x14:sparkline>
            <x14:sparkline>
              <xm:f>Dataset!B19:E19</xm:f>
              <xm:sqref>G19</xm:sqref>
            </x14:sparkline>
            <x14:sparkline>
              <xm:f>Dataset!B20:E20</xm:f>
              <xm:sqref>G20</xm:sqref>
            </x14:sparkline>
            <x14:sparkline>
              <xm:f>Dataset!B21:E21</xm:f>
              <xm:sqref>G21</xm:sqref>
            </x14:sparkline>
            <x14:sparkline>
              <xm:f>Dataset!B22:E22</xm:f>
              <xm:sqref>G22</xm:sqref>
            </x14:sparkline>
            <x14:sparkline>
              <xm:f>Dataset!B23:E23</xm:f>
              <xm:sqref>G23</xm:sqref>
            </x14:sparkline>
            <x14:sparkline>
              <xm:f>Dataset!B24:E24</xm:f>
              <xm:sqref>G24</xm:sqref>
            </x14:sparkline>
            <x14:sparkline>
              <xm:f>Dataset!B25:E25</xm:f>
              <xm:sqref>G25</xm:sqref>
            </x14:sparkline>
            <x14:sparkline>
              <xm:f>Dataset!B26:E26</xm:f>
              <xm:sqref>G26</xm:sqref>
            </x14:sparkline>
            <x14:sparkline>
              <xm:f>Dataset!B27:E27</xm:f>
              <xm:sqref>G27</xm:sqref>
            </x14:sparkline>
            <x14:sparkline>
              <xm:f>Dataset!B28:E28</xm:f>
              <xm:sqref>G28</xm:sqref>
            </x14:sparkline>
            <x14:sparkline>
              <xm:f>Dataset!B29:E29</xm:f>
              <xm:sqref>G29</xm:sqref>
            </x14:sparkline>
            <x14:sparkline>
              <xm:f>Dataset!B30:E30</xm:f>
              <xm:sqref>G30</xm:sqref>
            </x14:sparkline>
            <x14:sparkline>
              <xm:f>Dataset!B31:E31</xm:f>
              <xm:sqref>G31</xm:sqref>
            </x14:sparkline>
            <x14:sparkline>
              <xm:f>Dataset!B32:E32</xm:f>
              <xm:sqref>G32</xm:sqref>
            </x14:sparkline>
            <x14:sparkline>
              <xm:f>Dataset!B33:E33</xm:f>
              <xm:sqref>G33</xm:sqref>
            </x14:sparkline>
            <x14:sparkline>
              <xm:f>Dataset!B34:E34</xm:f>
              <xm:sqref>G34</xm:sqref>
            </x14:sparkline>
            <x14:sparkline>
              <xm:f>Dataset!B35:E35</xm:f>
              <xm:sqref>G35</xm:sqref>
            </x14:sparkline>
            <x14:sparkline>
              <xm:f>Dataset!B36:E36</xm:f>
              <xm:sqref>G36</xm:sqref>
            </x14:sparkline>
            <x14:sparkline>
              <xm:f>Dataset!B37:E37</xm:f>
              <xm:sqref>G37</xm:sqref>
            </x14:sparkline>
            <x14:sparkline>
              <xm:f>Dataset!B38:E38</xm:f>
              <xm:sqref>G38</xm:sqref>
            </x14:sparkline>
            <x14:sparkline>
              <xm:f>Dataset!B39:E39</xm:f>
              <xm:sqref>G39</xm:sqref>
            </x14:sparkline>
            <x14:sparkline>
              <xm:f>Dataset!B40:E40</xm:f>
              <xm:sqref>G40</xm:sqref>
            </x14:sparkline>
            <x14:sparkline>
              <xm:f>Dataset!B41:E41</xm:f>
              <xm:sqref>G41</xm:sqref>
            </x14:sparkline>
            <x14:sparkline>
              <xm:f>Dataset!B42:E42</xm:f>
              <xm:sqref>G42</xm:sqref>
            </x14:sparkline>
            <x14:sparkline>
              <xm:f>Dataset!B43:E43</xm:f>
              <xm:sqref>G43</xm:sqref>
            </x14:sparkline>
            <x14:sparkline>
              <xm:f>Dataset!B44:E44</xm:f>
              <xm:sqref>G44</xm:sqref>
            </x14:sparkline>
            <x14:sparkline>
              <xm:f>Dataset!B45:E45</xm:f>
              <xm:sqref>G45</xm:sqref>
            </x14:sparkline>
            <x14:sparkline>
              <xm:f>Dataset!B46:E46</xm:f>
              <xm:sqref>G46</xm:sqref>
            </x14:sparkline>
            <x14:sparkline>
              <xm:f>Dataset!B47:E47</xm:f>
              <xm:sqref>G47</xm:sqref>
            </x14:sparkline>
            <x14:sparkline>
              <xm:f>Dataset!B48:E48</xm:f>
              <xm:sqref>G48</xm:sqref>
            </x14:sparkline>
            <x14:sparkline>
              <xm:f>Dataset!B49:E49</xm:f>
              <xm:sqref>G49</xm:sqref>
            </x14:sparkline>
            <x14:sparkline>
              <xm:f>Dataset!B50:E50</xm:f>
              <xm:sqref>G50</xm:sqref>
            </x14:sparkline>
            <x14:sparkline>
              <xm:f>Dataset!B51:E51</xm:f>
              <xm:sqref>G51</xm:sqref>
            </x14:sparkline>
            <x14:sparkline>
              <xm:f>Dataset!B52:E52</xm:f>
              <xm:sqref>G52</xm:sqref>
            </x14:sparkline>
            <x14:sparkline>
              <xm:f>Dataset!B53:E53</xm:f>
              <xm:sqref>G53</xm:sqref>
            </x14:sparkline>
            <x14:sparkline>
              <xm:f>Dataset!B54:E54</xm:f>
              <xm:sqref>G54</xm:sqref>
            </x14:sparkline>
            <x14:sparkline>
              <xm:f>Dataset!B55:E55</xm:f>
              <xm:sqref>G55</xm:sqref>
            </x14:sparkline>
            <x14:sparkline>
              <xm:f>Dataset!B56:E56</xm:f>
              <xm:sqref>G56</xm:sqref>
            </x14:sparkline>
            <x14:sparkline>
              <xm:f>Dataset!B57:E57</xm:f>
              <xm:sqref>G57</xm:sqref>
            </x14:sparkline>
            <x14:sparkline>
              <xm:f>Dataset!B58:E58</xm:f>
              <xm:sqref>G58</xm:sqref>
            </x14:sparkline>
            <x14:sparkline>
              <xm:f>Dataset!B59:E59</xm:f>
              <xm:sqref>G59</xm:sqref>
            </x14:sparkline>
            <x14:sparkline>
              <xm:f>Dataset!B60:E60</xm:f>
              <xm:sqref>G60</xm:sqref>
            </x14:sparkline>
            <x14:sparkline>
              <xm:f>Dataset!B61:E61</xm:f>
              <xm:sqref>G61</xm:sqref>
            </x14:sparkline>
            <x14:sparkline>
              <xm:f>Dataset!B62:E62</xm:f>
              <xm:sqref>G62</xm:sqref>
            </x14:sparkline>
            <x14:sparkline>
              <xm:f>Dataset!B63:E63</xm:f>
              <xm:sqref>G63</xm:sqref>
            </x14:sparkline>
            <x14:sparkline>
              <xm:f>Dataset!B64:E64</xm:f>
              <xm:sqref>G64</xm:sqref>
            </x14:sparkline>
            <x14:sparkline>
              <xm:f>Dataset!B65:E65</xm:f>
              <xm:sqref>G65</xm:sqref>
            </x14:sparkline>
            <x14:sparkline>
              <xm:f>Dataset!B66:E66</xm:f>
              <xm:sqref>G66</xm:sqref>
            </x14:sparkline>
            <x14:sparkline>
              <xm:f>Dataset!B67:E67</xm:f>
              <xm:sqref>G67</xm:sqref>
            </x14:sparkline>
            <x14:sparkline>
              <xm:f>Dataset!B68:E68</xm:f>
              <xm:sqref>G68</xm:sqref>
            </x14:sparkline>
            <x14:sparkline>
              <xm:f>Dataset!B69:E69</xm:f>
              <xm:sqref>G69</xm:sqref>
            </x14:sparkline>
            <x14:sparkline>
              <xm:f>Dataset!B70:E70</xm:f>
              <xm:sqref>G70</xm:sqref>
            </x14:sparkline>
            <x14:sparkline>
              <xm:f>Dataset!B71:E71</xm:f>
              <xm:sqref>G71</xm:sqref>
            </x14:sparkline>
            <x14:sparkline>
              <xm:f>Dataset!B72:E72</xm:f>
              <xm:sqref>G72</xm:sqref>
            </x14:sparkline>
            <x14:sparkline>
              <xm:f>Dataset!B73:E73</xm:f>
              <xm:sqref>G73</xm:sqref>
            </x14:sparkline>
            <x14:sparkline>
              <xm:f>Dataset!B74:E74</xm:f>
              <xm:sqref>G74</xm:sqref>
            </x14:sparkline>
            <x14:sparkline>
              <xm:f>Dataset!B75:E75</xm:f>
              <xm:sqref>G75</xm:sqref>
            </x14:sparkline>
            <x14:sparkline>
              <xm:f>Dataset!B76:E76</xm:f>
              <xm:sqref>G76</xm:sqref>
            </x14:sparkline>
            <x14:sparkline>
              <xm:f>Dataset!B77:E77</xm:f>
              <xm:sqref>G77</xm:sqref>
            </x14:sparkline>
            <x14:sparkline>
              <xm:f>Dataset!B78:E78</xm:f>
              <xm:sqref>G78</xm:sqref>
            </x14:sparkline>
            <x14:sparkline>
              <xm:f>Dataset!B79:E79</xm:f>
              <xm:sqref>G79</xm:sqref>
            </x14:sparkline>
            <x14:sparkline>
              <xm:f>Dataset!B80:E80</xm:f>
              <xm:sqref>G80</xm:sqref>
            </x14:sparkline>
            <x14:sparkline>
              <xm:f>Dataset!B81:E81</xm:f>
              <xm:sqref>G81</xm:sqref>
            </x14:sparkline>
            <x14:sparkline>
              <xm:f>Dataset!B82:E82</xm:f>
              <xm:sqref>G82</xm:sqref>
            </x14:sparkline>
            <x14:sparkline>
              <xm:f>Dataset!B83:E83</xm:f>
              <xm:sqref>G83</xm:sqref>
            </x14:sparkline>
            <x14:sparkline>
              <xm:f>Dataset!B84:E84</xm:f>
              <xm:sqref>G84</xm:sqref>
            </x14:sparkline>
            <x14:sparkline>
              <xm:f>Dataset!B85:E85</xm:f>
              <xm:sqref>G85</xm:sqref>
            </x14:sparkline>
            <x14:sparkline>
              <xm:f>Dataset!B86:E86</xm:f>
              <xm:sqref>G86</xm:sqref>
            </x14:sparkline>
            <x14:sparkline>
              <xm:f>Dataset!B87:E87</xm:f>
              <xm:sqref>G87</xm:sqref>
            </x14:sparkline>
            <x14:sparkline>
              <xm:f>Dataset!B88:E88</xm:f>
              <xm:sqref>G88</xm:sqref>
            </x14:sparkline>
            <x14:sparkline>
              <xm:f>Dataset!B89:E89</xm:f>
              <xm:sqref>G89</xm:sqref>
            </x14:sparkline>
            <x14:sparkline>
              <xm:f>Dataset!B90:E90</xm:f>
              <xm:sqref>G90</xm:sqref>
            </x14:sparkline>
            <x14:sparkline>
              <xm:f>Dataset!B91:E91</xm:f>
              <xm:sqref>G91</xm:sqref>
            </x14:sparkline>
            <x14:sparkline>
              <xm:f>Dataset!B92:E92</xm:f>
              <xm:sqref>G92</xm:sqref>
            </x14:sparkline>
            <x14:sparkline>
              <xm:f>Dataset!B93:E93</xm:f>
              <xm:sqref>G93</xm:sqref>
            </x14:sparkline>
            <x14:sparkline>
              <xm:f>Dataset!B94:E94</xm:f>
              <xm:sqref>G94</xm:sqref>
            </x14:sparkline>
            <x14:sparkline>
              <xm:f>Dataset!B95:E95</xm:f>
              <xm:sqref>G95</xm:sqref>
            </x14:sparkline>
            <x14:sparkline>
              <xm:f>Dataset!B96:E96</xm:f>
              <xm:sqref>G96</xm:sqref>
            </x14:sparkline>
            <x14:sparkline>
              <xm:f>Dataset!B97:E97</xm:f>
              <xm:sqref>G97</xm:sqref>
            </x14:sparkline>
            <x14:sparkline>
              <xm:f>Dataset!B98:E98</xm:f>
              <xm:sqref>G98</xm:sqref>
            </x14:sparkline>
            <x14:sparkline>
              <xm:f>Dataset!B99:E99</xm:f>
              <xm:sqref>G99</xm:sqref>
            </x14:sparkline>
            <x14:sparkline>
              <xm:f>Dataset!B100:E100</xm:f>
              <xm:sqref>G100</xm:sqref>
            </x14:sparkline>
            <x14:sparkline>
              <xm:f>Dataset!B101:E101</xm:f>
              <xm:sqref>G101</xm:sqref>
            </x14:sparkline>
            <x14:sparkline>
              <xm:f>Dataset!B102:E102</xm:f>
              <xm:sqref>G102</xm:sqref>
            </x14:sparkline>
            <x14:sparkline>
              <xm:f>Dataset!B103:E103</xm:f>
              <xm:sqref>G103</xm:sqref>
            </x14:sparkline>
            <x14:sparkline>
              <xm:f>Dataset!B104:E104</xm:f>
              <xm:sqref>G104</xm:sqref>
            </x14:sparkline>
            <x14:sparkline>
              <xm:f>Dataset!B105:E105</xm:f>
              <xm:sqref>G105</xm:sqref>
            </x14:sparkline>
            <x14:sparkline>
              <xm:f>Dataset!B106:E106</xm:f>
              <xm:sqref>G106</xm:sqref>
            </x14:sparkline>
            <x14:sparkline>
              <xm:f>Dataset!B107:E107</xm:f>
              <xm:sqref>G107</xm:sqref>
            </x14:sparkline>
            <x14:sparkline>
              <xm:f>Dataset!B108:E108</xm:f>
              <xm:sqref>G108</xm:sqref>
            </x14:sparkline>
            <x14:sparkline>
              <xm:f>Dataset!B109:E109</xm:f>
              <xm:sqref>G109</xm:sqref>
            </x14:sparkline>
            <x14:sparkline>
              <xm:f>Dataset!B110:E110</xm:f>
              <xm:sqref>G110</xm:sqref>
            </x14:sparkline>
            <x14:sparkline>
              <xm:f>Dataset!B111:E111</xm:f>
              <xm:sqref>G111</xm:sqref>
            </x14:sparkline>
            <x14:sparkline>
              <xm:f>Dataset!B112:E112</xm:f>
              <xm:sqref>G112</xm:sqref>
            </x14:sparkline>
            <x14:sparkline>
              <xm:f>Dataset!B113:E113</xm:f>
              <xm:sqref>G113</xm:sqref>
            </x14:sparkline>
            <x14:sparkline>
              <xm:f>Dataset!B114:E114</xm:f>
              <xm:sqref>G114</xm:sqref>
            </x14:sparkline>
            <x14:sparkline>
              <xm:f>Dataset!B115:E115</xm:f>
              <xm:sqref>G115</xm:sqref>
            </x14:sparkline>
            <x14:sparkline>
              <xm:f>Dataset!B116:E116</xm:f>
              <xm:sqref>G116</xm:sqref>
            </x14:sparkline>
            <x14:sparkline>
              <xm:f>Dataset!B117:E117</xm:f>
              <xm:sqref>G117</xm:sqref>
            </x14:sparkline>
            <x14:sparkline>
              <xm:f>Dataset!B118:E118</xm:f>
              <xm:sqref>G118</xm:sqref>
            </x14:sparkline>
            <x14:sparkline>
              <xm:f>Dataset!B119:E119</xm:f>
              <xm:sqref>G119</xm:sqref>
            </x14:sparkline>
            <x14:sparkline>
              <xm:f>Dataset!B120:E120</xm:f>
              <xm:sqref>G120</xm:sqref>
            </x14:sparkline>
            <x14:sparkline>
              <xm:f>Dataset!B121:E121</xm:f>
              <xm:sqref>G121</xm:sqref>
            </x14:sparkline>
            <x14:sparkline>
              <xm:f>Dataset!B122:E122</xm:f>
              <xm:sqref>G122</xm:sqref>
            </x14:sparkline>
            <x14:sparkline>
              <xm:f>Dataset!B123:E123</xm:f>
              <xm:sqref>G123</xm:sqref>
            </x14:sparkline>
            <x14:sparkline>
              <xm:f>Dataset!B124:E124</xm:f>
              <xm:sqref>G124</xm:sqref>
            </x14:sparkline>
            <x14:sparkline>
              <xm:f>Dataset!B125:E125</xm:f>
              <xm:sqref>G125</xm:sqref>
            </x14:sparkline>
            <x14:sparkline>
              <xm:f>Dataset!B126:E126</xm:f>
              <xm:sqref>G126</xm:sqref>
            </x14:sparkline>
            <x14:sparkline>
              <xm:f>Dataset!B127:E127</xm:f>
              <xm:sqref>G127</xm:sqref>
            </x14:sparkline>
            <x14:sparkline>
              <xm:f>Dataset!B128:E128</xm:f>
              <xm:sqref>G128</xm:sqref>
            </x14:sparkline>
            <x14:sparkline>
              <xm:f>Dataset!B129:E129</xm:f>
              <xm:sqref>G129</xm:sqref>
            </x14:sparkline>
            <x14:sparkline>
              <xm:f>Dataset!B130:E130</xm:f>
              <xm:sqref>G130</xm:sqref>
            </x14:sparkline>
            <x14:sparkline>
              <xm:f>Dataset!B131:E131</xm:f>
              <xm:sqref>G131</xm:sqref>
            </x14:sparkline>
            <x14:sparkline>
              <xm:f>Dataset!B132:E132</xm:f>
              <xm:sqref>G132</xm:sqref>
            </x14:sparkline>
            <x14:sparkline>
              <xm:f>Dataset!B133:E133</xm:f>
              <xm:sqref>G133</xm:sqref>
            </x14:sparkline>
            <x14:sparkline>
              <xm:f>Dataset!B134:E134</xm:f>
              <xm:sqref>G134</xm:sqref>
            </x14:sparkline>
            <x14:sparkline>
              <xm:f>Dataset!B135:E135</xm:f>
              <xm:sqref>G135</xm:sqref>
            </x14:sparkline>
            <x14:sparkline>
              <xm:f>Dataset!B136:E136</xm:f>
              <xm:sqref>G136</xm:sqref>
            </x14:sparkline>
            <x14:sparkline>
              <xm:f>Dataset!B137:E137</xm:f>
              <xm:sqref>G137</xm:sqref>
            </x14:sparkline>
            <x14:sparkline>
              <xm:f>Dataset!B138:E138</xm:f>
              <xm:sqref>G138</xm:sqref>
            </x14:sparkline>
            <x14:sparkline>
              <xm:f>Dataset!B139:E139</xm:f>
              <xm:sqref>G139</xm:sqref>
            </x14:sparkline>
            <x14:sparkline>
              <xm:f>Dataset!B140:E140</xm:f>
              <xm:sqref>G140</xm:sqref>
            </x14:sparkline>
            <x14:sparkline>
              <xm:f>Dataset!B141:E141</xm:f>
              <xm:sqref>G141</xm:sqref>
            </x14:sparkline>
            <x14:sparkline>
              <xm:f>Dataset!B142:E142</xm:f>
              <xm:sqref>G142</xm:sqref>
            </x14:sparkline>
            <x14:sparkline>
              <xm:f>Dataset!B143:E143</xm:f>
              <xm:sqref>G143</xm:sqref>
            </x14:sparkline>
            <x14:sparkline>
              <xm:f>Dataset!B144:E144</xm:f>
              <xm:sqref>G144</xm:sqref>
            </x14:sparkline>
            <x14:sparkline>
              <xm:f>Dataset!B145:E145</xm:f>
              <xm:sqref>G145</xm:sqref>
            </x14:sparkline>
            <x14:sparkline>
              <xm:f>Dataset!B146:E146</xm:f>
              <xm:sqref>G146</xm:sqref>
            </x14:sparkline>
            <x14:sparkline>
              <xm:f>Dataset!B147:E147</xm:f>
              <xm:sqref>G147</xm:sqref>
            </x14:sparkline>
            <x14:sparkline>
              <xm:f>Dataset!B148:E148</xm:f>
              <xm:sqref>G148</xm:sqref>
            </x14:sparkline>
            <x14:sparkline>
              <xm:f>Dataset!B149:E149</xm:f>
              <xm:sqref>G149</xm:sqref>
            </x14:sparkline>
            <x14:sparkline>
              <xm:f>Dataset!B150:E150</xm:f>
              <xm:sqref>G150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CA76-68C9-461B-BD7F-7B301C9A2317}">
  <dimension ref="A1:I173"/>
  <sheetViews>
    <sheetView workbookViewId="0">
      <selection activeCell="I9" sqref="I9"/>
    </sheetView>
  </sheetViews>
  <sheetFormatPr defaultRowHeight="14.4" x14ac:dyDescent="0.3"/>
  <cols>
    <col min="2" max="2" width="11.5546875" customWidth="1"/>
  </cols>
  <sheetData>
    <row r="1" spans="1:9" x14ac:dyDescent="0.3">
      <c r="A1" s="42" t="s">
        <v>80</v>
      </c>
      <c r="B1" s="42"/>
      <c r="C1" s="42"/>
      <c r="D1" s="42"/>
      <c r="E1" s="42"/>
      <c r="F1" s="42"/>
    </row>
    <row r="2" spans="1:9" ht="15" thickBot="1" x14ac:dyDescent="0.35"/>
    <row r="3" spans="1:9" x14ac:dyDescent="0.3">
      <c r="A3" s="36" t="s">
        <v>53</v>
      </c>
      <c r="B3" s="36"/>
    </row>
    <row r="4" spans="1:9" x14ac:dyDescent="0.3">
      <c r="A4" s="34" t="s">
        <v>54</v>
      </c>
      <c r="B4" s="34">
        <v>0.8169611980212701</v>
      </c>
    </row>
    <row r="5" spans="1:9" x14ac:dyDescent="0.3">
      <c r="A5" s="34" t="s">
        <v>55</v>
      </c>
      <c r="B5" s="34">
        <v>0.66742559907234889</v>
      </c>
    </row>
    <row r="6" spans="1:9" x14ac:dyDescent="0.3">
      <c r="A6" s="34" t="s">
        <v>56</v>
      </c>
      <c r="B6" s="34">
        <v>0.66516318818168463</v>
      </c>
    </row>
    <row r="7" spans="1:9" x14ac:dyDescent="0.3">
      <c r="A7" s="34" t="s">
        <v>57</v>
      </c>
      <c r="B7" s="34">
        <v>0.43997977328727195</v>
      </c>
    </row>
    <row r="8" spans="1:9" ht="15" thickBot="1" x14ac:dyDescent="0.35">
      <c r="A8" s="6" t="s">
        <v>58</v>
      </c>
      <c r="B8" s="6">
        <v>149</v>
      </c>
    </row>
    <row r="10" spans="1:9" ht="15" thickBot="1" x14ac:dyDescent="0.35">
      <c r="A10" t="s">
        <v>34</v>
      </c>
    </row>
    <row r="11" spans="1:9" x14ac:dyDescent="0.3">
      <c r="A11" s="7"/>
      <c r="B11" s="7" t="s">
        <v>37</v>
      </c>
      <c r="C11" s="7" t="s">
        <v>36</v>
      </c>
      <c r="D11" s="7" t="s">
        <v>38</v>
      </c>
      <c r="E11" s="7" t="s">
        <v>15</v>
      </c>
      <c r="F11" s="7" t="s">
        <v>62</v>
      </c>
    </row>
    <row r="12" spans="1:9" x14ac:dyDescent="0.3">
      <c r="A12" s="34" t="s">
        <v>59</v>
      </c>
      <c r="B12" s="34">
        <v>1</v>
      </c>
      <c r="C12" s="34">
        <v>57.107980225807168</v>
      </c>
      <c r="D12" s="34">
        <v>57.107980225807168</v>
      </c>
      <c r="E12" s="34">
        <v>295.00635884774152</v>
      </c>
      <c r="F12" s="34">
        <v>5.790670143191419E-37</v>
      </c>
    </row>
    <row r="13" spans="1:9" x14ac:dyDescent="0.3">
      <c r="A13" s="34" t="s">
        <v>60</v>
      </c>
      <c r="B13" s="34">
        <v>147</v>
      </c>
      <c r="C13" s="34">
        <v>28.456583532582126</v>
      </c>
      <c r="D13" s="34">
        <v>0.19358220090191922</v>
      </c>
      <c r="E13" s="34"/>
      <c r="F13" s="34"/>
    </row>
    <row r="14" spans="1:9" ht="15" thickBot="1" x14ac:dyDescent="0.35">
      <c r="A14" s="6" t="s">
        <v>13</v>
      </c>
      <c r="B14" s="6">
        <v>148</v>
      </c>
      <c r="C14" s="6">
        <v>85.564563758389298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63</v>
      </c>
      <c r="C16" s="7" t="s">
        <v>57</v>
      </c>
      <c r="D16" s="7" t="s">
        <v>64</v>
      </c>
      <c r="E16" s="7" t="s">
        <v>39</v>
      </c>
      <c r="F16" s="7" t="s">
        <v>65</v>
      </c>
      <c r="G16" s="7" t="s">
        <v>66</v>
      </c>
      <c r="H16" s="7" t="s">
        <v>67</v>
      </c>
      <c r="I16" s="7" t="s">
        <v>68</v>
      </c>
    </row>
    <row r="17" spans="1:9" x14ac:dyDescent="0.3">
      <c r="A17" s="34" t="s">
        <v>61</v>
      </c>
      <c r="B17" s="34">
        <v>-3.1783278952721932</v>
      </c>
      <c r="C17" s="34">
        <v>0.25779729669914969</v>
      </c>
      <c r="D17" s="34">
        <v>-12.328786748223013</v>
      </c>
      <c r="E17" s="34">
        <v>1.9851004734220245E-24</v>
      </c>
      <c r="F17" s="34">
        <v>-3.6877954999522244</v>
      </c>
      <c r="G17" s="34">
        <v>-2.6688602905921619</v>
      </c>
      <c r="H17" s="34">
        <v>-3.6877954999522244</v>
      </c>
      <c r="I17" s="34">
        <v>-2.6688602905921619</v>
      </c>
    </row>
    <row r="18" spans="1:9" ht="15" thickBot="1" x14ac:dyDescent="0.35">
      <c r="A18" s="6" t="s">
        <v>69</v>
      </c>
      <c r="B18" s="6">
        <v>0.74967966077066417</v>
      </c>
      <c r="C18" s="6">
        <v>4.3647566941263462E-2</v>
      </c>
      <c r="D18" s="6">
        <v>17.175749149534685</v>
      </c>
      <c r="E18" s="6">
        <v>5.7906701431915016E-37</v>
      </c>
      <c r="F18" s="6">
        <v>0.66342188512910072</v>
      </c>
      <c r="G18" s="6">
        <v>0.83593743641222762</v>
      </c>
      <c r="H18" s="6">
        <v>0.66342188512910072</v>
      </c>
      <c r="I18" s="6">
        <v>0.83593743641222762</v>
      </c>
    </row>
    <row r="22" spans="1:9" x14ac:dyDescent="0.3">
      <c r="A22" t="s">
        <v>70</v>
      </c>
      <c r="E22" t="s">
        <v>74</v>
      </c>
    </row>
    <row r="23" spans="1:9" ht="15" thickBot="1" x14ac:dyDescent="0.35"/>
    <row r="24" spans="1:9" x14ac:dyDescent="0.3">
      <c r="A24" s="7" t="s">
        <v>71</v>
      </c>
      <c r="B24" s="7" t="s">
        <v>72</v>
      </c>
      <c r="C24" s="7" t="s">
        <v>73</v>
      </c>
      <c r="E24" s="7" t="s">
        <v>75</v>
      </c>
      <c r="F24" s="7" t="s">
        <v>76</v>
      </c>
    </row>
    <row r="25" spans="1:9" x14ac:dyDescent="0.3">
      <c r="A25" s="34">
        <v>1</v>
      </c>
      <c r="B25" s="34">
        <v>0.49510244250406155</v>
      </c>
      <c r="C25" s="34">
        <v>-0.29510244250406154</v>
      </c>
      <c r="E25" s="34">
        <v>0.33557046979865773</v>
      </c>
      <c r="F25" s="34">
        <v>0.1</v>
      </c>
    </row>
    <row r="26" spans="1:9" x14ac:dyDescent="0.3">
      <c r="A26" s="34">
        <v>2</v>
      </c>
      <c r="B26" s="34">
        <v>0.3451665103499284</v>
      </c>
      <c r="C26" s="34">
        <v>-0.14516651034992839</v>
      </c>
      <c r="E26" s="34">
        <v>1.0067114093959733</v>
      </c>
      <c r="F26" s="34">
        <v>0.1</v>
      </c>
    </row>
    <row r="27" spans="1:9" x14ac:dyDescent="0.3">
      <c r="A27" s="34">
        <v>3</v>
      </c>
      <c r="B27" s="34">
        <v>0.27019854427286161</v>
      </c>
      <c r="C27" s="34">
        <v>-7.0198544272861596E-2</v>
      </c>
      <c r="E27" s="34">
        <v>1.6778523489932886</v>
      </c>
      <c r="F27" s="34">
        <v>0.1</v>
      </c>
    </row>
    <row r="28" spans="1:9" x14ac:dyDescent="0.3">
      <c r="A28" s="34">
        <v>4</v>
      </c>
      <c r="B28" s="34">
        <v>0.5700704085811279</v>
      </c>
      <c r="C28" s="34">
        <v>-0.37007040858112789</v>
      </c>
      <c r="E28" s="34">
        <v>2.3489932885906044</v>
      </c>
      <c r="F28" s="34">
        <v>0.1</v>
      </c>
    </row>
    <row r="29" spans="1:9" x14ac:dyDescent="0.3">
      <c r="A29" s="34">
        <v>5</v>
      </c>
      <c r="B29" s="34">
        <v>0.8699422728893933</v>
      </c>
      <c r="C29" s="34">
        <v>-0.46994227288939328</v>
      </c>
      <c r="E29" s="34">
        <v>3.0201342281879198</v>
      </c>
      <c r="F29" s="34">
        <v>0.1</v>
      </c>
    </row>
    <row r="30" spans="1:9" x14ac:dyDescent="0.3">
      <c r="A30" s="34">
        <v>6</v>
      </c>
      <c r="B30" s="34">
        <v>0.27019854427286161</v>
      </c>
      <c r="C30" s="34">
        <v>2.9801455727138382E-2</v>
      </c>
      <c r="E30" s="34">
        <v>3.6912751677852351</v>
      </c>
      <c r="F30" s="34">
        <v>0.2</v>
      </c>
    </row>
    <row r="31" spans="1:9" x14ac:dyDescent="0.3">
      <c r="A31" s="34">
        <v>7</v>
      </c>
      <c r="B31" s="34">
        <v>0.5700704085811279</v>
      </c>
      <c r="C31" s="34">
        <v>-0.37007040858112789</v>
      </c>
      <c r="E31" s="34">
        <v>4.3624161073825505</v>
      </c>
      <c r="F31" s="34">
        <v>0.2</v>
      </c>
    </row>
    <row r="32" spans="1:9" x14ac:dyDescent="0.3">
      <c r="A32" s="34">
        <v>8</v>
      </c>
      <c r="B32" s="34">
        <v>0.12026261211872935</v>
      </c>
      <c r="C32" s="34">
        <v>7.973738788127066E-2</v>
      </c>
      <c r="E32" s="34">
        <v>5.0335570469798654</v>
      </c>
      <c r="F32" s="34">
        <v>0.2</v>
      </c>
    </row>
    <row r="33" spans="1:6" x14ac:dyDescent="0.3">
      <c r="A33" s="34">
        <v>9</v>
      </c>
      <c r="B33" s="34">
        <v>0.49510244250406155</v>
      </c>
      <c r="C33" s="34">
        <v>-0.39510244250406157</v>
      </c>
      <c r="E33" s="34">
        <v>5.7046979865771812</v>
      </c>
      <c r="F33" s="34">
        <v>0.2</v>
      </c>
    </row>
    <row r="34" spans="1:6" x14ac:dyDescent="0.3">
      <c r="A34" s="34">
        <v>10</v>
      </c>
      <c r="B34" s="34">
        <v>0.8699422728893933</v>
      </c>
      <c r="C34" s="34">
        <v>-0.66994227288939334</v>
      </c>
      <c r="E34" s="34">
        <v>6.375838926174497</v>
      </c>
      <c r="F34" s="34">
        <v>0.2</v>
      </c>
    </row>
    <row r="35" spans="1:6" x14ac:dyDescent="0.3">
      <c r="A35" s="34">
        <v>11</v>
      </c>
      <c r="B35" s="34">
        <v>0.42013447642699475</v>
      </c>
      <c r="C35" s="34">
        <v>-0.22013447642699474</v>
      </c>
      <c r="E35" s="34">
        <v>7.0469798657718119</v>
      </c>
      <c r="F35" s="34">
        <v>0.2</v>
      </c>
    </row>
    <row r="36" spans="1:6" x14ac:dyDescent="0.3">
      <c r="A36" s="34">
        <v>12</v>
      </c>
      <c r="B36" s="34">
        <v>0.42013447642699475</v>
      </c>
      <c r="C36" s="34">
        <v>-0.32013447642699477</v>
      </c>
      <c r="E36" s="34">
        <v>7.7181208053691277</v>
      </c>
      <c r="F36" s="34">
        <v>0.2</v>
      </c>
    </row>
    <row r="37" spans="1:6" x14ac:dyDescent="0.3">
      <c r="A37" s="34">
        <v>13</v>
      </c>
      <c r="B37" s="34">
        <v>4.5294646041662556E-2</v>
      </c>
      <c r="C37" s="34">
        <v>5.4705353958337449E-2</v>
      </c>
      <c r="E37" s="34">
        <v>8.3892617449664435</v>
      </c>
      <c r="F37" s="34">
        <v>0.2</v>
      </c>
    </row>
    <row r="38" spans="1:6" x14ac:dyDescent="0.3">
      <c r="A38" s="34">
        <v>14</v>
      </c>
      <c r="B38" s="34">
        <v>1.1698141371976587</v>
      </c>
      <c r="C38" s="34">
        <v>-0.96981413719765874</v>
      </c>
      <c r="E38" s="34">
        <v>9.0604026845637584</v>
      </c>
      <c r="F38" s="34">
        <v>0.2</v>
      </c>
    </row>
    <row r="39" spans="1:6" x14ac:dyDescent="0.3">
      <c r="A39" s="34">
        <v>15</v>
      </c>
      <c r="B39" s="34">
        <v>1.0948461711205923</v>
      </c>
      <c r="C39" s="34">
        <v>-0.69484617112059233</v>
      </c>
      <c r="E39" s="34">
        <v>9.7315436241610733</v>
      </c>
      <c r="F39" s="34">
        <v>0.2</v>
      </c>
    </row>
    <row r="40" spans="1:6" x14ac:dyDescent="0.3">
      <c r="A40" s="34">
        <v>16</v>
      </c>
      <c r="B40" s="34">
        <v>0.8699422728893933</v>
      </c>
      <c r="C40" s="34">
        <v>-0.46994227288939328</v>
      </c>
      <c r="E40" s="34">
        <v>10.40268456375839</v>
      </c>
      <c r="F40" s="34">
        <v>0.2</v>
      </c>
    </row>
    <row r="41" spans="1:6" x14ac:dyDescent="0.3">
      <c r="A41" s="34">
        <v>17</v>
      </c>
      <c r="B41" s="34">
        <v>0.6450383746581938</v>
      </c>
      <c r="C41" s="34">
        <v>-0.34503837465819381</v>
      </c>
      <c r="E41" s="34">
        <v>11.073825503355705</v>
      </c>
      <c r="F41" s="34">
        <v>0.2</v>
      </c>
    </row>
    <row r="42" spans="1:6" x14ac:dyDescent="0.3">
      <c r="A42" s="34">
        <v>18</v>
      </c>
      <c r="B42" s="34">
        <v>1.0948461711205923</v>
      </c>
      <c r="C42" s="34">
        <v>-0.7948461711205923</v>
      </c>
      <c r="E42" s="34">
        <v>11.74496644295302</v>
      </c>
      <c r="F42" s="34">
        <v>0.2</v>
      </c>
    </row>
    <row r="43" spans="1:6" x14ac:dyDescent="0.3">
      <c r="A43" s="34">
        <v>19</v>
      </c>
      <c r="B43" s="34">
        <v>0.6450383746581938</v>
      </c>
      <c r="C43" s="34">
        <v>-0.34503837465819381</v>
      </c>
      <c r="E43" s="34">
        <v>12.416107382550337</v>
      </c>
      <c r="F43" s="34">
        <v>0.2</v>
      </c>
    </row>
    <row r="44" spans="1:6" x14ac:dyDescent="0.3">
      <c r="A44" s="34">
        <v>20</v>
      </c>
      <c r="B44" s="34">
        <v>0.8699422728893933</v>
      </c>
      <c r="C44" s="34">
        <v>-0.66994227288939334</v>
      </c>
      <c r="E44" s="34">
        <v>13.087248322147651</v>
      </c>
      <c r="F44" s="34">
        <v>0.2</v>
      </c>
    </row>
    <row r="45" spans="1:6" x14ac:dyDescent="0.3">
      <c r="A45" s="34">
        <v>21</v>
      </c>
      <c r="B45" s="34">
        <v>0.6450383746581938</v>
      </c>
      <c r="C45" s="34">
        <v>-0.24503837465819378</v>
      </c>
      <c r="E45" s="34">
        <v>13.758389261744966</v>
      </c>
      <c r="F45" s="34">
        <v>0.2</v>
      </c>
    </row>
    <row r="46" spans="1:6" x14ac:dyDescent="0.3">
      <c r="A46" s="34">
        <v>22</v>
      </c>
      <c r="B46" s="34">
        <v>0.27019854427286161</v>
      </c>
      <c r="C46" s="34">
        <v>-7.0198544272861596E-2</v>
      </c>
      <c r="E46" s="34">
        <v>14.429530201342283</v>
      </c>
      <c r="F46" s="34">
        <v>0.2</v>
      </c>
    </row>
    <row r="47" spans="1:6" x14ac:dyDescent="0.3">
      <c r="A47" s="34">
        <v>23</v>
      </c>
      <c r="B47" s="34">
        <v>0.6450383746581938</v>
      </c>
      <c r="C47" s="34">
        <v>-0.1450383746581938</v>
      </c>
      <c r="E47" s="34">
        <v>15.100671140939598</v>
      </c>
      <c r="F47" s="34">
        <v>0.2</v>
      </c>
    </row>
    <row r="48" spans="1:6" x14ac:dyDescent="0.3">
      <c r="A48" s="34">
        <v>24</v>
      </c>
      <c r="B48" s="34">
        <v>0.42013447642699475</v>
      </c>
      <c r="C48" s="34">
        <v>-0.22013447642699474</v>
      </c>
      <c r="E48" s="34">
        <v>15.771812080536913</v>
      </c>
      <c r="F48" s="34">
        <v>0.2</v>
      </c>
    </row>
    <row r="49" spans="1:6" x14ac:dyDescent="0.3">
      <c r="A49" s="34">
        <v>25</v>
      </c>
      <c r="B49" s="34">
        <v>0.5700704085811279</v>
      </c>
      <c r="C49" s="34">
        <v>-0.37007040858112789</v>
      </c>
      <c r="E49" s="34">
        <v>16.44295302013423</v>
      </c>
      <c r="F49" s="34">
        <v>0.2</v>
      </c>
    </row>
    <row r="50" spans="1:6" x14ac:dyDescent="0.3">
      <c r="A50" s="34">
        <v>26</v>
      </c>
      <c r="B50" s="34">
        <v>0.5700704085811279</v>
      </c>
      <c r="C50" s="34">
        <v>-0.17007040858112787</v>
      </c>
      <c r="E50" s="34">
        <v>17.114093959731544</v>
      </c>
      <c r="F50" s="34">
        <v>0.2</v>
      </c>
    </row>
    <row r="51" spans="1:6" x14ac:dyDescent="0.3">
      <c r="A51" s="34">
        <v>27</v>
      </c>
      <c r="B51" s="34">
        <v>0.7200063407352606</v>
      </c>
      <c r="C51" s="34">
        <v>-0.52000634073526064</v>
      </c>
      <c r="E51" s="34">
        <v>17.785234899328859</v>
      </c>
      <c r="F51" s="34">
        <v>0.2</v>
      </c>
    </row>
    <row r="52" spans="1:6" x14ac:dyDescent="0.3">
      <c r="A52" s="34">
        <v>28</v>
      </c>
      <c r="B52" s="34">
        <v>0.7200063407352606</v>
      </c>
      <c r="C52" s="34">
        <v>-0.52000634073526064</v>
      </c>
      <c r="E52" s="34">
        <v>18.456375838926174</v>
      </c>
      <c r="F52" s="34">
        <v>0.2</v>
      </c>
    </row>
    <row r="53" spans="1:6" x14ac:dyDescent="0.3">
      <c r="A53" s="34">
        <v>29</v>
      </c>
      <c r="B53" s="34">
        <v>0.3451665103499284</v>
      </c>
      <c r="C53" s="34">
        <v>-0.14516651034992839</v>
      </c>
      <c r="E53" s="34">
        <v>19.127516778523489</v>
      </c>
      <c r="F53" s="34">
        <v>0.2</v>
      </c>
    </row>
    <row r="54" spans="1:6" x14ac:dyDescent="0.3">
      <c r="A54" s="34">
        <v>30</v>
      </c>
      <c r="B54" s="34">
        <v>0.42013447642699475</v>
      </c>
      <c r="C54" s="34">
        <v>-0.22013447642699474</v>
      </c>
      <c r="E54" s="34">
        <v>19.798657718120808</v>
      </c>
      <c r="F54" s="34">
        <v>0.2</v>
      </c>
    </row>
    <row r="55" spans="1:6" x14ac:dyDescent="0.3">
      <c r="A55" s="34">
        <v>31</v>
      </c>
      <c r="B55" s="34">
        <v>0.8699422728893933</v>
      </c>
      <c r="C55" s="34">
        <v>-0.46994227288939328</v>
      </c>
      <c r="E55" s="34">
        <v>20.469798657718123</v>
      </c>
      <c r="F55" s="34">
        <v>0.2</v>
      </c>
    </row>
    <row r="56" spans="1:6" x14ac:dyDescent="0.3">
      <c r="A56" s="34">
        <v>32</v>
      </c>
      <c r="B56" s="34">
        <v>0.7200063407352606</v>
      </c>
      <c r="C56" s="34">
        <v>-0.62000634073526062</v>
      </c>
      <c r="E56" s="34">
        <v>21.140939597315437</v>
      </c>
      <c r="F56" s="34">
        <v>0.2</v>
      </c>
    </row>
    <row r="57" spans="1:6" x14ac:dyDescent="0.3">
      <c r="A57" s="34">
        <v>33</v>
      </c>
      <c r="B57" s="34">
        <v>0.94491023896645965</v>
      </c>
      <c r="C57" s="34">
        <v>-0.74491023896645969</v>
      </c>
      <c r="E57" s="34">
        <v>21.812080536912752</v>
      </c>
      <c r="F57" s="34">
        <v>0.2</v>
      </c>
    </row>
    <row r="58" spans="1:6" x14ac:dyDescent="0.3">
      <c r="A58" s="34">
        <v>34</v>
      </c>
      <c r="B58" s="34">
        <v>0.49510244250406155</v>
      </c>
      <c r="C58" s="34">
        <v>-0.29510244250406154</v>
      </c>
      <c r="E58" s="34">
        <v>22.483221476510067</v>
      </c>
      <c r="F58" s="34">
        <v>0.3</v>
      </c>
    </row>
    <row r="59" spans="1:6" x14ac:dyDescent="0.3">
      <c r="A59" s="34">
        <v>35</v>
      </c>
      <c r="B59" s="34">
        <v>0.5700704085811279</v>
      </c>
      <c r="C59" s="34">
        <v>-0.37007040858112789</v>
      </c>
      <c r="E59" s="34">
        <v>23.154362416107382</v>
      </c>
      <c r="F59" s="34">
        <v>0.3</v>
      </c>
    </row>
    <row r="60" spans="1:6" x14ac:dyDescent="0.3">
      <c r="A60" s="34">
        <v>36</v>
      </c>
      <c r="B60" s="34">
        <v>0.94491023896645965</v>
      </c>
      <c r="C60" s="34">
        <v>-0.74491023896645969</v>
      </c>
      <c r="E60" s="34">
        <v>23.825503355704697</v>
      </c>
      <c r="F60" s="34">
        <v>0.3</v>
      </c>
    </row>
    <row r="61" spans="1:6" x14ac:dyDescent="0.3">
      <c r="A61" s="34">
        <v>37</v>
      </c>
      <c r="B61" s="34">
        <v>0.49510244250406155</v>
      </c>
      <c r="C61" s="34">
        <v>-0.39510244250406157</v>
      </c>
      <c r="E61" s="34">
        <v>24.496644295302016</v>
      </c>
      <c r="F61" s="34">
        <v>0.3</v>
      </c>
    </row>
    <row r="62" spans="1:6" x14ac:dyDescent="0.3">
      <c r="A62" s="34">
        <v>38</v>
      </c>
      <c r="B62" s="34">
        <v>0.12026261211872935</v>
      </c>
      <c r="C62" s="34">
        <v>7.973738788127066E-2</v>
      </c>
      <c r="E62" s="34">
        <v>25.167785234899331</v>
      </c>
      <c r="F62" s="34">
        <v>0.3</v>
      </c>
    </row>
    <row r="63" spans="1:6" x14ac:dyDescent="0.3">
      <c r="A63" s="34">
        <v>39</v>
      </c>
      <c r="B63" s="34">
        <v>0.6450383746581938</v>
      </c>
      <c r="C63" s="34">
        <v>-0.44503837465819379</v>
      </c>
      <c r="E63" s="34">
        <v>25.838926174496645</v>
      </c>
      <c r="F63" s="34">
        <v>0.3</v>
      </c>
    </row>
    <row r="64" spans="1:6" x14ac:dyDescent="0.3">
      <c r="A64" s="34">
        <v>40</v>
      </c>
      <c r="B64" s="34">
        <v>0.5700704085811279</v>
      </c>
      <c r="C64" s="34">
        <v>-0.27007040858112791</v>
      </c>
      <c r="E64" s="34">
        <v>26.51006711409396</v>
      </c>
      <c r="F64" s="34">
        <v>0.3</v>
      </c>
    </row>
    <row r="65" spans="1:6" x14ac:dyDescent="0.3">
      <c r="A65" s="34">
        <v>41</v>
      </c>
      <c r="B65" s="34">
        <v>0.1952305781957957</v>
      </c>
      <c r="C65" s="34">
        <v>0.10476942180420429</v>
      </c>
      <c r="E65" s="34">
        <v>27.181208053691275</v>
      </c>
      <c r="F65" s="34">
        <v>0.4</v>
      </c>
    </row>
    <row r="66" spans="1:6" x14ac:dyDescent="0.3">
      <c r="A66" s="34">
        <v>42</v>
      </c>
      <c r="B66" s="34">
        <v>0.12026261211872935</v>
      </c>
      <c r="C66" s="34">
        <v>7.973738788127066E-2</v>
      </c>
      <c r="E66" s="34">
        <v>27.85234899328859</v>
      </c>
      <c r="F66" s="34">
        <v>0.4</v>
      </c>
    </row>
    <row r="67" spans="1:6" x14ac:dyDescent="0.3">
      <c r="A67" s="34">
        <v>43</v>
      </c>
      <c r="B67" s="34">
        <v>0.5700704085811279</v>
      </c>
      <c r="C67" s="34">
        <v>2.9929591418872081E-2</v>
      </c>
      <c r="E67" s="34">
        <v>28.523489932885909</v>
      </c>
      <c r="F67" s="34">
        <v>0.4</v>
      </c>
    </row>
    <row r="68" spans="1:6" x14ac:dyDescent="0.3">
      <c r="A68" s="34">
        <v>44</v>
      </c>
      <c r="B68" s="34">
        <v>0.6450383746581938</v>
      </c>
      <c r="C68" s="34">
        <v>-0.24503837465819378</v>
      </c>
      <c r="E68" s="34">
        <v>29.194630872483224</v>
      </c>
      <c r="F68" s="34">
        <v>0.4</v>
      </c>
    </row>
    <row r="69" spans="1:6" x14ac:dyDescent="0.3">
      <c r="A69" s="34">
        <v>45</v>
      </c>
      <c r="B69" s="34">
        <v>0.42013447642699475</v>
      </c>
      <c r="C69" s="34">
        <v>-0.12013447642699476</v>
      </c>
      <c r="E69" s="34">
        <v>29.865771812080538</v>
      </c>
      <c r="F69" s="34">
        <v>0.4</v>
      </c>
    </row>
    <row r="70" spans="1:6" x14ac:dyDescent="0.3">
      <c r="A70" s="34">
        <v>46</v>
      </c>
      <c r="B70" s="34">
        <v>0.6450383746581938</v>
      </c>
      <c r="C70" s="34">
        <v>-0.44503837465819379</v>
      </c>
      <c r="E70" s="34">
        <v>30.536912751677853</v>
      </c>
      <c r="F70" s="34">
        <v>0.4</v>
      </c>
    </row>
    <row r="71" spans="1:6" x14ac:dyDescent="0.3">
      <c r="A71" s="34">
        <v>47</v>
      </c>
      <c r="B71" s="34">
        <v>0.27019854427286161</v>
      </c>
      <c r="C71" s="34">
        <v>-7.0198544272861596E-2</v>
      </c>
      <c r="E71" s="34">
        <v>31.208053691275168</v>
      </c>
      <c r="F71" s="34">
        <v>0.4</v>
      </c>
    </row>
    <row r="72" spans="1:6" x14ac:dyDescent="0.3">
      <c r="A72" s="34">
        <v>48</v>
      </c>
      <c r="B72" s="34">
        <v>0.79497430681232695</v>
      </c>
      <c r="C72" s="34">
        <v>-0.59497430681232699</v>
      </c>
      <c r="E72" s="34">
        <v>31.879194630872483</v>
      </c>
      <c r="F72" s="34">
        <v>0.5</v>
      </c>
    </row>
    <row r="73" spans="1:6" x14ac:dyDescent="0.3">
      <c r="A73" s="34">
        <v>49</v>
      </c>
      <c r="B73" s="34">
        <v>0.5700704085811279</v>
      </c>
      <c r="C73" s="34">
        <v>-0.37007040858112789</v>
      </c>
      <c r="E73" s="34">
        <v>32.550335570469805</v>
      </c>
      <c r="F73" s="34">
        <v>0.6</v>
      </c>
    </row>
    <row r="74" spans="1:6" x14ac:dyDescent="0.3">
      <c r="A74" s="34">
        <v>50</v>
      </c>
      <c r="B74" s="34">
        <v>2.0694297301224558</v>
      </c>
      <c r="C74" s="34">
        <v>-0.66942973012245588</v>
      </c>
      <c r="E74" s="34">
        <v>33.22147651006712</v>
      </c>
      <c r="F74" s="34">
        <v>1</v>
      </c>
    </row>
    <row r="75" spans="1:6" x14ac:dyDescent="0.3">
      <c r="A75" s="34">
        <v>51</v>
      </c>
      <c r="B75" s="34">
        <v>1.6196219336600577</v>
      </c>
      <c r="C75" s="34">
        <v>-0.11962193366005769</v>
      </c>
      <c r="E75" s="34">
        <v>33.892617449664435</v>
      </c>
      <c r="F75" s="34">
        <v>1</v>
      </c>
    </row>
    <row r="76" spans="1:6" x14ac:dyDescent="0.3">
      <c r="A76" s="34">
        <v>52</v>
      </c>
      <c r="B76" s="34">
        <v>1.9944617640453894</v>
      </c>
      <c r="C76" s="34">
        <v>-0.49446176404538944</v>
      </c>
      <c r="E76" s="34">
        <v>34.56375838926175</v>
      </c>
      <c r="F76" s="34">
        <v>1</v>
      </c>
    </row>
    <row r="77" spans="1:6" x14ac:dyDescent="0.3">
      <c r="A77" s="34">
        <v>53</v>
      </c>
      <c r="B77" s="34">
        <v>0.94491023896645965</v>
      </c>
      <c r="C77" s="34">
        <v>0.3550897610335404</v>
      </c>
      <c r="E77" s="34">
        <v>35.234899328859065</v>
      </c>
      <c r="F77" s="34">
        <v>1</v>
      </c>
    </row>
    <row r="78" spans="1:6" x14ac:dyDescent="0.3">
      <c r="A78" s="34">
        <v>54</v>
      </c>
      <c r="B78" s="34">
        <v>1.694589899737124</v>
      </c>
      <c r="C78" s="34">
        <v>-0.19458989973712404</v>
      </c>
      <c r="E78" s="34">
        <v>35.90604026845638</v>
      </c>
      <c r="F78" s="34">
        <v>1</v>
      </c>
    </row>
    <row r="79" spans="1:6" x14ac:dyDescent="0.3">
      <c r="A79" s="34">
        <v>55</v>
      </c>
      <c r="B79" s="34">
        <v>1.0948461711205923</v>
      </c>
      <c r="C79" s="34">
        <v>0.2051538288794077</v>
      </c>
      <c r="E79" s="34">
        <v>36.577181208053695</v>
      </c>
      <c r="F79" s="34">
        <v>1</v>
      </c>
    </row>
    <row r="80" spans="1:6" x14ac:dyDescent="0.3">
      <c r="A80" s="34">
        <v>56</v>
      </c>
      <c r="B80" s="34">
        <v>1.5446539675829913</v>
      </c>
      <c r="C80" s="34">
        <v>5.534603241700875E-2</v>
      </c>
      <c r="E80" s="34">
        <v>37.24832214765101</v>
      </c>
      <c r="F80" s="34">
        <v>1</v>
      </c>
    </row>
    <row r="81" spans="1:6" x14ac:dyDescent="0.3">
      <c r="A81" s="34">
        <v>57</v>
      </c>
      <c r="B81" s="34">
        <v>0.49510244250406155</v>
      </c>
      <c r="C81" s="34">
        <v>0.50489755749593845</v>
      </c>
      <c r="E81" s="34">
        <v>37.919463087248324</v>
      </c>
      <c r="F81" s="34">
        <v>1.1000000000000001</v>
      </c>
    </row>
    <row r="82" spans="1:6" x14ac:dyDescent="0.3">
      <c r="A82" s="34">
        <v>58</v>
      </c>
      <c r="B82" s="34">
        <v>1.7695578658141904</v>
      </c>
      <c r="C82" s="34">
        <v>-0.46955786581419034</v>
      </c>
      <c r="E82" s="34">
        <v>38.590604026845639</v>
      </c>
      <c r="F82" s="34">
        <v>1.1000000000000001</v>
      </c>
    </row>
    <row r="83" spans="1:6" x14ac:dyDescent="0.3">
      <c r="A83" s="34">
        <v>59</v>
      </c>
      <c r="B83" s="34">
        <v>0.7200063407352606</v>
      </c>
      <c r="C83" s="34">
        <v>0.67999365926473931</v>
      </c>
      <c r="E83" s="34">
        <v>39.261744966442961</v>
      </c>
      <c r="F83" s="34">
        <v>1.1000000000000001</v>
      </c>
    </row>
    <row r="84" spans="1:6" x14ac:dyDescent="0.3">
      <c r="A84" s="34">
        <v>60</v>
      </c>
      <c r="B84" s="34">
        <v>0.5700704085811279</v>
      </c>
      <c r="C84" s="34">
        <v>0.4299295914188721</v>
      </c>
      <c r="E84" s="34">
        <v>39.932885906040276</v>
      </c>
      <c r="F84" s="34">
        <v>1.2</v>
      </c>
    </row>
    <row r="85" spans="1:6" x14ac:dyDescent="0.3">
      <c r="A85" s="34">
        <v>61</v>
      </c>
      <c r="B85" s="34">
        <v>1.2447821032747259</v>
      </c>
      <c r="C85" s="34">
        <v>0.25521789672527406</v>
      </c>
      <c r="E85" s="34">
        <v>40.604026845637591</v>
      </c>
      <c r="F85" s="34">
        <v>1.2</v>
      </c>
    </row>
    <row r="86" spans="1:6" x14ac:dyDescent="0.3">
      <c r="A86" s="34">
        <v>62</v>
      </c>
      <c r="B86" s="34">
        <v>1.3197500693517914</v>
      </c>
      <c r="C86" s="34">
        <v>-0.3197500693517914</v>
      </c>
      <c r="E86" s="34">
        <v>41.275167785234906</v>
      </c>
      <c r="F86" s="34">
        <v>1.2</v>
      </c>
    </row>
    <row r="87" spans="1:6" x14ac:dyDescent="0.3">
      <c r="A87" s="34">
        <v>63</v>
      </c>
      <c r="B87" s="34">
        <v>1.3947180354288577</v>
      </c>
      <c r="C87" s="34">
        <v>5.2819645711421614E-3</v>
      </c>
      <c r="E87" s="34">
        <v>41.946308724832221</v>
      </c>
      <c r="F87" s="34">
        <v>1.2</v>
      </c>
    </row>
    <row r="88" spans="1:6" x14ac:dyDescent="0.3">
      <c r="A88" s="34">
        <v>64</v>
      </c>
      <c r="B88" s="34">
        <v>1.019878205043526</v>
      </c>
      <c r="C88" s="34">
        <v>0.28012179495647405</v>
      </c>
      <c r="E88" s="34">
        <v>42.617449664429536</v>
      </c>
      <c r="F88" s="34">
        <v>1.2</v>
      </c>
    </row>
    <row r="89" spans="1:6" x14ac:dyDescent="0.3">
      <c r="A89" s="34">
        <v>65</v>
      </c>
      <c r="B89" s="34">
        <v>1.8445258318912567</v>
      </c>
      <c r="C89" s="34">
        <v>-0.44452583189125683</v>
      </c>
      <c r="E89" s="34">
        <v>43.288590604026851</v>
      </c>
      <c r="F89" s="34">
        <v>1.3</v>
      </c>
    </row>
    <row r="90" spans="1:6" x14ac:dyDescent="0.3">
      <c r="A90" s="34">
        <v>66</v>
      </c>
      <c r="B90" s="34">
        <v>1.019878205043526</v>
      </c>
      <c r="C90" s="34">
        <v>0.480121794956474</v>
      </c>
      <c r="E90" s="34">
        <v>43.959731543624166</v>
      </c>
      <c r="F90" s="34">
        <v>1.3</v>
      </c>
    </row>
    <row r="91" spans="1:6" x14ac:dyDescent="0.3">
      <c r="A91" s="34">
        <v>67</v>
      </c>
      <c r="B91" s="34">
        <v>1.1698141371976587</v>
      </c>
      <c r="C91" s="34">
        <v>-0.1698141371976587</v>
      </c>
      <c r="E91" s="34">
        <v>44.630872483221481</v>
      </c>
      <c r="F91" s="34">
        <v>1.3</v>
      </c>
    </row>
    <row r="92" spans="1:6" x14ac:dyDescent="0.3">
      <c r="A92" s="34">
        <v>68</v>
      </c>
      <c r="B92" s="34">
        <v>1.469686001505925</v>
      </c>
      <c r="C92" s="34">
        <v>3.0313998494075012E-2</v>
      </c>
      <c r="E92" s="34">
        <v>45.302013422818796</v>
      </c>
      <c r="F92" s="34">
        <v>1.3</v>
      </c>
    </row>
    <row r="93" spans="1:6" x14ac:dyDescent="0.3">
      <c r="A93" s="34">
        <v>69</v>
      </c>
      <c r="B93" s="34">
        <v>1.019878205043526</v>
      </c>
      <c r="C93" s="34">
        <v>8.0121794956474091E-2</v>
      </c>
      <c r="E93" s="34">
        <v>45.973154362416111</v>
      </c>
      <c r="F93" s="34">
        <v>1.3</v>
      </c>
    </row>
    <row r="94" spans="1:6" x14ac:dyDescent="0.3">
      <c r="A94" s="34">
        <v>70</v>
      </c>
      <c r="B94" s="34">
        <v>1.2447821032747259</v>
      </c>
      <c r="C94" s="34">
        <v>0.55521789672527411</v>
      </c>
      <c r="E94" s="34">
        <v>46.644295302013425</v>
      </c>
      <c r="F94" s="34">
        <v>1.3</v>
      </c>
    </row>
    <row r="95" spans="1:6" x14ac:dyDescent="0.3">
      <c r="A95" s="34">
        <v>71</v>
      </c>
      <c r="B95" s="34">
        <v>1.3947180354288577</v>
      </c>
      <c r="C95" s="34">
        <v>-9.4718035428857705E-2</v>
      </c>
      <c r="E95" s="34">
        <v>47.31543624161074</v>
      </c>
      <c r="F95" s="34">
        <v>1.3</v>
      </c>
    </row>
    <row r="96" spans="1:6" x14ac:dyDescent="0.3">
      <c r="A96" s="34">
        <v>72</v>
      </c>
      <c r="B96" s="34">
        <v>1.5446539675829913</v>
      </c>
      <c r="C96" s="34">
        <v>-4.4653967582991339E-2</v>
      </c>
      <c r="E96" s="34">
        <v>47.986577181208062</v>
      </c>
      <c r="F96" s="34">
        <v>1.3</v>
      </c>
    </row>
    <row r="97" spans="1:6" x14ac:dyDescent="0.3">
      <c r="A97" s="34">
        <v>73</v>
      </c>
      <c r="B97" s="34">
        <v>1.3947180354288577</v>
      </c>
      <c r="C97" s="34">
        <v>-0.19471803542885779</v>
      </c>
      <c r="E97" s="34">
        <v>48.657718120805377</v>
      </c>
      <c r="F97" s="34">
        <v>1.3</v>
      </c>
    </row>
    <row r="98" spans="1:6" x14ac:dyDescent="0.3">
      <c r="A98" s="34">
        <v>74</v>
      </c>
      <c r="B98" s="34">
        <v>1.6196219336600577</v>
      </c>
      <c r="C98" s="34">
        <v>-0.31962193366005764</v>
      </c>
      <c r="E98" s="34">
        <v>49.328859060402692</v>
      </c>
      <c r="F98" s="34">
        <v>1.3</v>
      </c>
    </row>
    <row r="99" spans="1:6" x14ac:dyDescent="0.3">
      <c r="A99" s="34">
        <v>75</v>
      </c>
      <c r="B99" s="34">
        <v>1.7695578658141904</v>
      </c>
      <c r="C99" s="34">
        <v>-0.36955786581419048</v>
      </c>
      <c r="E99" s="34">
        <v>50.000000000000007</v>
      </c>
      <c r="F99" s="34">
        <v>1.3</v>
      </c>
    </row>
    <row r="100" spans="1:6" x14ac:dyDescent="0.3">
      <c r="A100" s="34">
        <v>76</v>
      </c>
      <c r="B100" s="34">
        <v>1.9194937979683231</v>
      </c>
      <c r="C100" s="34">
        <v>-0.51949379796832318</v>
      </c>
      <c r="E100" s="34">
        <v>50.671140939597322</v>
      </c>
      <c r="F100" s="34">
        <v>1.3</v>
      </c>
    </row>
    <row r="101" spans="1:6" x14ac:dyDescent="0.3">
      <c r="A101" s="34">
        <v>77</v>
      </c>
      <c r="B101" s="34">
        <v>1.8445258318912567</v>
      </c>
      <c r="C101" s="34">
        <v>-0.14452583189125678</v>
      </c>
      <c r="E101" s="34">
        <v>51.342281879194637</v>
      </c>
      <c r="F101" s="34">
        <v>1.3</v>
      </c>
    </row>
    <row r="102" spans="1:6" x14ac:dyDescent="0.3">
      <c r="A102" s="34">
        <v>78</v>
      </c>
      <c r="B102" s="34">
        <v>1.3197500693517914</v>
      </c>
      <c r="C102" s="34">
        <v>0.1802499306482086</v>
      </c>
      <c r="E102" s="34">
        <v>52.013422818791952</v>
      </c>
      <c r="F102" s="34">
        <v>1.4</v>
      </c>
    </row>
    <row r="103" spans="1:6" x14ac:dyDescent="0.3">
      <c r="A103" s="34">
        <v>79</v>
      </c>
      <c r="B103" s="34">
        <v>1.0948461711205923</v>
      </c>
      <c r="C103" s="34">
        <v>-9.4846171120592349E-2</v>
      </c>
      <c r="E103" s="34">
        <v>52.684563758389267</v>
      </c>
      <c r="F103" s="34">
        <v>1.4</v>
      </c>
    </row>
    <row r="104" spans="1:6" x14ac:dyDescent="0.3">
      <c r="A104" s="34">
        <v>80</v>
      </c>
      <c r="B104" s="34">
        <v>0.94491023896645965</v>
      </c>
      <c r="C104" s="34">
        <v>0.15508976103354044</v>
      </c>
      <c r="E104" s="34">
        <v>53.355704697986582</v>
      </c>
      <c r="F104" s="34">
        <v>1.4</v>
      </c>
    </row>
    <row r="105" spans="1:6" x14ac:dyDescent="0.3">
      <c r="A105" s="34">
        <v>81</v>
      </c>
      <c r="B105" s="34">
        <v>0.94491023896645965</v>
      </c>
      <c r="C105" s="34">
        <v>5.5089761033540352E-2</v>
      </c>
      <c r="E105" s="34">
        <v>54.026845637583897</v>
      </c>
      <c r="F105" s="34">
        <v>1.4</v>
      </c>
    </row>
    <row r="106" spans="1:6" x14ac:dyDescent="0.3">
      <c r="A106" s="34">
        <v>82</v>
      </c>
      <c r="B106" s="34">
        <v>1.1698141371976587</v>
      </c>
      <c r="C106" s="34">
        <v>3.0185862802341257E-2</v>
      </c>
      <c r="E106" s="34">
        <v>54.697986577181211</v>
      </c>
      <c r="F106" s="34">
        <v>1.4</v>
      </c>
    </row>
    <row r="107" spans="1:6" x14ac:dyDescent="0.3">
      <c r="A107" s="34">
        <v>83</v>
      </c>
      <c r="B107" s="34">
        <v>1.3197500693517914</v>
      </c>
      <c r="C107" s="34">
        <v>0.28024993064820869</v>
      </c>
      <c r="E107" s="34">
        <v>55.369127516778526</v>
      </c>
      <c r="F107" s="34">
        <v>1.4</v>
      </c>
    </row>
    <row r="108" spans="1:6" x14ac:dyDescent="0.3">
      <c r="A108" s="34">
        <v>84</v>
      </c>
      <c r="B108" s="34">
        <v>0.8699422728893933</v>
      </c>
      <c r="C108" s="34">
        <v>0.6300577271106067</v>
      </c>
      <c r="E108" s="34">
        <v>56.040268456375841</v>
      </c>
      <c r="F108" s="34">
        <v>1.4</v>
      </c>
    </row>
    <row r="109" spans="1:6" x14ac:dyDescent="0.3">
      <c r="A109" s="34">
        <v>85</v>
      </c>
      <c r="B109" s="34">
        <v>1.3197500693517914</v>
      </c>
      <c r="C109" s="34">
        <v>0.28024993064820869</v>
      </c>
      <c r="E109" s="34">
        <v>56.711409395973163</v>
      </c>
      <c r="F109" s="34">
        <v>1.4</v>
      </c>
    </row>
    <row r="110" spans="1:6" x14ac:dyDescent="0.3">
      <c r="A110" s="34">
        <v>86</v>
      </c>
      <c r="B110" s="34">
        <v>1.8445258318912567</v>
      </c>
      <c r="C110" s="34">
        <v>-0.34452583189125674</v>
      </c>
      <c r="E110" s="34">
        <v>57.382550335570478</v>
      </c>
      <c r="F110" s="34">
        <v>1.5</v>
      </c>
    </row>
    <row r="111" spans="1:6" x14ac:dyDescent="0.3">
      <c r="A111" s="34">
        <v>87</v>
      </c>
      <c r="B111" s="34">
        <v>1.5446539675829913</v>
      </c>
      <c r="C111" s="34">
        <v>-0.24465396758299129</v>
      </c>
      <c r="E111" s="34">
        <v>58.053691275167793</v>
      </c>
      <c r="F111" s="34">
        <v>1.5</v>
      </c>
    </row>
    <row r="112" spans="1:6" x14ac:dyDescent="0.3">
      <c r="A112" s="34">
        <v>88</v>
      </c>
      <c r="B112" s="34">
        <v>1.019878205043526</v>
      </c>
      <c r="C112" s="34">
        <v>0.28012179495647405</v>
      </c>
      <c r="E112" s="34">
        <v>58.724832214765108</v>
      </c>
      <c r="F112" s="34">
        <v>1.5</v>
      </c>
    </row>
    <row r="113" spans="1:6" x14ac:dyDescent="0.3">
      <c r="A113" s="34">
        <v>89</v>
      </c>
      <c r="B113" s="34">
        <v>0.94491023896645965</v>
      </c>
      <c r="C113" s="34">
        <v>0.3550897610335404</v>
      </c>
      <c r="E113" s="34">
        <v>59.395973154362423</v>
      </c>
      <c r="F113" s="34">
        <v>1.5</v>
      </c>
    </row>
    <row r="114" spans="1:6" x14ac:dyDescent="0.3">
      <c r="A114" s="34">
        <v>90</v>
      </c>
      <c r="B114" s="34">
        <v>0.94491023896645965</v>
      </c>
      <c r="C114" s="34">
        <v>0.25508976103354031</v>
      </c>
      <c r="E114" s="34">
        <v>60.067114093959738</v>
      </c>
      <c r="F114" s="34">
        <v>1.5</v>
      </c>
    </row>
    <row r="115" spans="1:6" x14ac:dyDescent="0.3">
      <c r="A115" s="34">
        <v>91</v>
      </c>
      <c r="B115" s="34">
        <v>1.3947180354288577</v>
      </c>
      <c r="C115" s="34">
        <v>5.2819645711421614E-3</v>
      </c>
      <c r="E115" s="34">
        <v>60.738255033557053</v>
      </c>
      <c r="F115" s="34">
        <v>1.5</v>
      </c>
    </row>
    <row r="116" spans="1:6" x14ac:dyDescent="0.3">
      <c r="A116" s="34">
        <v>92</v>
      </c>
      <c r="B116" s="34">
        <v>1.1698141371976587</v>
      </c>
      <c r="C116" s="34">
        <v>3.0185862802341257E-2</v>
      </c>
      <c r="E116" s="34">
        <v>61.409395973154368</v>
      </c>
      <c r="F116" s="34">
        <v>1.5</v>
      </c>
    </row>
    <row r="117" spans="1:6" x14ac:dyDescent="0.3">
      <c r="A117" s="34">
        <v>93</v>
      </c>
      <c r="B117" s="34">
        <v>0.5700704085811279</v>
      </c>
      <c r="C117" s="34">
        <v>0.4299295914188721</v>
      </c>
      <c r="E117" s="34">
        <v>62.080536912751683</v>
      </c>
      <c r="F117" s="34">
        <v>1.5</v>
      </c>
    </row>
    <row r="118" spans="1:6" x14ac:dyDescent="0.3">
      <c r="A118" s="34">
        <v>94</v>
      </c>
      <c r="B118" s="34">
        <v>1.019878205043526</v>
      </c>
      <c r="C118" s="34">
        <v>0.28012179495647405</v>
      </c>
      <c r="E118" s="34">
        <v>62.751677852348998</v>
      </c>
      <c r="F118" s="34">
        <v>1.5</v>
      </c>
    </row>
    <row r="119" spans="1:6" x14ac:dyDescent="0.3">
      <c r="A119" s="34">
        <v>95</v>
      </c>
      <c r="B119" s="34">
        <v>1.0948461711205923</v>
      </c>
      <c r="C119" s="34">
        <v>0.10515382887940761</v>
      </c>
      <c r="E119" s="34">
        <v>63.422818791946312</v>
      </c>
      <c r="F119" s="34">
        <v>1.5</v>
      </c>
    </row>
    <row r="120" spans="1:6" x14ac:dyDescent="0.3">
      <c r="A120" s="34">
        <v>96</v>
      </c>
      <c r="B120" s="34">
        <v>1.0948461711205923</v>
      </c>
      <c r="C120" s="34">
        <v>0.2051538288794077</v>
      </c>
      <c r="E120" s="34">
        <v>64.09395973154362</v>
      </c>
      <c r="F120" s="34">
        <v>1.5</v>
      </c>
    </row>
    <row r="121" spans="1:6" x14ac:dyDescent="0.3">
      <c r="A121" s="34">
        <v>97</v>
      </c>
      <c r="B121" s="34">
        <v>1.469686001505925</v>
      </c>
      <c r="C121" s="34">
        <v>-0.16968600150592494</v>
      </c>
      <c r="E121" s="34">
        <v>64.765100671140942</v>
      </c>
      <c r="F121" s="34">
        <v>1.5</v>
      </c>
    </row>
    <row r="122" spans="1:6" x14ac:dyDescent="0.3">
      <c r="A122" s="34">
        <v>98</v>
      </c>
      <c r="B122" s="34">
        <v>0.6450383746581938</v>
      </c>
      <c r="C122" s="34">
        <v>0.45496162534180629</v>
      </c>
      <c r="E122" s="34">
        <v>65.43624161073825</v>
      </c>
      <c r="F122" s="34">
        <v>1.6</v>
      </c>
    </row>
    <row r="123" spans="1:6" x14ac:dyDescent="0.3">
      <c r="A123" s="34">
        <v>99</v>
      </c>
      <c r="B123" s="34">
        <v>1.0948461711205923</v>
      </c>
      <c r="C123" s="34">
        <v>0.2051538288794077</v>
      </c>
      <c r="E123" s="34">
        <v>66.107382550335572</v>
      </c>
      <c r="F123" s="34">
        <v>1.6</v>
      </c>
    </row>
    <row r="124" spans="1:6" x14ac:dyDescent="0.3">
      <c r="A124" s="34">
        <v>100</v>
      </c>
      <c r="B124" s="34">
        <v>1.5446539675829913</v>
      </c>
      <c r="C124" s="34">
        <v>0.95534603241700866</v>
      </c>
      <c r="E124" s="34">
        <v>66.77852348993288</v>
      </c>
      <c r="F124" s="34">
        <v>1.6</v>
      </c>
    </row>
    <row r="125" spans="1:6" x14ac:dyDescent="0.3">
      <c r="A125" s="34">
        <v>101</v>
      </c>
      <c r="B125" s="34">
        <v>1.1698141371976587</v>
      </c>
      <c r="C125" s="34">
        <v>0.73018586280234121</v>
      </c>
      <c r="E125" s="34">
        <v>67.449664429530202</v>
      </c>
      <c r="F125" s="34">
        <v>1.6</v>
      </c>
    </row>
    <row r="126" spans="1:6" x14ac:dyDescent="0.3">
      <c r="A126" s="34">
        <v>102</v>
      </c>
      <c r="B126" s="34">
        <v>2.1443976961995221</v>
      </c>
      <c r="C126" s="34">
        <v>-4.4397696199522052E-2</v>
      </c>
      <c r="E126" s="34">
        <v>68.12080536912751</v>
      </c>
      <c r="F126" s="34">
        <v>1.7</v>
      </c>
    </row>
    <row r="127" spans="1:6" x14ac:dyDescent="0.3">
      <c r="A127" s="34">
        <v>103</v>
      </c>
      <c r="B127" s="34">
        <v>1.5446539675829913</v>
      </c>
      <c r="C127" s="34">
        <v>0.25534603241700871</v>
      </c>
      <c r="E127" s="34">
        <v>68.791946308724832</v>
      </c>
      <c r="F127" s="34">
        <v>1.7</v>
      </c>
    </row>
    <row r="128" spans="1:6" x14ac:dyDescent="0.3">
      <c r="A128" s="34">
        <v>104</v>
      </c>
      <c r="B128" s="34">
        <v>1.694589899737124</v>
      </c>
      <c r="C128" s="34">
        <v>0.50541010026287614</v>
      </c>
      <c r="E128" s="34">
        <v>69.463087248322154</v>
      </c>
      <c r="F128" s="34">
        <v>1.8</v>
      </c>
    </row>
    <row r="129" spans="1:6" x14ac:dyDescent="0.3">
      <c r="A129" s="34">
        <v>105</v>
      </c>
      <c r="B129" s="34">
        <v>2.5192375265848539</v>
      </c>
      <c r="C129" s="34">
        <v>-0.4192375265848538</v>
      </c>
      <c r="E129" s="34">
        <v>70.134228187919462</v>
      </c>
      <c r="F129" s="34">
        <v>1.8</v>
      </c>
    </row>
    <row r="130" spans="1:6" x14ac:dyDescent="0.3">
      <c r="A130" s="34">
        <v>106</v>
      </c>
      <c r="B130" s="34">
        <v>0.49510244250406155</v>
      </c>
      <c r="C130" s="34">
        <v>1.2048975574959384</v>
      </c>
      <c r="E130" s="34">
        <v>70.805369127516784</v>
      </c>
      <c r="F130" s="34">
        <v>1.8</v>
      </c>
    </row>
    <row r="131" spans="1:6" x14ac:dyDescent="0.3">
      <c r="A131" s="34">
        <v>107</v>
      </c>
      <c r="B131" s="34">
        <v>2.2943336283536548</v>
      </c>
      <c r="C131" s="34">
        <v>-0.4943336283536548</v>
      </c>
      <c r="E131" s="34">
        <v>71.476510067114091</v>
      </c>
      <c r="F131" s="34">
        <v>1.8</v>
      </c>
    </row>
    <row r="132" spans="1:6" x14ac:dyDescent="0.3">
      <c r="A132" s="34">
        <v>108</v>
      </c>
      <c r="B132" s="34">
        <v>1.8445258318912567</v>
      </c>
      <c r="C132" s="34">
        <v>-4.4525831891256695E-2</v>
      </c>
      <c r="E132" s="34">
        <v>72.147651006711413</v>
      </c>
      <c r="F132" s="34">
        <v>1.8</v>
      </c>
    </row>
    <row r="133" spans="1:6" x14ac:dyDescent="0.3">
      <c r="A133" s="34">
        <v>109</v>
      </c>
      <c r="B133" s="34">
        <v>2.2193656622765894</v>
      </c>
      <c r="C133" s="34">
        <v>0.28063433772341062</v>
      </c>
      <c r="E133" s="34">
        <v>72.818791946308721</v>
      </c>
      <c r="F133" s="34">
        <v>1.8</v>
      </c>
    </row>
    <row r="134" spans="1:6" x14ac:dyDescent="0.3">
      <c r="A134" s="34">
        <v>110</v>
      </c>
      <c r="B134" s="34">
        <v>1.694589899737124</v>
      </c>
      <c r="C134" s="34">
        <v>0.30541010026287596</v>
      </c>
      <c r="E134" s="34">
        <v>73.489932885906043</v>
      </c>
      <c r="F134" s="34">
        <v>1.8</v>
      </c>
    </row>
    <row r="135" spans="1:6" x14ac:dyDescent="0.3">
      <c r="A135" s="34">
        <v>111</v>
      </c>
      <c r="B135" s="34">
        <v>1.6196219336600577</v>
      </c>
      <c r="C135" s="34">
        <v>0.28037806633994222</v>
      </c>
      <c r="E135" s="34">
        <v>74.161073825503351</v>
      </c>
      <c r="F135" s="34">
        <v>1.8</v>
      </c>
    </row>
    <row r="136" spans="1:6" x14ac:dyDescent="0.3">
      <c r="A136" s="34">
        <v>112</v>
      </c>
      <c r="B136" s="34">
        <v>1.9194937979683231</v>
      </c>
      <c r="C136" s="34">
        <v>0.180506202031677</v>
      </c>
      <c r="E136" s="34">
        <v>74.832214765100673</v>
      </c>
      <c r="F136" s="34">
        <v>1.8</v>
      </c>
    </row>
    <row r="137" spans="1:6" x14ac:dyDescent="0.3">
      <c r="A137" s="34">
        <v>113</v>
      </c>
      <c r="B137" s="34">
        <v>1.0948461711205923</v>
      </c>
      <c r="C137" s="34">
        <v>0.90515382887940765</v>
      </c>
      <c r="E137" s="34">
        <v>75.503355704697981</v>
      </c>
      <c r="F137" s="34">
        <v>1.8</v>
      </c>
    </row>
    <row r="138" spans="1:6" x14ac:dyDescent="0.3">
      <c r="A138" s="34">
        <v>114</v>
      </c>
      <c r="B138" s="34">
        <v>1.1698141371976587</v>
      </c>
      <c r="C138" s="34">
        <v>1.2301858628023412</v>
      </c>
      <c r="E138" s="34">
        <v>76.174496644295303</v>
      </c>
      <c r="F138" s="34">
        <v>1.8</v>
      </c>
    </row>
    <row r="139" spans="1:6" x14ac:dyDescent="0.3">
      <c r="A139" s="34">
        <v>115</v>
      </c>
      <c r="B139" s="34">
        <v>1.6196219336600577</v>
      </c>
      <c r="C139" s="34">
        <v>0.68037806633994213</v>
      </c>
      <c r="E139" s="34">
        <v>76.845637583892611</v>
      </c>
      <c r="F139" s="34">
        <v>1.8</v>
      </c>
    </row>
    <row r="140" spans="1:6" x14ac:dyDescent="0.3">
      <c r="A140" s="34">
        <v>116</v>
      </c>
      <c r="B140" s="34">
        <v>1.694589899737124</v>
      </c>
      <c r="C140" s="34">
        <v>0.10541010026287601</v>
      </c>
      <c r="E140" s="34">
        <v>77.516778523489933</v>
      </c>
      <c r="F140" s="34">
        <v>1.9</v>
      </c>
    </row>
    <row r="141" spans="1:6" x14ac:dyDescent="0.3">
      <c r="A141" s="34">
        <v>117</v>
      </c>
      <c r="B141" s="34">
        <v>2.5942054926619211</v>
      </c>
      <c r="C141" s="34">
        <v>-0.39420549266192095</v>
      </c>
      <c r="E141" s="34">
        <v>78.187919463087255</v>
      </c>
      <c r="F141" s="34">
        <v>1.9</v>
      </c>
    </row>
    <row r="142" spans="1:6" x14ac:dyDescent="0.3">
      <c r="A142" s="34">
        <v>118</v>
      </c>
      <c r="B142" s="34">
        <v>2.5942054926619211</v>
      </c>
      <c r="C142" s="34">
        <v>-0.29420549266192131</v>
      </c>
      <c r="E142" s="34">
        <v>78.859060402684563</v>
      </c>
      <c r="F142" s="34">
        <v>1.9</v>
      </c>
    </row>
    <row r="143" spans="1:6" x14ac:dyDescent="0.3">
      <c r="A143" s="34">
        <v>119</v>
      </c>
      <c r="B143" s="34">
        <v>1.3197500693517914</v>
      </c>
      <c r="C143" s="34">
        <v>0.1802499306482086</v>
      </c>
      <c r="E143" s="34">
        <v>79.530201342281885</v>
      </c>
      <c r="F143" s="34">
        <v>1.9</v>
      </c>
    </row>
    <row r="144" spans="1:6" x14ac:dyDescent="0.3">
      <c r="A144" s="34">
        <v>120</v>
      </c>
      <c r="B144" s="34">
        <v>1.9944617640453894</v>
      </c>
      <c r="C144" s="34">
        <v>0.30553823595461038</v>
      </c>
      <c r="E144" s="34">
        <v>80.201342281879192</v>
      </c>
      <c r="F144" s="34">
        <v>1.9</v>
      </c>
    </row>
    <row r="145" spans="1:6" x14ac:dyDescent="0.3">
      <c r="A145" s="34">
        <v>121</v>
      </c>
      <c r="B145" s="34">
        <v>1.019878205043526</v>
      </c>
      <c r="C145" s="34">
        <v>0.980121794956474</v>
      </c>
      <c r="E145" s="34">
        <v>80.872483221476514</v>
      </c>
      <c r="F145" s="34">
        <v>2</v>
      </c>
    </row>
    <row r="146" spans="1:6" x14ac:dyDescent="0.3">
      <c r="A146" s="34">
        <v>122</v>
      </c>
      <c r="B146" s="34">
        <v>2.5942054926619211</v>
      </c>
      <c r="C146" s="34">
        <v>-0.59420549266192113</v>
      </c>
      <c r="E146" s="34">
        <v>81.543624161073822</v>
      </c>
      <c r="F146" s="34">
        <v>2</v>
      </c>
    </row>
    <row r="147" spans="1:6" x14ac:dyDescent="0.3">
      <c r="A147" s="34">
        <v>123</v>
      </c>
      <c r="B147" s="34">
        <v>1.5446539675829913</v>
      </c>
      <c r="C147" s="34">
        <v>0.25534603241700871</v>
      </c>
      <c r="E147" s="34">
        <v>82.214765100671144</v>
      </c>
      <c r="F147" s="34">
        <v>2</v>
      </c>
    </row>
    <row r="148" spans="1:6" x14ac:dyDescent="0.3">
      <c r="A148" s="34">
        <v>124</v>
      </c>
      <c r="B148" s="34">
        <v>1.8445258318912567</v>
      </c>
      <c r="C148" s="34">
        <v>0.25547416810874335</v>
      </c>
      <c r="E148" s="34">
        <v>82.885906040268452</v>
      </c>
      <c r="F148" s="34">
        <v>2</v>
      </c>
    </row>
    <row r="149" spans="1:6" x14ac:dyDescent="0.3">
      <c r="A149" s="34">
        <v>125</v>
      </c>
      <c r="B149" s="34">
        <v>2.2193656622765894</v>
      </c>
      <c r="C149" s="34">
        <v>-0.41936566227658933</v>
      </c>
      <c r="E149" s="34">
        <v>83.557046979865774</v>
      </c>
      <c r="F149" s="34">
        <v>2</v>
      </c>
    </row>
    <row r="150" spans="1:6" x14ac:dyDescent="0.3">
      <c r="A150" s="34">
        <v>126</v>
      </c>
      <c r="B150" s="34">
        <v>1.469686001505925</v>
      </c>
      <c r="C150" s="34">
        <v>0.33031399849407506</v>
      </c>
      <c r="E150" s="34">
        <v>84.228187919463082</v>
      </c>
      <c r="F150" s="34">
        <v>2</v>
      </c>
    </row>
    <row r="151" spans="1:6" x14ac:dyDescent="0.3">
      <c r="A151" s="34">
        <v>127</v>
      </c>
      <c r="B151" s="34">
        <v>1.3947180354288577</v>
      </c>
      <c r="C151" s="34">
        <v>0.40528196457114229</v>
      </c>
      <c r="E151" s="34">
        <v>84.899328859060404</v>
      </c>
      <c r="F151" s="34">
        <v>2.1</v>
      </c>
    </row>
    <row r="152" spans="1:6" x14ac:dyDescent="0.3">
      <c r="A152" s="34">
        <v>128</v>
      </c>
      <c r="B152" s="34">
        <v>1.6196219336600577</v>
      </c>
      <c r="C152" s="34">
        <v>0.4803780663399424</v>
      </c>
      <c r="E152" s="34">
        <v>85.570469798657712</v>
      </c>
      <c r="F152" s="34">
        <v>2.1</v>
      </c>
    </row>
    <row r="153" spans="1:6" x14ac:dyDescent="0.3">
      <c r="A153" s="34">
        <v>129</v>
      </c>
      <c r="B153" s="34">
        <v>2.2193656622765894</v>
      </c>
      <c r="C153" s="34">
        <v>-0.61936566227658929</v>
      </c>
      <c r="E153" s="34">
        <v>86.241610738255034</v>
      </c>
      <c r="F153" s="34">
        <v>2.1</v>
      </c>
    </row>
    <row r="154" spans="1:6" x14ac:dyDescent="0.3">
      <c r="A154" s="34">
        <v>130</v>
      </c>
      <c r="B154" s="34">
        <v>2.3693015944307221</v>
      </c>
      <c r="C154" s="34">
        <v>-0.46930159443072217</v>
      </c>
      <c r="E154" s="34">
        <v>86.912751677852356</v>
      </c>
      <c r="F154" s="34">
        <v>2.1</v>
      </c>
    </row>
    <row r="155" spans="1:6" x14ac:dyDescent="0.3">
      <c r="A155" s="34">
        <v>131</v>
      </c>
      <c r="B155" s="34">
        <v>2.7441414248160538</v>
      </c>
      <c r="C155" s="34">
        <v>-0.74414142481605383</v>
      </c>
      <c r="E155" s="34">
        <v>87.583892617449663</v>
      </c>
      <c r="F155" s="34">
        <v>2.1</v>
      </c>
    </row>
    <row r="156" spans="1:6" x14ac:dyDescent="0.3">
      <c r="A156" s="34">
        <v>132</v>
      </c>
      <c r="B156" s="34">
        <v>1.6196219336600577</v>
      </c>
      <c r="C156" s="34">
        <v>0.58037806633994249</v>
      </c>
      <c r="E156" s="34">
        <v>88.255033557046985</v>
      </c>
      <c r="F156" s="34">
        <v>2.1</v>
      </c>
    </row>
    <row r="157" spans="1:6" x14ac:dyDescent="0.3">
      <c r="A157" s="34">
        <v>133</v>
      </c>
      <c r="B157" s="34">
        <v>1.5446539675829913</v>
      </c>
      <c r="C157" s="34">
        <v>-4.4653967582991339E-2</v>
      </c>
      <c r="E157" s="34">
        <v>88.926174496644293</v>
      </c>
      <c r="F157" s="34">
        <v>2.2000000000000002</v>
      </c>
    </row>
    <row r="158" spans="1:6" x14ac:dyDescent="0.3">
      <c r="A158" s="34">
        <v>134</v>
      </c>
      <c r="B158" s="34">
        <v>1.3947180354288577</v>
      </c>
      <c r="C158" s="34">
        <v>5.2819645711421614E-3</v>
      </c>
      <c r="E158" s="34">
        <v>89.597315436241615</v>
      </c>
      <c r="F158" s="34">
        <v>2.2000000000000002</v>
      </c>
    </row>
    <row r="159" spans="1:6" x14ac:dyDescent="0.3">
      <c r="A159" s="34">
        <v>135</v>
      </c>
      <c r="B159" s="34">
        <v>2.5942054926619211</v>
      </c>
      <c r="C159" s="34">
        <v>-0.29420549266192131</v>
      </c>
      <c r="E159" s="34">
        <v>90.268456375838923</v>
      </c>
      <c r="F159" s="34">
        <v>2.2000000000000002</v>
      </c>
    </row>
    <row r="160" spans="1:6" x14ac:dyDescent="0.3">
      <c r="A160" s="34">
        <v>136</v>
      </c>
      <c r="B160" s="34">
        <v>1.5446539675829913</v>
      </c>
      <c r="C160" s="34">
        <v>0.85534603241700857</v>
      </c>
      <c r="E160" s="34">
        <v>90.939597315436245</v>
      </c>
      <c r="F160" s="34">
        <v>2.2999999999999998</v>
      </c>
    </row>
    <row r="161" spans="1:6" x14ac:dyDescent="0.3">
      <c r="A161" s="34">
        <v>137</v>
      </c>
      <c r="B161" s="34">
        <v>1.6196219336600577</v>
      </c>
      <c r="C161" s="34">
        <v>0.18037806633994236</v>
      </c>
      <c r="E161" s="34">
        <v>91.610738255033553</v>
      </c>
      <c r="F161" s="34">
        <v>2.2999999999999998</v>
      </c>
    </row>
    <row r="162" spans="1:6" x14ac:dyDescent="0.3">
      <c r="A162" s="34">
        <v>138</v>
      </c>
      <c r="B162" s="34">
        <v>1.3197500693517914</v>
      </c>
      <c r="C162" s="34">
        <v>0.48024993064820864</v>
      </c>
      <c r="E162" s="34">
        <v>92.281879194630875</v>
      </c>
      <c r="F162" s="34">
        <v>2.2999999999999998</v>
      </c>
    </row>
    <row r="163" spans="1:6" x14ac:dyDescent="0.3">
      <c r="A163" s="34">
        <v>139</v>
      </c>
      <c r="B163" s="34">
        <v>1.9944617640453894</v>
      </c>
      <c r="C163" s="34">
        <v>0.10553823595461065</v>
      </c>
      <c r="E163" s="34">
        <v>92.953020134228183</v>
      </c>
      <c r="F163" s="34">
        <v>2.2999999999999998</v>
      </c>
    </row>
    <row r="164" spans="1:6" x14ac:dyDescent="0.3">
      <c r="A164" s="34">
        <v>140</v>
      </c>
      <c r="B164" s="34">
        <v>1.8445258318912567</v>
      </c>
      <c r="C164" s="34">
        <v>0.55547416810874317</v>
      </c>
      <c r="E164" s="34">
        <v>93.624161073825505</v>
      </c>
      <c r="F164" s="34">
        <v>2.2999999999999998</v>
      </c>
    </row>
    <row r="165" spans="1:6" x14ac:dyDescent="0.3">
      <c r="A165" s="34">
        <v>141</v>
      </c>
      <c r="B165" s="34">
        <v>1.9944617640453894</v>
      </c>
      <c r="C165" s="34">
        <v>0.30553823595461038</v>
      </c>
      <c r="E165" s="34">
        <v>94.295302013422813</v>
      </c>
      <c r="F165" s="34">
        <v>2.2999999999999998</v>
      </c>
    </row>
    <row r="166" spans="1:6" x14ac:dyDescent="0.3">
      <c r="A166" s="34">
        <v>142</v>
      </c>
      <c r="B166" s="34">
        <v>1.1698141371976587</v>
      </c>
      <c r="C166" s="34">
        <v>0.73018586280234121</v>
      </c>
      <c r="E166" s="34">
        <v>94.966442953020135</v>
      </c>
      <c r="F166" s="34">
        <v>2.2999999999999998</v>
      </c>
    </row>
    <row r="167" spans="1:6" x14ac:dyDescent="0.3">
      <c r="A167" s="34">
        <v>143</v>
      </c>
      <c r="B167" s="34">
        <v>1.9194937979683231</v>
      </c>
      <c r="C167" s="34">
        <v>0.38050620203167673</v>
      </c>
      <c r="E167" s="34">
        <v>95.637583892617457</v>
      </c>
      <c r="F167" s="34">
        <v>2.2999999999999998</v>
      </c>
    </row>
    <row r="168" spans="1:6" x14ac:dyDescent="0.3">
      <c r="A168" s="34">
        <v>144</v>
      </c>
      <c r="B168" s="34">
        <v>1.8445258318912567</v>
      </c>
      <c r="C168" s="34">
        <v>0.65547416810874326</v>
      </c>
      <c r="E168" s="34">
        <v>96.308724832214764</v>
      </c>
      <c r="F168" s="34">
        <v>2.4</v>
      </c>
    </row>
    <row r="169" spans="1:6" x14ac:dyDescent="0.3">
      <c r="A169" s="34">
        <v>145</v>
      </c>
      <c r="B169" s="34">
        <v>1.8445258318912567</v>
      </c>
      <c r="C169" s="34">
        <v>0.45547416810874308</v>
      </c>
      <c r="E169" s="34">
        <v>96.979865771812086</v>
      </c>
      <c r="F169" s="34">
        <v>2.4</v>
      </c>
    </row>
    <row r="170" spans="1:6" x14ac:dyDescent="0.3">
      <c r="A170" s="34">
        <v>146</v>
      </c>
      <c r="B170" s="34">
        <v>1.5446539675829913</v>
      </c>
      <c r="C170" s="34">
        <v>0.35534603241700857</v>
      </c>
      <c r="E170" s="34">
        <v>97.651006711409394</v>
      </c>
      <c r="F170" s="34">
        <v>2.4</v>
      </c>
    </row>
    <row r="171" spans="1:6" x14ac:dyDescent="0.3">
      <c r="A171" s="34">
        <v>147</v>
      </c>
      <c r="B171" s="34">
        <v>1.694589899737124</v>
      </c>
      <c r="C171" s="34">
        <v>0.30541010026287596</v>
      </c>
      <c r="E171" s="34">
        <v>98.322147651006716</v>
      </c>
      <c r="F171" s="34">
        <v>2.5</v>
      </c>
    </row>
    <row r="172" spans="1:6" x14ac:dyDescent="0.3">
      <c r="A172" s="34">
        <v>148</v>
      </c>
      <c r="B172" s="34">
        <v>1.469686001505925</v>
      </c>
      <c r="C172" s="34">
        <v>0.83031399849407483</v>
      </c>
      <c r="E172" s="34">
        <v>98.993288590604024</v>
      </c>
      <c r="F172" s="34">
        <v>2.5</v>
      </c>
    </row>
    <row r="173" spans="1:6" ht="15" thickBot="1" x14ac:dyDescent="0.35">
      <c r="A173" s="6">
        <v>149</v>
      </c>
      <c r="B173" s="6">
        <v>1.2447821032747259</v>
      </c>
      <c r="C173" s="6">
        <v>0.55521789672527411</v>
      </c>
      <c r="E173" s="6">
        <v>99.664429530201346</v>
      </c>
      <c r="F173" s="6">
        <v>2.5</v>
      </c>
    </row>
  </sheetData>
  <sortState xmlns:xlrd2="http://schemas.microsoft.com/office/spreadsheetml/2017/richdata2" ref="F25:F173">
    <sortCondition ref="F25"/>
  </sortState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5A09-9913-4115-A343-59A7847D0E83}">
  <dimension ref="A3:C7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6" width="17.44140625" bestFit="1" customWidth="1"/>
  </cols>
  <sheetData>
    <row r="3" spans="1:3" x14ac:dyDescent="0.3">
      <c r="A3" s="2" t="s">
        <v>9</v>
      </c>
      <c r="B3" t="s">
        <v>11</v>
      </c>
      <c r="C3" t="s">
        <v>12</v>
      </c>
    </row>
    <row r="4" spans="1:3" x14ac:dyDescent="0.3">
      <c r="A4" s="3" t="s">
        <v>6</v>
      </c>
      <c r="B4" s="1">
        <v>71.7</v>
      </c>
      <c r="C4" s="1">
        <v>12.1</v>
      </c>
    </row>
    <row r="5" spans="1:3" x14ac:dyDescent="0.3">
      <c r="A5" s="3" t="s">
        <v>7</v>
      </c>
      <c r="B5" s="1">
        <v>213</v>
      </c>
      <c r="C5" s="1">
        <v>66.3</v>
      </c>
    </row>
    <row r="6" spans="1:3" x14ac:dyDescent="0.3">
      <c r="A6" s="3" t="s">
        <v>8</v>
      </c>
      <c r="B6" s="1">
        <v>277.60000000000002</v>
      </c>
      <c r="C6" s="1">
        <v>101.3</v>
      </c>
    </row>
    <row r="7" spans="1:3" x14ac:dyDescent="0.3">
      <c r="A7" s="3" t="s">
        <v>10</v>
      </c>
      <c r="B7" s="1">
        <v>562.29999999999995</v>
      </c>
      <c r="C7" s="1">
        <v>179.7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e b c C U Q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e b c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3 A l E S 8 R l 3 b A I A A C s N A A A T A B w A R m 9 y b X V s Y X M v U 2 V j d G l v b j E u b S C i G A A o o B Q A A A A A A A A A A A A A A A A A A A A A A A A A A A D t V U F v 2 j A U v i P x H 6 z 0 k k p W R F J A 2 6 o c q t B p l a a p a 1 h 3 K F P l J m + Q L b G R b W g R 4 r / P w d A k r r O W w 6 Q d 4 E L y P j / 7 f V / 8 3 i c g k R m j K N b / / n m 3 0 + 2 I G e G Q I k k e c k g Y X Q K X 9 4 l Y 3 g / p / F f / H Q p R D r L b Q e o X s w V P Q E U i s f R G L F k U Q K X 7 M c v B i x i V 6 k W 4 T v R h 8 k 0 A F 5 P L I s s z N h m B + C 3 Z f B L F t 5 O W M z z 1 6 J z i u x H k W Z F J 4 K G D H Y w i l i 8 K K s I B R p c 0 Y W l G p + F w 0 O v 5 G H 1 d M A m x X O U Q V o / e F 0 b h x y n W x Z 4 4 1 5 w V C k v R J y C p q s h R l Y / L C r w d s o u 7 m h d G d 7 v 4 R Z 7 H C c k J F 6 H k i / q W 0 Y z Q q d p x v J p D t d 2 Y E y p + M l 7 o i k t Q u J b z 8 X r t C J i T 3 M u B T u V M c Z R q L a K L 4 g H 4 B q M 9 / J i l V n Q O 8 m / J G m 5 L X h K e g V z t E Q l P c r N p V 8 t v l c u Q 4 V D d / I O F 8 7 f K D T z f w u r M G 1 i i v t e 3 R H t e Y I n G I J k g b 5 U l e K M s / s G 6 B A f r E m x 1 6 X v v b b r 8 U 1 V G 0 N J Z G r B L E j h 2 4 m e v E j e P K 2 n H Z a e g z 2 2 9 o O H v L b 1 w X X Z K e 7 K G 2 5 J v r Y 3 U 7 W T U z q 4 + Z U + c t j n r B q f O c d g e h + 1 x 2 B 6 H 7 X 8 3 b P U K 2 5 X Q i I 2 U R m z S a M Q m j 0 Y G b U r c A C W F K m 0 3 r C o q G t i F X Z N x k 0 H T O Q w S D d 8 w a D R d w 2 D S 8 A y D y 7 N j 1 L l c p K k q 8 I q m 8 F T x U M F t R O e 6 L x m r z X Q K R j 2 M / L o 0 j K v P Z R d n C 1 X q 1 I / G 6 + c N T U s 1 P N Q 0 T c M l K 5 L 2 i 9 d / 9 e K 9 p F B + u H 1 1 V 1 Q O + 1 6 5 t q 6 i 8 k O 5 T b l h j z X K M S j r k 2 X M N a v A C E g y Q + V s a H h 2 c 6 f z P 1 B L A Q I t A B Q A A g A I A H m 3 A l E B J C p 3 p w A A A P g A A A A S A A A A A A A A A A A A A A A A A A A A A A B D b 2 5 m a W c v U G F j a 2 F n Z S 5 4 b W x Q S w E C L Q A U A A I A C A B 5 t w J R D 8 r p q 6 Q A A A D p A A A A E w A A A A A A A A A A A A A A A A D z A A A A W 0 N v b n R l b n R f V H l w Z X N d L n h t b F B L A Q I t A B Q A A g A I A H m 3 A l E S 8 R l 3 b A I A A C s N A A A T A A A A A A A A A A A A A A A A A O Q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c A A A A A A A A G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Y m x l Y 2 9 u d m V y d F 9 j c 3 Z f N m 5 w a j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D I 6 N T Q 6 M T E u O T c 2 M T M x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0 Y W J s Z W N v b n Z l c n R f Y 3 N 2 X z Z u c G o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Y 2 9 u d m V y d F 9 j c 3 Z f N m 5 w a j Q 4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W J s Z W N v b n Z l c n R f Y 3 N 2 X z Z u c G o 0 O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D I 6 N T k 6 N T A u M z c 1 M T c 5 N 1 o i I C 8 + P E V u d H J 5 I F R 5 c G U 9 I k Z p b G x D b 2 x 1 b W 5 U e X B l c y I g V m F s d W U 9 I n N B d 1 V G Q l F V R y I g L z 4 8 R W 5 0 c n k g V H l w Z T 0 i R m l s b E N v b H V t b k 5 h b W V z I i B W Y W x 1 Z T 0 i c 1 s m c X V v d D t J b m R l e C Z x d W 9 0 O y w m c X V v d D t T Z X B h b C B M Z W 5 n d G g m c X V v d D s s J n F 1 b 3 Q 7 U 2 V w Y W w g V 2 l k d G g m c X V v d D s s J n F 1 b 3 Q 7 U G V 0 Y W w g T G V u Z 3 R o J n F 1 b 3 Q 7 L C Z x d W 9 0 O 1 B l d G F s I F d p Z H R o J n F 1 b 3 Q 7 L C Z x d W 9 0 O 1 Z h c m l l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W N v b n Z l c n R f Y 3 N 2 X z Z u c G o 0 O C A o M i k v Q 2 h h b m d l Z C B U e X B l N C 5 7 S W 5 k Z X g s M H 0 m c X V v d D s s J n F 1 b 3 Q 7 U 2 V j d G l v b j E v d G F i b G V j b 2 5 2 Z X J 0 X 2 N z d l 8 2 b n B q N D g g K D I p L 0 F k Z G V k I E l u Z G V 4 L n t T Z X B h b C B M Z W 5 n d G g s M H 0 m c X V v d D s s J n F 1 b 3 Q 7 U 2 V j d G l v b j E v d G F i b G V j b 2 5 2 Z X J 0 X 2 N z d l 8 2 b n B q N D g g K D I p L 0 F k Z G V k I E l u Z G V 4 L n t T Z X B h b C B X a W R 0 a C w x f S Z x d W 9 0 O y w m c X V v d D t T Z W N 0 a W 9 u M S 9 0 Y W J s Z W N v b n Z l c n R f Y 3 N 2 X z Z u c G o 0 O C A o M i k v Q W R k Z W Q g S W 5 k Z X g u e 1 B l d G F s I E x l b m d 0 a C w y f S Z x d W 9 0 O y w m c X V v d D t T Z W N 0 a W 9 u M S 9 0 Y W J s Z W N v b n Z l c n R f Y 3 N 2 X z Z u c G o 0 O C A o M i k v Q W R k Z W Q g S W 5 k Z X g u e 1 B l d G F s I F d p Z H R o L D N 9 J n F 1 b 3 Q 7 L C Z x d W 9 0 O 1 N l Y 3 R p b 2 4 x L 3 R h Y m x l Y 2 9 u d m V y d F 9 j c 3 Z f N m 5 w a j Q 4 I C g y K S 9 B Z G R l Z C B J b m R l e C 5 7 V m F y a W V 0 e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s Z W N v b n Z l c n R f Y 3 N 2 X z Z u c G o 0 O C A o M i k v Q 2 h h b m d l Z C B U e X B l N C 5 7 S W 5 k Z X g s M H 0 m c X V v d D s s J n F 1 b 3 Q 7 U 2 V j d G l v b j E v d G F i b G V j b 2 5 2 Z X J 0 X 2 N z d l 8 2 b n B q N D g g K D I p L 0 F k Z G V k I E l u Z G V 4 L n t T Z X B h b C B M Z W 5 n d G g s M H 0 m c X V v d D s s J n F 1 b 3 Q 7 U 2 V j d G l v b j E v d G F i b G V j b 2 5 2 Z X J 0 X 2 N z d l 8 2 b n B q N D g g K D I p L 0 F k Z G V k I E l u Z G V 4 L n t T Z X B h b C B X a W R 0 a C w x f S Z x d W 9 0 O y w m c X V v d D t T Z W N 0 a W 9 u M S 9 0 Y W J s Z W N v b n Z l c n R f Y 3 N 2 X z Z u c G o 0 O C A o M i k v Q W R k Z W Q g S W 5 k Z X g u e 1 B l d G F s I E x l b m d 0 a C w y f S Z x d W 9 0 O y w m c X V v d D t T Z W N 0 a W 9 u M S 9 0 Y W J s Z W N v b n Z l c n R f Y 3 N 2 X z Z u c G o 0 O C A o M i k v Q W R k Z W Q g S W 5 k Z X g u e 1 B l d G F s I F d p Z H R o L D N 9 J n F 1 b 3 Q 7 L C Z x d W 9 0 O 1 N l Y 3 R p b 2 4 x L 3 R h Y m x l Y 2 9 u d m V y d F 9 j c 3 Z f N m 5 w a j Q 4 I C g y K S 9 B Z G R l Z C B J b m R l e C 5 7 V m F y a W V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U H J v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Y 2 9 u d m V y d F 9 j c 3 Z f N m 5 w a j Q 4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Y 2 9 u d m V y d F 9 j c 3 Z f N m 5 w a j Q 4 J T I w K D I p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N v b n Z l c n R f Y 3 N 2 X z Z u c G o 0 O C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j b 2 5 2 Z X J 0 X 2 N z d l 8 2 b n B q N D g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Y 2 9 u d m V y d F 9 j c 3 Z f N m 5 w a j Q 4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Y 2 9 u d m V y d F 9 j c 3 Z f N m 5 w a j Q 4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s V z 5 t a I G T a D C 0 W + m U R c 4 A A A A A A I A A A A A A B B m A A A A A Q A A I A A A A H n x M L 8 b u 1 6 x U K t C Q A t z A W t F i a p M e 1 9 t m + / w h A b u n H G F A A A A A A 6 A A A A A A g A A I A A A A D n Q Y N h v H T x 6 6 y 9 b 0 s O z r N 7 a q s R f h X R a a l p S B o D p S u A + U A A A A C j r p 0 N h h + z 8 e + 3 6 o Y J k f u G L j H L l g c D o h q i H Y B o 8 d O 0 I c 0 1 y I B s 7 5 a H A T c d p e U H b Y B m D 9 i W U Q G D g e E Y e c W o l 8 I Q u D b + x + b L j n c 7 T F P f w K 6 r 7 Q A A A A D O C q j 9 l u j J y m C d L l 1 G n 8 3 u X H L D V M F 7 Y 2 a k 2 4 1 e 5 s y C 7 8 K o B p 7 1 / 5 g o k y v E U e v Z G Y z 0 m L m d R 6 v X 9 a l C 4 5 A M R P 6 8 = < / D a t a M a s h u p > 
</file>

<file path=customXml/itemProps1.xml><?xml version="1.0" encoding="utf-8"?>
<ds:datastoreItem xmlns:ds="http://schemas.openxmlformats.org/officeDocument/2006/customXml" ds:itemID="{79CB57F0-60B9-4DF1-838E-F84CB268D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Dataset</vt:lpstr>
      <vt:lpstr>Regression</vt:lpstr>
      <vt:lpstr>Sheet11</vt:lpstr>
      <vt:lpstr>LD</vt:lpstr>
      <vt:lpstr>SD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Arzamendi</dc:creator>
  <cp:lastModifiedBy>Emilio Arzamendi</cp:lastModifiedBy>
  <dcterms:created xsi:type="dcterms:W3CDTF">2020-08-02T15:15:43Z</dcterms:created>
  <dcterms:modified xsi:type="dcterms:W3CDTF">2020-10-17T18:06:33Z</dcterms:modified>
</cp:coreProperties>
</file>