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uf84143\Downloads\"/>
    </mc:Choice>
  </mc:AlternateContent>
  <bookViews>
    <workbookView xWindow="0" yWindow="0" windowWidth="28770" windowHeight="12270" tabRatio="500"/>
  </bookViews>
  <sheets>
    <sheet name="Results" sheetId="2" r:id="rId1"/>
    <sheet name="Data" sheetId="1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7" i="2"/>
  <c r="D9" i="2"/>
  <c r="B9" i="2"/>
  <c r="C9" i="2"/>
  <c r="C8" i="2"/>
  <c r="C7" i="2"/>
  <c r="B7" i="2"/>
  <c r="B8" i="2"/>
  <c r="B25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R1" i="1"/>
  <c r="R2" i="1"/>
  <c r="R3" i="1"/>
  <c r="K5" i="1"/>
  <c r="J5" i="1"/>
  <c r="I5" i="1"/>
  <c r="J4" i="1"/>
  <c r="K4" i="1"/>
  <c r="I4" i="1"/>
  <c r="J3" i="1"/>
  <c r="K3" i="1"/>
  <c r="I3" i="1"/>
  <c r="A253" i="1"/>
  <c r="A254" i="1"/>
  <c r="C253" i="1"/>
  <c r="C254" i="1"/>
  <c r="B254" i="1"/>
  <c r="B253" i="1"/>
</calcChain>
</file>

<file path=xl/sharedStrings.xml><?xml version="1.0" encoding="utf-8"?>
<sst xmlns="http://schemas.openxmlformats.org/spreadsheetml/2006/main" count="25" uniqueCount="23">
  <si>
    <t># x</t>
  </si>
  <si>
    <t xml:space="preserve"> y</t>
  </si>
  <si>
    <t xml:space="preserve"> z</t>
  </si>
  <si>
    <t xml:space="preserve"> color ("blueness")</t>
  </si>
  <si>
    <t xml:space="preserve"> brightness</t>
  </si>
  <si>
    <t xml:space="preserve">x </t>
  </si>
  <si>
    <t>y</t>
  </si>
  <si>
    <t>z</t>
  </si>
  <si>
    <t>Median</t>
  </si>
  <si>
    <t>Mean</t>
  </si>
  <si>
    <t>Width of Cluster</t>
  </si>
  <si>
    <t>Modified z</t>
  </si>
  <si>
    <t>Max Z</t>
  </si>
  <si>
    <t>Min z</t>
  </si>
  <si>
    <t>Range Z</t>
  </si>
  <si>
    <t>Bin</t>
  </si>
  <si>
    <t>Bin Range</t>
  </si>
  <si>
    <t>More</t>
  </si>
  <si>
    <t>Frequency</t>
  </si>
  <si>
    <t>Estimated Center Cooridantes (Median)</t>
  </si>
  <si>
    <t>Estimated Center Cooridantes (Mean)</t>
  </si>
  <si>
    <t>Width of Cluster in Each Direction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</si>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</sst>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Brightness vs Color</a:t>
            </a:r>
            <a:r>
              <a:rPr lang="en-US"/>
              <a:t> of Stars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1.6229871473311019E-2"/>
                  <c:y val="4.4662630423822061E-3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8.9615670538284647E-2"/>
                  <c:y val="0.37839983640880909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Data!$D$2:$D$251</c:f>
              <c:numCache>
                <c:formatCode>0.00E+00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xVal>
          <c:yVal>
            <c:numRef>
              <c:f>Data!$E$2:$E$251</c:f>
              <c:numCache>
                <c:formatCode>0.00E+00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5-481F-8853-9A24B756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28136"/>
        <c:axId val="-2146579688"/>
      </c:scatterChart>
      <c:valAx>
        <c:axId val="-2136728136"/>
        <c:scaling>
          <c:orientation val="minMax"/>
          <c:min val="-2.2999999999999998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Color ("Blueness")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146579688"/>
        <c:crossesAt val="-25"/>
        <c:crossBetween val="midCat"/>
      </c:valAx>
      <c:valAx>
        <c:axId val="-2146579688"/>
        <c:scaling>
          <c:orientation val="minMax"/>
        </c:scaling>
        <c:delete val="0"/>
        <c:axPos val="l"/>
        <c:majorGridlines/>
        <c:title>
          <c:tx>
            <c:rich>
              <a:bodyPr rot="-5400000" vert="horz" lIns="2" anchor="ctr" anchorCtr="1">
                <a:spAutoFit/>
              </a:bodyPr>
              <a:lstStyle/>
              <a:p>
                <a:pPr>
                  <a:defRPr sz="1400"/>
                </a:pPr>
                <a:r>
                  <a:rPr lang="en-US" sz="1400"/>
                  <a:t>Birghtness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337225703929866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-2136728136"/>
        <c:crossesAt val="-2.2999999999999998"/>
        <c:crossBetween val="midCat"/>
      </c:valAx>
    </c:plotArea>
    <c:legend>
      <c:legendPos val="r"/>
      <c:legendEntry>
        <c:idx val="1"/>
        <c:txPr>
          <a:bodyPr/>
          <a:lstStyle/>
          <a:p>
            <a:pPr>
              <a:defRPr>
                <a:ln>
                  <a:noFill/>
                </a:ln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Y vs X Position of Stars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 Positions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Data!$A$2:$A$251</c:f>
              <c:numCache>
                <c:formatCode>0.00E+00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Data!$B$2:$B$251</c:f>
              <c:numCache>
                <c:formatCode>0.00E+00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2-43EF-8B8B-86A1B9DD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89736"/>
        <c:axId val="-2142915880"/>
      </c:scatterChart>
      <c:valAx>
        <c:axId val="-2142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X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15880"/>
        <c:crosses val="autoZero"/>
        <c:crossBetween val="midCat"/>
      </c:valAx>
      <c:valAx>
        <c:axId val="-21429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Y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8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Z Positions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Data!$J$15:$J$44</c:f>
              <c:strCache>
                <c:ptCount val="30"/>
                <c:pt idx="0">
                  <c:v>-17</c:v>
                </c:pt>
                <c:pt idx="1">
                  <c:v>-15</c:v>
                </c:pt>
                <c:pt idx="2">
                  <c:v>-13</c:v>
                </c:pt>
                <c:pt idx="3">
                  <c:v>-11</c:v>
                </c:pt>
                <c:pt idx="4">
                  <c:v>-9</c:v>
                </c:pt>
                <c:pt idx="5">
                  <c:v>-7</c:v>
                </c:pt>
                <c:pt idx="6">
                  <c:v>-5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33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  <c:pt idx="29">
                  <c:v>More</c:v>
                </c:pt>
              </c:strCache>
            </c:strRef>
          </c:cat>
          <c:val>
            <c:numRef>
              <c:f>Data!$K$15:$K$44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13</c:v>
                </c:pt>
                <c:pt idx="20">
                  <c:v>15</c:v>
                </c:pt>
                <c:pt idx="21">
                  <c:v>6</c:v>
                </c:pt>
                <c:pt idx="22">
                  <c:v>13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7-49A2-A6E6-3D42A4E8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792937336"/>
        <c:axId val="792934384"/>
      </c:barChart>
      <c:catAx>
        <c:axId val="79293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Z Positions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low"/>
        <c:crossAx val="792934384"/>
        <c:crosses val="autoZero"/>
        <c:auto val="1"/>
        <c:lblAlgn val="ctr"/>
        <c:lblOffset val="100"/>
        <c:noMultiLvlLbl val="0"/>
      </c:catAx>
      <c:valAx>
        <c:axId val="79293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93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Data!$J$15:$J$44</c:f>
              <c:strCache>
                <c:ptCount val="30"/>
                <c:pt idx="0">
                  <c:v>-17</c:v>
                </c:pt>
                <c:pt idx="1">
                  <c:v>-15</c:v>
                </c:pt>
                <c:pt idx="2">
                  <c:v>-13</c:v>
                </c:pt>
                <c:pt idx="3">
                  <c:v>-11</c:v>
                </c:pt>
                <c:pt idx="4">
                  <c:v>-9</c:v>
                </c:pt>
                <c:pt idx="5">
                  <c:v>-7</c:v>
                </c:pt>
                <c:pt idx="6">
                  <c:v>-5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33</c:v>
                </c:pt>
                <c:pt idx="26">
                  <c:v>35</c:v>
                </c:pt>
                <c:pt idx="27">
                  <c:v>37</c:v>
                </c:pt>
                <c:pt idx="28">
                  <c:v>39</c:v>
                </c:pt>
                <c:pt idx="29">
                  <c:v>More</c:v>
                </c:pt>
              </c:strCache>
            </c:strRef>
          </c:cat>
          <c:val>
            <c:numRef>
              <c:f>Data!$K$15:$K$44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13</c:v>
                </c:pt>
                <c:pt idx="20">
                  <c:v>15</c:v>
                </c:pt>
                <c:pt idx="21">
                  <c:v>6</c:v>
                </c:pt>
                <c:pt idx="22">
                  <c:v>13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A-4B89-B628-FCA4CF9B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792937336"/>
        <c:axId val="792934384"/>
      </c:barChart>
      <c:catAx>
        <c:axId val="79293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#,##0;\-#,##0" sourceLinked="0"/>
        <c:majorTickMark val="out"/>
        <c:minorTickMark val="none"/>
        <c:tickLblPos val="low"/>
        <c:crossAx val="792934384"/>
        <c:crosses val="autoZero"/>
        <c:auto val="1"/>
        <c:lblAlgn val="ctr"/>
        <c:lblOffset val="100"/>
        <c:noMultiLvlLbl val="0"/>
      </c:catAx>
      <c:valAx>
        <c:axId val="79293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93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58</xdr:row>
      <xdr:rowOff>61913</xdr:rowOff>
    </xdr:from>
    <xdr:to>
      <xdr:col>13</xdr:col>
      <xdr:colOff>380999</xdr:colOff>
      <xdr:row>82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35719</xdr:colOff>
      <xdr:row>2</xdr:row>
      <xdr:rowOff>83343</xdr:rowOff>
    </xdr:from>
    <xdr:to>
      <xdr:col>13</xdr:col>
      <xdr:colOff>428625</xdr:colOff>
      <xdr:row>27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773906</xdr:colOff>
      <xdr:row>29</xdr:row>
      <xdr:rowOff>1</xdr:rowOff>
    </xdr:from>
    <xdr:to>
      <xdr:col>13</xdr:col>
      <xdr:colOff>369094</xdr:colOff>
      <xdr:row>57</xdr:row>
      <xdr:rowOff>142875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12</xdr:row>
      <xdr:rowOff>19050</xdr:rowOff>
    </xdr:from>
    <xdr:to>
      <xdr:col>16</xdr:col>
      <xdr:colOff>209550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tabSelected="1" zoomScale="80" zoomScaleNormal="80" workbookViewId="0">
      <selection activeCell="P42" sqref="P42"/>
    </sheetView>
  </sheetViews>
  <sheetFormatPr defaultColWidth="11" defaultRowHeight="15.75" x14ac:dyDescent="0.25"/>
  <cols>
    <col min="1" max="1" width="35.5" bestFit="1" customWidth="1"/>
  </cols>
  <sheetData>
    <row r="4" spans="1:4" x14ac:dyDescent="0.25">
      <c r="A4" s="3"/>
      <c r="B4" s="3"/>
      <c r="C4" s="3"/>
      <c r="D4" s="3"/>
    </row>
    <row r="6" spans="1:4" x14ac:dyDescent="0.25">
      <c r="A6" s="3"/>
      <c r="B6" s="3" t="s">
        <v>22</v>
      </c>
      <c r="C6" s="3" t="s">
        <v>6</v>
      </c>
      <c r="D6" s="3" t="s">
        <v>7</v>
      </c>
    </row>
    <row r="7" spans="1:4" x14ac:dyDescent="0.25">
      <c r="A7" s="3" t="s">
        <v>19</v>
      </c>
      <c r="B7" s="11">
        <f>MEDIAN(Data!A2:A251)</f>
        <v>102.44119999974151</v>
      </c>
      <c r="C7" s="11">
        <f>MEDIAN(Data!B2:B251)</f>
        <v>498.422712161025</v>
      </c>
      <c r="D7" s="11">
        <f>MEDIAN(Data!C2:C251)</f>
        <v>12.070173744619151</v>
      </c>
    </row>
    <row r="8" spans="1:4" x14ac:dyDescent="0.25">
      <c r="A8" s="3" t="s">
        <v>20</v>
      </c>
      <c r="B8" s="11">
        <f>AVERAGE(Data!A2:A251)</f>
        <v>101.45844537791777</v>
      </c>
      <c r="C8" s="11">
        <f>MEDIAN(Data!B2:B251)</f>
        <v>498.422712161025</v>
      </c>
      <c r="D8" s="11">
        <f>AVERAGE(Data!C7:C251)</f>
        <v>11.54143929267801</v>
      </c>
    </row>
    <row r="9" spans="1:4" x14ac:dyDescent="0.25">
      <c r="A9" s="3" t="s">
        <v>21</v>
      </c>
      <c r="B9" s="11">
        <f>_xlfn.STDEV.P(Data!A2:A251)</f>
        <v>14.774115698118782</v>
      </c>
      <c r="C9" s="11">
        <f>_xlfn.STDEV.P(Data!B2:B251)</f>
        <v>30.316092419578975</v>
      </c>
      <c r="D9" s="11">
        <f>_xlfn.STDEV.P(Data!C2:C251)</f>
        <v>10.237260310149431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opLeftCell="A2" workbookViewId="0">
      <selection activeCell="B257" sqref="B257"/>
    </sheetView>
  </sheetViews>
  <sheetFormatPr defaultColWidth="11" defaultRowHeight="15.75" x14ac:dyDescent="0.25"/>
  <cols>
    <col min="1" max="1" width="21.375" bestFit="1" customWidth="1"/>
    <col min="2" max="2" width="12.875" bestFit="1" customWidth="1"/>
    <col min="4" max="4" width="16.125" bestFit="1" customWidth="1"/>
    <col min="5" max="5" width="12" customWidth="1"/>
    <col min="8" max="8" width="14.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11</v>
      </c>
      <c r="O1" t="s">
        <v>16</v>
      </c>
      <c r="Q1" t="s">
        <v>12</v>
      </c>
      <c r="R1" s="5">
        <f>MAX(N2:N251)</f>
        <v>38.188926647233799</v>
      </c>
    </row>
    <row r="2" spans="1:18" x14ac:dyDescent="0.25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  <c r="H2" s="3"/>
      <c r="I2" s="3" t="s">
        <v>5</v>
      </c>
      <c r="J2" s="3" t="s">
        <v>6</v>
      </c>
      <c r="K2" s="3" t="s">
        <v>7</v>
      </c>
      <c r="N2" s="5">
        <f>C2</f>
        <v>10.6121300854334</v>
      </c>
      <c r="O2" s="6">
        <v>-19</v>
      </c>
      <c r="Q2" t="s">
        <v>13</v>
      </c>
      <c r="R2" s="5">
        <f>MIN(N3:N252)</f>
        <v>-16.438140629864201</v>
      </c>
    </row>
    <row r="3" spans="1:18" x14ac:dyDescent="0.25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  <c r="H3" s="3" t="s">
        <v>8</v>
      </c>
      <c r="I3" s="4">
        <f>MEDIAN(A2:A251)</f>
        <v>102.44119999974151</v>
      </c>
      <c r="J3" s="4">
        <f t="shared" ref="J3:K3" si="0">MEDIAN(B2:B251)</f>
        <v>498.422712161025</v>
      </c>
      <c r="K3" s="4">
        <f t="shared" si="0"/>
        <v>12.070173744619151</v>
      </c>
      <c r="N3" s="5">
        <f t="shared" ref="N3:N66" si="1">C3</f>
        <v>16.924220106974602</v>
      </c>
      <c r="O3" s="6">
        <v>-17</v>
      </c>
      <c r="Q3" t="s">
        <v>14</v>
      </c>
      <c r="R3" s="5">
        <f>R1-R2</f>
        <v>54.627067277098</v>
      </c>
    </row>
    <row r="4" spans="1:18" x14ac:dyDescent="0.25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  <c r="H4" s="3" t="s">
        <v>9</v>
      </c>
      <c r="I4" s="4">
        <f>AVERAGE(A2:A251)</f>
        <v>101.45844537791777</v>
      </c>
      <c r="J4" s="4">
        <f t="shared" ref="J4:K4" si="2">AVERAGE(B2:B251)</f>
        <v>501.45347398894961</v>
      </c>
      <c r="K4" s="4">
        <f t="shared" si="2"/>
        <v>11.529709212876314</v>
      </c>
      <c r="N4" s="5">
        <f t="shared" si="1"/>
        <v>9.5033184906796198</v>
      </c>
      <c r="O4" s="6">
        <v>-15</v>
      </c>
    </row>
    <row r="5" spans="1:18" x14ac:dyDescent="0.25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  <c r="H5" t="s">
        <v>10</v>
      </c>
      <c r="I5" s="4">
        <f>_xlfn.STDEV.P(A2:A251)</f>
        <v>14.774115698118782</v>
      </c>
      <c r="J5" s="4">
        <f>_xlfn.STDEV.P(B2:B251)</f>
        <v>30.316092419578975</v>
      </c>
      <c r="K5" s="4">
        <f>_xlfn.STDEV.P(C2:C251)</f>
        <v>10.237260310149431</v>
      </c>
      <c r="N5" s="5">
        <f t="shared" si="1"/>
        <v>12.709258344594</v>
      </c>
      <c r="O5" s="6">
        <v>-13</v>
      </c>
    </row>
    <row r="6" spans="1:18" x14ac:dyDescent="0.25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  <c r="N6" s="5">
        <f t="shared" si="1"/>
        <v>5.0257494852844404</v>
      </c>
      <c r="O6" s="6">
        <v>-11</v>
      </c>
    </row>
    <row r="7" spans="1:18" x14ac:dyDescent="0.25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  <c r="N7" s="5">
        <f t="shared" si="1"/>
        <v>19.1105045135828</v>
      </c>
      <c r="O7" s="6">
        <v>-9</v>
      </c>
    </row>
    <row r="8" spans="1:18" x14ac:dyDescent="0.25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  <c r="N8" s="5">
        <f t="shared" si="1"/>
        <v>1.6935826000695899</v>
      </c>
      <c r="O8" s="6">
        <v>-7</v>
      </c>
    </row>
    <row r="9" spans="1:18" x14ac:dyDescent="0.25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  <c r="N9" s="5">
        <f t="shared" si="1"/>
        <v>6.3491448169079998</v>
      </c>
      <c r="O9" s="6">
        <v>-5</v>
      </c>
    </row>
    <row r="10" spans="1:18" x14ac:dyDescent="0.25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  <c r="N10" s="5">
        <f t="shared" si="1"/>
        <v>-9.5647538877288003</v>
      </c>
      <c r="O10" s="6">
        <v>-3</v>
      </c>
    </row>
    <row r="11" spans="1:18" x14ac:dyDescent="0.25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  <c r="N11" s="5">
        <f t="shared" si="1"/>
        <v>22.928098706755598</v>
      </c>
      <c r="O11" s="6">
        <v>-1</v>
      </c>
    </row>
    <row r="12" spans="1:18" ht="16.5" thickBot="1" x14ac:dyDescent="0.3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  <c r="N12" s="5">
        <f t="shared" si="1"/>
        <v>10.262638247357501</v>
      </c>
      <c r="O12" s="6">
        <v>1</v>
      </c>
    </row>
    <row r="13" spans="1:18" ht="16.5" thickBot="1" x14ac:dyDescent="0.3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  <c r="H13" s="10"/>
      <c r="I13" s="10"/>
      <c r="N13" s="5">
        <f t="shared" si="1"/>
        <v>32.290008279358503</v>
      </c>
      <c r="O13" s="6">
        <v>3</v>
      </c>
    </row>
    <row r="14" spans="1:18" x14ac:dyDescent="0.25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  <c r="H14" s="7"/>
      <c r="I14" s="8"/>
      <c r="J14" s="10" t="s">
        <v>15</v>
      </c>
      <c r="K14" s="10" t="s">
        <v>18</v>
      </c>
      <c r="L14" s="10"/>
      <c r="N14" s="5">
        <f t="shared" si="1"/>
        <v>-2.2553273510511098</v>
      </c>
      <c r="O14" s="6">
        <v>5</v>
      </c>
    </row>
    <row r="15" spans="1:18" x14ac:dyDescent="0.25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  <c r="H15" s="7"/>
      <c r="I15" s="8"/>
      <c r="J15" s="7">
        <v>-17</v>
      </c>
      <c r="K15" s="8">
        <v>0</v>
      </c>
      <c r="L15" s="8"/>
      <c r="N15" s="5">
        <f t="shared" si="1"/>
        <v>26.7711215083404</v>
      </c>
      <c r="O15" s="6">
        <v>7</v>
      </c>
    </row>
    <row r="16" spans="1:18" x14ac:dyDescent="0.25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  <c r="H16" s="7"/>
      <c r="I16" s="8"/>
      <c r="J16" s="7">
        <v>-15</v>
      </c>
      <c r="K16" s="8">
        <v>1</v>
      </c>
      <c r="L16" s="8"/>
      <c r="N16" s="5">
        <f t="shared" si="1"/>
        <v>21.9742632478304</v>
      </c>
      <c r="O16" s="6">
        <v>9</v>
      </c>
    </row>
    <row r="17" spans="1:15" x14ac:dyDescent="0.25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  <c r="H17" s="7"/>
      <c r="I17" s="8"/>
      <c r="J17" s="7">
        <v>-13</v>
      </c>
      <c r="K17" s="8">
        <v>0</v>
      </c>
      <c r="L17" s="8"/>
      <c r="N17" s="5">
        <f t="shared" si="1"/>
        <v>13.6816207719869</v>
      </c>
      <c r="O17" s="6">
        <v>11</v>
      </c>
    </row>
    <row r="18" spans="1:15" x14ac:dyDescent="0.25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  <c r="H18" s="7"/>
      <c r="I18" s="8"/>
      <c r="J18" s="7">
        <v>-11</v>
      </c>
      <c r="K18" s="8">
        <v>1</v>
      </c>
      <c r="L18" s="8"/>
      <c r="N18" s="5">
        <f t="shared" si="1"/>
        <v>4.7565865587533596</v>
      </c>
      <c r="O18" s="6">
        <v>13</v>
      </c>
    </row>
    <row r="19" spans="1:15" x14ac:dyDescent="0.25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  <c r="H19" s="7"/>
      <c r="I19" s="8"/>
      <c r="J19" s="7">
        <v>-9</v>
      </c>
      <c r="K19" s="8">
        <v>6</v>
      </c>
      <c r="L19" s="8"/>
      <c r="N19" s="5">
        <f t="shared" si="1"/>
        <v>26.936530796312098</v>
      </c>
      <c r="O19" s="6">
        <v>15</v>
      </c>
    </row>
    <row r="20" spans="1:15" x14ac:dyDescent="0.25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  <c r="H20" s="7"/>
      <c r="I20" s="8"/>
      <c r="J20" s="7">
        <v>-7</v>
      </c>
      <c r="K20" s="8">
        <v>4</v>
      </c>
      <c r="L20" s="8"/>
      <c r="N20" s="5">
        <f t="shared" si="1"/>
        <v>20.603925586063401</v>
      </c>
      <c r="O20" s="6">
        <v>17</v>
      </c>
    </row>
    <row r="21" spans="1:15" x14ac:dyDescent="0.25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  <c r="H21" s="7"/>
      <c r="I21" s="8"/>
      <c r="J21" s="7">
        <v>-5</v>
      </c>
      <c r="K21" s="8">
        <v>2</v>
      </c>
      <c r="L21" s="8"/>
      <c r="N21" s="5">
        <f t="shared" si="1"/>
        <v>15.199103545104199</v>
      </c>
      <c r="O21" s="6">
        <v>19</v>
      </c>
    </row>
    <row r="22" spans="1:15" x14ac:dyDescent="0.25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  <c r="H22" s="7"/>
      <c r="I22" s="8"/>
      <c r="J22" s="7">
        <v>-3</v>
      </c>
      <c r="K22" s="8">
        <v>7</v>
      </c>
      <c r="L22" s="8"/>
      <c r="N22" s="5">
        <f t="shared" si="1"/>
        <v>0.190551055519916</v>
      </c>
      <c r="O22" s="6">
        <v>21</v>
      </c>
    </row>
    <row r="23" spans="1:15" x14ac:dyDescent="0.25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  <c r="H23" s="7"/>
      <c r="I23" s="8"/>
      <c r="J23" s="7">
        <v>-1</v>
      </c>
      <c r="K23" s="8">
        <v>8</v>
      </c>
      <c r="L23" s="8"/>
      <c r="N23" s="5">
        <f t="shared" si="1"/>
        <v>18.211576829508399</v>
      </c>
      <c r="O23" s="6">
        <v>23</v>
      </c>
    </row>
    <row r="24" spans="1:15" x14ac:dyDescent="0.25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  <c r="H24" s="7"/>
      <c r="I24" s="8"/>
      <c r="J24" s="7">
        <v>1</v>
      </c>
      <c r="K24" s="8">
        <v>10</v>
      </c>
      <c r="L24" s="8"/>
      <c r="N24" s="5">
        <f t="shared" si="1"/>
        <v>16.5308074077636</v>
      </c>
      <c r="O24" s="6">
        <v>25</v>
      </c>
    </row>
    <row r="25" spans="1:15" x14ac:dyDescent="0.25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  <c r="H25" s="7"/>
      <c r="I25" s="8"/>
      <c r="J25" s="7">
        <v>3</v>
      </c>
      <c r="K25" s="8">
        <v>13</v>
      </c>
      <c r="L25" s="8"/>
      <c r="N25" s="5">
        <f t="shared" si="1"/>
        <v>14.817427774532501</v>
      </c>
      <c r="O25" s="6">
        <v>27</v>
      </c>
    </row>
    <row r="26" spans="1:15" x14ac:dyDescent="0.25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  <c r="H26" s="7"/>
      <c r="I26" s="8"/>
      <c r="J26" s="7">
        <v>5</v>
      </c>
      <c r="K26" s="8">
        <v>15</v>
      </c>
      <c r="L26" s="8"/>
      <c r="N26" s="5">
        <f t="shared" si="1"/>
        <v>17.152134774223502</v>
      </c>
      <c r="O26" s="6">
        <v>29</v>
      </c>
    </row>
    <row r="27" spans="1:15" x14ac:dyDescent="0.25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  <c r="H27" s="7"/>
      <c r="I27" s="8"/>
      <c r="J27" s="7">
        <v>7</v>
      </c>
      <c r="K27" s="8">
        <v>15</v>
      </c>
      <c r="L27" s="8"/>
      <c r="N27" s="5">
        <f t="shared" si="1"/>
        <v>11.556702136959601</v>
      </c>
      <c r="O27" s="6">
        <v>31</v>
      </c>
    </row>
    <row r="28" spans="1:15" x14ac:dyDescent="0.25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  <c r="H28" s="7"/>
      <c r="I28" s="8"/>
      <c r="J28" s="7">
        <v>9</v>
      </c>
      <c r="K28" s="8">
        <v>17</v>
      </c>
      <c r="L28" s="8"/>
      <c r="N28" s="5">
        <f t="shared" si="1"/>
        <v>9.8849949043745209</v>
      </c>
      <c r="O28" s="6">
        <v>33</v>
      </c>
    </row>
    <row r="29" spans="1:15" x14ac:dyDescent="0.25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  <c r="H29" s="7"/>
      <c r="I29" s="8"/>
      <c r="J29" s="7">
        <v>11</v>
      </c>
      <c r="K29" s="8">
        <v>19</v>
      </c>
      <c r="L29" s="8"/>
      <c r="N29" s="5">
        <f t="shared" si="1"/>
        <v>13.738549414628</v>
      </c>
      <c r="O29" s="6">
        <v>35</v>
      </c>
    </row>
    <row r="30" spans="1:15" x14ac:dyDescent="0.25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  <c r="H30" s="7"/>
      <c r="I30" s="8"/>
      <c r="J30" s="7">
        <v>13</v>
      </c>
      <c r="K30" s="8">
        <v>15</v>
      </c>
      <c r="L30" s="8"/>
      <c r="N30" s="5">
        <f t="shared" si="1"/>
        <v>20.315627759539499</v>
      </c>
      <c r="O30" s="6">
        <v>37</v>
      </c>
    </row>
    <row r="31" spans="1:15" ht="16.5" thickBot="1" x14ac:dyDescent="0.3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  <c r="H31" s="9"/>
      <c r="I31" s="9"/>
      <c r="J31" s="7">
        <v>15</v>
      </c>
      <c r="K31" s="8">
        <v>16</v>
      </c>
      <c r="L31" s="8"/>
      <c r="N31" s="5">
        <f t="shared" si="1"/>
        <v>-2.19799848729398</v>
      </c>
      <c r="O31" s="6">
        <v>39</v>
      </c>
    </row>
    <row r="32" spans="1:15" ht="16.5" thickBot="1" x14ac:dyDescent="0.3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  <c r="J32" s="7">
        <v>17</v>
      </c>
      <c r="K32" s="8">
        <v>20</v>
      </c>
      <c r="L32" s="9"/>
      <c r="N32" s="5">
        <f t="shared" si="1"/>
        <v>7.6678946312252698</v>
      </c>
      <c r="O32" s="5"/>
    </row>
    <row r="33" spans="1:15" x14ac:dyDescent="0.25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  <c r="J33" s="7">
        <v>19</v>
      </c>
      <c r="K33" s="8">
        <v>23</v>
      </c>
      <c r="N33" s="5">
        <f t="shared" si="1"/>
        <v>-0.56084561922688003</v>
      </c>
      <c r="O33" s="5"/>
    </row>
    <row r="34" spans="1:15" x14ac:dyDescent="0.25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  <c r="J34" s="7">
        <v>21</v>
      </c>
      <c r="K34" s="8">
        <v>13</v>
      </c>
      <c r="N34" s="5">
        <f t="shared" si="1"/>
        <v>2.04563718684122</v>
      </c>
      <c r="O34" s="5"/>
    </row>
    <row r="35" spans="1:15" x14ac:dyDescent="0.25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  <c r="J35" s="7">
        <v>23</v>
      </c>
      <c r="K35" s="8">
        <v>15</v>
      </c>
      <c r="N35" s="5">
        <f t="shared" si="1"/>
        <v>9.0958968220387604</v>
      </c>
      <c r="O35" s="5"/>
    </row>
    <row r="36" spans="1:15" x14ac:dyDescent="0.25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  <c r="J36" s="7">
        <v>25</v>
      </c>
      <c r="K36" s="8">
        <v>6</v>
      </c>
      <c r="N36" s="5">
        <f t="shared" si="1"/>
        <v>11.059044126269701</v>
      </c>
      <c r="O36" s="5"/>
    </row>
    <row r="37" spans="1:15" x14ac:dyDescent="0.25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  <c r="J37" s="7">
        <v>27</v>
      </c>
      <c r="K37" s="8">
        <v>13</v>
      </c>
      <c r="N37" s="5">
        <f t="shared" si="1"/>
        <v>-1.6491722665636801</v>
      </c>
      <c r="O37" s="5"/>
    </row>
    <row r="38" spans="1:15" x14ac:dyDescent="0.25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  <c r="J38" s="7">
        <v>29</v>
      </c>
      <c r="K38" s="8">
        <v>2</v>
      </c>
      <c r="N38" s="5">
        <f t="shared" si="1"/>
        <v>19.330930348867302</v>
      </c>
      <c r="O38" s="5"/>
    </row>
    <row r="39" spans="1:15" x14ac:dyDescent="0.25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  <c r="J39" s="7">
        <v>31</v>
      </c>
      <c r="K39" s="8">
        <v>3</v>
      </c>
      <c r="N39" s="5">
        <f t="shared" si="1"/>
        <v>8.4458120393339993</v>
      </c>
      <c r="O39" s="5"/>
    </row>
    <row r="40" spans="1:15" x14ac:dyDescent="0.25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  <c r="J40" s="7">
        <v>33</v>
      </c>
      <c r="K40" s="8">
        <v>2</v>
      </c>
      <c r="N40" s="5">
        <f t="shared" si="1"/>
        <v>-0.73962197167714105</v>
      </c>
      <c r="O40" s="5"/>
    </row>
    <row r="41" spans="1:15" x14ac:dyDescent="0.25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  <c r="J41" s="7">
        <v>35</v>
      </c>
      <c r="K41" s="8">
        <v>1</v>
      </c>
      <c r="N41" s="5">
        <f t="shared" si="1"/>
        <v>21.703358604137101</v>
      </c>
      <c r="O41" s="5"/>
    </row>
    <row r="42" spans="1:15" x14ac:dyDescent="0.25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  <c r="J42" s="7">
        <v>37</v>
      </c>
      <c r="K42" s="8">
        <v>2</v>
      </c>
      <c r="N42" s="5">
        <f t="shared" si="1"/>
        <v>-1.41602952981144</v>
      </c>
      <c r="O42" s="5"/>
    </row>
    <row r="43" spans="1:15" x14ac:dyDescent="0.25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  <c r="J43" s="7">
        <v>39</v>
      </c>
      <c r="K43" s="8">
        <v>1</v>
      </c>
      <c r="N43" s="5">
        <f t="shared" si="1"/>
        <v>-3.4337684259541699</v>
      </c>
      <c r="O43" s="5"/>
    </row>
    <row r="44" spans="1:15" ht="16.5" thickBot="1" x14ac:dyDescent="0.3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  <c r="J44" s="9" t="s">
        <v>17</v>
      </c>
      <c r="K44" s="9">
        <v>0</v>
      </c>
      <c r="N44" s="5">
        <f t="shared" si="1"/>
        <v>24.080195630350001</v>
      </c>
      <c r="O44" s="5"/>
    </row>
    <row r="45" spans="1:15" x14ac:dyDescent="0.25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  <c r="N45" s="5">
        <f t="shared" si="1"/>
        <v>8.7844885372313808</v>
      </c>
      <c r="O45" s="5"/>
    </row>
    <row r="46" spans="1:15" x14ac:dyDescent="0.25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  <c r="N46" s="5">
        <f t="shared" si="1"/>
        <v>22.6037999561497</v>
      </c>
      <c r="O46" s="5"/>
    </row>
    <row r="47" spans="1:15" x14ac:dyDescent="0.25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  <c r="N47" s="5">
        <f t="shared" si="1"/>
        <v>4.1104010780117104</v>
      </c>
      <c r="O47" s="5"/>
    </row>
    <row r="48" spans="1:15" x14ac:dyDescent="0.25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  <c r="N48" s="5">
        <f t="shared" si="1"/>
        <v>-8.70868855310583</v>
      </c>
      <c r="O48" s="5"/>
    </row>
    <row r="49" spans="1:15" x14ac:dyDescent="0.25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  <c r="N49" s="5">
        <f t="shared" si="1"/>
        <v>21.50950732067</v>
      </c>
      <c r="O49" s="5"/>
    </row>
    <row r="50" spans="1:15" x14ac:dyDescent="0.25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  <c r="N50" s="5">
        <f t="shared" si="1"/>
        <v>1.44948505061341</v>
      </c>
      <c r="O50" s="5"/>
    </row>
    <row r="51" spans="1:15" x14ac:dyDescent="0.25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  <c r="N51" s="5">
        <f t="shared" si="1"/>
        <v>8.9393315796779103</v>
      </c>
      <c r="O51" s="5"/>
    </row>
    <row r="52" spans="1:15" x14ac:dyDescent="0.25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  <c r="N52" s="5">
        <f t="shared" si="1"/>
        <v>18.545551099427499</v>
      </c>
      <c r="O52" s="5"/>
    </row>
    <row r="53" spans="1:15" x14ac:dyDescent="0.25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  <c r="N53" s="5">
        <f t="shared" si="1"/>
        <v>10.2498677224988</v>
      </c>
      <c r="O53" s="5"/>
    </row>
    <row r="54" spans="1:15" x14ac:dyDescent="0.25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  <c r="N54" s="5">
        <f t="shared" si="1"/>
        <v>25.213099437747999</v>
      </c>
      <c r="O54" s="5"/>
    </row>
    <row r="55" spans="1:15" x14ac:dyDescent="0.25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  <c r="N55" s="5">
        <f t="shared" si="1"/>
        <v>19.050257174046902</v>
      </c>
      <c r="O55" s="5"/>
    </row>
    <row r="56" spans="1:15" x14ac:dyDescent="0.25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  <c r="N56" s="5">
        <f t="shared" si="1"/>
        <v>12.373831246127599</v>
      </c>
      <c r="O56" s="5"/>
    </row>
    <row r="57" spans="1:15" x14ac:dyDescent="0.25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  <c r="N57" s="5">
        <f t="shared" si="1"/>
        <v>28.8322062023976</v>
      </c>
      <c r="O57" s="5"/>
    </row>
    <row r="58" spans="1:15" x14ac:dyDescent="0.25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  <c r="N58" s="5">
        <f t="shared" si="1"/>
        <v>16.902314863473201</v>
      </c>
      <c r="O58" s="5"/>
    </row>
    <row r="59" spans="1:15" x14ac:dyDescent="0.25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  <c r="N59" s="5">
        <f t="shared" si="1"/>
        <v>13.3817659108234</v>
      </c>
      <c r="O59" s="5"/>
    </row>
    <row r="60" spans="1:15" x14ac:dyDescent="0.25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  <c r="N60" s="5">
        <f t="shared" si="1"/>
        <v>17.891751362367899</v>
      </c>
      <c r="O60" s="5"/>
    </row>
    <row r="61" spans="1:15" x14ac:dyDescent="0.25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  <c r="N61" s="5">
        <f t="shared" si="1"/>
        <v>5.9693245951184899</v>
      </c>
      <c r="O61" s="5"/>
    </row>
    <row r="62" spans="1:15" x14ac:dyDescent="0.25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  <c r="N62" s="5">
        <f t="shared" si="1"/>
        <v>22.186207232195699</v>
      </c>
      <c r="O62" s="5"/>
    </row>
    <row r="63" spans="1:15" x14ac:dyDescent="0.25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  <c r="N63" s="5">
        <f t="shared" si="1"/>
        <v>13.299493797439199</v>
      </c>
      <c r="O63" s="5"/>
    </row>
    <row r="64" spans="1:15" x14ac:dyDescent="0.25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  <c r="N64" s="5">
        <f t="shared" si="1"/>
        <v>19.449664773409001</v>
      </c>
      <c r="O64" s="5"/>
    </row>
    <row r="65" spans="1:15" x14ac:dyDescent="0.25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  <c r="N65" s="5">
        <f t="shared" si="1"/>
        <v>9.4429308086502495</v>
      </c>
      <c r="O65" s="5"/>
    </row>
    <row r="66" spans="1:15" x14ac:dyDescent="0.25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  <c r="N66" s="5">
        <f t="shared" si="1"/>
        <v>25.128813923863699</v>
      </c>
      <c r="O66" s="5"/>
    </row>
    <row r="67" spans="1:15" x14ac:dyDescent="0.25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  <c r="N67" s="5">
        <f t="shared" ref="N67:N130" si="3">C67</f>
        <v>13.153950187663099</v>
      </c>
      <c r="O67" s="5"/>
    </row>
    <row r="68" spans="1:15" x14ac:dyDescent="0.25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  <c r="N68" s="5">
        <f t="shared" si="3"/>
        <v>24.849787617000199</v>
      </c>
      <c r="O68" s="5"/>
    </row>
    <row r="69" spans="1:15" x14ac:dyDescent="0.25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  <c r="N69" s="5">
        <f t="shared" si="3"/>
        <v>6.8913837450553199</v>
      </c>
      <c r="O69" s="5"/>
    </row>
    <row r="70" spans="1:15" x14ac:dyDescent="0.25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  <c r="N70" s="5">
        <f t="shared" si="3"/>
        <v>16.3171823822824</v>
      </c>
      <c r="O70" s="5"/>
    </row>
    <row r="71" spans="1:15" x14ac:dyDescent="0.25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  <c r="N71" s="5">
        <f t="shared" si="3"/>
        <v>20.705457054804999</v>
      </c>
      <c r="O71" s="5"/>
    </row>
    <row r="72" spans="1:15" x14ac:dyDescent="0.25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  <c r="N72" s="5">
        <f t="shared" si="3"/>
        <v>1.4155069732549199</v>
      </c>
      <c r="O72" s="5"/>
    </row>
    <row r="73" spans="1:15" x14ac:dyDescent="0.25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  <c r="N73" s="5">
        <f t="shared" si="3"/>
        <v>9.1685013914100395</v>
      </c>
      <c r="O73" s="5"/>
    </row>
    <row r="74" spans="1:15" x14ac:dyDescent="0.25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  <c r="N74" s="5">
        <f t="shared" si="3"/>
        <v>6.3983391134674896</v>
      </c>
      <c r="O74" s="5"/>
    </row>
    <row r="75" spans="1:15" x14ac:dyDescent="0.25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  <c r="N75" s="5">
        <f t="shared" si="3"/>
        <v>13.628591845270901</v>
      </c>
      <c r="O75" s="5"/>
    </row>
    <row r="76" spans="1:15" x14ac:dyDescent="0.25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  <c r="N76" s="5">
        <f t="shared" si="3"/>
        <v>6.0128722974976796</v>
      </c>
      <c r="O76" s="5"/>
    </row>
    <row r="77" spans="1:15" x14ac:dyDescent="0.25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  <c r="N77" s="5">
        <f t="shared" si="3"/>
        <v>-9.6463600779662997</v>
      </c>
      <c r="O77" s="5"/>
    </row>
    <row r="78" spans="1:15" x14ac:dyDescent="0.25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  <c r="N78" s="5">
        <f t="shared" si="3"/>
        <v>13.299415428818699</v>
      </c>
      <c r="O78" s="5"/>
    </row>
    <row r="79" spans="1:15" x14ac:dyDescent="0.25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  <c r="N79" s="5">
        <f t="shared" si="3"/>
        <v>15.5925682303117</v>
      </c>
      <c r="O79" s="5"/>
    </row>
    <row r="80" spans="1:15" x14ac:dyDescent="0.25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  <c r="N80" s="5">
        <f t="shared" si="3"/>
        <v>10.8385077083786</v>
      </c>
      <c r="O80" s="5"/>
    </row>
    <row r="81" spans="1:15" x14ac:dyDescent="0.25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  <c r="N81" s="5">
        <f t="shared" si="3"/>
        <v>-16.438140629864201</v>
      </c>
      <c r="O81" s="5"/>
    </row>
    <row r="82" spans="1:15" x14ac:dyDescent="0.25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  <c r="N82" s="5">
        <f t="shared" si="3"/>
        <v>14.6686742339832</v>
      </c>
      <c r="O82" s="5"/>
    </row>
    <row r="83" spans="1:15" x14ac:dyDescent="0.25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  <c r="N83" s="5">
        <f t="shared" si="3"/>
        <v>21.2185985050311</v>
      </c>
      <c r="O83" s="5"/>
    </row>
    <row r="84" spans="1:15" x14ac:dyDescent="0.25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  <c r="N84" s="5">
        <f t="shared" si="3"/>
        <v>12.9654356884066</v>
      </c>
      <c r="O84" s="5"/>
    </row>
    <row r="85" spans="1:15" x14ac:dyDescent="0.25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  <c r="N85" s="5">
        <f t="shared" si="3"/>
        <v>11.413126985816801</v>
      </c>
      <c r="O85" s="5"/>
    </row>
    <row r="86" spans="1:15" x14ac:dyDescent="0.25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  <c r="N86" s="5">
        <f t="shared" si="3"/>
        <v>-4.1152746690298896</v>
      </c>
      <c r="O86" s="5"/>
    </row>
    <row r="87" spans="1:15" x14ac:dyDescent="0.25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  <c r="N87" s="5">
        <f t="shared" si="3"/>
        <v>17.720476923605801</v>
      </c>
      <c r="O87" s="5"/>
    </row>
    <row r="88" spans="1:15" x14ac:dyDescent="0.25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  <c r="N88" s="5">
        <f t="shared" si="3"/>
        <v>1.70817163227369</v>
      </c>
      <c r="O88" s="5"/>
    </row>
    <row r="89" spans="1:15" x14ac:dyDescent="0.25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  <c r="N89" s="5">
        <f t="shared" si="3"/>
        <v>2.0990760587725998</v>
      </c>
      <c r="O89" s="5"/>
    </row>
    <row r="90" spans="1:15" x14ac:dyDescent="0.25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  <c r="N90" s="5">
        <f t="shared" si="3"/>
        <v>-10.207101659466</v>
      </c>
      <c r="O90" s="5"/>
    </row>
    <row r="91" spans="1:15" x14ac:dyDescent="0.25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  <c r="N91" s="5">
        <f t="shared" si="3"/>
        <v>2.15259521312603</v>
      </c>
      <c r="O91" s="5"/>
    </row>
    <row r="92" spans="1:15" x14ac:dyDescent="0.25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  <c r="N92" s="5">
        <f t="shared" si="3"/>
        <v>13.543198814848401</v>
      </c>
      <c r="O92" s="5"/>
    </row>
    <row r="93" spans="1:15" x14ac:dyDescent="0.25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  <c r="N93" s="5">
        <f t="shared" si="3"/>
        <v>9.4541818200977197</v>
      </c>
      <c r="O93" s="5"/>
    </row>
    <row r="94" spans="1:15" x14ac:dyDescent="0.25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  <c r="N94" s="5">
        <f t="shared" si="3"/>
        <v>-10.238176294455201</v>
      </c>
      <c r="O94" s="5"/>
    </row>
    <row r="95" spans="1:15" x14ac:dyDescent="0.25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  <c r="N95" s="5">
        <f t="shared" si="3"/>
        <v>23.455496629353199</v>
      </c>
      <c r="O95" s="5"/>
    </row>
    <row r="96" spans="1:15" x14ac:dyDescent="0.25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  <c r="N96" s="5">
        <f t="shared" si="3"/>
        <v>24.699835517003301</v>
      </c>
      <c r="O96" s="5"/>
    </row>
    <row r="97" spans="1:15" x14ac:dyDescent="0.25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  <c r="N97" s="5">
        <f t="shared" si="3"/>
        <v>20.329131310198498</v>
      </c>
      <c r="O97" s="5"/>
    </row>
    <row r="98" spans="1:15" x14ac:dyDescent="0.25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  <c r="N98" s="5">
        <f t="shared" si="3"/>
        <v>0.45961946522806901</v>
      </c>
      <c r="O98" s="5"/>
    </row>
    <row r="99" spans="1:15" x14ac:dyDescent="0.25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  <c r="N99" s="5">
        <f t="shared" si="3"/>
        <v>14.927359651176401</v>
      </c>
      <c r="O99" s="5"/>
    </row>
    <row r="100" spans="1:15" x14ac:dyDescent="0.25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  <c r="N100" s="5">
        <f t="shared" si="3"/>
        <v>5.5096601702486403</v>
      </c>
      <c r="O100" s="5"/>
    </row>
    <row r="101" spans="1:15" x14ac:dyDescent="0.25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  <c r="N101" s="5">
        <f t="shared" si="3"/>
        <v>18.4995248499892</v>
      </c>
      <c r="O101" s="5"/>
    </row>
    <row r="102" spans="1:15" x14ac:dyDescent="0.25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  <c r="N102" s="5">
        <f t="shared" si="3"/>
        <v>15.5475240679185</v>
      </c>
      <c r="O102" s="5"/>
    </row>
    <row r="103" spans="1:15" x14ac:dyDescent="0.25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  <c r="N103" s="5">
        <f t="shared" si="3"/>
        <v>6.6001530351431601</v>
      </c>
      <c r="O103" s="5"/>
    </row>
    <row r="104" spans="1:15" x14ac:dyDescent="0.25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  <c r="N104" s="5">
        <f t="shared" si="3"/>
        <v>-3.8508576672449899</v>
      </c>
      <c r="O104" s="5"/>
    </row>
    <row r="105" spans="1:15" x14ac:dyDescent="0.25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  <c r="N105" s="5">
        <f t="shared" si="3"/>
        <v>18.795296916039199</v>
      </c>
      <c r="O105" s="5"/>
    </row>
    <row r="106" spans="1:15" x14ac:dyDescent="0.25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  <c r="N106" s="5">
        <f t="shared" si="3"/>
        <v>21.300976934043302</v>
      </c>
      <c r="O106" s="5"/>
    </row>
    <row r="107" spans="1:15" x14ac:dyDescent="0.25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  <c r="N107" s="5">
        <f t="shared" si="3"/>
        <v>-0.91856007371708503</v>
      </c>
      <c r="O107" s="5"/>
    </row>
    <row r="108" spans="1:15" x14ac:dyDescent="0.25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  <c r="N108" s="5">
        <f t="shared" si="3"/>
        <v>6.2056606716150897</v>
      </c>
      <c r="O108" s="5"/>
    </row>
    <row r="109" spans="1:15" x14ac:dyDescent="0.25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  <c r="N109" s="5">
        <f t="shared" si="3"/>
        <v>-4.26124456651252</v>
      </c>
      <c r="O109" s="5"/>
    </row>
    <row r="110" spans="1:15" x14ac:dyDescent="0.25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  <c r="N110" s="5">
        <f t="shared" si="3"/>
        <v>15.760308035051899</v>
      </c>
      <c r="O110" s="5"/>
    </row>
    <row r="111" spans="1:15" x14ac:dyDescent="0.25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  <c r="N111" s="5">
        <f t="shared" si="3"/>
        <v>3.8848812668727399</v>
      </c>
      <c r="O111" s="5"/>
    </row>
    <row r="112" spans="1:15" x14ac:dyDescent="0.25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  <c r="N112" s="5">
        <f t="shared" si="3"/>
        <v>25.305018777398502</v>
      </c>
      <c r="O112" s="5"/>
    </row>
    <row r="113" spans="1:15" x14ac:dyDescent="0.25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  <c r="N113" s="5">
        <f t="shared" si="3"/>
        <v>8.7276930466548599</v>
      </c>
      <c r="O113" s="5"/>
    </row>
    <row r="114" spans="1:15" x14ac:dyDescent="0.25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  <c r="N114" s="5">
        <f t="shared" si="3"/>
        <v>27.310107508737602</v>
      </c>
      <c r="O114" s="5"/>
    </row>
    <row r="115" spans="1:15" x14ac:dyDescent="0.25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  <c r="N115" s="5">
        <f t="shared" si="3"/>
        <v>10.4943732118986</v>
      </c>
      <c r="O115" s="5"/>
    </row>
    <row r="116" spans="1:15" x14ac:dyDescent="0.25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  <c r="N116" s="5">
        <f t="shared" si="3"/>
        <v>8.2824515363143192</v>
      </c>
      <c r="O116" s="5"/>
    </row>
    <row r="117" spans="1:15" x14ac:dyDescent="0.25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  <c r="N117" s="5">
        <f t="shared" si="3"/>
        <v>7.5086640752941802</v>
      </c>
      <c r="O117" s="5"/>
    </row>
    <row r="118" spans="1:15" x14ac:dyDescent="0.25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  <c r="N118" s="5">
        <f t="shared" si="3"/>
        <v>7.6139971244718598</v>
      </c>
      <c r="O118" s="5"/>
    </row>
    <row r="119" spans="1:15" x14ac:dyDescent="0.25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  <c r="N119" s="5">
        <f t="shared" si="3"/>
        <v>15.6436168941921</v>
      </c>
      <c r="O119" s="5"/>
    </row>
    <row r="120" spans="1:15" x14ac:dyDescent="0.25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  <c r="N120" s="5">
        <f t="shared" si="3"/>
        <v>17.744514365798501</v>
      </c>
      <c r="O120" s="5"/>
    </row>
    <row r="121" spans="1:15" x14ac:dyDescent="0.25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  <c r="N121" s="5">
        <f t="shared" si="3"/>
        <v>21.153210491524</v>
      </c>
      <c r="O121" s="5"/>
    </row>
    <row r="122" spans="1:15" x14ac:dyDescent="0.25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  <c r="N122" s="5">
        <f t="shared" si="3"/>
        <v>9.0186764968961004</v>
      </c>
      <c r="O122" s="5"/>
    </row>
    <row r="123" spans="1:15" x14ac:dyDescent="0.25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  <c r="N123" s="5">
        <f t="shared" si="3"/>
        <v>17.149585346155899</v>
      </c>
      <c r="O123" s="5"/>
    </row>
    <row r="124" spans="1:15" x14ac:dyDescent="0.25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  <c r="N124" s="5">
        <f t="shared" si="3"/>
        <v>36.398745760029001</v>
      </c>
      <c r="O124" s="5"/>
    </row>
    <row r="125" spans="1:15" x14ac:dyDescent="0.25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  <c r="N125" s="5">
        <f t="shared" si="3"/>
        <v>2.1944486391356102</v>
      </c>
      <c r="O125" s="5"/>
    </row>
    <row r="126" spans="1:15" x14ac:dyDescent="0.25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  <c r="N126" s="5">
        <f t="shared" si="3"/>
        <v>16.044710702383899</v>
      </c>
      <c r="O126" s="5"/>
    </row>
    <row r="127" spans="1:15" x14ac:dyDescent="0.25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  <c r="N127" s="5">
        <f t="shared" si="3"/>
        <v>20.5490612577455</v>
      </c>
      <c r="O127" s="5"/>
    </row>
    <row r="128" spans="1:15" x14ac:dyDescent="0.25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  <c r="N128" s="5">
        <f t="shared" si="3"/>
        <v>23.453967205630899</v>
      </c>
      <c r="O128" s="5"/>
    </row>
    <row r="129" spans="1:15" x14ac:dyDescent="0.25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  <c r="N129" s="5">
        <f t="shared" si="3"/>
        <v>34.785493969623701</v>
      </c>
      <c r="O129" s="5"/>
    </row>
    <row r="130" spans="1:15" x14ac:dyDescent="0.25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  <c r="N130" s="5">
        <f t="shared" si="3"/>
        <v>3.4451999436963701</v>
      </c>
      <c r="O130" s="5"/>
    </row>
    <row r="131" spans="1:15" x14ac:dyDescent="0.25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  <c r="N131" s="5">
        <f t="shared" ref="N131:N194" si="4">C131</f>
        <v>25.6592076696876</v>
      </c>
      <c r="O131" s="5"/>
    </row>
    <row r="132" spans="1:15" x14ac:dyDescent="0.25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  <c r="N132" s="5">
        <f t="shared" si="4"/>
        <v>3.5390515928342698</v>
      </c>
      <c r="O132" s="5"/>
    </row>
    <row r="133" spans="1:15" x14ac:dyDescent="0.25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  <c r="N133" s="5">
        <f t="shared" si="4"/>
        <v>-7.6196222374532496</v>
      </c>
      <c r="O133" s="5"/>
    </row>
    <row r="134" spans="1:15" x14ac:dyDescent="0.25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  <c r="N134" s="5">
        <f t="shared" si="4"/>
        <v>11.202166918993999</v>
      </c>
      <c r="O134" s="5"/>
    </row>
    <row r="135" spans="1:15" x14ac:dyDescent="0.25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  <c r="N135" s="5">
        <f t="shared" si="4"/>
        <v>1.1306836761877199</v>
      </c>
      <c r="O135" s="5"/>
    </row>
    <row r="136" spans="1:15" x14ac:dyDescent="0.25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  <c r="N136" s="5">
        <f t="shared" si="4"/>
        <v>17.0986172181853</v>
      </c>
      <c r="O136" s="5"/>
    </row>
    <row r="137" spans="1:15" x14ac:dyDescent="0.25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  <c r="N137" s="5">
        <f t="shared" si="4"/>
        <v>12.388389847956599</v>
      </c>
      <c r="O137" s="5"/>
    </row>
    <row r="138" spans="1:15" x14ac:dyDescent="0.25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  <c r="N138" s="5">
        <f t="shared" si="4"/>
        <v>18.062218343123899</v>
      </c>
      <c r="O138" s="5"/>
    </row>
    <row r="139" spans="1:15" x14ac:dyDescent="0.25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  <c r="N139" s="5">
        <f t="shared" si="4"/>
        <v>15.4173024567776</v>
      </c>
      <c r="O139" s="5"/>
    </row>
    <row r="140" spans="1:15" x14ac:dyDescent="0.25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  <c r="N140" s="5">
        <f t="shared" si="4"/>
        <v>22.003742805828999</v>
      </c>
      <c r="O140" s="5"/>
    </row>
    <row r="141" spans="1:15" x14ac:dyDescent="0.25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  <c r="N141" s="5">
        <f t="shared" si="4"/>
        <v>3.4577479570074301</v>
      </c>
      <c r="O141" s="5"/>
    </row>
    <row r="142" spans="1:15" x14ac:dyDescent="0.25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  <c r="N142" s="5">
        <f t="shared" si="4"/>
        <v>12.5496840380381</v>
      </c>
      <c r="O142" s="5"/>
    </row>
    <row r="143" spans="1:15" x14ac:dyDescent="0.25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  <c r="N143" s="5">
        <f t="shared" si="4"/>
        <v>3.45678307769272</v>
      </c>
      <c r="O143" s="5"/>
    </row>
    <row r="144" spans="1:15" x14ac:dyDescent="0.25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  <c r="N144" s="5">
        <f t="shared" si="4"/>
        <v>17.174857296872698</v>
      </c>
      <c r="O144" s="5"/>
    </row>
    <row r="145" spans="1:15" x14ac:dyDescent="0.25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  <c r="N145" s="5">
        <f t="shared" si="4"/>
        <v>8.8846558139126106</v>
      </c>
      <c r="O145" s="5"/>
    </row>
    <row r="146" spans="1:15" x14ac:dyDescent="0.25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  <c r="N146" s="5">
        <f t="shared" si="4"/>
        <v>3.23378568391258</v>
      </c>
      <c r="O146" s="5"/>
    </row>
    <row r="147" spans="1:15" x14ac:dyDescent="0.25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  <c r="N147" s="5">
        <f t="shared" si="4"/>
        <v>19.022679431659899</v>
      </c>
      <c r="O147" s="5"/>
    </row>
    <row r="148" spans="1:15" x14ac:dyDescent="0.25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  <c r="N148" s="5">
        <f t="shared" si="4"/>
        <v>13.653842192270499</v>
      </c>
      <c r="O148" s="5"/>
    </row>
    <row r="149" spans="1:15" x14ac:dyDescent="0.25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  <c r="N149" s="5">
        <f t="shared" si="4"/>
        <v>11.9852146524979</v>
      </c>
      <c r="O149" s="5"/>
    </row>
    <row r="150" spans="1:15" x14ac:dyDescent="0.25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  <c r="N150" s="5">
        <f t="shared" si="4"/>
        <v>25.369703949134401</v>
      </c>
      <c r="O150" s="5"/>
    </row>
    <row r="151" spans="1:15" x14ac:dyDescent="0.25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  <c r="N151" s="5">
        <f t="shared" si="4"/>
        <v>8.9983063738892</v>
      </c>
      <c r="O151" s="5"/>
    </row>
    <row r="152" spans="1:15" x14ac:dyDescent="0.25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  <c r="N152" s="5">
        <f t="shared" si="4"/>
        <v>8.7676001588282499</v>
      </c>
      <c r="O152" s="5"/>
    </row>
    <row r="153" spans="1:15" x14ac:dyDescent="0.25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  <c r="N153" s="5">
        <f t="shared" si="4"/>
        <v>-7.9874706681279601</v>
      </c>
      <c r="O153" s="5"/>
    </row>
    <row r="154" spans="1:15" x14ac:dyDescent="0.25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  <c r="N154" s="5">
        <f t="shared" si="4"/>
        <v>2.8257276773773801</v>
      </c>
      <c r="O154" s="5"/>
    </row>
    <row r="155" spans="1:15" x14ac:dyDescent="0.25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  <c r="N155" s="5">
        <f t="shared" si="4"/>
        <v>30.6676040725376</v>
      </c>
      <c r="O155" s="5"/>
    </row>
    <row r="156" spans="1:15" x14ac:dyDescent="0.25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  <c r="N156" s="5">
        <f t="shared" si="4"/>
        <v>0.86396440272657105</v>
      </c>
      <c r="O156" s="5"/>
    </row>
    <row r="157" spans="1:15" x14ac:dyDescent="0.25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  <c r="N157" s="5">
        <f t="shared" si="4"/>
        <v>0.348595042948394</v>
      </c>
      <c r="O157" s="5"/>
    </row>
    <row r="158" spans="1:15" x14ac:dyDescent="0.25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  <c r="N158" s="5">
        <f t="shared" si="4"/>
        <v>9.8006835772197007</v>
      </c>
      <c r="O158" s="5"/>
    </row>
    <row r="159" spans="1:15" x14ac:dyDescent="0.25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  <c r="N159" s="5">
        <f t="shared" si="4"/>
        <v>-9.76727150875994</v>
      </c>
      <c r="O159" s="5"/>
    </row>
    <row r="160" spans="1:15" x14ac:dyDescent="0.25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  <c r="N160" s="5">
        <f t="shared" si="4"/>
        <v>9.7848389618181706</v>
      </c>
      <c r="O160" s="5"/>
    </row>
    <row r="161" spans="1:15" x14ac:dyDescent="0.25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  <c r="N161" s="5">
        <f t="shared" si="4"/>
        <v>2.6836711320868201</v>
      </c>
      <c r="O161" s="5"/>
    </row>
    <row r="162" spans="1:15" x14ac:dyDescent="0.25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  <c r="N162" s="5">
        <f t="shared" si="4"/>
        <v>18.0068637899221</v>
      </c>
      <c r="O162" s="5"/>
    </row>
    <row r="163" spans="1:15" x14ac:dyDescent="0.25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  <c r="N163" s="5">
        <f t="shared" si="4"/>
        <v>18.7299436610123</v>
      </c>
      <c r="O163" s="5"/>
    </row>
    <row r="164" spans="1:15" x14ac:dyDescent="0.25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  <c r="N164" s="5">
        <f t="shared" si="4"/>
        <v>35.125737427179203</v>
      </c>
      <c r="O164" s="5"/>
    </row>
    <row r="165" spans="1:15" x14ac:dyDescent="0.25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  <c r="N165" s="5">
        <f t="shared" si="4"/>
        <v>4.3006017973838704</v>
      </c>
      <c r="O165" s="5"/>
    </row>
    <row r="166" spans="1:15" x14ac:dyDescent="0.25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  <c r="N166" s="5">
        <f t="shared" si="4"/>
        <v>18.693391013004401</v>
      </c>
      <c r="O166" s="5"/>
    </row>
    <row r="167" spans="1:15" x14ac:dyDescent="0.25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  <c r="N167" s="5">
        <f t="shared" si="4"/>
        <v>15.261725265180599</v>
      </c>
      <c r="O167" s="5"/>
    </row>
    <row r="168" spans="1:15" x14ac:dyDescent="0.25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  <c r="N168" s="5">
        <f t="shared" si="4"/>
        <v>8.9701553759076802</v>
      </c>
      <c r="O168" s="5"/>
    </row>
    <row r="169" spans="1:15" x14ac:dyDescent="0.25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  <c r="N169" s="5">
        <f t="shared" si="4"/>
        <v>2.2742676720967601</v>
      </c>
      <c r="O169" s="5"/>
    </row>
    <row r="170" spans="1:15" x14ac:dyDescent="0.25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  <c r="N170" s="5">
        <f t="shared" si="4"/>
        <v>7.6701210541600897</v>
      </c>
      <c r="O170" s="5"/>
    </row>
    <row r="171" spans="1:15" x14ac:dyDescent="0.25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  <c r="N171" s="5">
        <f t="shared" si="4"/>
        <v>9.2021076032527294</v>
      </c>
      <c r="O171" s="5"/>
    </row>
    <row r="172" spans="1:15" x14ac:dyDescent="0.25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  <c r="N172" s="5">
        <f t="shared" si="4"/>
        <v>-2.3530832347075799</v>
      </c>
      <c r="O172" s="5"/>
    </row>
    <row r="173" spans="1:15" x14ac:dyDescent="0.25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  <c r="N173" s="5">
        <f t="shared" si="4"/>
        <v>12.1718333873084</v>
      </c>
      <c r="O173" s="5"/>
    </row>
    <row r="174" spans="1:15" x14ac:dyDescent="0.25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  <c r="N174" s="5">
        <f t="shared" si="4"/>
        <v>7.1577816806513699</v>
      </c>
      <c r="O174" s="5"/>
    </row>
    <row r="175" spans="1:15" x14ac:dyDescent="0.25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  <c r="N175" s="5">
        <f t="shared" si="4"/>
        <v>17.8776963862991</v>
      </c>
      <c r="O175" s="5"/>
    </row>
    <row r="176" spans="1:15" x14ac:dyDescent="0.25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  <c r="N176" s="5">
        <f t="shared" si="4"/>
        <v>18.5653047063246</v>
      </c>
      <c r="O176" s="5"/>
    </row>
    <row r="177" spans="1:15" x14ac:dyDescent="0.25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  <c r="N177" s="5">
        <f t="shared" si="4"/>
        <v>22.762497105766101</v>
      </c>
      <c r="O177" s="5"/>
    </row>
    <row r="178" spans="1:15" x14ac:dyDescent="0.25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  <c r="N178" s="5">
        <f t="shared" si="4"/>
        <v>26.281094718977702</v>
      </c>
      <c r="O178" s="5"/>
    </row>
    <row r="179" spans="1:15" x14ac:dyDescent="0.25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  <c r="N179" s="5">
        <f t="shared" si="4"/>
        <v>11.7945036905951</v>
      </c>
      <c r="O179" s="5"/>
    </row>
    <row r="180" spans="1:15" x14ac:dyDescent="0.25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  <c r="N180" s="5">
        <f t="shared" si="4"/>
        <v>-3.6987006074955699</v>
      </c>
      <c r="O180" s="5"/>
    </row>
    <row r="181" spans="1:15" x14ac:dyDescent="0.25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  <c r="N181" s="5">
        <f t="shared" si="4"/>
        <v>17.0696089677249</v>
      </c>
      <c r="O181" s="5"/>
    </row>
    <row r="182" spans="1:15" x14ac:dyDescent="0.25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  <c r="N182" s="5">
        <f t="shared" si="4"/>
        <v>9.8998527135847105</v>
      </c>
      <c r="O182" s="5"/>
    </row>
    <row r="183" spans="1:15" x14ac:dyDescent="0.25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  <c r="N183" s="5">
        <f t="shared" si="4"/>
        <v>7.7557331499346001</v>
      </c>
      <c r="O183" s="5"/>
    </row>
    <row r="184" spans="1:15" x14ac:dyDescent="0.25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  <c r="N184" s="5">
        <f t="shared" si="4"/>
        <v>22.173532741951099</v>
      </c>
      <c r="O184" s="5"/>
    </row>
    <row r="185" spans="1:15" x14ac:dyDescent="0.25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  <c r="N185" s="5">
        <f t="shared" si="4"/>
        <v>-1.8287002880927801</v>
      </c>
      <c r="O185" s="5"/>
    </row>
    <row r="186" spans="1:15" x14ac:dyDescent="0.25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  <c r="N186" s="5">
        <f t="shared" si="4"/>
        <v>4.8547267632317803</v>
      </c>
      <c r="O186" s="5"/>
    </row>
    <row r="187" spans="1:15" x14ac:dyDescent="0.25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  <c r="N187" s="5">
        <f t="shared" si="4"/>
        <v>9.8476089510909794</v>
      </c>
      <c r="O187" s="5"/>
    </row>
    <row r="188" spans="1:15" x14ac:dyDescent="0.25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  <c r="N188" s="5">
        <f t="shared" si="4"/>
        <v>12.240617619595101</v>
      </c>
      <c r="O188" s="5"/>
    </row>
    <row r="189" spans="1:15" x14ac:dyDescent="0.25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  <c r="N189" s="5">
        <f t="shared" si="4"/>
        <v>-7.82342141519793</v>
      </c>
      <c r="O189" s="5"/>
    </row>
    <row r="190" spans="1:15" x14ac:dyDescent="0.25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  <c r="N190" s="5">
        <f t="shared" si="4"/>
        <v>-3.6001145641268799</v>
      </c>
      <c r="O190" s="5"/>
    </row>
    <row r="191" spans="1:15" x14ac:dyDescent="0.25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  <c r="N191" s="5">
        <f t="shared" si="4"/>
        <v>0.214822885048016</v>
      </c>
      <c r="O191" s="5"/>
    </row>
    <row r="192" spans="1:15" x14ac:dyDescent="0.25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  <c r="N192" s="5">
        <f t="shared" si="4"/>
        <v>5.18736816036429</v>
      </c>
      <c r="O192" s="5"/>
    </row>
    <row r="193" spans="1:15" x14ac:dyDescent="0.25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  <c r="N193" s="5">
        <f t="shared" si="4"/>
        <v>21.415785007173401</v>
      </c>
      <c r="O193" s="5"/>
    </row>
    <row r="194" spans="1:15" x14ac:dyDescent="0.25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  <c r="N194" s="5">
        <f t="shared" si="4"/>
        <v>22.429314395681601</v>
      </c>
      <c r="O194" s="5"/>
    </row>
    <row r="195" spans="1:15" x14ac:dyDescent="0.25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  <c r="N195" s="5">
        <f t="shared" ref="N195:N251" si="5">C195</f>
        <v>3.2062722972853401</v>
      </c>
      <c r="O195" s="5"/>
    </row>
    <row r="196" spans="1:15" x14ac:dyDescent="0.25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  <c r="N196" s="5">
        <f t="shared" si="5"/>
        <v>11.4881741846014</v>
      </c>
      <c r="O196" s="5"/>
    </row>
    <row r="197" spans="1:15" x14ac:dyDescent="0.25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  <c r="N197" s="5">
        <f t="shared" si="5"/>
        <v>-0.55688329027640204</v>
      </c>
      <c r="O197" s="5"/>
    </row>
    <row r="198" spans="1:15" x14ac:dyDescent="0.25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  <c r="N198" s="5">
        <f t="shared" si="5"/>
        <v>18.060365230781802</v>
      </c>
      <c r="O198" s="5"/>
    </row>
    <row r="199" spans="1:15" x14ac:dyDescent="0.25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  <c r="N199" s="5">
        <f t="shared" si="5"/>
        <v>16.6641044416595</v>
      </c>
      <c r="O199" s="5"/>
    </row>
    <row r="200" spans="1:15" x14ac:dyDescent="0.25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  <c r="N200" s="5">
        <f t="shared" si="5"/>
        <v>29.4230033826829</v>
      </c>
      <c r="O200" s="5"/>
    </row>
    <row r="201" spans="1:15" x14ac:dyDescent="0.25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  <c r="N201" s="5">
        <f t="shared" si="5"/>
        <v>5.6081150022210702</v>
      </c>
      <c r="O201" s="5"/>
    </row>
    <row r="202" spans="1:15" x14ac:dyDescent="0.25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  <c r="N202" s="5">
        <f t="shared" si="5"/>
        <v>19.4031670788257</v>
      </c>
      <c r="O202" s="5"/>
    </row>
    <row r="203" spans="1:15" x14ac:dyDescent="0.25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  <c r="N203" s="5">
        <f t="shared" si="5"/>
        <v>-6.9108190645505001</v>
      </c>
      <c r="O203" s="5"/>
    </row>
    <row r="204" spans="1:15" x14ac:dyDescent="0.25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  <c r="N204" s="5">
        <f t="shared" si="5"/>
        <v>-6.00673379305743</v>
      </c>
      <c r="O204" s="5"/>
    </row>
    <row r="205" spans="1:15" x14ac:dyDescent="0.25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  <c r="N205" s="5">
        <f t="shared" si="5"/>
        <v>22.465817493897699</v>
      </c>
      <c r="O205" s="5"/>
    </row>
    <row r="206" spans="1:15" x14ac:dyDescent="0.25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  <c r="N206" s="5">
        <f t="shared" si="5"/>
        <v>26.546112495570998</v>
      </c>
      <c r="O206" s="5"/>
    </row>
    <row r="207" spans="1:15" x14ac:dyDescent="0.25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  <c r="N207" s="5">
        <f t="shared" si="5"/>
        <v>16.9307245082497</v>
      </c>
      <c r="O207" s="5"/>
    </row>
    <row r="208" spans="1:15" x14ac:dyDescent="0.25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  <c r="N208" s="5">
        <f t="shared" si="5"/>
        <v>5.8519566931918403</v>
      </c>
      <c r="O208" s="5"/>
    </row>
    <row r="209" spans="1:15" x14ac:dyDescent="0.25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  <c r="N209" s="5">
        <f t="shared" si="5"/>
        <v>5.33293024113049</v>
      </c>
      <c r="O209" s="5"/>
    </row>
    <row r="210" spans="1:15" x14ac:dyDescent="0.25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  <c r="N210" s="5">
        <f t="shared" si="5"/>
        <v>24.955733182357498</v>
      </c>
      <c r="O210" s="5"/>
    </row>
    <row r="211" spans="1:15" x14ac:dyDescent="0.25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  <c r="N211" s="5">
        <f t="shared" si="5"/>
        <v>16.667541441097399</v>
      </c>
      <c r="O211" s="5"/>
    </row>
    <row r="212" spans="1:15" x14ac:dyDescent="0.25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  <c r="N212" s="5">
        <f t="shared" si="5"/>
        <v>12.1551328367404</v>
      </c>
      <c r="O212" s="5"/>
    </row>
    <row r="213" spans="1:15" x14ac:dyDescent="0.25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  <c r="N213" s="5">
        <f t="shared" si="5"/>
        <v>17.407255680370898</v>
      </c>
      <c r="O213" s="5"/>
    </row>
    <row r="214" spans="1:15" x14ac:dyDescent="0.25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  <c r="N214" s="5">
        <f t="shared" si="5"/>
        <v>6.0176810919089201</v>
      </c>
      <c r="O214" s="5"/>
    </row>
    <row r="215" spans="1:15" x14ac:dyDescent="0.25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  <c r="N215" s="5">
        <f t="shared" si="5"/>
        <v>-3.64439743309247</v>
      </c>
      <c r="O215" s="5"/>
    </row>
    <row r="216" spans="1:15" x14ac:dyDescent="0.25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  <c r="N216" s="5">
        <f t="shared" si="5"/>
        <v>25.600955770249001</v>
      </c>
      <c r="O216" s="5"/>
    </row>
    <row r="217" spans="1:15" x14ac:dyDescent="0.25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  <c r="N217" s="5">
        <f t="shared" si="5"/>
        <v>2.3243542405111399</v>
      </c>
      <c r="O217" s="5"/>
    </row>
    <row r="218" spans="1:15" x14ac:dyDescent="0.25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  <c r="N218" s="5">
        <f t="shared" si="5"/>
        <v>17.241360850725801</v>
      </c>
      <c r="O218" s="5"/>
    </row>
    <row r="219" spans="1:15" x14ac:dyDescent="0.25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  <c r="N219" s="5">
        <f t="shared" si="5"/>
        <v>16.604017643653901</v>
      </c>
      <c r="O219" s="5"/>
    </row>
    <row r="220" spans="1:15" x14ac:dyDescent="0.25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  <c r="N220" s="5">
        <f t="shared" si="5"/>
        <v>25.0476290921358</v>
      </c>
      <c r="O220" s="5"/>
    </row>
    <row r="221" spans="1:15" x14ac:dyDescent="0.25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  <c r="N221" s="5">
        <f t="shared" si="5"/>
        <v>3.2392222533400998</v>
      </c>
      <c r="O221" s="5"/>
    </row>
    <row r="222" spans="1:15" x14ac:dyDescent="0.25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  <c r="N222" s="5">
        <f t="shared" si="5"/>
        <v>4.4412255572580799</v>
      </c>
      <c r="O222" s="5"/>
    </row>
    <row r="223" spans="1:15" x14ac:dyDescent="0.25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  <c r="N223" s="5">
        <f t="shared" si="5"/>
        <v>26.5028252913106</v>
      </c>
      <c r="O223" s="5"/>
    </row>
    <row r="224" spans="1:15" x14ac:dyDescent="0.25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  <c r="N224" s="5">
        <f t="shared" si="5"/>
        <v>14.163944064387501</v>
      </c>
      <c r="O224" s="5"/>
    </row>
    <row r="225" spans="1:15" x14ac:dyDescent="0.25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  <c r="N225" s="5">
        <f t="shared" si="5"/>
        <v>26.1399016394809</v>
      </c>
      <c r="O225" s="5"/>
    </row>
    <row r="226" spans="1:15" x14ac:dyDescent="0.25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  <c r="N226" s="5">
        <f t="shared" si="5"/>
        <v>16.602319545490801</v>
      </c>
      <c r="O226" s="5"/>
    </row>
    <row r="227" spans="1:15" x14ac:dyDescent="0.25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  <c r="N227" s="5">
        <f t="shared" si="5"/>
        <v>-0.66460618245621395</v>
      </c>
      <c r="O227" s="5"/>
    </row>
    <row r="228" spans="1:15" x14ac:dyDescent="0.25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  <c r="N228" s="5">
        <f t="shared" si="5"/>
        <v>4.4811875965996597</v>
      </c>
      <c r="O228" s="5"/>
    </row>
    <row r="229" spans="1:15" x14ac:dyDescent="0.25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  <c r="N229" s="5">
        <f t="shared" si="5"/>
        <v>38.188926647233799</v>
      </c>
      <c r="O229" s="5"/>
    </row>
    <row r="230" spans="1:15" x14ac:dyDescent="0.25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  <c r="N230" s="5">
        <f t="shared" si="5"/>
        <v>17.897353794904902</v>
      </c>
      <c r="O230" s="5"/>
    </row>
    <row r="231" spans="1:15" x14ac:dyDescent="0.25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  <c r="N231" s="5">
        <f t="shared" si="5"/>
        <v>3.3660537196329199</v>
      </c>
      <c r="O231" s="5"/>
    </row>
    <row r="232" spans="1:15" x14ac:dyDescent="0.25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  <c r="N232" s="5">
        <f t="shared" si="5"/>
        <v>14.1629229575423</v>
      </c>
      <c r="O232" s="5"/>
    </row>
    <row r="233" spans="1:15" x14ac:dyDescent="0.25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  <c r="N233" s="5">
        <f t="shared" si="5"/>
        <v>13.1540593771527</v>
      </c>
      <c r="O233" s="5"/>
    </row>
    <row r="234" spans="1:15" x14ac:dyDescent="0.25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  <c r="N234" s="5">
        <f t="shared" si="5"/>
        <v>16.472536697001502</v>
      </c>
      <c r="O234" s="5"/>
    </row>
    <row r="235" spans="1:15" x14ac:dyDescent="0.25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  <c r="N235" s="5">
        <f t="shared" si="5"/>
        <v>10.317200230873301</v>
      </c>
      <c r="O235" s="5"/>
    </row>
    <row r="236" spans="1:15" x14ac:dyDescent="0.25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  <c r="N236" s="5">
        <f t="shared" si="5"/>
        <v>7.0711104210437599</v>
      </c>
      <c r="O236" s="5"/>
    </row>
    <row r="237" spans="1:15" x14ac:dyDescent="0.25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  <c r="N237" s="5">
        <f t="shared" si="5"/>
        <v>14.1420857927436</v>
      </c>
      <c r="O237" s="5"/>
    </row>
    <row r="238" spans="1:15" x14ac:dyDescent="0.25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  <c r="N238" s="5">
        <f t="shared" si="5"/>
        <v>16.388856803119101</v>
      </c>
      <c r="O238" s="5"/>
    </row>
    <row r="239" spans="1:15" x14ac:dyDescent="0.25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  <c r="N239" s="5">
        <f t="shared" si="5"/>
        <v>16.327352191742701</v>
      </c>
      <c r="O239" s="5"/>
    </row>
    <row r="240" spans="1:15" x14ac:dyDescent="0.25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  <c r="N240" s="5">
        <f t="shared" si="5"/>
        <v>32.625636584793597</v>
      </c>
      <c r="O240" s="5"/>
    </row>
    <row r="241" spans="1:15" x14ac:dyDescent="0.25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  <c r="N241" s="5">
        <f t="shared" si="5"/>
        <v>19.994732970367899</v>
      </c>
      <c r="O241" s="5"/>
    </row>
    <row r="242" spans="1:15" x14ac:dyDescent="0.25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  <c r="N242" s="5">
        <f t="shared" si="5"/>
        <v>18.482349968306899</v>
      </c>
      <c r="O242" s="5"/>
    </row>
    <row r="243" spans="1:15" x14ac:dyDescent="0.25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  <c r="N243" s="5">
        <f t="shared" si="5"/>
        <v>-12.8093168294546</v>
      </c>
      <c r="O243" s="5"/>
    </row>
    <row r="244" spans="1:15" x14ac:dyDescent="0.25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  <c r="N244" s="5">
        <f t="shared" si="5"/>
        <v>-10.701377949481801</v>
      </c>
      <c r="O244" s="5"/>
    </row>
    <row r="245" spans="1:15" x14ac:dyDescent="0.25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  <c r="N245" s="5">
        <f t="shared" si="5"/>
        <v>-2.43686008424039</v>
      </c>
      <c r="O245" s="5"/>
    </row>
    <row r="246" spans="1:15" x14ac:dyDescent="0.25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  <c r="N246" s="5">
        <f t="shared" si="5"/>
        <v>9.3051757872530292</v>
      </c>
      <c r="O246" s="5"/>
    </row>
    <row r="247" spans="1:15" x14ac:dyDescent="0.25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  <c r="N247" s="5">
        <f t="shared" si="5"/>
        <v>-1.7211164315754599</v>
      </c>
      <c r="O247" s="5"/>
    </row>
    <row r="248" spans="1:15" x14ac:dyDescent="0.25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  <c r="N248" s="5">
        <f t="shared" si="5"/>
        <v>5.3921035133159201</v>
      </c>
      <c r="O248" s="5"/>
    </row>
    <row r="249" spans="1:15" x14ac:dyDescent="0.25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  <c r="N249" s="5">
        <f t="shared" si="5"/>
        <v>19.134786274038401</v>
      </c>
      <c r="O249" s="5"/>
    </row>
    <row r="250" spans="1:15" x14ac:dyDescent="0.25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  <c r="N250" s="5">
        <f t="shared" si="5"/>
        <v>30.6497962910925</v>
      </c>
      <c r="O250" s="5"/>
    </row>
    <row r="251" spans="1:15" x14ac:dyDescent="0.25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  <c r="N251" s="5">
        <f t="shared" si="5"/>
        <v>8.6601204355232504</v>
      </c>
      <c r="O251" s="5"/>
    </row>
    <row r="252" spans="1:15" x14ac:dyDescent="0.25">
      <c r="N252" s="5"/>
      <c r="O252" s="5"/>
    </row>
    <row r="253" spans="1:15" x14ac:dyDescent="0.25">
      <c r="A253" s="1">
        <f>MEDIAN(A2:A251)</f>
        <v>102.44119999974151</v>
      </c>
      <c r="B253" s="1">
        <f>MEDIAN(B2:B251)</f>
        <v>498.422712161025</v>
      </c>
      <c r="C253" s="1">
        <f>MEDIAN(C2:C251)</f>
        <v>12.070173744619151</v>
      </c>
    </row>
    <row r="254" spans="1:15" x14ac:dyDescent="0.25">
      <c r="A254" s="1">
        <f>AVERAGE(A2:A251)</f>
        <v>101.45844537791777</v>
      </c>
      <c r="B254" s="1">
        <f>AVERAGE(B2:B251)</f>
        <v>501.45347398894961</v>
      </c>
      <c r="C254" s="1">
        <f>AVERAGE(C2:C251)</f>
        <v>11.529709212876314</v>
      </c>
    </row>
    <row r="256" spans="1:15" x14ac:dyDescent="0.25">
      <c r="B256">
        <f>STDEV(B2:B251)</f>
        <v>30.376907109424291</v>
      </c>
    </row>
    <row r="257" spans="2:2" x14ac:dyDescent="0.25">
      <c r="B257" s="2"/>
    </row>
    <row r="258" spans="2:2" x14ac:dyDescent="0.25">
      <c r="B258" s="2"/>
    </row>
  </sheetData>
  <sortState ref="J15:J43">
    <sortCondition ref="J15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Data!C2:C251</xm:f>
              <xm:sqref>C252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Miller</dc:creator>
  <cp:lastModifiedBy>Eric C Miller</cp:lastModifiedBy>
  <dcterms:created xsi:type="dcterms:W3CDTF">2018-01-23T19:40:54Z</dcterms:created>
  <dcterms:modified xsi:type="dcterms:W3CDTF">2018-01-29T19:00:07Z</dcterms:modified>
</cp:coreProperties>
</file>