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hnmerritt/Google Drive/Schoolwork Documents/Temple University/Spring 2018/Scientific Computing I - 36041 - PHYS 2511 - 001/Week 1/"/>
    </mc:Choice>
  </mc:AlternateContent>
  <bookViews>
    <workbookView xWindow="14400" yWindow="460" windowWidth="14400" windowHeight="16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H3" i="2"/>
  <c r="N3" i="2"/>
  <c r="O3" i="2"/>
  <c r="K3" i="2"/>
  <c r="M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N4" i="2"/>
  <c r="I3" i="2"/>
  <c r="J3" i="2"/>
  <c r="C11" i="1"/>
  <c r="C10" i="1"/>
  <c r="C9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4" i="2"/>
</calcChain>
</file>

<file path=xl/sharedStrings.xml><?xml version="1.0" encoding="utf-8"?>
<sst xmlns="http://schemas.openxmlformats.org/spreadsheetml/2006/main" count="27" uniqueCount="27">
  <si>
    <t>Spring Constant</t>
  </si>
  <si>
    <t>Object Mass</t>
  </si>
  <si>
    <t>Input</t>
  </si>
  <si>
    <t>Output</t>
  </si>
  <si>
    <t>Amplitude</t>
  </si>
  <si>
    <t>Ending Total Energy</t>
  </si>
  <si>
    <t>Time</t>
  </si>
  <si>
    <t>Position</t>
  </si>
  <si>
    <t>Velocity</t>
  </si>
  <si>
    <t>angular frequency</t>
  </si>
  <si>
    <t>Intial</t>
  </si>
  <si>
    <t>amplitude</t>
  </si>
  <si>
    <t>Starting Total energy</t>
  </si>
  <si>
    <t>iterative solution</t>
  </si>
  <si>
    <t>analytical solution</t>
  </si>
  <si>
    <t>time</t>
  </si>
  <si>
    <t>position</t>
  </si>
  <si>
    <t>Intial Position (m)</t>
  </si>
  <si>
    <t>Initial Velocity (m/s)</t>
  </si>
  <si>
    <t xml:space="preserve">Spring Constant </t>
  </si>
  <si>
    <t>Time Step (sec)</t>
  </si>
  <si>
    <t>Object Mass (kg)</t>
  </si>
  <si>
    <t>Starting Total Energy (kJ)</t>
  </si>
  <si>
    <t>Ending Total Energy (kJ)</t>
  </si>
  <si>
    <t>position function graph</t>
  </si>
  <si>
    <t>Period</t>
  </si>
  <si>
    <t>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</si>
</sst>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over time based on iterative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Sheet2!$B$3:$B$83</c:f>
              <c:numCache>
                <c:formatCode>General</c:formatCode>
                <c:ptCount val="8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</c:numCache>
            </c:numRef>
          </c:xVal>
          <c:yVal>
            <c:numRef>
              <c:f>Sheet2!$C$3:$C$83</c:f>
              <c:numCache>
                <c:formatCode>General</c:formatCode>
                <c:ptCount val="81"/>
                <c:pt idx="0">
                  <c:v>5.0</c:v>
                </c:pt>
                <c:pt idx="1">
                  <c:v>12.37530061378819</c:v>
                </c:pt>
                <c:pt idx="2">
                  <c:v>19.3392357958632</c:v>
                </c:pt>
                <c:pt idx="3">
                  <c:v>25.66031846627443</c:v>
                </c:pt>
                <c:pt idx="4">
                  <c:v>31.12843050484375</c:v>
                </c:pt>
                <c:pt idx="5">
                  <c:v>35.56180725472751</c:v>
                </c:pt>
                <c:pt idx="6">
                  <c:v>38.81307953293948</c:v>
                </c:pt>
                <c:pt idx="7">
                  <c:v>40.77417230630805</c:v>
                </c:pt>
                <c:pt idx="8">
                  <c:v>41.37989719674669</c:v>
                </c:pt>
                <c:pt idx="9">
                  <c:v>40.6101193979318</c:v>
                </c:pt>
                <c:pt idx="10">
                  <c:v>38.49042697324988</c:v>
                </c:pt>
                <c:pt idx="11">
                  <c:v>35.09128028698551</c:v>
                </c:pt>
                <c:pt idx="12">
                  <c:v>30.5256698423749</c:v>
                </c:pt>
                <c:pt idx="13">
                  <c:v>24.94536038196409</c:v>
                </c:pt>
                <c:pt idx="14">
                  <c:v>18.53584609954404</c:v>
                </c:pt>
                <c:pt idx="15">
                  <c:v>11.51018465667341</c:v>
                </c:pt>
                <c:pt idx="16">
                  <c:v>4.101914966281452</c:v>
                </c:pt>
                <c:pt idx="17">
                  <c:v>-3.442705837801838</c:v>
                </c:pt>
                <c:pt idx="18">
                  <c:v>-10.87288819570701</c:v>
                </c:pt>
                <c:pt idx="19">
                  <c:v>-17.94164657805132</c:v>
                </c:pt>
                <c:pt idx="20">
                  <c:v>-24.41400949328254</c:v>
                </c:pt>
                <c:pt idx="21">
                  <c:v>-30.07483013827073</c:v>
                </c:pt>
                <c:pt idx="22">
                  <c:v>-34.73593805953354</c:v>
                </c:pt>
                <c:pt idx="23">
                  <c:v>-38.24239409784321</c:v>
                </c:pt>
                <c:pt idx="24">
                  <c:v>-40.4776406965796</c:v>
                </c:pt>
                <c:pt idx="25">
                  <c:v>-41.36737637323565</c:v>
                </c:pt>
                <c:pt idx="26">
                  <c:v>-40.88202556337376</c:v>
                </c:pt>
                <c:pt idx="27">
                  <c:v>-39.03772173733635</c:v>
                </c:pt>
                <c:pt idx="28">
                  <c:v>-35.89577111008217</c:v>
                </c:pt>
                <c:pt idx="29">
                  <c:v>-31.56061477088559</c:v>
                </c:pt>
                <c:pt idx="30">
                  <c:v>-26.17635697342681</c:v>
                </c:pt>
                <c:pt idx="31">
                  <c:v>-19.92197498883882</c:v>
                </c:pt>
                <c:pt idx="32">
                  <c:v>-13.00536975023695</c:v>
                </c:pt>
                <c:pt idx="33">
                  <c:v>-5.656455050325106</c:v>
                </c:pt>
                <c:pt idx="34">
                  <c:v>1.880484987019801</c:v>
                </c:pt>
                <c:pt idx="35">
                  <c:v>9.354916117093873</c:v>
                </c:pt>
                <c:pt idx="36">
                  <c:v>16.51838194400102</c:v>
                </c:pt>
                <c:pt idx="37">
                  <c:v>23.13276282084028</c:v>
                </c:pt>
                <c:pt idx="38">
                  <c:v>28.97819114763713</c:v>
                </c:pt>
                <c:pt idx="39">
                  <c:v>33.86035995583832</c:v>
                </c:pt>
                <c:pt idx="40">
                  <c:v>37.61698183585598</c:v>
                </c:pt>
                <c:pt idx="41">
                  <c:v>40.12318350746168</c:v>
                </c:pt>
                <c:pt idx="42">
                  <c:v>41.29565671295933</c:v>
                </c:pt>
                <c:pt idx="43">
                  <c:v>41.09542745394646</c:v>
                </c:pt>
                <c:pt idx="44">
                  <c:v>39.5291515198981</c:v>
                </c:pt>
                <c:pt idx="45">
                  <c:v>36.64889324411</c:v>
                </c:pt>
                <c:pt idx="46">
                  <c:v>32.5503948413406</c:v>
                </c:pt>
                <c:pt idx="47">
                  <c:v>27.36989385582796</c:v>
                </c:pt>
                <c:pt idx="48">
                  <c:v>21.27959451039497</c:v>
                </c:pt>
                <c:pt idx="49">
                  <c:v>14.48194349281781</c:v>
                </c:pt>
                <c:pt idx="50">
                  <c:v>7.202900457148405</c:v>
                </c:pt>
                <c:pt idx="51">
                  <c:v>-0.315573065796572</c:v>
                </c:pt>
                <c:pt idx="52">
                  <c:v>-7.823556673829669</c:v>
                </c:pt>
                <c:pt idx="53">
                  <c:v>-15.07147865838369</c:v>
                </c:pt>
                <c:pt idx="54">
                  <c:v>-21.81841197863375</c:v>
                </c:pt>
                <c:pt idx="55">
                  <c:v>-27.84008287957047</c:v>
                </c:pt>
                <c:pt idx="56">
                  <c:v>-32.93632594080478</c:v>
                </c:pt>
                <c:pt idx="57">
                  <c:v>-36.93773774399362</c:v>
                </c:pt>
                <c:pt idx="58">
                  <c:v>-39.71130798536731</c:v>
                </c:pt>
                <c:pt idx="59">
                  <c:v>-41.16484085042912</c:v>
                </c:pt>
                <c:pt idx="60">
                  <c:v>-41.25001968060197</c:v>
                </c:pt>
                <c:pt idx="61">
                  <c:v>-39.96401305971744</c:v>
                </c:pt>
                <c:pt idx="62">
                  <c:v>-37.34956893267774</c:v>
                </c:pt>
                <c:pt idx="63">
                  <c:v>-33.49359362770658</c:v>
                </c:pt>
                <c:pt idx="64">
                  <c:v>-28.52426301668851</c:v>
                </c:pt>
                <c:pt idx="65">
                  <c:v>-22.60676184106318</c:v>
                </c:pt>
                <c:pt idx="66">
                  <c:v>-15.93779283167668</c:v>
                </c:pt>
                <c:pt idx="67">
                  <c:v>-8.739038144077874</c:v>
                </c:pt>
                <c:pt idx="68">
                  <c:v>-1.249790456665228</c:v>
                </c:pt>
                <c:pt idx="69">
                  <c:v>6.281001319800365</c:v>
                </c:pt>
                <c:pt idx="70">
                  <c:v>13.60300731399317</c:v>
                </c:pt>
                <c:pt idx="71">
                  <c:v>20.47283787011357</c:v>
                </c:pt>
                <c:pt idx="72">
                  <c:v>26.66213402536046</c:v>
                </c:pt>
                <c:pt idx="73">
                  <c:v>31.96515835448971</c:v>
                </c:pt>
                <c:pt idx="74">
                  <c:v>36.20563385538092</c:v>
                </c:pt>
                <c:pt idx="75">
                  <c:v>39.2426035452881</c:v>
                </c:pt>
                <c:pt idx="76">
                  <c:v>40.97511598985205</c:v>
                </c:pt>
                <c:pt idx="77">
                  <c:v>41.34558101393699</c:v>
                </c:pt>
                <c:pt idx="78">
                  <c:v>40.34168404763275</c:v>
                </c:pt>
                <c:pt idx="79">
                  <c:v>37.9967954729468</c:v>
                </c:pt>
                <c:pt idx="80">
                  <c:v>34.38886136415636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1652992"/>
        <c:axId val="-1809495776"/>
      </c:scatterChart>
      <c:valAx>
        <c:axId val="-1811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495776"/>
        <c:crosses val="autoZero"/>
        <c:crossBetween val="midCat"/>
      </c:valAx>
      <c:valAx>
        <c:axId val="-18094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16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over time based on analytic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Sheet2!$M$3:$M$83</c:f>
              <c:numCache>
                <c:formatCode>General</c:formatCode>
                <c:ptCount val="8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</c:numCache>
            </c:numRef>
          </c:xVal>
          <c:yVal>
            <c:numRef>
              <c:f>Sheet2!$N$3:$N$83</c:f>
              <c:numCache>
                <c:formatCode>General</c:formatCode>
                <c:ptCount val="81"/>
                <c:pt idx="0">
                  <c:v>5.0</c:v>
                </c:pt>
                <c:pt idx="1">
                  <c:v>9.30486014796823</c:v>
                </c:pt>
                <c:pt idx="2">
                  <c:v>16.47080153623997</c:v>
                </c:pt>
                <c:pt idx="3">
                  <c:v>23.08923958733473</c:v>
                </c:pt>
                <c:pt idx="4">
                  <c:v>28.9401718373833</c:v>
                </c:pt>
                <c:pt idx="5">
                  <c:v>33.8291083627806</c:v>
                </c:pt>
                <c:pt idx="6">
                  <c:v>37.59353678931021</c:v>
                </c:pt>
                <c:pt idx="7">
                  <c:v>40.10832434055235</c:v>
                </c:pt>
                <c:pt idx="8">
                  <c:v>41.28987735692911</c:v>
                </c:pt>
                <c:pt idx="9">
                  <c:v>41.09892001946503</c:v>
                </c:pt>
                <c:pt idx="10">
                  <c:v>39.54179991114142</c:v>
                </c:pt>
                <c:pt idx="11">
                  <c:v>36.67027701788351</c:v>
                </c:pt>
                <c:pt idx="12">
                  <c:v>32.57980318296552</c:v>
                </c:pt>
                <c:pt idx="13">
                  <c:v>27.40634920722101</c:v>
                </c:pt>
                <c:pt idx="14">
                  <c:v>21.32188506492352</c:v>
                </c:pt>
                <c:pt idx="15">
                  <c:v>14.52866347677471</c:v>
                </c:pt>
                <c:pt idx="16">
                  <c:v>7.252496858855858</c:v>
                </c:pt>
                <c:pt idx="17">
                  <c:v>-0.264748872568942</c:v>
                </c:pt>
                <c:pt idx="18">
                  <c:v>-7.773194128137925</c:v>
                </c:pt>
                <c:pt idx="19">
                  <c:v>-15.02325185373054</c:v>
                </c:pt>
                <c:pt idx="20">
                  <c:v>-21.77392401468808</c:v>
                </c:pt>
                <c:pt idx="21">
                  <c:v>-27.80081257378205</c:v>
                </c:pt>
                <c:pt idx="22">
                  <c:v>-32.90357867126493</c:v>
                </c:pt>
                <c:pt idx="23">
                  <c:v>-36.91260205756613</c:v>
                </c:pt>
                <c:pt idx="24">
                  <c:v>-39.69461941347247</c:v>
                </c:pt>
                <c:pt idx="25">
                  <c:v>-41.15715413527455</c:v>
                </c:pt>
                <c:pt idx="26">
                  <c:v>-41.25159033508362</c:v>
                </c:pt>
                <c:pt idx="27">
                  <c:v>-39.9747888739554</c:v>
                </c:pt>
                <c:pt idx="28">
                  <c:v>-37.36919170951666</c:v>
                </c:pt>
                <c:pt idx="29">
                  <c:v>-33.52141108949138</c:v>
                </c:pt>
                <c:pt idx="30">
                  <c:v>-28.55935048752375</c:v>
                </c:pt>
                <c:pt idx="31">
                  <c:v>-22.64795298381986</c:v>
                </c:pt>
                <c:pt idx="32">
                  <c:v>-15.98371841802244</c:v>
                </c:pt>
                <c:pt idx="33">
                  <c:v>-8.7881715687815</c:v>
                </c:pt>
                <c:pt idx="34">
                  <c:v>-1.300498483242647</c:v>
                </c:pt>
                <c:pt idx="35">
                  <c:v>6.230404268927894</c:v>
                </c:pt>
                <c:pt idx="36">
                  <c:v>13.55420312747834</c:v>
                </c:pt>
                <c:pt idx="37">
                  <c:v>20.42744884028533</c:v>
                </c:pt>
                <c:pt idx="38">
                  <c:v>26.62166892185872</c:v>
                </c:pt>
                <c:pt idx="39">
                  <c:v>31.93096227148964</c:v>
                </c:pt>
                <c:pt idx="40">
                  <c:v>36.17884349952784</c:v>
                </c:pt>
                <c:pt idx="41">
                  <c:v>39.22410945060989</c:v>
                </c:pt>
                <c:pt idx="42">
                  <c:v>40.9655329156567</c:v>
                </c:pt>
                <c:pt idx="43">
                  <c:v>41.34522750969462</c:v>
                </c:pt>
                <c:pt idx="44">
                  <c:v>40.3505718641226</c:v>
                </c:pt>
                <c:pt idx="45">
                  <c:v>38.01462917165132</c:v>
                </c:pt>
                <c:pt idx="46">
                  <c:v>34.41504813788683</c:v>
                </c:pt>
                <c:pt idx="47">
                  <c:v>29.67148187285462</c:v>
                </c:pt>
                <c:pt idx="48">
                  <c:v>23.94161052068808</c:v>
                </c:pt>
                <c:pt idx="49">
                  <c:v>17.41589983862452</c:v>
                </c:pt>
                <c:pt idx="50">
                  <c:v>10.31126995456534</c:v>
                </c:pt>
                <c:pt idx="51">
                  <c:v>2.863884759039713</c:v>
                </c:pt>
                <c:pt idx="52">
                  <c:v>-4.67869838173562</c:v>
                </c:pt>
                <c:pt idx="53">
                  <c:v>-12.06575764153833</c:v>
                </c:pt>
                <c:pt idx="54">
                  <c:v>-19.05174093914357</c:v>
                </c:pt>
                <c:pt idx="55">
                  <c:v>-25.40442829664167</c:v>
                </c:pt>
                <c:pt idx="56">
                  <c:v>-30.91265102739515</c:v>
                </c:pt>
                <c:pt idx="57">
                  <c:v>-35.39331116131645</c:v>
                </c:pt>
                <c:pt idx="58">
                  <c:v>-38.69746777584757</c:v>
                </c:pt>
                <c:pt idx="59">
                  <c:v>-40.71528791786648</c:v>
                </c:pt>
                <c:pt idx="60">
                  <c:v>-41.37969754369977</c:v>
                </c:pt>
                <c:pt idx="61">
                  <c:v>-40.66861111691523</c:v>
                </c:pt>
                <c:pt idx="62">
                  <c:v>-38.6056657501834</c:v>
                </c:pt>
                <c:pt idx="63">
                  <c:v>-35.25943548771296</c:v>
                </c:pt>
                <c:pt idx="64">
                  <c:v>-30.7411518461751</c:v>
                </c:pt>
                <c:pt idx="65">
                  <c:v>-25.20100638525871</c:v>
                </c:pt>
                <c:pt idx="66">
                  <c:v>-18.82315821353069</c:v>
                </c:pt>
                <c:pt idx="67">
                  <c:v>-11.81961238431818</c:v>
                </c:pt>
                <c:pt idx="68">
                  <c:v>-4.423172668896471</c:v>
                </c:pt>
                <c:pt idx="69">
                  <c:v>3.120297037251632</c:v>
                </c:pt>
                <c:pt idx="70">
                  <c:v>10.56004543772315</c:v>
                </c:pt>
                <c:pt idx="71">
                  <c:v>17.64876901981095</c:v>
                </c:pt>
                <c:pt idx="72">
                  <c:v>24.15083263188134</c:v>
                </c:pt>
                <c:pt idx="73">
                  <c:v>29.8501021945872</c:v>
                </c:pt>
                <c:pt idx="74">
                  <c:v>34.55712917998735</c:v>
                </c:pt>
                <c:pt idx="75">
                  <c:v>38.11544804042644</c:v>
                </c:pt>
                <c:pt idx="76">
                  <c:v>40.40677725532743</c:v>
                </c:pt>
                <c:pt idx="77">
                  <c:v>41.35495110871292</c:v>
                </c:pt>
                <c:pt idx="78">
                  <c:v>40.92845150185465</c:v>
                </c:pt>
                <c:pt idx="79">
                  <c:v>39.14145564146266</c:v>
                </c:pt>
                <c:pt idx="80">
                  <c:v>36.05336477737498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746720"/>
        <c:axId val="-1830522672"/>
      </c:scatterChart>
      <c:valAx>
        <c:axId val="-18347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522672"/>
        <c:crosses val="autoZero"/>
        <c:crossBetween val="midCat"/>
      </c:valAx>
      <c:valAx>
        <c:axId val="-18305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7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over time based on iterative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Sheet2!$B$3:$B$83</c:f>
              <c:numCache>
                <c:formatCode>General</c:formatCode>
                <c:ptCount val="8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</c:numCache>
            </c:numRef>
          </c:xVal>
          <c:yVal>
            <c:numRef>
              <c:f>Sheet2!$C$3:$C$83</c:f>
              <c:numCache>
                <c:formatCode>General</c:formatCode>
                <c:ptCount val="81"/>
                <c:pt idx="0">
                  <c:v>5.0</c:v>
                </c:pt>
                <c:pt idx="1">
                  <c:v>12.37530061378819</c:v>
                </c:pt>
                <c:pt idx="2">
                  <c:v>19.3392357958632</c:v>
                </c:pt>
                <c:pt idx="3">
                  <c:v>25.66031846627443</c:v>
                </c:pt>
                <c:pt idx="4">
                  <c:v>31.12843050484375</c:v>
                </c:pt>
                <c:pt idx="5">
                  <c:v>35.56180725472751</c:v>
                </c:pt>
                <c:pt idx="6">
                  <c:v>38.81307953293948</c:v>
                </c:pt>
                <c:pt idx="7">
                  <c:v>40.77417230630805</c:v>
                </c:pt>
                <c:pt idx="8">
                  <c:v>41.37989719674669</c:v>
                </c:pt>
                <c:pt idx="9">
                  <c:v>40.6101193979318</c:v>
                </c:pt>
                <c:pt idx="10">
                  <c:v>38.49042697324988</c:v>
                </c:pt>
                <c:pt idx="11">
                  <c:v>35.09128028698551</c:v>
                </c:pt>
                <c:pt idx="12">
                  <c:v>30.5256698423749</c:v>
                </c:pt>
                <c:pt idx="13">
                  <c:v>24.94536038196409</c:v>
                </c:pt>
                <c:pt idx="14">
                  <c:v>18.53584609954404</c:v>
                </c:pt>
                <c:pt idx="15">
                  <c:v>11.51018465667341</c:v>
                </c:pt>
                <c:pt idx="16">
                  <c:v>4.101914966281452</c:v>
                </c:pt>
                <c:pt idx="17">
                  <c:v>-3.442705837801838</c:v>
                </c:pt>
                <c:pt idx="18">
                  <c:v>-10.87288819570701</c:v>
                </c:pt>
                <c:pt idx="19">
                  <c:v>-17.94164657805132</c:v>
                </c:pt>
                <c:pt idx="20">
                  <c:v>-24.41400949328254</c:v>
                </c:pt>
                <c:pt idx="21">
                  <c:v>-30.07483013827073</c:v>
                </c:pt>
                <c:pt idx="22">
                  <c:v>-34.73593805953354</c:v>
                </c:pt>
                <c:pt idx="23">
                  <c:v>-38.24239409784321</c:v>
                </c:pt>
                <c:pt idx="24">
                  <c:v>-40.4776406965796</c:v>
                </c:pt>
                <c:pt idx="25">
                  <c:v>-41.36737637323565</c:v>
                </c:pt>
                <c:pt idx="26">
                  <c:v>-40.88202556337376</c:v>
                </c:pt>
                <c:pt idx="27">
                  <c:v>-39.03772173733635</c:v>
                </c:pt>
                <c:pt idx="28">
                  <c:v>-35.89577111008217</c:v>
                </c:pt>
                <c:pt idx="29">
                  <c:v>-31.56061477088559</c:v>
                </c:pt>
                <c:pt idx="30">
                  <c:v>-26.17635697342681</c:v>
                </c:pt>
                <c:pt idx="31">
                  <c:v>-19.92197498883882</c:v>
                </c:pt>
                <c:pt idx="32">
                  <c:v>-13.00536975023695</c:v>
                </c:pt>
                <c:pt idx="33">
                  <c:v>-5.656455050325106</c:v>
                </c:pt>
                <c:pt idx="34">
                  <c:v>1.880484987019801</c:v>
                </c:pt>
                <c:pt idx="35">
                  <c:v>9.354916117093873</c:v>
                </c:pt>
                <c:pt idx="36">
                  <c:v>16.51838194400102</c:v>
                </c:pt>
                <c:pt idx="37">
                  <c:v>23.13276282084028</c:v>
                </c:pt>
                <c:pt idx="38">
                  <c:v>28.97819114763713</c:v>
                </c:pt>
                <c:pt idx="39">
                  <c:v>33.86035995583832</c:v>
                </c:pt>
                <c:pt idx="40">
                  <c:v>37.61698183585598</c:v>
                </c:pt>
                <c:pt idx="41">
                  <c:v>40.12318350746168</c:v>
                </c:pt>
                <c:pt idx="42">
                  <c:v>41.29565671295933</c:v>
                </c:pt>
                <c:pt idx="43">
                  <c:v>41.09542745394646</c:v>
                </c:pt>
                <c:pt idx="44">
                  <c:v>39.5291515198981</c:v>
                </c:pt>
                <c:pt idx="45">
                  <c:v>36.64889324411</c:v>
                </c:pt>
                <c:pt idx="46">
                  <c:v>32.5503948413406</c:v>
                </c:pt>
                <c:pt idx="47">
                  <c:v>27.36989385582796</c:v>
                </c:pt>
                <c:pt idx="48">
                  <c:v>21.27959451039497</c:v>
                </c:pt>
                <c:pt idx="49">
                  <c:v>14.48194349281781</c:v>
                </c:pt>
                <c:pt idx="50">
                  <c:v>7.202900457148405</c:v>
                </c:pt>
                <c:pt idx="51">
                  <c:v>-0.315573065796572</c:v>
                </c:pt>
                <c:pt idx="52">
                  <c:v>-7.823556673829669</c:v>
                </c:pt>
                <c:pt idx="53">
                  <c:v>-15.07147865838369</c:v>
                </c:pt>
                <c:pt idx="54">
                  <c:v>-21.81841197863375</c:v>
                </c:pt>
                <c:pt idx="55">
                  <c:v>-27.84008287957047</c:v>
                </c:pt>
                <c:pt idx="56">
                  <c:v>-32.93632594080478</c:v>
                </c:pt>
                <c:pt idx="57">
                  <c:v>-36.93773774399362</c:v>
                </c:pt>
                <c:pt idx="58">
                  <c:v>-39.71130798536731</c:v>
                </c:pt>
                <c:pt idx="59">
                  <c:v>-41.16484085042912</c:v>
                </c:pt>
                <c:pt idx="60">
                  <c:v>-41.25001968060197</c:v>
                </c:pt>
                <c:pt idx="61">
                  <c:v>-39.96401305971744</c:v>
                </c:pt>
                <c:pt idx="62">
                  <c:v>-37.34956893267774</c:v>
                </c:pt>
                <c:pt idx="63">
                  <c:v>-33.49359362770658</c:v>
                </c:pt>
                <c:pt idx="64">
                  <c:v>-28.52426301668851</c:v>
                </c:pt>
                <c:pt idx="65">
                  <c:v>-22.60676184106318</c:v>
                </c:pt>
                <c:pt idx="66">
                  <c:v>-15.93779283167668</c:v>
                </c:pt>
                <c:pt idx="67">
                  <c:v>-8.739038144077874</c:v>
                </c:pt>
                <c:pt idx="68">
                  <c:v>-1.249790456665228</c:v>
                </c:pt>
                <c:pt idx="69">
                  <c:v>6.281001319800365</c:v>
                </c:pt>
                <c:pt idx="70">
                  <c:v>13.60300731399317</c:v>
                </c:pt>
                <c:pt idx="71">
                  <c:v>20.47283787011357</c:v>
                </c:pt>
                <c:pt idx="72">
                  <c:v>26.66213402536046</c:v>
                </c:pt>
                <c:pt idx="73">
                  <c:v>31.96515835448971</c:v>
                </c:pt>
                <c:pt idx="74">
                  <c:v>36.20563385538092</c:v>
                </c:pt>
                <c:pt idx="75">
                  <c:v>39.2426035452881</c:v>
                </c:pt>
                <c:pt idx="76">
                  <c:v>40.97511598985205</c:v>
                </c:pt>
                <c:pt idx="77">
                  <c:v>41.34558101393699</c:v>
                </c:pt>
                <c:pt idx="78">
                  <c:v>40.34168404763275</c:v>
                </c:pt>
                <c:pt idx="79">
                  <c:v>37.9967954729468</c:v>
                </c:pt>
                <c:pt idx="80">
                  <c:v>34.38886136415636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909408"/>
        <c:axId val="-1839577616"/>
      </c:scatterChart>
      <c:valAx>
        <c:axId val="-18389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9577616"/>
        <c:crosses val="autoZero"/>
        <c:crossBetween val="midCat"/>
      </c:valAx>
      <c:valAx>
        <c:axId val="-1839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9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Veloctiy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Sheet2!$B$3:$B$83</c:f>
              <c:numCache>
                <c:formatCode>General</c:formatCode>
                <c:ptCount val="8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</c:numCache>
            </c:numRef>
          </c:xVal>
          <c:yVal>
            <c:numRef>
              <c:f>Sheet2!$D$3:$D$83</c:f>
              <c:numCache>
                <c:formatCode>General</c:formatCode>
                <c:ptCount val="81"/>
                <c:pt idx="0">
                  <c:v>15.0</c:v>
                </c:pt>
                <c:pt idx="1">
                  <c:v>14.75060122757638</c:v>
                </c:pt>
                <c:pt idx="2">
                  <c:v>13.92787036415003</c:v>
                </c:pt>
                <c:pt idx="3">
                  <c:v>12.64216534082246</c:v>
                </c:pt>
                <c:pt idx="4">
                  <c:v>10.93622407713863</c:v>
                </c:pt>
                <c:pt idx="5">
                  <c:v>8.866753499767533</c:v>
                </c:pt>
                <c:pt idx="6">
                  <c:v>6.502544556423942</c:v>
                </c:pt>
                <c:pt idx="7">
                  <c:v>3.922185546737154</c:v>
                </c:pt>
                <c:pt idx="8">
                  <c:v>1.21144978087726</c:v>
                </c:pt>
                <c:pt idx="9">
                  <c:v>-1.539555597629786</c:v>
                </c:pt>
                <c:pt idx="10">
                  <c:v>-4.23938484936383</c:v>
                </c:pt>
                <c:pt idx="11">
                  <c:v>-6.798293372528746</c:v>
                </c:pt>
                <c:pt idx="12">
                  <c:v>-9.131220889221225</c:v>
                </c:pt>
                <c:pt idx="13">
                  <c:v>-11.16061892082161</c:v>
                </c:pt>
                <c:pt idx="14">
                  <c:v>-12.81902856484011</c:v>
                </c:pt>
                <c:pt idx="15">
                  <c:v>-14.05132288574126</c:v>
                </c:pt>
                <c:pt idx="16">
                  <c:v>-14.81653938078391</c:v>
                </c:pt>
                <c:pt idx="17">
                  <c:v>-15.08924160816658</c:v>
                </c:pt>
                <c:pt idx="18">
                  <c:v>-14.86036471581034</c:v>
                </c:pt>
                <c:pt idx="19">
                  <c:v>-14.13751676468862</c:v>
                </c:pt>
                <c:pt idx="20">
                  <c:v>-12.94472583046245</c:v>
                </c:pt>
                <c:pt idx="21">
                  <c:v>-11.32164128997638</c:v>
                </c:pt>
                <c:pt idx="22">
                  <c:v>-9.322215842525622</c:v>
                </c:pt>
                <c:pt idx="23">
                  <c:v>-7.01291207661933</c:v>
                </c:pt>
                <c:pt idx="24">
                  <c:v>-4.470493197472762</c:v>
                </c:pt>
                <c:pt idx="25">
                  <c:v>-1.779471353312118</c:v>
                </c:pt>
                <c:pt idx="26">
                  <c:v>0.970701619723783</c:v>
                </c:pt>
                <c:pt idx="27">
                  <c:v>3.688607652074822</c:v>
                </c:pt>
                <c:pt idx="28">
                  <c:v>6.283901254508364</c:v>
                </c:pt>
                <c:pt idx="29">
                  <c:v>8.670312678393159</c:v>
                </c:pt>
                <c:pt idx="30">
                  <c:v>10.76851559491755</c:v>
                </c:pt>
                <c:pt idx="31">
                  <c:v>12.50876396917599</c:v>
                </c:pt>
                <c:pt idx="32">
                  <c:v>13.83321047720375</c:v>
                </c:pt>
                <c:pt idx="33">
                  <c:v>14.69782939982368</c:v>
                </c:pt>
                <c:pt idx="34">
                  <c:v>15.07388007468981</c:v>
                </c:pt>
                <c:pt idx="35">
                  <c:v>14.94886226014814</c:v>
                </c:pt>
                <c:pt idx="36">
                  <c:v>14.3269316538143</c:v>
                </c:pt>
                <c:pt idx="37">
                  <c:v>13.22876175367852</c:v>
                </c:pt>
                <c:pt idx="38">
                  <c:v>11.6908566535937</c:v>
                </c:pt>
                <c:pt idx="39">
                  <c:v>9.764337616402371</c:v>
                </c:pt>
                <c:pt idx="40">
                  <c:v>7.513243760035322</c:v>
                </c:pt>
                <c:pt idx="41">
                  <c:v>5.012403343211403</c:v>
                </c:pt>
                <c:pt idx="42">
                  <c:v>2.344946410995305</c:v>
                </c:pt>
                <c:pt idx="43">
                  <c:v>-0.400458518025744</c:v>
                </c:pt>
                <c:pt idx="44">
                  <c:v>-3.132551868096726</c:v>
                </c:pt>
                <c:pt idx="45">
                  <c:v>-5.760516551576202</c:v>
                </c:pt>
                <c:pt idx="46">
                  <c:v>-8.196996805538802</c:v>
                </c:pt>
                <c:pt idx="47">
                  <c:v>-10.36100197102527</c:v>
                </c:pt>
                <c:pt idx="48">
                  <c:v>-12.18059869086598</c:v>
                </c:pt>
                <c:pt idx="49">
                  <c:v>-13.59530203515432</c:v>
                </c:pt>
                <c:pt idx="50">
                  <c:v>-14.55808607133881</c:v>
                </c:pt>
                <c:pt idx="51">
                  <c:v>-15.03694704588995</c:v>
                </c:pt>
                <c:pt idx="52">
                  <c:v>-15.01596721606619</c:v>
                </c:pt>
                <c:pt idx="53">
                  <c:v>-14.49584396910805</c:v>
                </c:pt>
                <c:pt idx="54">
                  <c:v>-13.49386664050011</c:v>
                </c:pt>
                <c:pt idx="55">
                  <c:v>-12.04334180187344</c:v>
                </c:pt>
                <c:pt idx="56">
                  <c:v>-10.19248612246864</c:v>
                </c:pt>
                <c:pt idx="57">
                  <c:v>-8.00282360637766</c:v>
                </c:pt>
                <c:pt idx="58">
                  <c:v>-5.54714048274738</c:v>
                </c:pt>
                <c:pt idx="59">
                  <c:v>-2.90706573012362</c:v>
                </c:pt>
                <c:pt idx="60">
                  <c:v>-0.170357660345701</c:v>
                </c:pt>
                <c:pt idx="61">
                  <c:v>2.572013241769042</c:v>
                </c:pt>
                <c:pt idx="62">
                  <c:v>5.228888254079408</c:v>
                </c:pt>
                <c:pt idx="63">
                  <c:v>7.71195060994232</c:v>
                </c:pt>
                <c:pt idx="64">
                  <c:v>9.938661222036139</c:v>
                </c:pt>
                <c:pt idx="65">
                  <c:v>11.83500235125067</c:v>
                </c:pt>
                <c:pt idx="66">
                  <c:v>13.337938018773</c:v>
                </c:pt>
                <c:pt idx="67">
                  <c:v>14.39750937519762</c:v>
                </c:pt>
                <c:pt idx="68">
                  <c:v>14.9784953748253</c:v>
                </c:pt>
                <c:pt idx="69">
                  <c:v>15.06158355293119</c:v>
                </c:pt>
                <c:pt idx="70">
                  <c:v>14.64401198838561</c:v>
                </c:pt>
                <c:pt idx="71">
                  <c:v>13.73966111224079</c:v>
                </c:pt>
                <c:pt idx="72">
                  <c:v>12.37859231049379</c:v>
                </c:pt>
                <c:pt idx="73">
                  <c:v>10.60604865825849</c:v>
                </c:pt>
                <c:pt idx="74">
                  <c:v>8.480951001782422</c:v>
                </c:pt>
                <c:pt idx="75">
                  <c:v>6.073939379814348</c:v>
                </c:pt>
                <c:pt idx="76">
                  <c:v>3.465024889127932</c:v>
                </c:pt>
                <c:pt idx="77">
                  <c:v>0.740930048169872</c:v>
                </c:pt>
                <c:pt idx="78">
                  <c:v>-2.007793932608479</c:v>
                </c:pt>
                <c:pt idx="79">
                  <c:v>-4.689777149371906</c:v>
                </c:pt>
                <c:pt idx="80">
                  <c:v>-7.215868217580876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524112"/>
        <c:axId val="-1840568832"/>
      </c:scatterChart>
      <c:valAx>
        <c:axId val="-18385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0568832"/>
        <c:crosses val="autoZero"/>
        <c:crossBetween val="midCat"/>
      </c:valAx>
      <c:valAx>
        <c:axId val="-18405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5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over time based on analytic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Sheet2!$M$3:$M$83</c:f>
              <c:numCache>
                <c:formatCode>General</c:formatCode>
                <c:ptCount val="8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</c:numCache>
            </c:numRef>
          </c:xVal>
          <c:yVal>
            <c:numRef>
              <c:f>Sheet2!$N$3:$N$83</c:f>
              <c:numCache>
                <c:formatCode>General</c:formatCode>
                <c:ptCount val="81"/>
                <c:pt idx="0">
                  <c:v>5.0</c:v>
                </c:pt>
                <c:pt idx="1">
                  <c:v>9.30486014796823</c:v>
                </c:pt>
                <c:pt idx="2">
                  <c:v>16.47080153623997</c:v>
                </c:pt>
                <c:pt idx="3">
                  <c:v>23.08923958733473</c:v>
                </c:pt>
                <c:pt idx="4">
                  <c:v>28.9401718373833</c:v>
                </c:pt>
                <c:pt idx="5">
                  <c:v>33.8291083627806</c:v>
                </c:pt>
                <c:pt idx="6">
                  <c:v>37.59353678931021</c:v>
                </c:pt>
                <c:pt idx="7">
                  <c:v>40.10832434055235</c:v>
                </c:pt>
                <c:pt idx="8">
                  <c:v>41.28987735692911</c:v>
                </c:pt>
                <c:pt idx="9">
                  <c:v>41.09892001946503</c:v>
                </c:pt>
                <c:pt idx="10">
                  <c:v>39.54179991114142</c:v>
                </c:pt>
                <c:pt idx="11">
                  <c:v>36.67027701788351</c:v>
                </c:pt>
                <c:pt idx="12">
                  <c:v>32.57980318296552</c:v>
                </c:pt>
                <c:pt idx="13">
                  <c:v>27.40634920722101</c:v>
                </c:pt>
                <c:pt idx="14">
                  <c:v>21.32188506492352</c:v>
                </c:pt>
                <c:pt idx="15">
                  <c:v>14.52866347677471</c:v>
                </c:pt>
                <c:pt idx="16">
                  <c:v>7.252496858855858</c:v>
                </c:pt>
                <c:pt idx="17">
                  <c:v>-0.264748872568942</c:v>
                </c:pt>
                <c:pt idx="18">
                  <c:v>-7.773194128137925</c:v>
                </c:pt>
                <c:pt idx="19">
                  <c:v>-15.02325185373054</c:v>
                </c:pt>
                <c:pt idx="20">
                  <c:v>-21.77392401468808</c:v>
                </c:pt>
                <c:pt idx="21">
                  <c:v>-27.80081257378205</c:v>
                </c:pt>
                <c:pt idx="22">
                  <c:v>-32.90357867126493</c:v>
                </c:pt>
                <c:pt idx="23">
                  <c:v>-36.91260205756613</c:v>
                </c:pt>
                <c:pt idx="24">
                  <c:v>-39.69461941347247</c:v>
                </c:pt>
                <c:pt idx="25">
                  <c:v>-41.15715413527455</c:v>
                </c:pt>
                <c:pt idx="26">
                  <c:v>-41.25159033508362</c:v>
                </c:pt>
                <c:pt idx="27">
                  <c:v>-39.9747888739554</c:v>
                </c:pt>
                <c:pt idx="28">
                  <c:v>-37.36919170951666</c:v>
                </c:pt>
                <c:pt idx="29">
                  <c:v>-33.52141108949138</c:v>
                </c:pt>
                <c:pt idx="30">
                  <c:v>-28.55935048752375</c:v>
                </c:pt>
                <c:pt idx="31">
                  <c:v>-22.64795298381986</c:v>
                </c:pt>
                <c:pt idx="32">
                  <c:v>-15.98371841802244</c:v>
                </c:pt>
                <c:pt idx="33">
                  <c:v>-8.7881715687815</c:v>
                </c:pt>
                <c:pt idx="34">
                  <c:v>-1.300498483242647</c:v>
                </c:pt>
                <c:pt idx="35">
                  <c:v>6.230404268927894</c:v>
                </c:pt>
                <c:pt idx="36">
                  <c:v>13.55420312747834</c:v>
                </c:pt>
                <c:pt idx="37">
                  <c:v>20.42744884028533</c:v>
                </c:pt>
                <c:pt idx="38">
                  <c:v>26.62166892185872</c:v>
                </c:pt>
                <c:pt idx="39">
                  <c:v>31.93096227148964</c:v>
                </c:pt>
                <c:pt idx="40">
                  <c:v>36.17884349952784</c:v>
                </c:pt>
                <c:pt idx="41">
                  <c:v>39.22410945060989</c:v>
                </c:pt>
                <c:pt idx="42">
                  <c:v>40.9655329156567</c:v>
                </c:pt>
                <c:pt idx="43">
                  <c:v>41.34522750969462</c:v>
                </c:pt>
                <c:pt idx="44">
                  <c:v>40.3505718641226</c:v>
                </c:pt>
                <c:pt idx="45">
                  <c:v>38.01462917165132</c:v>
                </c:pt>
                <c:pt idx="46">
                  <c:v>34.41504813788683</c:v>
                </c:pt>
                <c:pt idx="47">
                  <c:v>29.67148187285462</c:v>
                </c:pt>
                <c:pt idx="48">
                  <c:v>23.94161052068808</c:v>
                </c:pt>
                <c:pt idx="49">
                  <c:v>17.41589983862452</c:v>
                </c:pt>
                <c:pt idx="50">
                  <c:v>10.31126995456534</c:v>
                </c:pt>
                <c:pt idx="51">
                  <c:v>2.863884759039713</c:v>
                </c:pt>
                <c:pt idx="52">
                  <c:v>-4.67869838173562</c:v>
                </c:pt>
                <c:pt idx="53">
                  <c:v>-12.06575764153833</c:v>
                </c:pt>
                <c:pt idx="54">
                  <c:v>-19.05174093914357</c:v>
                </c:pt>
                <c:pt idx="55">
                  <c:v>-25.40442829664167</c:v>
                </c:pt>
                <c:pt idx="56">
                  <c:v>-30.91265102739515</c:v>
                </c:pt>
                <c:pt idx="57">
                  <c:v>-35.39331116131645</c:v>
                </c:pt>
                <c:pt idx="58">
                  <c:v>-38.69746777584757</c:v>
                </c:pt>
                <c:pt idx="59">
                  <c:v>-40.71528791786648</c:v>
                </c:pt>
                <c:pt idx="60">
                  <c:v>-41.37969754369977</c:v>
                </c:pt>
                <c:pt idx="61">
                  <c:v>-40.66861111691523</c:v>
                </c:pt>
                <c:pt idx="62">
                  <c:v>-38.6056657501834</c:v>
                </c:pt>
                <c:pt idx="63">
                  <c:v>-35.25943548771296</c:v>
                </c:pt>
                <c:pt idx="64">
                  <c:v>-30.7411518461751</c:v>
                </c:pt>
                <c:pt idx="65">
                  <c:v>-25.20100638525871</c:v>
                </c:pt>
                <c:pt idx="66">
                  <c:v>-18.82315821353069</c:v>
                </c:pt>
                <c:pt idx="67">
                  <c:v>-11.81961238431818</c:v>
                </c:pt>
                <c:pt idx="68">
                  <c:v>-4.423172668896471</c:v>
                </c:pt>
                <c:pt idx="69">
                  <c:v>3.120297037251632</c:v>
                </c:pt>
                <c:pt idx="70">
                  <c:v>10.56004543772315</c:v>
                </c:pt>
                <c:pt idx="71">
                  <c:v>17.64876901981095</c:v>
                </c:pt>
                <c:pt idx="72">
                  <c:v>24.15083263188134</c:v>
                </c:pt>
                <c:pt idx="73">
                  <c:v>29.8501021945872</c:v>
                </c:pt>
                <c:pt idx="74">
                  <c:v>34.55712917998735</c:v>
                </c:pt>
                <c:pt idx="75">
                  <c:v>38.11544804042644</c:v>
                </c:pt>
                <c:pt idx="76">
                  <c:v>40.40677725532743</c:v>
                </c:pt>
                <c:pt idx="77">
                  <c:v>41.35495110871292</c:v>
                </c:pt>
                <c:pt idx="78">
                  <c:v>40.92845150185465</c:v>
                </c:pt>
                <c:pt idx="79">
                  <c:v>39.14145564146266</c:v>
                </c:pt>
                <c:pt idx="80">
                  <c:v>36.05336477737498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567568"/>
        <c:axId val="-1835351488"/>
      </c:scatterChart>
      <c:valAx>
        <c:axId val="-18295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5351488"/>
        <c:crosses val="autoZero"/>
        <c:crossBetween val="midCat"/>
      </c:valAx>
      <c:valAx>
        <c:axId val="-18353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5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13</xdr:row>
      <xdr:rowOff>177800</xdr:rowOff>
    </xdr:from>
    <xdr:to>
      <xdr:col>7</xdr:col>
      <xdr:colOff>573693</xdr:colOff>
      <xdr:row>27</xdr:row>
      <xdr:rowOff>65686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28</xdr:row>
      <xdr:rowOff>114300</xdr:rowOff>
    </xdr:from>
    <xdr:to>
      <xdr:col>7</xdr:col>
      <xdr:colOff>571500</xdr:colOff>
      <xdr:row>43</xdr:row>
      <xdr:rowOff>174945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975894</xdr:colOff>
      <xdr:row>8</xdr:row>
      <xdr:rowOff>132347</xdr:rowOff>
    </xdr:from>
    <xdr:to>
      <xdr:col>11</xdr:col>
      <xdr:colOff>748631</xdr:colOff>
      <xdr:row>22</xdr:row>
      <xdr:rowOff>68179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935789</xdr:colOff>
      <xdr:row>23</xdr:row>
      <xdr:rowOff>185821</xdr:rowOff>
    </xdr:from>
    <xdr:to>
      <xdr:col>11</xdr:col>
      <xdr:colOff>708526</xdr:colOff>
      <xdr:row>37</xdr:row>
      <xdr:rowOff>121652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996022</xdr:colOff>
      <xdr:row>39</xdr:row>
      <xdr:rowOff>91040</xdr:rowOff>
    </xdr:from>
    <xdr:to>
      <xdr:col>11</xdr:col>
      <xdr:colOff>585056</xdr:colOff>
      <xdr:row>54</xdr:row>
      <xdr:rowOff>114156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0" sqref="C10"/>
    </sheetView>
  </sheetViews>
  <sheetFormatPr baseColWidth="10" defaultRowHeight="16" x14ac:dyDescent="0.2"/>
  <cols>
    <col min="2" max="2" width="21.1640625" bestFit="1" customWidth="1"/>
  </cols>
  <sheetData>
    <row r="1" spans="2:3" x14ac:dyDescent="0.2">
      <c r="B1" t="s">
        <v>2</v>
      </c>
    </row>
    <row r="2" spans="2:3" x14ac:dyDescent="0.2">
      <c r="B2" t="s">
        <v>17</v>
      </c>
      <c r="C2">
        <v>5</v>
      </c>
    </row>
    <row r="3" spans="2:3" x14ac:dyDescent="0.2">
      <c r="B3" t="s">
        <v>18</v>
      </c>
      <c r="C3">
        <v>15</v>
      </c>
    </row>
    <row r="4" spans="2:3" x14ac:dyDescent="0.2">
      <c r="B4" t="s">
        <v>19</v>
      </c>
      <c r="C4">
        <v>2</v>
      </c>
    </row>
    <row r="5" spans="2:3" x14ac:dyDescent="0.2">
      <c r="B5" t="s">
        <v>20</v>
      </c>
      <c r="C5">
        <v>0.5</v>
      </c>
    </row>
    <row r="6" spans="2:3" x14ac:dyDescent="0.2">
      <c r="B6" t="s">
        <v>21</v>
      </c>
      <c r="C6">
        <v>15</v>
      </c>
    </row>
    <row r="8" spans="2:3" x14ac:dyDescent="0.2">
      <c r="B8" t="s">
        <v>3</v>
      </c>
    </row>
    <row r="9" spans="2:3" x14ac:dyDescent="0.2">
      <c r="B9" t="s">
        <v>4</v>
      </c>
      <c r="C9">
        <f>Sheet2!H3</f>
        <v>41.37989719674669</v>
      </c>
    </row>
    <row r="10" spans="2:3" x14ac:dyDescent="0.2">
      <c r="B10" t="s">
        <v>22</v>
      </c>
      <c r="C10">
        <f>Sheet2!I3</f>
        <v>1712.2958920133246</v>
      </c>
    </row>
    <row r="11" spans="2:3" x14ac:dyDescent="0.2">
      <c r="B11" t="s">
        <v>23</v>
      </c>
      <c r="C11">
        <f>Sheet2!J3</f>
        <v>1712.2958920133246</v>
      </c>
    </row>
    <row r="12" spans="2:3" x14ac:dyDescent="0.2">
      <c r="B12" t="s">
        <v>24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H1" zoomScale="89" workbookViewId="0">
      <selection activeCell="O6" sqref="O6"/>
    </sheetView>
  </sheetViews>
  <sheetFormatPr baseColWidth="10" defaultRowHeight="16" x14ac:dyDescent="0.2"/>
  <cols>
    <col min="1" max="1" width="14.1640625" bestFit="1" customWidth="1"/>
    <col min="5" max="5" width="14.1640625" bestFit="1" customWidth="1"/>
    <col min="6" max="6" width="11.33203125" bestFit="1" customWidth="1"/>
    <col min="7" max="7" width="22" customWidth="1"/>
    <col min="9" max="9" width="19.83203125" customWidth="1"/>
  </cols>
  <sheetData>
    <row r="1" spans="1:15" x14ac:dyDescent="0.2">
      <c r="B1" t="s">
        <v>13</v>
      </c>
      <c r="M1" t="s">
        <v>14</v>
      </c>
    </row>
    <row r="2" spans="1:15" x14ac:dyDescent="0.2">
      <c r="B2" t="s">
        <v>6</v>
      </c>
      <c r="C2" t="s">
        <v>7</v>
      </c>
      <c r="D2" t="s">
        <v>8</v>
      </c>
      <c r="E2" t="s">
        <v>0</v>
      </c>
      <c r="F2" t="s">
        <v>1</v>
      </c>
      <c r="G2" t="s">
        <v>9</v>
      </c>
      <c r="H2" t="s">
        <v>11</v>
      </c>
      <c r="I2" t="s">
        <v>12</v>
      </c>
      <c r="J2" t="s">
        <v>5</v>
      </c>
      <c r="K2" t="s">
        <v>25</v>
      </c>
      <c r="M2" t="s">
        <v>15</v>
      </c>
      <c r="N2" t="s">
        <v>16</v>
      </c>
      <c r="O2" t="s">
        <v>26</v>
      </c>
    </row>
    <row r="3" spans="1:15" x14ac:dyDescent="0.2">
      <c r="A3" t="s">
        <v>10</v>
      </c>
      <c r="B3">
        <v>0</v>
      </c>
      <c r="C3">
        <f>Sheet1!C2</f>
        <v>5</v>
      </c>
      <c r="D3">
        <f>Sheet1!C3</f>
        <v>15</v>
      </c>
      <c r="E3">
        <f>Sheet1!C4</f>
        <v>2</v>
      </c>
      <c r="F3">
        <f>Sheet1!C6</f>
        <v>15</v>
      </c>
      <c r="G3">
        <f>SQRT(E3/F3)</f>
        <v>0.36514837167011072</v>
      </c>
      <c r="H3">
        <f>MAX(C3:C83)</f>
        <v>41.37989719674669</v>
      </c>
      <c r="I3">
        <f>(1/2)*E3*H3^(2)</f>
        <v>1712.2958920133246</v>
      </c>
      <c r="J3">
        <f>I3</f>
        <v>1712.2958920133246</v>
      </c>
      <c r="K3">
        <f>2*PI()*SQRT(F3/E3)</f>
        <v>17.207211628636429</v>
      </c>
      <c r="M3">
        <v>0</v>
      </c>
      <c r="N3">
        <f>Sheet1!C$2</f>
        <v>5</v>
      </c>
      <c r="O3">
        <f>ASIN(N3/H3)</f>
        <v>0.12112759768804951</v>
      </c>
    </row>
    <row r="4" spans="1:15" x14ac:dyDescent="0.2">
      <c r="B4">
        <f>B3+Sheet1!C$5</f>
        <v>0.5</v>
      </c>
      <c r="C4">
        <f>C$3*COS(G$3*B4)+(D$3/G$3)*SIN(G$3*B4)</f>
        <v>12.375300613788188</v>
      </c>
      <c r="D4">
        <f>(C4-C3)/(B4-B3)</f>
        <v>14.750601227576375</v>
      </c>
      <c r="M4">
        <f>M3+Sheet1!C$5</f>
        <v>0.5</v>
      </c>
      <c r="N4">
        <f>H$3*SIN(G$3*M4+O$3/K$3*2*PI())</f>
        <v>9.3048601479682294</v>
      </c>
    </row>
    <row r="5" spans="1:15" x14ac:dyDescent="0.2">
      <c r="B5">
        <f>B4+Sheet1!C$5</f>
        <v>1</v>
      </c>
      <c r="C5">
        <f t="shared" ref="C5:C68" si="0">C$3*COS(G$3*B5)+(D$3/G$3)*SIN(G$3*B5)</f>
        <v>19.339235795863203</v>
      </c>
      <c r="D5">
        <f t="shared" ref="D5:D68" si="1">(C5-C4)/(B5-B4)</f>
        <v>13.927870364150031</v>
      </c>
      <c r="M5">
        <f>M4+Sheet1!C$5</f>
        <v>1</v>
      </c>
      <c r="N5">
        <f t="shared" ref="N5:N68" si="2">H$3*SIN(G$3*M5+O$3/K$3*2*PI())</f>
        <v>16.470801536239968</v>
      </c>
    </row>
    <row r="6" spans="1:15" x14ac:dyDescent="0.2">
      <c r="B6">
        <f>B5+Sheet1!C$5</f>
        <v>1.5</v>
      </c>
      <c r="C6">
        <f t="shared" si="0"/>
        <v>25.660318466274433</v>
      </c>
      <c r="D6">
        <f t="shared" si="1"/>
        <v>12.642165340822459</v>
      </c>
      <c r="M6">
        <f>M5+Sheet1!C$5</f>
        <v>1.5</v>
      </c>
      <c r="N6">
        <f t="shared" si="2"/>
        <v>23.089239587334731</v>
      </c>
    </row>
    <row r="7" spans="1:15" x14ac:dyDescent="0.2">
      <c r="B7">
        <f>B6+Sheet1!C$5</f>
        <v>2</v>
      </c>
      <c r="C7">
        <f t="shared" si="0"/>
        <v>31.128430504843745</v>
      </c>
      <c r="D7">
        <f t="shared" si="1"/>
        <v>10.936224077138625</v>
      </c>
      <c r="M7">
        <f>M6+Sheet1!C$5</f>
        <v>2</v>
      </c>
      <c r="N7">
        <f t="shared" si="2"/>
        <v>28.940171837383303</v>
      </c>
    </row>
    <row r="8" spans="1:15" x14ac:dyDescent="0.2">
      <c r="B8">
        <f>B7+Sheet1!C$5</f>
        <v>2.5</v>
      </c>
      <c r="C8">
        <f t="shared" si="0"/>
        <v>35.561807254727512</v>
      </c>
      <c r="D8">
        <f t="shared" si="1"/>
        <v>8.8667534997675332</v>
      </c>
      <c r="M8">
        <f>M7+Sheet1!C$5</f>
        <v>2.5</v>
      </c>
      <c r="N8">
        <f t="shared" si="2"/>
        <v>33.829108362780595</v>
      </c>
    </row>
    <row r="9" spans="1:15" x14ac:dyDescent="0.2">
      <c r="B9">
        <f>B8+Sheet1!C$5</f>
        <v>3</v>
      </c>
      <c r="C9">
        <f t="shared" si="0"/>
        <v>38.813079532939483</v>
      </c>
      <c r="D9">
        <f t="shared" si="1"/>
        <v>6.5025445564239419</v>
      </c>
      <c r="M9">
        <f>M8+Sheet1!C$5</f>
        <v>3</v>
      </c>
      <c r="N9">
        <f t="shared" si="2"/>
        <v>37.593536789310207</v>
      </c>
    </row>
    <row r="10" spans="1:15" x14ac:dyDescent="0.2">
      <c r="B10">
        <f>B9+Sheet1!C$5</f>
        <v>3.5</v>
      </c>
      <c r="C10">
        <f t="shared" si="0"/>
        <v>40.77417230630806</v>
      </c>
      <c r="D10">
        <f t="shared" si="1"/>
        <v>3.922185546737154</v>
      </c>
      <c r="M10">
        <f>M9+Sheet1!C$5</f>
        <v>3.5</v>
      </c>
      <c r="N10">
        <f t="shared" si="2"/>
        <v>40.108324340552358</v>
      </c>
    </row>
    <row r="11" spans="1:15" x14ac:dyDescent="0.2">
      <c r="B11">
        <f>B10+Sheet1!C$5</f>
        <v>4</v>
      </c>
      <c r="C11">
        <f t="shared" si="0"/>
        <v>41.37989719674669</v>
      </c>
      <c r="D11">
        <f t="shared" si="1"/>
        <v>1.2114497808772597</v>
      </c>
      <c r="M11">
        <f>M10+Sheet1!C$5</f>
        <v>4</v>
      </c>
      <c r="N11">
        <f t="shared" si="2"/>
        <v>41.289877356929111</v>
      </c>
    </row>
    <row r="12" spans="1:15" x14ac:dyDescent="0.2">
      <c r="B12">
        <f>B11+Sheet1!C$5</f>
        <v>4.5</v>
      </c>
      <c r="C12">
        <f t="shared" si="0"/>
        <v>40.610119397931797</v>
      </c>
      <c r="D12">
        <f t="shared" si="1"/>
        <v>-1.5395555976297857</v>
      </c>
      <c r="M12">
        <f>M11+Sheet1!C$5</f>
        <v>4.5</v>
      </c>
      <c r="N12">
        <f t="shared" si="2"/>
        <v>41.098920019465034</v>
      </c>
    </row>
    <row r="13" spans="1:15" x14ac:dyDescent="0.2">
      <c r="B13">
        <f>B12+Sheet1!C$5</f>
        <v>5</v>
      </c>
      <c r="C13">
        <f t="shared" si="0"/>
        <v>38.490426973249882</v>
      </c>
      <c r="D13">
        <f t="shared" si="1"/>
        <v>-4.2393848493638302</v>
      </c>
      <c r="M13">
        <f>M12+Sheet1!C$5</f>
        <v>5</v>
      </c>
      <c r="N13">
        <f t="shared" si="2"/>
        <v>39.541799911141425</v>
      </c>
    </row>
    <row r="14" spans="1:15" x14ac:dyDescent="0.2">
      <c r="B14">
        <f>B13+Sheet1!C$5</f>
        <v>5.5</v>
      </c>
      <c r="C14">
        <f t="shared" si="0"/>
        <v>35.091280286985508</v>
      </c>
      <c r="D14">
        <f t="shared" si="1"/>
        <v>-6.7982933725287467</v>
      </c>
      <c r="M14">
        <f>M13+Sheet1!C$5</f>
        <v>5.5</v>
      </c>
      <c r="N14">
        <f t="shared" si="2"/>
        <v>36.670277017883507</v>
      </c>
    </row>
    <row r="15" spans="1:15" x14ac:dyDescent="0.2">
      <c r="B15">
        <f>B14+Sheet1!C$5</f>
        <v>6</v>
      </c>
      <c r="C15">
        <f t="shared" si="0"/>
        <v>30.525669842374896</v>
      </c>
      <c r="D15">
        <f t="shared" si="1"/>
        <v>-9.1312208892212254</v>
      </c>
      <c r="M15">
        <f>M14+Sheet1!C$5</f>
        <v>6</v>
      </c>
      <c r="N15">
        <f t="shared" si="2"/>
        <v>32.57980318296552</v>
      </c>
    </row>
    <row r="16" spans="1:15" x14ac:dyDescent="0.2">
      <c r="B16">
        <f>B15+Sheet1!C$5</f>
        <v>6.5</v>
      </c>
      <c r="C16">
        <f t="shared" si="0"/>
        <v>24.945360381964093</v>
      </c>
      <c r="D16">
        <f t="shared" si="1"/>
        <v>-11.160618920821605</v>
      </c>
      <c r="M16">
        <f>M15+Sheet1!C$5</f>
        <v>6.5</v>
      </c>
      <c r="N16">
        <f t="shared" si="2"/>
        <v>27.406349207221009</v>
      </c>
    </row>
    <row r="17" spans="2:14" x14ac:dyDescent="0.2">
      <c r="B17">
        <f>B16+Sheet1!C$5</f>
        <v>7</v>
      </c>
      <c r="C17">
        <f t="shared" si="0"/>
        <v>18.535846099544038</v>
      </c>
      <c r="D17">
        <f t="shared" si="1"/>
        <v>-12.81902856484011</v>
      </c>
      <c r="M17">
        <f>M16+Sheet1!C$5</f>
        <v>7</v>
      </c>
      <c r="N17">
        <f t="shared" si="2"/>
        <v>21.321885064923524</v>
      </c>
    </row>
    <row r="18" spans="2:14" x14ac:dyDescent="0.2">
      <c r="B18">
        <f>B17+Sheet1!C$5</f>
        <v>7.5</v>
      </c>
      <c r="C18">
        <f t="shared" si="0"/>
        <v>11.510184656673406</v>
      </c>
      <c r="D18">
        <f t="shared" si="1"/>
        <v>-14.051322885741264</v>
      </c>
      <c r="M18">
        <f>M17+Sheet1!C$5</f>
        <v>7.5</v>
      </c>
      <c r="N18">
        <f t="shared" si="2"/>
        <v>14.528663476774708</v>
      </c>
    </row>
    <row r="19" spans="2:14" x14ac:dyDescent="0.2">
      <c r="B19">
        <f>B18+Sheet1!C$5</f>
        <v>8</v>
      </c>
      <c r="C19">
        <f t="shared" si="0"/>
        <v>4.101914966281452</v>
      </c>
      <c r="D19">
        <f t="shared" si="1"/>
        <v>-14.816539380783908</v>
      </c>
      <c r="M19">
        <f>M18+Sheet1!C$5</f>
        <v>8</v>
      </c>
      <c r="N19">
        <f t="shared" si="2"/>
        <v>7.2524968588558583</v>
      </c>
    </row>
    <row r="20" spans="2:14" x14ac:dyDescent="0.2">
      <c r="B20">
        <f>B19+Sheet1!C$5</f>
        <v>8.5</v>
      </c>
      <c r="C20">
        <f t="shared" si="0"/>
        <v>-3.4427058378018383</v>
      </c>
      <c r="D20">
        <f t="shared" si="1"/>
        <v>-15.089241608166581</v>
      </c>
      <c r="M20">
        <f>M19+Sheet1!C$5</f>
        <v>8.5</v>
      </c>
      <c r="N20">
        <f t="shared" si="2"/>
        <v>-0.26474887256894214</v>
      </c>
    </row>
    <row r="21" spans="2:14" x14ac:dyDescent="0.2">
      <c r="B21">
        <f>B20+Sheet1!C$5</f>
        <v>9</v>
      </c>
      <c r="C21">
        <f t="shared" si="0"/>
        <v>-10.872888195707009</v>
      </c>
      <c r="D21">
        <f t="shared" si="1"/>
        <v>-14.860364715810341</v>
      </c>
      <c r="M21">
        <f>M20+Sheet1!C$5</f>
        <v>9</v>
      </c>
      <c r="N21">
        <f t="shared" si="2"/>
        <v>-7.7731941281379253</v>
      </c>
    </row>
    <row r="22" spans="2:14" x14ac:dyDescent="0.2">
      <c r="B22">
        <f>B21+Sheet1!C$5</f>
        <v>9.5</v>
      </c>
      <c r="C22">
        <f t="shared" si="0"/>
        <v>-17.941646578051319</v>
      </c>
      <c r="D22">
        <f t="shared" si="1"/>
        <v>-14.13751676468862</v>
      </c>
      <c r="M22">
        <f>M21+Sheet1!C$5</f>
        <v>9.5</v>
      </c>
      <c r="N22">
        <f t="shared" si="2"/>
        <v>-15.023251853730539</v>
      </c>
    </row>
    <row r="23" spans="2:14" x14ac:dyDescent="0.2">
      <c r="B23">
        <f>B22+Sheet1!C$5</f>
        <v>10</v>
      </c>
      <c r="C23">
        <f t="shared" si="0"/>
        <v>-24.414009493282542</v>
      </c>
      <c r="D23">
        <f t="shared" si="1"/>
        <v>-12.944725830462446</v>
      </c>
      <c r="M23">
        <f>M22+Sheet1!C$5</f>
        <v>10</v>
      </c>
      <c r="N23">
        <f t="shared" si="2"/>
        <v>-21.773924014688081</v>
      </c>
    </row>
    <row r="24" spans="2:14" x14ac:dyDescent="0.2">
      <c r="B24">
        <f>B23+Sheet1!C$5</f>
        <v>10.5</v>
      </c>
      <c r="C24">
        <f t="shared" si="0"/>
        <v>-30.074830138270734</v>
      </c>
      <c r="D24">
        <f t="shared" si="1"/>
        <v>-11.321641289976384</v>
      </c>
      <c r="M24">
        <f>M23+Sheet1!C$5</f>
        <v>10.5</v>
      </c>
      <c r="N24">
        <f t="shared" si="2"/>
        <v>-27.800812573782054</v>
      </c>
    </row>
    <row r="25" spans="2:14" x14ac:dyDescent="0.2">
      <c r="B25">
        <f>B24+Sheet1!C$5</f>
        <v>11</v>
      </c>
      <c r="C25">
        <f t="shared" si="0"/>
        <v>-34.735938059533545</v>
      </c>
      <c r="D25">
        <f t="shared" si="1"/>
        <v>-9.3222158425256225</v>
      </c>
      <c r="M25">
        <f>M24+Sheet1!C$5</f>
        <v>11</v>
      </c>
      <c r="N25">
        <f t="shared" si="2"/>
        <v>-32.903578671264931</v>
      </c>
    </row>
    <row r="26" spans="2:14" x14ac:dyDescent="0.2">
      <c r="B26">
        <f>B25+Sheet1!C$5</f>
        <v>11.5</v>
      </c>
      <c r="C26">
        <f t="shared" si="0"/>
        <v>-38.24239409784321</v>
      </c>
      <c r="D26">
        <f t="shared" si="1"/>
        <v>-7.0129120766193296</v>
      </c>
      <c r="M26">
        <f>M25+Sheet1!C$5</f>
        <v>11.5</v>
      </c>
      <c r="N26">
        <f t="shared" si="2"/>
        <v>-36.912602057566133</v>
      </c>
    </row>
    <row r="27" spans="2:14" x14ac:dyDescent="0.2">
      <c r="B27">
        <f>B26+Sheet1!C$5</f>
        <v>12</v>
      </c>
      <c r="C27">
        <f t="shared" si="0"/>
        <v>-40.477640696579591</v>
      </c>
      <c r="D27">
        <f t="shared" si="1"/>
        <v>-4.4704931974727629</v>
      </c>
      <c r="M27">
        <f>M26+Sheet1!C$5</f>
        <v>12</v>
      </c>
      <c r="N27">
        <f t="shared" si="2"/>
        <v>-39.694619413472473</v>
      </c>
    </row>
    <row r="28" spans="2:14" x14ac:dyDescent="0.2">
      <c r="B28">
        <f>B27+Sheet1!C$5</f>
        <v>12.5</v>
      </c>
      <c r="C28">
        <f t="shared" si="0"/>
        <v>-41.367376373235651</v>
      </c>
      <c r="D28">
        <f t="shared" si="1"/>
        <v>-1.7794713533121183</v>
      </c>
      <c r="M28">
        <f>M27+Sheet1!C$5</f>
        <v>12.5</v>
      </c>
      <c r="N28">
        <f t="shared" si="2"/>
        <v>-41.157154135274553</v>
      </c>
    </row>
    <row r="29" spans="2:14" x14ac:dyDescent="0.2">
      <c r="B29">
        <f>B28+Sheet1!C$5</f>
        <v>13</v>
      </c>
      <c r="C29">
        <f t="shared" si="0"/>
        <v>-40.882025563373759</v>
      </c>
      <c r="D29">
        <f t="shared" si="1"/>
        <v>0.97070161972378344</v>
      </c>
      <c r="M29">
        <f>M28+Sheet1!C$5</f>
        <v>13</v>
      </c>
      <c r="N29">
        <f t="shared" si="2"/>
        <v>-41.25159033508362</v>
      </c>
    </row>
    <row r="30" spans="2:14" x14ac:dyDescent="0.2">
      <c r="B30">
        <f>B29+Sheet1!C$5</f>
        <v>13.5</v>
      </c>
      <c r="C30">
        <f t="shared" si="0"/>
        <v>-39.037721737336348</v>
      </c>
      <c r="D30">
        <f t="shared" si="1"/>
        <v>3.6886076520748219</v>
      </c>
      <c r="M30">
        <f>M29+Sheet1!C$5</f>
        <v>13.5</v>
      </c>
      <c r="N30">
        <f t="shared" si="2"/>
        <v>-39.974788873955397</v>
      </c>
    </row>
    <row r="31" spans="2:14" x14ac:dyDescent="0.2">
      <c r="B31">
        <f>B30+Sheet1!C$5</f>
        <v>14</v>
      </c>
      <c r="C31">
        <f t="shared" si="0"/>
        <v>-35.895771110082165</v>
      </c>
      <c r="D31">
        <f t="shared" si="1"/>
        <v>6.2839012545083648</v>
      </c>
      <c r="M31">
        <f>M30+Sheet1!C$5</f>
        <v>14</v>
      </c>
      <c r="N31">
        <f t="shared" si="2"/>
        <v>-37.369191709516663</v>
      </c>
    </row>
    <row r="32" spans="2:14" x14ac:dyDescent="0.2">
      <c r="B32">
        <f>B31+Sheet1!C$5</f>
        <v>14.5</v>
      </c>
      <c r="C32">
        <f t="shared" si="0"/>
        <v>-31.560614770885586</v>
      </c>
      <c r="D32">
        <f t="shared" si="1"/>
        <v>8.6703126783931594</v>
      </c>
      <c r="M32">
        <f>M31+Sheet1!C$5</f>
        <v>14.5</v>
      </c>
      <c r="N32">
        <f t="shared" si="2"/>
        <v>-33.52141108949138</v>
      </c>
    </row>
    <row r="33" spans="2:14" x14ac:dyDescent="0.2">
      <c r="B33">
        <f>B32+Sheet1!C$5</f>
        <v>15</v>
      </c>
      <c r="C33">
        <f t="shared" si="0"/>
        <v>-26.176356973426813</v>
      </c>
      <c r="D33">
        <f t="shared" si="1"/>
        <v>10.768515594917545</v>
      </c>
      <c r="M33">
        <f>M32+Sheet1!C$5</f>
        <v>15</v>
      </c>
      <c r="N33">
        <f t="shared" si="2"/>
        <v>-28.559350487523748</v>
      </c>
    </row>
    <row r="34" spans="2:14" x14ac:dyDescent="0.2">
      <c r="B34">
        <f>B33+Sheet1!C$5</f>
        <v>15.5</v>
      </c>
      <c r="C34">
        <f t="shared" si="0"/>
        <v>-19.921974988838819</v>
      </c>
      <c r="D34">
        <f t="shared" si="1"/>
        <v>12.508763969175988</v>
      </c>
      <c r="M34">
        <f>M33+Sheet1!C$5</f>
        <v>15.5</v>
      </c>
      <c r="N34">
        <f t="shared" si="2"/>
        <v>-22.647952983819863</v>
      </c>
    </row>
    <row r="35" spans="2:14" x14ac:dyDescent="0.2">
      <c r="B35">
        <f>B34+Sheet1!C$5</f>
        <v>16</v>
      </c>
      <c r="C35">
        <f t="shared" si="0"/>
        <v>-13.005369750236946</v>
      </c>
      <c r="D35">
        <f t="shared" si="1"/>
        <v>13.833210477203746</v>
      </c>
      <c r="M35">
        <f>M34+Sheet1!C$5</f>
        <v>16</v>
      </c>
      <c r="N35">
        <f t="shared" si="2"/>
        <v>-15.983718418022436</v>
      </c>
    </row>
    <row r="36" spans="2:14" x14ac:dyDescent="0.2">
      <c r="B36">
        <f>B35+Sheet1!C$5</f>
        <v>16.5</v>
      </c>
      <c r="C36">
        <f t="shared" si="0"/>
        <v>-5.6564550503251061</v>
      </c>
      <c r="D36">
        <f t="shared" si="1"/>
        <v>14.69782939982368</v>
      </c>
      <c r="M36">
        <f>M35+Sheet1!C$5</f>
        <v>16.5</v>
      </c>
      <c r="N36">
        <f t="shared" si="2"/>
        <v>-8.7881715687815003</v>
      </c>
    </row>
    <row r="37" spans="2:14" x14ac:dyDescent="0.2">
      <c r="B37">
        <f>B36+Sheet1!C$5</f>
        <v>17</v>
      </c>
      <c r="C37">
        <f t="shared" si="0"/>
        <v>1.880484987019801</v>
      </c>
      <c r="D37">
        <f t="shared" si="1"/>
        <v>15.073880074689814</v>
      </c>
      <c r="M37">
        <f>M36+Sheet1!C$5</f>
        <v>17</v>
      </c>
      <c r="N37">
        <f t="shared" si="2"/>
        <v>-1.3004984832426467</v>
      </c>
    </row>
    <row r="38" spans="2:14" x14ac:dyDescent="0.2">
      <c r="B38">
        <f>B37+Sheet1!C$5</f>
        <v>17.5</v>
      </c>
      <c r="C38">
        <f t="shared" si="0"/>
        <v>9.3549161170938735</v>
      </c>
      <c r="D38">
        <f t="shared" si="1"/>
        <v>14.948862260148145</v>
      </c>
      <c r="M38">
        <f>M37+Sheet1!C$5</f>
        <v>17.5</v>
      </c>
      <c r="N38">
        <f t="shared" si="2"/>
        <v>6.2304042689278942</v>
      </c>
    </row>
    <row r="39" spans="2:14" x14ac:dyDescent="0.2">
      <c r="B39">
        <f>B38+Sheet1!C$5</f>
        <v>18</v>
      </c>
      <c r="C39">
        <f t="shared" si="0"/>
        <v>16.518381944001025</v>
      </c>
      <c r="D39">
        <f t="shared" si="1"/>
        <v>14.326931653814302</v>
      </c>
      <c r="M39">
        <f>M38+Sheet1!C$5</f>
        <v>18</v>
      </c>
      <c r="N39">
        <f t="shared" si="2"/>
        <v>13.554203127478342</v>
      </c>
    </row>
    <row r="40" spans="2:14" x14ac:dyDescent="0.2">
      <c r="B40">
        <f>B39+Sheet1!C$5</f>
        <v>18.5</v>
      </c>
      <c r="C40">
        <f t="shared" si="0"/>
        <v>23.132762820840284</v>
      </c>
      <c r="D40">
        <f t="shared" si="1"/>
        <v>13.228761753678519</v>
      </c>
      <c r="M40">
        <f>M39+Sheet1!C$5</f>
        <v>18.5</v>
      </c>
      <c r="N40">
        <f t="shared" si="2"/>
        <v>20.427448840285333</v>
      </c>
    </row>
    <row r="41" spans="2:14" x14ac:dyDescent="0.2">
      <c r="B41">
        <f>B40+Sheet1!C$5</f>
        <v>19</v>
      </c>
      <c r="C41">
        <f t="shared" si="0"/>
        <v>28.978191147637133</v>
      </c>
      <c r="D41">
        <f t="shared" si="1"/>
        <v>11.690856653593698</v>
      </c>
      <c r="M41">
        <f>M40+Sheet1!C$5</f>
        <v>19</v>
      </c>
      <c r="N41">
        <f t="shared" si="2"/>
        <v>26.621668921858721</v>
      </c>
    </row>
    <row r="42" spans="2:14" x14ac:dyDescent="0.2">
      <c r="B42">
        <f>B41+Sheet1!C$5</f>
        <v>19.5</v>
      </c>
      <c r="C42">
        <f t="shared" si="0"/>
        <v>33.860359955838319</v>
      </c>
      <c r="D42">
        <f t="shared" si="1"/>
        <v>9.7643376164023721</v>
      </c>
      <c r="M42">
        <f>M41+Sheet1!C$5</f>
        <v>19.5</v>
      </c>
      <c r="N42">
        <f t="shared" si="2"/>
        <v>31.930962271489637</v>
      </c>
    </row>
    <row r="43" spans="2:14" x14ac:dyDescent="0.2">
      <c r="B43">
        <f>B42+Sheet1!C$5</f>
        <v>20</v>
      </c>
      <c r="C43">
        <f t="shared" si="0"/>
        <v>37.616981835855981</v>
      </c>
      <c r="D43">
        <f t="shared" si="1"/>
        <v>7.5132437600353228</v>
      </c>
      <c r="M43">
        <f>M42+Sheet1!C$5</f>
        <v>20</v>
      </c>
      <c r="N43">
        <f t="shared" si="2"/>
        <v>36.178843499527844</v>
      </c>
    </row>
    <row r="44" spans="2:14" x14ac:dyDescent="0.2">
      <c r="B44">
        <f>B43+Sheet1!C$5</f>
        <v>20.5</v>
      </c>
      <c r="C44">
        <f t="shared" si="0"/>
        <v>40.123183507461682</v>
      </c>
      <c r="D44">
        <f t="shared" si="1"/>
        <v>5.0124033432114032</v>
      </c>
      <c r="M44">
        <f>M43+Sheet1!C$5</f>
        <v>20.5</v>
      </c>
      <c r="N44">
        <f t="shared" si="2"/>
        <v>39.224109450609888</v>
      </c>
    </row>
    <row r="45" spans="2:14" x14ac:dyDescent="0.2">
      <c r="B45">
        <f>B44+Sheet1!C$5</f>
        <v>21</v>
      </c>
      <c r="C45">
        <f t="shared" si="0"/>
        <v>41.295656712959335</v>
      </c>
      <c r="D45">
        <f t="shared" si="1"/>
        <v>2.3449464109953055</v>
      </c>
      <c r="M45">
        <f>M44+Sheet1!C$5</f>
        <v>21</v>
      </c>
      <c r="N45">
        <f t="shared" si="2"/>
        <v>40.965532915656695</v>
      </c>
    </row>
    <row r="46" spans="2:14" x14ac:dyDescent="0.2">
      <c r="B46">
        <f>B45+Sheet1!C$5</f>
        <v>21.5</v>
      </c>
      <c r="C46">
        <f t="shared" si="0"/>
        <v>41.095427453946463</v>
      </c>
      <c r="D46">
        <f t="shared" si="1"/>
        <v>-0.40045851802574361</v>
      </c>
      <c r="M46">
        <f>M45+Sheet1!C$5</f>
        <v>21.5</v>
      </c>
      <c r="N46">
        <f t="shared" si="2"/>
        <v>41.345227509694617</v>
      </c>
    </row>
    <row r="47" spans="2:14" x14ac:dyDescent="0.2">
      <c r="B47">
        <f>B46+Sheet1!C$5</f>
        <v>22</v>
      </c>
      <c r="C47">
        <f t="shared" si="0"/>
        <v>39.5291515198981</v>
      </c>
      <c r="D47">
        <f t="shared" si="1"/>
        <v>-3.1325518680967264</v>
      </c>
      <c r="M47">
        <f>M46+Sheet1!C$5</f>
        <v>22</v>
      </c>
      <c r="N47">
        <f t="shared" si="2"/>
        <v>40.3505718641226</v>
      </c>
    </row>
    <row r="48" spans="2:14" x14ac:dyDescent="0.2">
      <c r="B48">
        <f>B47+Sheet1!C$5</f>
        <v>22.5</v>
      </c>
      <c r="C48">
        <f t="shared" si="0"/>
        <v>36.648893244109999</v>
      </c>
      <c r="D48">
        <f t="shared" si="1"/>
        <v>-5.7605165515762025</v>
      </c>
      <c r="M48">
        <f>M47+Sheet1!C$5</f>
        <v>22.5</v>
      </c>
      <c r="N48">
        <f t="shared" si="2"/>
        <v>38.014629171651322</v>
      </c>
    </row>
    <row r="49" spans="2:14" x14ac:dyDescent="0.2">
      <c r="B49">
        <f>B48+Sheet1!C$5</f>
        <v>23</v>
      </c>
      <c r="C49">
        <f t="shared" si="0"/>
        <v>32.550394841340598</v>
      </c>
      <c r="D49">
        <f t="shared" si="1"/>
        <v>-8.1969968055388023</v>
      </c>
      <c r="M49">
        <f>M48+Sheet1!C$5</f>
        <v>23</v>
      </c>
      <c r="N49">
        <f t="shared" si="2"/>
        <v>34.415048137886835</v>
      </c>
    </row>
    <row r="50" spans="2:14" x14ac:dyDescent="0.2">
      <c r="B50">
        <f>B49+Sheet1!C$5</f>
        <v>23.5</v>
      </c>
      <c r="C50">
        <f t="shared" si="0"/>
        <v>27.369893855827961</v>
      </c>
      <c r="D50">
        <f t="shared" si="1"/>
        <v>-10.361001971025274</v>
      </c>
      <c r="M50">
        <f>M49+Sheet1!C$5</f>
        <v>23.5</v>
      </c>
      <c r="N50">
        <f t="shared" si="2"/>
        <v>29.671481872854624</v>
      </c>
    </row>
    <row r="51" spans="2:14" x14ac:dyDescent="0.2">
      <c r="B51">
        <f>B50+Sheet1!C$5</f>
        <v>24</v>
      </c>
      <c r="C51">
        <f t="shared" si="0"/>
        <v>21.279594510394968</v>
      </c>
      <c r="D51">
        <f t="shared" si="1"/>
        <v>-12.180598690865985</v>
      </c>
      <c r="M51">
        <f>M50+Sheet1!C$5</f>
        <v>24</v>
      </c>
      <c r="N51">
        <f t="shared" si="2"/>
        <v>23.941610520688084</v>
      </c>
    </row>
    <row r="52" spans="2:14" x14ac:dyDescent="0.2">
      <c r="B52">
        <f>B51+Sheet1!C$5</f>
        <v>24.5</v>
      </c>
      <c r="C52">
        <f t="shared" si="0"/>
        <v>14.481943492817809</v>
      </c>
      <c r="D52">
        <f t="shared" si="1"/>
        <v>-13.595302035154319</v>
      </c>
      <c r="M52">
        <f>M51+Sheet1!C$5</f>
        <v>24.5</v>
      </c>
      <c r="N52">
        <f t="shared" si="2"/>
        <v>17.415899838624515</v>
      </c>
    </row>
    <row r="53" spans="2:14" x14ac:dyDescent="0.2">
      <c r="B53">
        <f>B52+Sheet1!C$5</f>
        <v>25</v>
      </c>
      <c r="C53">
        <f t="shared" si="0"/>
        <v>7.202900457148405</v>
      </c>
      <c r="D53">
        <f t="shared" si="1"/>
        <v>-14.558086071338808</v>
      </c>
      <c r="M53">
        <f>M52+Sheet1!C$5</f>
        <v>25</v>
      </c>
      <c r="N53">
        <f t="shared" si="2"/>
        <v>10.311269954565343</v>
      </c>
    </row>
    <row r="54" spans="2:14" x14ac:dyDescent="0.2">
      <c r="B54">
        <f>B53+Sheet1!C$5</f>
        <v>25.5</v>
      </c>
      <c r="C54">
        <f t="shared" si="0"/>
        <v>-0.31557306579657229</v>
      </c>
      <c r="D54">
        <f t="shared" si="1"/>
        <v>-15.036947045889955</v>
      </c>
      <c r="M54">
        <f>M53+Sheet1!C$5</f>
        <v>25.5</v>
      </c>
      <c r="N54">
        <f t="shared" si="2"/>
        <v>2.863884759039713</v>
      </c>
    </row>
    <row r="55" spans="2:14" x14ac:dyDescent="0.2">
      <c r="B55">
        <f>B54+Sheet1!C$5</f>
        <v>26</v>
      </c>
      <c r="C55">
        <f t="shared" si="0"/>
        <v>-7.8235566738296694</v>
      </c>
      <c r="D55">
        <f t="shared" si="1"/>
        <v>-15.015967216066194</v>
      </c>
      <c r="M55">
        <f>M54+Sheet1!C$5</f>
        <v>26</v>
      </c>
      <c r="N55">
        <f t="shared" si="2"/>
        <v>-4.6786983817356216</v>
      </c>
    </row>
    <row r="56" spans="2:14" x14ac:dyDescent="0.2">
      <c r="B56">
        <f>B55+Sheet1!C$5</f>
        <v>26.5</v>
      </c>
      <c r="C56">
        <f t="shared" si="0"/>
        <v>-15.071478658383693</v>
      </c>
      <c r="D56">
        <f t="shared" si="1"/>
        <v>-14.495843969108048</v>
      </c>
      <c r="M56">
        <f>M55+Sheet1!C$5</f>
        <v>26.5</v>
      </c>
      <c r="N56">
        <f t="shared" si="2"/>
        <v>-12.065757641538328</v>
      </c>
    </row>
    <row r="57" spans="2:14" x14ac:dyDescent="0.2">
      <c r="B57">
        <f>B56+Sheet1!C$5</f>
        <v>27</v>
      </c>
      <c r="C57">
        <f t="shared" si="0"/>
        <v>-21.818411978633748</v>
      </c>
      <c r="D57">
        <f t="shared" si="1"/>
        <v>-13.493866640500109</v>
      </c>
      <c r="M57">
        <f>M56+Sheet1!C$5</f>
        <v>27</v>
      </c>
      <c r="N57">
        <f t="shared" si="2"/>
        <v>-19.051740939143574</v>
      </c>
    </row>
    <row r="58" spans="2:14" x14ac:dyDescent="0.2">
      <c r="B58">
        <f>B57+Sheet1!C$5</f>
        <v>27.5</v>
      </c>
      <c r="C58">
        <f t="shared" si="0"/>
        <v>-27.840082879570467</v>
      </c>
      <c r="D58">
        <f t="shared" si="1"/>
        <v>-12.043341801873439</v>
      </c>
      <c r="M58">
        <f>M57+Sheet1!C$5</f>
        <v>27.5</v>
      </c>
      <c r="N58">
        <f t="shared" si="2"/>
        <v>-25.404428296641669</v>
      </c>
    </row>
    <row r="59" spans="2:14" x14ac:dyDescent="0.2">
      <c r="B59">
        <f>B58+Sheet1!C$5</f>
        <v>28</v>
      </c>
      <c r="C59">
        <f t="shared" si="0"/>
        <v>-32.936325940804785</v>
      </c>
      <c r="D59">
        <f t="shared" si="1"/>
        <v>-10.192486122468637</v>
      </c>
      <c r="M59">
        <f>M58+Sheet1!C$5</f>
        <v>28</v>
      </c>
      <c r="N59">
        <f t="shared" si="2"/>
        <v>-30.912651027395146</v>
      </c>
    </row>
    <row r="60" spans="2:14" x14ac:dyDescent="0.2">
      <c r="B60">
        <f>B59+Sheet1!C$5</f>
        <v>28.5</v>
      </c>
      <c r="C60">
        <f t="shared" si="0"/>
        <v>-36.937737743993615</v>
      </c>
      <c r="D60">
        <f t="shared" si="1"/>
        <v>-8.0028236063776603</v>
      </c>
      <c r="M60">
        <f>M59+Sheet1!C$5</f>
        <v>28.5</v>
      </c>
      <c r="N60">
        <f t="shared" si="2"/>
        <v>-35.393311161316447</v>
      </c>
    </row>
    <row r="61" spans="2:14" x14ac:dyDescent="0.2">
      <c r="B61">
        <f>B60+Sheet1!C$5</f>
        <v>29</v>
      </c>
      <c r="C61">
        <f t="shared" si="0"/>
        <v>-39.711307985367306</v>
      </c>
      <c r="D61">
        <f t="shared" si="1"/>
        <v>-5.5471404827473805</v>
      </c>
      <c r="M61">
        <f>M60+Sheet1!C$5</f>
        <v>29</v>
      </c>
      <c r="N61">
        <f t="shared" si="2"/>
        <v>-38.697467775847571</v>
      </c>
    </row>
    <row r="62" spans="2:14" x14ac:dyDescent="0.2">
      <c r="B62">
        <f>B61+Sheet1!C$5</f>
        <v>29.5</v>
      </c>
      <c r="C62">
        <f t="shared" si="0"/>
        <v>-41.164840850429115</v>
      </c>
      <c r="D62">
        <f t="shared" si="1"/>
        <v>-2.9070657301236196</v>
      </c>
      <c r="M62">
        <f>M61+Sheet1!C$5</f>
        <v>29.5</v>
      </c>
      <c r="N62">
        <f t="shared" si="2"/>
        <v>-40.715287917866476</v>
      </c>
    </row>
    <row r="63" spans="2:14" x14ac:dyDescent="0.2">
      <c r="B63">
        <f>B62+Sheet1!C$5</f>
        <v>30</v>
      </c>
      <c r="C63">
        <f t="shared" si="0"/>
        <v>-41.250019680601966</v>
      </c>
      <c r="D63">
        <f t="shared" si="1"/>
        <v>-0.17035766034570088</v>
      </c>
      <c r="M63">
        <f>M62+Sheet1!C$5</f>
        <v>30</v>
      </c>
      <c r="N63">
        <f t="shared" si="2"/>
        <v>-41.37969754369977</v>
      </c>
    </row>
    <row r="64" spans="2:14" x14ac:dyDescent="0.2">
      <c r="B64">
        <f>B63+Sheet1!C$5</f>
        <v>30.5</v>
      </c>
      <c r="C64">
        <f t="shared" si="0"/>
        <v>-39.964013059717445</v>
      </c>
      <c r="D64">
        <f t="shared" si="1"/>
        <v>2.5720132417690422</v>
      </c>
      <c r="M64">
        <f>M63+Sheet1!C$5</f>
        <v>30.5</v>
      </c>
      <c r="N64">
        <f t="shared" si="2"/>
        <v>-40.668611116915237</v>
      </c>
    </row>
    <row r="65" spans="2:14" x14ac:dyDescent="0.2">
      <c r="B65">
        <f>B64+Sheet1!C$5</f>
        <v>31</v>
      </c>
      <c r="C65">
        <f t="shared" si="0"/>
        <v>-37.349568932677741</v>
      </c>
      <c r="D65">
        <f t="shared" si="1"/>
        <v>5.2288882540794077</v>
      </c>
      <c r="M65">
        <f>M64+Sheet1!C$5</f>
        <v>31</v>
      </c>
      <c r="N65">
        <f t="shared" si="2"/>
        <v>-38.605665750183398</v>
      </c>
    </row>
    <row r="66" spans="2:14" x14ac:dyDescent="0.2">
      <c r="B66">
        <f>B65+Sheet1!C$5</f>
        <v>31.5</v>
      </c>
      <c r="C66">
        <f t="shared" si="0"/>
        <v>-33.493593627706581</v>
      </c>
      <c r="D66">
        <f t="shared" si="1"/>
        <v>7.7119506099423205</v>
      </c>
      <c r="M66">
        <f>M65+Sheet1!C$5</f>
        <v>31.5</v>
      </c>
      <c r="N66">
        <f t="shared" si="2"/>
        <v>-35.259435487712956</v>
      </c>
    </row>
    <row r="67" spans="2:14" x14ac:dyDescent="0.2">
      <c r="B67">
        <f>B66+Sheet1!C$5</f>
        <v>32</v>
      </c>
      <c r="C67">
        <f t="shared" si="0"/>
        <v>-28.524263016688511</v>
      </c>
      <c r="D67">
        <f t="shared" si="1"/>
        <v>9.9386612220361386</v>
      </c>
      <c r="M67">
        <f>M66+Sheet1!C$5</f>
        <v>32</v>
      </c>
      <c r="N67">
        <f t="shared" si="2"/>
        <v>-30.741151846175104</v>
      </c>
    </row>
    <row r="68" spans="2:14" x14ac:dyDescent="0.2">
      <c r="B68">
        <f>B67+Sheet1!C$5</f>
        <v>32.5</v>
      </c>
      <c r="C68">
        <f t="shared" si="0"/>
        <v>-22.606761841063179</v>
      </c>
      <c r="D68">
        <f t="shared" si="1"/>
        <v>11.835002351250665</v>
      </c>
      <c r="M68">
        <f>M67+Sheet1!C$5</f>
        <v>32.5</v>
      </c>
      <c r="N68">
        <f t="shared" si="2"/>
        <v>-25.201006385258708</v>
      </c>
    </row>
    <row r="69" spans="2:14" x14ac:dyDescent="0.2">
      <c r="B69">
        <f>B68+Sheet1!C$5</f>
        <v>33</v>
      </c>
      <c r="C69">
        <f t="shared" ref="C69:C83" si="3">C$3*COS(G$3*B69)+(D$3/G$3)*SIN(G$3*B69)</f>
        <v>-15.937792831676683</v>
      </c>
      <c r="D69">
        <f t="shared" ref="D69:D83" si="4">(C69-C68)/(B69-B68)</f>
        <v>13.337938018772991</v>
      </c>
      <c r="M69">
        <f>M68+Sheet1!C$5</f>
        <v>33</v>
      </c>
      <c r="N69">
        <f t="shared" ref="N69:N83" si="5">H$3*SIN(G$3*M69+O$3/K$3*2*PI())</f>
        <v>-18.823158213530689</v>
      </c>
    </row>
    <row r="70" spans="2:14" x14ac:dyDescent="0.2">
      <c r="B70">
        <f>B69+Sheet1!C$5</f>
        <v>33.5</v>
      </c>
      <c r="C70">
        <f t="shared" si="3"/>
        <v>-8.7390381440778739</v>
      </c>
      <c r="D70">
        <f t="shared" si="4"/>
        <v>14.397509375197618</v>
      </c>
      <c r="M70">
        <f>M69+Sheet1!C$5</f>
        <v>33.5</v>
      </c>
      <c r="N70">
        <f t="shared" si="5"/>
        <v>-11.819612384318178</v>
      </c>
    </row>
    <row r="71" spans="2:14" x14ac:dyDescent="0.2">
      <c r="B71">
        <f>B70+Sheet1!C$5</f>
        <v>34</v>
      </c>
      <c r="C71">
        <f t="shared" si="3"/>
        <v>-1.2497904566652283</v>
      </c>
      <c r="D71">
        <f t="shared" si="4"/>
        <v>14.978495374825291</v>
      </c>
      <c r="M71">
        <f>M70+Sheet1!C$5</f>
        <v>34</v>
      </c>
      <c r="N71">
        <f t="shared" si="5"/>
        <v>-4.4231726688964708</v>
      </c>
    </row>
    <row r="72" spans="2:14" x14ac:dyDescent="0.2">
      <c r="B72">
        <f>B71+Sheet1!C$5</f>
        <v>34.5</v>
      </c>
      <c r="C72">
        <f t="shared" si="3"/>
        <v>6.2810013198003656</v>
      </c>
      <c r="D72">
        <f t="shared" si="4"/>
        <v>15.061583552931188</v>
      </c>
      <c r="M72">
        <f>M71+Sheet1!C$5</f>
        <v>34.5</v>
      </c>
      <c r="N72">
        <f t="shared" si="5"/>
        <v>3.1202970372516319</v>
      </c>
    </row>
    <row r="73" spans="2:14" x14ac:dyDescent="0.2">
      <c r="B73">
        <f>B72+Sheet1!C$5</f>
        <v>35</v>
      </c>
      <c r="C73">
        <f t="shared" si="3"/>
        <v>13.603007313993171</v>
      </c>
      <c r="D73">
        <f t="shared" si="4"/>
        <v>14.644011988385611</v>
      </c>
      <c r="M73">
        <f>M72+Sheet1!C$5</f>
        <v>35</v>
      </c>
      <c r="N73">
        <f t="shared" si="5"/>
        <v>10.560045437723151</v>
      </c>
    </row>
    <row r="74" spans="2:14" x14ac:dyDescent="0.2">
      <c r="B74">
        <f>B73+Sheet1!C$5</f>
        <v>35.5</v>
      </c>
      <c r="C74">
        <f t="shared" si="3"/>
        <v>20.472837870113565</v>
      </c>
      <c r="D74">
        <f t="shared" si="4"/>
        <v>13.739661112240789</v>
      </c>
      <c r="M74">
        <f>M73+Sheet1!C$5</f>
        <v>35.5</v>
      </c>
      <c r="N74">
        <f t="shared" si="5"/>
        <v>17.648769019810953</v>
      </c>
    </row>
    <row r="75" spans="2:14" x14ac:dyDescent="0.2">
      <c r="B75">
        <f>B74+Sheet1!C$5</f>
        <v>36</v>
      </c>
      <c r="C75">
        <f t="shared" si="3"/>
        <v>26.662134025360459</v>
      </c>
      <c r="D75">
        <f t="shared" si="4"/>
        <v>12.378592310493786</v>
      </c>
      <c r="M75">
        <f>M74+Sheet1!C$5</f>
        <v>36</v>
      </c>
      <c r="N75">
        <f t="shared" si="5"/>
        <v>24.150832631881343</v>
      </c>
    </row>
    <row r="76" spans="2:14" x14ac:dyDescent="0.2">
      <c r="B76">
        <f>B75+Sheet1!C$5</f>
        <v>36.5</v>
      </c>
      <c r="C76">
        <f t="shared" si="3"/>
        <v>31.965158354489706</v>
      </c>
      <c r="D76">
        <f t="shared" si="4"/>
        <v>10.606048658258494</v>
      </c>
      <c r="M76">
        <f>M75+Sheet1!C$5</f>
        <v>36.5</v>
      </c>
      <c r="N76">
        <f t="shared" si="5"/>
        <v>29.850102194587205</v>
      </c>
    </row>
    <row r="77" spans="2:14" x14ac:dyDescent="0.2">
      <c r="B77">
        <f>B76+Sheet1!C$5</f>
        <v>37</v>
      </c>
      <c r="C77">
        <f t="shared" si="3"/>
        <v>36.205633855380917</v>
      </c>
      <c r="D77">
        <f t="shared" si="4"/>
        <v>8.4809510017824223</v>
      </c>
      <c r="M77">
        <f>M76+Sheet1!C$5</f>
        <v>37</v>
      </c>
      <c r="N77">
        <f t="shared" si="5"/>
        <v>34.557129179987349</v>
      </c>
    </row>
    <row r="78" spans="2:14" x14ac:dyDescent="0.2">
      <c r="B78">
        <f>B77+Sheet1!C$5</f>
        <v>37.5</v>
      </c>
      <c r="C78">
        <f t="shared" si="3"/>
        <v>39.242603545288091</v>
      </c>
      <c r="D78">
        <f t="shared" si="4"/>
        <v>6.0739393798143482</v>
      </c>
      <c r="M78">
        <f>M77+Sheet1!C$5</f>
        <v>37.5</v>
      </c>
      <c r="N78">
        <f t="shared" si="5"/>
        <v>38.115448040426443</v>
      </c>
    </row>
    <row r="79" spans="2:14" x14ac:dyDescent="0.2">
      <c r="B79">
        <f>B78+Sheet1!C$5</f>
        <v>38</v>
      </c>
      <c r="C79">
        <f t="shared" si="3"/>
        <v>40.975115989852057</v>
      </c>
      <c r="D79">
        <f t="shared" si="4"/>
        <v>3.4650248891279318</v>
      </c>
      <c r="M79">
        <f>M78+Sheet1!C$5</f>
        <v>38</v>
      </c>
      <c r="N79">
        <f t="shared" si="5"/>
        <v>40.406777255327434</v>
      </c>
    </row>
    <row r="80" spans="2:14" x14ac:dyDescent="0.2">
      <c r="B80">
        <f>B79+Sheet1!C$5</f>
        <v>38.5</v>
      </c>
      <c r="C80">
        <f t="shared" si="3"/>
        <v>41.345581013936993</v>
      </c>
      <c r="D80">
        <f t="shared" si="4"/>
        <v>0.74093004816987218</v>
      </c>
      <c r="M80">
        <f>M79+Sheet1!C$5</f>
        <v>38.5</v>
      </c>
      <c r="N80">
        <f t="shared" si="5"/>
        <v>41.354951108712925</v>
      </c>
    </row>
    <row r="81" spans="2:14" x14ac:dyDescent="0.2">
      <c r="B81">
        <f>B80+Sheet1!C$5</f>
        <v>39</v>
      </c>
      <c r="C81">
        <f t="shared" si="3"/>
        <v>40.341684047632754</v>
      </c>
      <c r="D81">
        <f t="shared" si="4"/>
        <v>-2.0077939326084788</v>
      </c>
      <c r="M81">
        <f>M80+Sheet1!C$5</f>
        <v>39</v>
      </c>
      <c r="N81">
        <f t="shared" si="5"/>
        <v>40.928451501854653</v>
      </c>
    </row>
    <row r="82" spans="2:14" x14ac:dyDescent="0.2">
      <c r="B82">
        <f>B81+Sheet1!C$5</f>
        <v>39.5</v>
      </c>
      <c r="C82">
        <f t="shared" si="3"/>
        <v>37.9967954729468</v>
      </c>
      <c r="D82">
        <f t="shared" si="4"/>
        <v>-4.6897771493719063</v>
      </c>
      <c r="M82">
        <f>M81+Sheet1!C$5</f>
        <v>39.5</v>
      </c>
      <c r="N82">
        <f t="shared" si="5"/>
        <v>39.141455641462663</v>
      </c>
    </row>
    <row r="83" spans="2:14" x14ac:dyDescent="0.2">
      <c r="B83">
        <f>B82+Sheet1!C$5</f>
        <v>40</v>
      </c>
      <c r="C83">
        <f t="shared" si="3"/>
        <v>34.388861364156362</v>
      </c>
      <c r="D83">
        <f t="shared" si="4"/>
        <v>-7.2158682175808764</v>
      </c>
      <c r="M83">
        <f>M82+Sheet1!C$5</f>
        <v>40</v>
      </c>
      <c r="N83">
        <f t="shared" si="5"/>
        <v>36.053364777374981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Temple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Merritt</dc:creator>
  <cp:lastModifiedBy>Microsoft Office User</cp:lastModifiedBy>
  <dcterms:created xsi:type="dcterms:W3CDTF">2018-01-18T20:06:16Z</dcterms:created>
  <dcterms:modified xsi:type="dcterms:W3CDTF">2018-01-19T16:15:53Z</dcterms:modified>
</cp:coreProperties>
</file>