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720" yWindow="-20" windowWidth="24060" windowHeight="15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7" i="1"/>
  <c r="E5"/>
  <c r="E1"/>
  <c r="C10"/>
  <c r="A11"/>
  <c r="A12"/>
  <c r="C12"/>
  <c r="A13"/>
  <c r="C13"/>
  <c r="A14"/>
  <c r="C14"/>
  <c r="A15"/>
  <c r="C15"/>
  <c r="A16"/>
  <c r="C16"/>
  <c r="A17"/>
  <c r="C17"/>
  <c r="A18"/>
  <c r="C18"/>
  <c r="A19"/>
  <c r="C19"/>
  <c r="A20"/>
  <c r="C20"/>
  <c r="A21"/>
  <c r="C21"/>
  <c r="A22"/>
  <c r="C22"/>
  <c r="A23"/>
  <c r="C23"/>
  <c r="A24"/>
  <c r="C24"/>
  <c r="A25"/>
  <c r="C25"/>
  <c r="A26"/>
  <c r="C26"/>
  <c r="A27"/>
  <c r="C27"/>
  <c r="A28"/>
  <c r="C28"/>
  <c r="A29"/>
  <c r="C29"/>
  <c r="A30"/>
  <c r="C30"/>
  <c r="C11"/>
  <c r="B10"/>
  <c r="E3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</calcChain>
</file>

<file path=xl/sharedStrings.xml><?xml version="1.0" encoding="utf-8"?>
<sst xmlns="http://schemas.openxmlformats.org/spreadsheetml/2006/main" count="12" uniqueCount="12">
  <si>
    <t>Initial Position</t>
    <phoneticPr fontId="3" type="noConversion"/>
  </si>
  <si>
    <t>Initial Velocity</t>
    <phoneticPr fontId="3" type="noConversion"/>
  </si>
  <si>
    <t>Spring Constant</t>
    <phoneticPr fontId="3" type="noConversion"/>
  </si>
  <si>
    <t>Object Mass</t>
    <phoneticPr fontId="3" type="noConversion"/>
  </si>
  <si>
    <t>Time Step</t>
    <phoneticPr fontId="3" type="noConversion"/>
  </si>
  <si>
    <t>Angular Frequency</t>
    <phoneticPr fontId="3" type="noConversion"/>
  </si>
  <si>
    <t>t</t>
    <phoneticPr fontId="3" type="noConversion"/>
  </si>
  <si>
    <t>y</t>
    <phoneticPr fontId="3" type="noConversion"/>
  </si>
  <si>
    <t>Amplitude</t>
    <phoneticPr fontId="3" type="noConversion"/>
  </si>
  <si>
    <t>v</t>
    <phoneticPr fontId="3" type="noConversion"/>
  </si>
  <si>
    <t>Total Energy Final</t>
    <phoneticPr fontId="3" type="noConversion"/>
  </si>
  <si>
    <t>Total Energy Initial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</si>
</sst>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plotArea>
      <c:layout/>
      <c:scatterChart>
        <c:scatterStyle val="smoothMarker"/>
        <c:ser>
          <c:idx val="0"/>
          <c:order val="0"/>
          <c:xVal>
            <c:numRef>
              <c:f>Sheet1!$A$10:$A$30</c:f>
              <c:numCache>
                <c:formatCode>General</c:formatCode>
                <c:ptCount val="21"/>
                <c:pt idx="0">
                  <c:v>0.0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1.0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3.0</c:v>
                </c:pt>
                <c:pt idx="16">
                  <c:v>3.200000000000001</c:v>
                </c:pt>
                <c:pt idx="17">
                  <c:v>3.400000000000001</c:v>
                </c:pt>
                <c:pt idx="18">
                  <c:v>3.600000000000001</c:v>
                </c:pt>
                <c:pt idx="19">
                  <c:v>3.800000000000001</c:v>
                </c:pt>
                <c:pt idx="20">
                  <c:v>4.000000000000001</c:v>
                </c:pt>
              </c:numCache>
            </c:numRef>
          </c:xVal>
          <c:yVal>
            <c:numRef>
              <c:f>Sheet1!$B$10:$B$30</c:f>
              <c:numCache>
                <c:formatCode>General</c:formatCode>
                <c:ptCount val="21"/>
                <c:pt idx="0">
                  <c:v>3.0</c:v>
                </c:pt>
                <c:pt idx="1">
                  <c:v>3.409864610036216</c:v>
                </c:pt>
                <c:pt idx="2">
                  <c:v>3.414620972076174</c:v>
                </c:pt>
                <c:pt idx="3">
                  <c:v>3.013704007527845</c:v>
                </c:pt>
                <c:pt idx="4">
                  <c:v>2.254744572062777</c:v>
                </c:pt>
                <c:pt idx="5">
                  <c:v>1.22791068182347</c:v>
                </c:pt>
                <c:pt idx="6">
                  <c:v>0.0551951212253765</c:v>
                </c:pt>
                <c:pt idx="7">
                  <c:v>-1.12407788414391</c:v>
                </c:pt>
                <c:pt idx="8">
                  <c:v>-2.169805052849597</c:v>
                </c:pt>
                <c:pt idx="9">
                  <c:v>-2.957748988500763</c:v>
                </c:pt>
                <c:pt idx="10">
                  <c:v>-3.394298177504929</c:v>
                </c:pt>
                <c:pt idx="11">
                  <c:v>-3.42758848525653</c:v>
                </c:pt>
                <c:pt idx="12">
                  <c:v>-3.053664863743158</c:v>
                </c:pt>
                <c:pt idx="13">
                  <c:v>-2.316951230193036</c:v>
                </c:pt>
                <c:pt idx="14">
                  <c:v>-1.304972692929826</c:v>
                </c:pt>
                <c:pt idx="15">
                  <c:v>-0.137957149282325</c:v>
                </c:pt>
                <c:pt idx="16">
                  <c:v>1.045448364477139</c:v>
                </c:pt>
                <c:pt idx="17">
                  <c:v>2.104649605123424</c:v>
                </c:pt>
                <c:pt idx="18">
                  <c:v>2.913808391981931</c:v>
                </c:pt>
                <c:pt idx="19">
                  <c:v>3.376792785523377</c:v>
                </c:pt>
                <c:pt idx="20">
                  <c:v>3.438598022225733</c:v>
                </c:pt>
              </c:numCache>
            </c:numRef>
          </c:yVal>
          <c:smooth val="1"/>
        </c:ser>
        <c:axId val="328255864"/>
        <c:axId val="328251960"/>
      </c:scatterChart>
      <c:valAx>
        <c:axId val="328255864"/>
        <c:scaling>
          <c:orientation val="minMax"/>
        </c:scaling>
        <c:axPos val="b"/>
        <c:numFmt formatCode="General" sourceLinked="1"/>
        <c:tickLblPos val="nextTo"/>
        <c:crossAx val="328251960"/>
        <c:crosses val="autoZero"/>
        <c:crossBetween val="midCat"/>
      </c:valAx>
      <c:valAx>
        <c:axId val="328251960"/>
        <c:scaling>
          <c:orientation val="minMax"/>
        </c:scaling>
        <c:axPos val="l"/>
        <c:majorGridlines/>
        <c:numFmt formatCode="General" sourceLinked="1"/>
        <c:tickLblPos val="nextTo"/>
        <c:crossAx val="328255864"/>
        <c:crosses val="autoZero"/>
        <c:crossBetween val="midCat"/>
      </c:valAx>
    </c:plotArea>
    <c:legend>
      <c:legendPos val="r"/>
      <c:legendEntry>
        <c:idx val="-1"/>
        <c:delete val="1"/>
      </c:legendEntry>
      <c:legendEntry>
        <c:idx val="-1"/>
        <c:delete val="1"/>
      </c:legendEntry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16</xdr:row>
      <xdr:rowOff>101600</xdr:rowOff>
    </xdr:from>
    <xdr:to>
      <xdr:col>13</xdr:col>
      <xdr:colOff>749300</xdr:colOff>
      <xdr:row>30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0"/>
  <sheetViews>
    <sheetView tabSelected="1" showRuler="0" workbookViewId="0">
      <selection activeCell="E8" sqref="E8"/>
    </sheetView>
  </sheetViews>
  <sheetFormatPr baseColWidth="10" defaultRowHeight="15"/>
  <cols>
    <col min="1" max="1" width="16.1640625" customWidth="1"/>
    <col min="4" max="4" width="16.33203125" customWidth="1"/>
  </cols>
  <sheetData>
    <row r="1" spans="1:5">
      <c r="A1" t="s">
        <v>0</v>
      </c>
      <c r="B1">
        <v>3</v>
      </c>
      <c r="D1" t="s">
        <v>5</v>
      </c>
      <c r="E1">
        <f>SQRT(B3/B4)</f>
        <v>1.7320508075688772</v>
      </c>
    </row>
    <row r="2" spans="1:5">
      <c r="A2" t="s">
        <v>1</v>
      </c>
      <c r="B2">
        <v>1</v>
      </c>
    </row>
    <row r="3" spans="1:5">
      <c r="A3" t="s">
        <v>2</v>
      </c>
      <c r="B3">
        <v>0.3</v>
      </c>
      <c r="D3" t="s">
        <v>8</v>
      </c>
      <c r="E3">
        <f>SQRT((B$1^2)+((B$1/E$1)^2))</f>
        <v>3.4641016151377544</v>
      </c>
    </row>
    <row r="4" spans="1:5">
      <c r="A4" t="s">
        <v>3</v>
      </c>
      <c r="B4">
        <v>0.1</v>
      </c>
    </row>
    <row r="5" spans="1:5">
      <c r="A5" t="s">
        <v>4</v>
      </c>
      <c r="B5">
        <v>0.2</v>
      </c>
      <c r="D5" t="s">
        <v>11</v>
      </c>
      <c r="E5">
        <f>0.5*B4*(C10^2)+0.5*B3*(B10^2)</f>
        <v>1.7999999999999998</v>
      </c>
    </row>
    <row r="7" spans="1:5">
      <c r="D7" t="s">
        <v>10</v>
      </c>
      <c r="E7">
        <f>0.5*B4*(C30^2)+0.5*B3*(B30^2)</f>
        <v>1.8000000000000003</v>
      </c>
    </row>
    <row r="9" spans="1:5">
      <c r="A9" t="s">
        <v>6</v>
      </c>
      <c r="B9" t="s">
        <v>7</v>
      </c>
      <c r="C9" t="s">
        <v>9</v>
      </c>
    </row>
    <row r="10" spans="1:5">
      <c r="A10">
        <v>0</v>
      </c>
      <c r="B10">
        <f>B$1*COS(E$1*A10)+(B$1/E$1)*SIN(E$1*A10)</f>
        <v>3</v>
      </c>
      <c r="C10">
        <f>-B$1*E$1*SIN(E$1*A10)+(B$1/E$1)*E$1*COS(E$1*A10)</f>
        <v>3</v>
      </c>
    </row>
    <row r="11" spans="1:5">
      <c r="A11">
        <f>A10+B$5</f>
        <v>0.2</v>
      </c>
      <c r="B11">
        <f t="shared" ref="B11:B30" si="0">B$1*COS(E$1*A11)+(B$1/E$1)*SIN(E$1*A11)</f>
        <v>3.4098646100362164</v>
      </c>
      <c r="C11">
        <f>-B$1*E$1*SIN(E$1*A11)+(B$1/E$1)*E$1*COS(E$1*A11)</f>
        <v>1.0575774315234256</v>
      </c>
    </row>
    <row r="12" spans="1:5">
      <c r="A12">
        <f t="shared" ref="A12:A31" si="1">A11+B$5</f>
        <v>0.4</v>
      </c>
      <c r="B12">
        <f t="shared" si="0"/>
        <v>3.4146209720761744</v>
      </c>
      <c r="C12">
        <f>-B$1*E$1*SIN(E$1*A12)+(B$1/E$1)*E$1*COS(E$1*A12)</f>
        <v>-1.0104904013263543</v>
      </c>
    </row>
    <row r="13" spans="1:5">
      <c r="A13">
        <f t="shared" si="1"/>
        <v>0.60000000000000009</v>
      </c>
      <c r="B13">
        <f t="shared" si="0"/>
        <v>3.0137040075278447</v>
      </c>
      <c r="C13">
        <f>-B$1*E$1*SIN(E$1*A13)+(B$1/E$1)*E$1*COS(E$1*A13)</f>
        <v>-2.9585071345244076</v>
      </c>
    </row>
    <row r="14" spans="1:5">
      <c r="A14">
        <f t="shared" si="1"/>
        <v>0.8</v>
      </c>
      <c r="B14">
        <f t="shared" si="0"/>
        <v>2.2547445720627772</v>
      </c>
      <c r="C14">
        <f>-B$1*E$1*SIN(E$1*A14)+(B$1/E$1)*E$1*COS(E$1*A14)</f>
        <v>-4.5550390496965374</v>
      </c>
    </row>
    <row r="15" spans="1:5">
      <c r="A15">
        <f t="shared" si="1"/>
        <v>1</v>
      </c>
      <c r="B15">
        <f t="shared" si="0"/>
        <v>1.2279106818234702</v>
      </c>
      <c r="C15">
        <f>-B$1*E$1*SIN(E$1*A15)+(B$1/E$1)*E$1*COS(E$1*A15)</f>
        <v>-5.6104105083666971</v>
      </c>
    </row>
    <row r="16" spans="1:5">
      <c r="A16">
        <f t="shared" si="1"/>
        <v>1.2</v>
      </c>
      <c r="B16">
        <f t="shared" si="0"/>
        <v>5.5195121225376509E-2</v>
      </c>
      <c r="C16">
        <f>-B$1*E$1*SIN(E$1*A16)+(B$1/E$1)*E$1*COS(E$1*A16)</f>
        <v>-5.9992383263026605</v>
      </c>
    </row>
    <row r="17" spans="1:3">
      <c r="A17">
        <f t="shared" si="1"/>
        <v>1.4</v>
      </c>
      <c r="B17">
        <f t="shared" si="0"/>
        <v>-1.1240778841439092</v>
      </c>
      <c r="C17">
        <f>-B$1*E$1*SIN(E$1*A17)+(B$1/E$1)*E$1*COS(E$1*A17)</f>
        <v>-5.6753278963541529</v>
      </c>
    </row>
    <row r="18" spans="1:3">
      <c r="A18">
        <f t="shared" si="1"/>
        <v>1.5999999999999999</v>
      </c>
      <c r="B18">
        <f t="shared" si="0"/>
        <v>-2.1698050528495969</v>
      </c>
      <c r="C18">
        <f>-B$1*E$1*SIN(E$1*A18)+(B$1/E$1)*E$1*COS(E$1*A18)</f>
        <v>-4.6771613290419083</v>
      </c>
    </row>
    <row r="19" spans="1:3">
      <c r="A19">
        <f t="shared" si="1"/>
        <v>1.7999999999999998</v>
      </c>
      <c r="B19">
        <f t="shared" si="0"/>
        <v>-2.9577489885007631</v>
      </c>
      <c r="C19">
        <f>-B$1*E$1*SIN(E$1*A19)+(B$1/E$1)*E$1*COS(E$1*A19)</f>
        <v>-3.1233255935089659</v>
      </c>
    </row>
    <row r="20" spans="1:3">
      <c r="A20">
        <f t="shared" si="1"/>
        <v>1.9999999999999998</v>
      </c>
      <c r="B20">
        <f t="shared" si="0"/>
        <v>-3.394298177504929</v>
      </c>
      <c r="C20">
        <f>-B$1*E$1*SIN(E$1*A20)+(B$1/E$1)*E$1*COS(E$1*A20)</f>
        <v>-1.1984238175871491</v>
      </c>
    </row>
    <row r="21" spans="1:3">
      <c r="A21">
        <f t="shared" si="1"/>
        <v>2.1999999999999997</v>
      </c>
      <c r="B21">
        <f t="shared" si="0"/>
        <v>-3.4275884852565301</v>
      </c>
      <c r="C21">
        <f>-B$1*E$1*SIN(E$1*A21)+(B$1/E$1)*E$1*COS(E$1*A21)</f>
        <v>0.86885644798812089</v>
      </c>
    </row>
    <row r="22" spans="1:3">
      <c r="A22">
        <f>A21+B$5</f>
        <v>2.4</v>
      </c>
      <c r="B22">
        <f t="shared" si="0"/>
        <v>-3.0536648637431578</v>
      </c>
      <c r="C22">
        <f>-B$1*E$1*SIN(E$1*A22)+(B$1/E$1)*E$1*COS(E$1*A22)</f>
        <v>2.8329124059563586</v>
      </c>
    </row>
    <row r="23" spans="1:3">
      <c r="A23">
        <f t="shared" si="1"/>
        <v>2.6</v>
      </c>
      <c r="B23">
        <f t="shared" si="0"/>
        <v>-2.3169512301930362</v>
      </c>
      <c r="C23">
        <f>-B$1*E$1*SIN(E$1*A23)+(B$1/E$1)*E$1*COS(E$1*A23)</f>
        <v>4.4604048012171411</v>
      </c>
    </row>
    <row r="24" spans="1:3">
      <c r="A24">
        <f t="shared" si="1"/>
        <v>2.8000000000000003</v>
      </c>
      <c r="B24">
        <f t="shared" si="0"/>
        <v>-1.3049726929298264</v>
      </c>
      <c r="C24">
        <f>-B$1*E$1*SIN(E$1*A24)+(B$1/E$1)*E$1*COS(E$1*A24)</f>
        <v>5.5579797419676193</v>
      </c>
    </row>
    <row r="25" spans="1:3">
      <c r="A25">
        <f t="shared" si="1"/>
        <v>3.0000000000000004</v>
      </c>
      <c r="B25">
        <f t="shared" si="0"/>
        <v>-0.13795714928232505</v>
      </c>
      <c r="C25">
        <f>-B$1*E$1*SIN(E$1*A25)+(B$1/E$1)*E$1*COS(E$1*A25)</f>
        <v>5.9952400681612152</v>
      </c>
    </row>
    <row r="26" spans="1:3">
      <c r="A26">
        <f t="shared" si="1"/>
        <v>3.2000000000000006</v>
      </c>
      <c r="B26">
        <f t="shared" si="0"/>
        <v>1.0454483644771386</v>
      </c>
      <c r="C26">
        <f>-B$1*E$1*SIN(E$1*A26)+(B$1/E$1)*E$1*COS(E$1*A26)</f>
        <v>5.7202371586881107</v>
      </c>
    </row>
    <row r="27" spans="1:3">
      <c r="A27">
        <f t="shared" si="1"/>
        <v>3.4000000000000008</v>
      </c>
      <c r="B27">
        <f t="shared" si="0"/>
        <v>2.104649605123424</v>
      </c>
      <c r="C27">
        <f>-B$1*E$1*SIN(E$1*A27)+(B$1/E$1)*E$1*COS(E$1*A27)</f>
        <v>4.7656426763828454</v>
      </c>
    </row>
    <row r="28" spans="1:3">
      <c r="A28">
        <f t="shared" si="1"/>
        <v>3.600000000000001</v>
      </c>
      <c r="B28">
        <f t="shared" si="0"/>
        <v>2.9138083919819309</v>
      </c>
      <c r="C28">
        <f>-B$1*E$1*SIN(E$1*A28)+(B$1/E$1)*E$1*COS(E$1*A28)</f>
        <v>3.2448670179911878</v>
      </c>
    </row>
    <row r="29" spans="1:3">
      <c r="A29">
        <f>A28+B$5</f>
        <v>3.8000000000000012</v>
      </c>
      <c r="B29">
        <f t="shared" si="0"/>
        <v>3.376792785523377</v>
      </c>
      <c r="C29">
        <f>-B$1*E$1*SIN(E$1*A29)+(B$1/E$1)*E$1*COS(E$1*A29)</f>
        <v>1.3385856158318088</v>
      </c>
    </row>
    <row r="30" spans="1:3">
      <c r="A30">
        <f t="shared" si="1"/>
        <v>4.0000000000000009</v>
      </c>
      <c r="B30">
        <f t="shared" si="0"/>
        <v>3.4385980222257331</v>
      </c>
      <c r="C30">
        <f>-B$1*E$1*SIN(E$1*A30)+(B$1/E$1)*E$1*COS(E$1*A30)</f>
        <v>-0.72672616894937647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Mohler</cp:lastModifiedBy>
  <dcterms:created xsi:type="dcterms:W3CDTF">2018-01-16T20:01:00Z</dcterms:created>
  <dcterms:modified xsi:type="dcterms:W3CDTF">2018-01-23T03:55:23Z</dcterms:modified>
</cp:coreProperties>
</file>