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ohnmerritt/Google Drive/Schoolwork Documents/Temple University/Spring 2018/Scientific Computing I - 36041 - PHYS 2511 - 001/"/>
    </mc:Choice>
  </mc:AlternateContent>
  <bookViews>
    <workbookView xWindow="0" yWindow="0" windowWidth="28800" windowHeight="18000" tabRatio="500"/>
  </bookViews>
  <sheets>
    <sheet name="Results" sheetId="3" r:id="rId1"/>
    <sheet name="calcul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3" i="2"/>
  <c r="C4" i="2"/>
  <c r="J3" i="2"/>
  <c r="C7" i="2"/>
  <c r="C3" i="2"/>
  <c r="C7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3" i="2"/>
  <c r="F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K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3" i="2"/>
</calcChain>
</file>

<file path=xl/sharedStrings.xml><?xml version="1.0" encoding="utf-8"?>
<sst xmlns="http://schemas.openxmlformats.org/spreadsheetml/2006/main" count="26" uniqueCount="19">
  <si>
    <t>Input</t>
  </si>
  <si>
    <t>refraction index of outgoing medium</t>
  </si>
  <si>
    <t>refraction index of incident medium</t>
  </si>
  <si>
    <t>Incident angle</t>
  </si>
  <si>
    <t>Outgoing Angle</t>
  </si>
  <si>
    <t>Figure shwoing incoming and outgoing light rays</t>
  </si>
  <si>
    <t>slope</t>
  </si>
  <si>
    <t>inciden angle (radian)</t>
  </si>
  <si>
    <t>x</t>
  </si>
  <si>
    <t>y</t>
  </si>
  <si>
    <t>incident</t>
  </si>
  <si>
    <t>outgoing medium</t>
  </si>
  <si>
    <t>outgoing ray angle</t>
  </si>
  <si>
    <t>Incident angle (degree)</t>
  </si>
  <si>
    <t>Outgoing Angle (degree)</t>
  </si>
  <si>
    <t>Comment</t>
  </si>
  <si>
    <t>Feel free to enter in negative or positive incident angles</t>
  </si>
  <si>
    <t>Blue is the incident ray and orange is the ougoing ray</t>
  </si>
  <si>
    <t>Black is the border between the two mediums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</si>
</sst>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Incident Ray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calculation!$G$3:$G$21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calculation!$H$3:$H$21</c:f>
              <c:numCache>
                <c:formatCode>General</c:formatCode>
                <c:ptCount val="19"/>
                <c:pt idx="0">
                  <c:v>0.0</c:v>
                </c:pt>
                <c:pt idx="1">
                  <c:v>1.428148006742115</c:v>
                </c:pt>
                <c:pt idx="2">
                  <c:v>2.856296013484229</c:v>
                </c:pt>
                <c:pt idx="3">
                  <c:v>4.284444020226344</c:v>
                </c:pt>
                <c:pt idx="4">
                  <c:v>5.712592026968458</c:v>
                </c:pt>
                <c:pt idx="5">
                  <c:v>7.140740033710573</c:v>
                </c:pt>
                <c:pt idx="6">
                  <c:v>8.568888040452688</c:v>
                </c:pt>
                <c:pt idx="7">
                  <c:v>9.997036047194802</c:v>
                </c:pt>
                <c:pt idx="8">
                  <c:v>11.42518405393692</c:v>
                </c:pt>
                <c:pt idx="9">
                  <c:v>12.85333206067903</c:v>
                </c:pt>
                <c:pt idx="10">
                  <c:v>14.28148006742115</c:v>
                </c:pt>
                <c:pt idx="11">
                  <c:v>15.70962807416326</c:v>
                </c:pt>
                <c:pt idx="12">
                  <c:v>17.13777608090538</c:v>
                </c:pt>
                <c:pt idx="13">
                  <c:v>18.56592408764749</c:v>
                </c:pt>
                <c:pt idx="14">
                  <c:v>19.9940720943896</c:v>
                </c:pt>
                <c:pt idx="15">
                  <c:v>21.42222010113172</c:v>
                </c:pt>
                <c:pt idx="16">
                  <c:v>22.85036810787383</c:v>
                </c:pt>
                <c:pt idx="17">
                  <c:v>24.27851611461595</c:v>
                </c:pt>
                <c:pt idx="18">
                  <c:v>25.70666412135806</c:v>
                </c:pt>
              </c:numCache>
            </c:numRef>
          </c:yVal>
          <c:smooth val="0"/>
        </c:ser>
        <c:ser>
          <c:idx val="1"/>
          <c:order val="1"/>
          <c:tx>
            <c:v>Outgoing 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calculation!$L$3:$L$21</c:f>
              <c:numCache>
                <c:formatCode>General</c:formatCode>
                <c:ptCount val="19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-6.0</c:v>
                </c:pt>
                <c:pt idx="7">
                  <c:v>-7.0</c:v>
                </c:pt>
                <c:pt idx="8">
                  <c:v>-8.0</c:v>
                </c:pt>
                <c:pt idx="9">
                  <c:v>-9.0</c:v>
                </c:pt>
                <c:pt idx="10">
                  <c:v>-10.0</c:v>
                </c:pt>
                <c:pt idx="11">
                  <c:v>-11.0</c:v>
                </c:pt>
                <c:pt idx="12">
                  <c:v>-12.0</c:v>
                </c:pt>
                <c:pt idx="13">
                  <c:v>-13.0</c:v>
                </c:pt>
                <c:pt idx="14">
                  <c:v>-14.0</c:v>
                </c:pt>
                <c:pt idx="15">
                  <c:v>-15.0</c:v>
                </c:pt>
                <c:pt idx="16">
                  <c:v>-16.0</c:v>
                </c:pt>
                <c:pt idx="17">
                  <c:v>-17.0</c:v>
                </c:pt>
                <c:pt idx="18">
                  <c:v>-18.0</c:v>
                </c:pt>
              </c:numCache>
            </c:numRef>
          </c:xVal>
          <c:yVal>
            <c:numRef>
              <c:f>calculation!$M$3:$M$21</c:f>
              <c:numCache>
                <c:formatCode>General</c:formatCode>
                <c:ptCount val="19"/>
                <c:pt idx="0">
                  <c:v>0.0</c:v>
                </c:pt>
                <c:pt idx="1">
                  <c:v>-3.340423164308064</c:v>
                </c:pt>
                <c:pt idx="2">
                  <c:v>-6.680846328616129</c:v>
                </c:pt>
                <c:pt idx="3">
                  <c:v>-10.02126949292419</c:v>
                </c:pt>
                <c:pt idx="4">
                  <c:v>-13.36169265723226</c:v>
                </c:pt>
                <c:pt idx="5">
                  <c:v>-16.70211582154032</c:v>
                </c:pt>
                <c:pt idx="6">
                  <c:v>-20.04253898584839</c:v>
                </c:pt>
                <c:pt idx="7">
                  <c:v>-23.38296215015645</c:v>
                </c:pt>
                <c:pt idx="8">
                  <c:v>-26.72338531446452</c:v>
                </c:pt>
                <c:pt idx="9">
                  <c:v>-30.06380847877258</c:v>
                </c:pt>
                <c:pt idx="10">
                  <c:v>-33.40423164308064</c:v>
                </c:pt>
                <c:pt idx="11">
                  <c:v>-36.74465480738871</c:v>
                </c:pt>
                <c:pt idx="12">
                  <c:v>-40.08507797169678</c:v>
                </c:pt>
                <c:pt idx="13">
                  <c:v>-43.42550113600483</c:v>
                </c:pt>
                <c:pt idx="14">
                  <c:v>-46.7659243003129</c:v>
                </c:pt>
                <c:pt idx="15">
                  <c:v>-50.10634746462097</c:v>
                </c:pt>
                <c:pt idx="16">
                  <c:v>-53.44677062892903</c:v>
                </c:pt>
                <c:pt idx="17">
                  <c:v>-56.78719379323709</c:v>
                </c:pt>
                <c:pt idx="18">
                  <c:v>-60.12761695754516</c:v>
                </c:pt>
              </c:numCache>
            </c:numRef>
          </c:yVal>
          <c:smooth val="0"/>
        </c:ser>
        <c:ser>
          <c:idx val="2"/>
          <c:order val="2"/>
          <c:tx>
            <c:v>Border1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calculation!$G$3:$G$21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calculation!$I$3:$I$21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Border2</c:v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calculation!$L$3:$L$21</c:f>
              <c:numCache>
                <c:formatCode>General</c:formatCode>
                <c:ptCount val="19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-6.0</c:v>
                </c:pt>
                <c:pt idx="7">
                  <c:v>-7.0</c:v>
                </c:pt>
                <c:pt idx="8">
                  <c:v>-8.0</c:v>
                </c:pt>
                <c:pt idx="9">
                  <c:v>-9.0</c:v>
                </c:pt>
                <c:pt idx="10">
                  <c:v>-10.0</c:v>
                </c:pt>
                <c:pt idx="11">
                  <c:v>-11.0</c:v>
                </c:pt>
                <c:pt idx="12">
                  <c:v>-12.0</c:v>
                </c:pt>
                <c:pt idx="13">
                  <c:v>-13.0</c:v>
                </c:pt>
                <c:pt idx="14">
                  <c:v>-14.0</c:v>
                </c:pt>
                <c:pt idx="15">
                  <c:v>-15.0</c:v>
                </c:pt>
                <c:pt idx="16">
                  <c:v>-16.0</c:v>
                </c:pt>
                <c:pt idx="17">
                  <c:v>-17.0</c:v>
                </c:pt>
                <c:pt idx="18">
                  <c:v>-18.0</c:v>
                </c:pt>
              </c:numCache>
            </c:numRef>
          </c:xVal>
          <c:yVal>
            <c:numRef>
              <c:f>calculation!$N$3:$N$21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61872"/>
        <c:axId val="350341296"/>
      </c:scatterChart>
      <c:valAx>
        <c:axId val="343661872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1296"/>
        <c:crosses val="autoZero"/>
        <c:crossBetween val="midCat"/>
      </c:valAx>
      <c:valAx>
        <c:axId val="350341296"/>
        <c:scaling>
          <c:orientation val="minMax"/>
          <c:max val="10.0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Incident Ray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calculation!$G$3:$G$21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calculation!$H$3:$H$21</c:f>
              <c:numCache>
                <c:formatCode>General</c:formatCode>
                <c:ptCount val="19"/>
                <c:pt idx="0">
                  <c:v>0.0</c:v>
                </c:pt>
                <c:pt idx="1">
                  <c:v>1.428148006742115</c:v>
                </c:pt>
                <c:pt idx="2">
                  <c:v>2.856296013484229</c:v>
                </c:pt>
                <c:pt idx="3">
                  <c:v>4.284444020226344</c:v>
                </c:pt>
                <c:pt idx="4">
                  <c:v>5.712592026968458</c:v>
                </c:pt>
                <c:pt idx="5">
                  <c:v>7.140740033710573</c:v>
                </c:pt>
                <c:pt idx="6">
                  <c:v>8.568888040452688</c:v>
                </c:pt>
                <c:pt idx="7">
                  <c:v>9.997036047194802</c:v>
                </c:pt>
                <c:pt idx="8">
                  <c:v>11.42518405393692</c:v>
                </c:pt>
                <c:pt idx="9">
                  <c:v>12.85333206067903</c:v>
                </c:pt>
                <c:pt idx="10">
                  <c:v>14.28148006742115</c:v>
                </c:pt>
                <c:pt idx="11">
                  <c:v>15.70962807416326</c:v>
                </c:pt>
                <c:pt idx="12">
                  <c:v>17.13777608090538</c:v>
                </c:pt>
                <c:pt idx="13">
                  <c:v>18.56592408764749</c:v>
                </c:pt>
                <c:pt idx="14">
                  <c:v>19.9940720943896</c:v>
                </c:pt>
                <c:pt idx="15">
                  <c:v>21.42222010113172</c:v>
                </c:pt>
                <c:pt idx="16">
                  <c:v>22.85036810787383</c:v>
                </c:pt>
                <c:pt idx="17">
                  <c:v>24.27851611461595</c:v>
                </c:pt>
                <c:pt idx="18">
                  <c:v>25.70666412135806</c:v>
                </c:pt>
              </c:numCache>
            </c:numRef>
          </c:yVal>
          <c:smooth val="0"/>
        </c:ser>
        <c:ser>
          <c:idx val="1"/>
          <c:order val="1"/>
          <c:tx>
            <c:v>Outgoing 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calculation!$L$3:$L$21</c:f>
              <c:numCache>
                <c:formatCode>General</c:formatCode>
                <c:ptCount val="19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-6.0</c:v>
                </c:pt>
                <c:pt idx="7">
                  <c:v>-7.0</c:v>
                </c:pt>
                <c:pt idx="8">
                  <c:v>-8.0</c:v>
                </c:pt>
                <c:pt idx="9">
                  <c:v>-9.0</c:v>
                </c:pt>
                <c:pt idx="10">
                  <c:v>-10.0</c:v>
                </c:pt>
                <c:pt idx="11">
                  <c:v>-11.0</c:v>
                </c:pt>
                <c:pt idx="12">
                  <c:v>-12.0</c:v>
                </c:pt>
                <c:pt idx="13">
                  <c:v>-13.0</c:v>
                </c:pt>
                <c:pt idx="14">
                  <c:v>-14.0</c:v>
                </c:pt>
                <c:pt idx="15">
                  <c:v>-15.0</c:v>
                </c:pt>
                <c:pt idx="16">
                  <c:v>-16.0</c:v>
                </c:pt>
                <c:pt idx="17">
                  <c:v>-17.0</c:v>
                </c:pt>
                <c:pt idx="18">
                  <c:v>-18.0</c:v>
                </c:pt>
              </c:numCache>
            </c:numRef>
          </c:xVal>
          <c:yVal>
            <c:numRef>
              <c:f>calculation!$M$3:$M$21</c:f>
              <c:numCache>
                <c:formatCode>General</c:formatCode>
                <c:ptCount val="19"/>
                <c:pt idx="0">
                  <c:v>0.0</c:v>
                </c:pt>
                <c:pt idx="1">
                  <c:v>-3.340423164308064</c:v>
                </c:pt>
                <c:pt idx="2">
                  <c:v>-6.680846328616129</c:v>
                </c:pt>
                <c:pt idx="3">
                  <c:v>-10.02126949292419</c:v>
                </c:pt>
                <c:pt idx="4">
                  <c:v>-13.36169265723226</c:v>
                </c:pt>
                <c:pt idx="5">
                  <c:v>-16.70211582154032</c:v>
                </c:pt>
                <c:pt idx="6">
                  <c:v>-20.04253898584839</c:v>
                </c:pt>
                <c:pt idx="7">
                  <c:v>-23.38296215015645</c:v>
                </c:pt>
                <c:pt idx="8">
                  <c:v>-26.72338531446452</c:v>
                </c:pt>
                <c:pt idx="9">
                  <c:v>-30.06380847877258</c:v>
                </c:pt>
                <c:pt idx="10">
                  <c:v>-33.40423164308064</c:v>
                </c:pt>
                <c:pt idx="11">
                  <c:v>-36.74465480738871</c:v>
                </c:pt>
                <c:pt idx="12">
                  <c:v>-40.08507797169678</c:v>
                </c:pt>
                <c:pt idx="13">
                  <c:v>-43.42550113600483</c:v>
                </c:pt>
                <c:pt idx="14">
                  <c:v>-46.7659243003129</c:v>
                </c:pt>
                <c:pt idx="15">
                  <c:v>-50.10634746462097</c:v>
                </c:pt>
                <c:pt idx="16">
                  <c:v>-53.44677062892903</c:v>
                </c:pt>
                <c:pt idx="17">
                  <c:v>-56.78719379323709</c:v>
                </c:pt>
                <c:pt idx="18">
                  <c:v>-60.12761695754516</c:v>
                </c:pt>
              </c:numCache>
            </c:numRef>
          </c:yVal>
          <c:smooth val="0"/>
        </c:ser>
        <c:ser>
          <c:idx val="2"/>
          <c:order val="2"/>
          <c:tx>
            <c:v>Border1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calculation!$G$3:$G$21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calculation!$I$3:$I$21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Border2</c:v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calculation!$L$3:$L$21</c:f>
              <c:numCache>
                <c:formatCode>General</c:formatCode>
                <c:ptCount val="19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-6.0</c:v>
                </c:pt>
                <c:pt idx="7">
                  <c:v>-7.0</c:v>
                </c:pt>
                <c:pt idx="8">
                  <c:v>-8.0</c:v>
                </c:pt>
                <c:pt idx="9">
                  <c:v>-9.0</c:v>
                </c:pt>
                <c:pt idx="10">
                  <c:v>-10.0</c:v>
                </c:pt>
                <c:pt idx="11">
                  <c:v>-11.0</c:v>
                </c:pt>
                <c:pt idx="12">
                  <c:v>-12.0</c:v>
                </c:pt>
                <c:pt idx="13">
                  <c:v>-13.0</c:v>
                </c:pt>
                <c:pt idx="14">
                  <c:v>-14.0</c:v>
                </c:pt>
                <c:pt idx="15">
                  <c:v>-15.0</c:v>
                </c:pt>
                <c:pt idx="16">
                  <c:v>-16.0</c:v>
                </c:pt>
                <c:pt idx="17">
                  <c:v>-17.0</c:v>
                </c:pt>
                <c:pt idx="18">
                  <c:v>-18.0</c:v>
                </c:pt>
              </c:numCache>
            </c:numRef>
          </c:xVal>
          <c:yVal>
            <c:numRef>
              <c:f>calculation!$N$3:$N$21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5776"/>
        <c:axId val="284370512"/>
      </c:scatterChart>
      <c:valAx>
        <c:axId val="284365776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70512"/>
        <c:crosses val="autoZero"/>
        <c:crossBetween val="midCat"/>
      </c:valAx>
      <c:valAx>
        <c:axId val="284370512"/>
        <c:scaling>
          <c:orientation val="minMax"/>
          <c:max val="10.0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</xdr:row>
      <xdr:rowOff>114300</xdr:rowOff>
    </xdr:from>
    <xdr:to>
      <xdr:col>4</xdr:col>
      <xdr:colOff>681790</xdr:colOff>
      <xdr:row>26</xdr:row>
      <xdr:rowOff>16710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133684</xdr:colOff>
      <xdr:row>10</xdr:row>
      <xdr:rowOff>132348</xdr:rowOff>
    </xdr:from>
    <xdr:to>
      <xdr:col>5</xdr:col>
      <xdr:colOff>80211</xdr:colOff>
      <xdr:row>27</xdr:row>
      <xdr:rowOff>80210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F20" sqref="F20"/>
    </sheetView>
  </sheetViews>
  <sheetFormatPr baseColWidth="10" defaultRowHeight="16" x14ac:dyDescent="0.2"/>
  <cols>
    <col min="2" max="2" width="42.6640625" customWidth="1"/>
  </cols>
  <sheetData>
    <row r="2" spans="2:6" x14ac:dyDescent="0.2">
      <c r="B2" t="s">
        <v>0</v>
      </c>
    </row>
    <row r="3" spans="2:6" x14ac:dyDescent="0.2">
      <c r="B3" t="s">
        <v>2</v>
      </c>
      <c r="C3">
        <v>1</v>
      </c>
      <c r="E3" t="s">
        <v>15</v>
      </c>
      <c r="F3" t="s">
        <v>16</v>
      </c>
    </row>
    <row r="4" spans="2:6" x14ac:dyDescent="0.2">
      <c r="B4" t="s">
        <v>1</v>
      </c>
      <c r="C4">
        <v>2</v>
      </c>
      <c r="F4" t="s">
        <v>17</v>
      </c>
    </row>
    <row r="5" spans="2:6" x14ac:dyDescent="0.2">
      <c r="B5" t="s">
        <v>13</v>
      </c>
      <c r="C5">
        <v>35</v>
      </c>
      <c r="F5" t="s">
        <v>18</v>
      </c>
    </row>
    <row r="7" spans="2:6" x14ac:dyDescent="0.2">
      <c r="B7" t="s">
        <v>14</v>
      </c>
      <c r="C7">
        <f>calculation!C7</f>
        <v>16.665768674058118</v>
      </c>
    </row>
    <row r="8" spans="2:6" x14ac:dyDescent="0.2">
      <c r="B8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95" workbookViewId="0">
      <selection activeCell="C5" sqref="C5"/>
    </sheetView>
  </sheetViews>
  <sheetFormatPr baseColWidth="10" defaultRowHeight="16" x14ac:dyDescent="0.2"/>
  <cols>
    <col min="2" max="2" width="40.33203125" bestFit="1" customWidth="1"/>
    <col min="10" max="10" width="16.33203125" customWidth="1"/>
  </cols>
  <sheetData>
    <row r="1" spans="2:14" x14ac:dyDescent="0.2">
      <c r="G1" t="s">
        <v>10</v>
      </c>
      <c r="J1" t="s">
        <v>11</v>
      </c>
    </row>
    <row r="2" spans="2:14" x14ac:dyDescent="0.2">
      <c r="B2" s="1" t="s">
        <v>0</v>
      </c>
      <c r="C2" s="1"/>
      <c r="D2" t="s">
        <v>7</v>
      </c>
      <c r="F2" t="s">
        <v>6</v>
      </c>
      <c r="G2" t="s">
        <v>8</v>
      </c>
      <c r="H2" t="s">
        <v>9</v>
      </c>
      <c r="I2">
        <v>0</v>
      </c>
      <c r="J2" t="s">
        <v>12</v>
      </c>
      <c r="K2" t="s">
        <v>6</v>
      </c>
      <c r="L2" t="s">
        <v>8</v>
      </c>
      <c r="M2" t="s">
        <v>9</v>
      </c>
      <c r="N2">
        <v>0</v>
      </c>
    </row>
    <row r="3" spans="2:14" x14ac:dyDescent="0.2">
      <c r="B3" s="1" t="s">
        <v>2</v>
      </c>
      <c r="C3" s="1">
        <f>Results!C3</f>
        <v>1</v>
      </c>
      <c r="D3">
        <f>(C5/180*PI())</f>
        <v>0.6108652381980153</v>
      </c>
      <c r="F3">
        <f>1/(TAN(D3))</f>
        <v>1.4281480067421146</v>
      </c>
      <c r="G3">
        <f>0</f>
        <v>0</v>
      </c>
      <c r="H3">
        <f>G3*F$3</f>
        <v>0</v>
      </c>
      <c r="I3">
        <v>0</v>
      </c>
      <c r="J3">
        <f>ASIN((C3*SIN(D3)/C4))</f>
        <v>0.29087253573804384</v>
      </c>
      <c r="K3">
        <f>1/TAN(J3)</f>
        <v>3.3404231643080644</v>
      </c>
      <c r="L3">
        <v>0</v>
      </c>
      <c r="M3">
        <f>K$3*L3</f>
        <v>0</v>
      </c>
      <c r="N3">
        <v>0</v>
      </c>
    </row>
    <row r="4" spans="2:14" x14ac:dyDescent="0.2">
      <c r="B4" s="1" t="s">
        <v>1</v>
      </c>
      <c r="C4" s="1">
        <f>Results!C4</f>
        <v>2</v>
      </c>
      <c r="G4">
        <f>G3+1*(C$5/ABS(C$5))</f>
        <v>1</v>
      </c>
      <c r="H4">
        <f t="shared" ref="H4:H21" si="0">G4*F$3</f>
        <v>1.4281480067421146</v>
      </c>
      <c r="I4">
        <v>0</v>
      </c>
      <c r="L4">
        <f>L3-1*((C$5/ABS(C$5)))</f>
        <v>-1</v>
      </c>
      <c r="M4">
        <f t="shared" ref="M4:M21" si="1">K$3*L4</f>
        <v>-3.3404231643080644</v>
      </c>
      <c r="N4">
        <v>0</v>
      </c>
    </row>
    <row r="5" spans="2:14" x14ac:dyDescent="0.2">
      <c r="B5" s="1" t="s">
        <v>3</v>
      </c>
      <c r="C5" s="1">
        <f>Results!C5</f>
        <v>35</v>
      </c>
      <c r="G5">
        <f>G4+1*(C$5/ABS(C$5))</f>
        <v>2</v>
      </c>
      <c r="H5">
        <f t="shared" si="0"/>
        <v>2.8562960134842292</v>
      </c>
      <c r="I5">
        <v>0</v>
      </c>
      <c r="L5">
        <f t="shared" ref="L5:L21" si="2">L4-1*((C$5/ABS(C$5)))</f>
        <v>-2</v>
      </c>
      <c r="M5">
        <f t="shared" si="1"/>
        <v>-6.6808463286161288</v>
      </c>
      <c r="N5">
        <v>0</v>
      </c>
    </row>
    <row r="6" spans="2:14" x14ac:dyDescent="0.2">
      <c r="B6" s="1"/>
      <c r="C6" s="1"/>
      <c r="G6">
        <f t="shared" ref="G5:G21" si="3">G5+1*(C$5/ABS(C$5))</f>
        <v>3</v>
      </c>
      <c r="H6">
        <f t="shared" si="0"/>
        <v>4.2844440202263439</v>
      </c>
      <c r="I6">
        <v>0</v>
      </c>
      <c r="L6">
        <f t="shared" si="2"/>
        <v>-3</v>
      </c>
      <c r="M6">
        <f t="shared" si="1"/>
        <v>-10.021269492924194</v>
      </c>
      <c r="N6">
        <v>0</v>
      </c>
    </row>
    <row r="7" spans="2:14" x14ac:dyDescent="0.2">
      <c r="B7" s="1" t="s">
        <v>4</v>
      </c>
      <c r="C7" s="1">
        <f>J3*180/PI()</f>
        <v>16.665768674058118</v>
      </c>
      <c r="G7">
        <f t="shared" si="3"/>
        <v>4</v>
      </c>
      <c r="H7">
        <f t="shared" si="0"/>
        <v>5.7125920269684585</v>
      </c>
      <c r="I7">
        <v>0</v>
      </c>
      <c r="L7">
        <f t="shared" si="2"/>
        <v>-4</v>
      </c>
      <c r="M7">
        <f t="shared" si="1"/>
        <v>-13.361692657232258</v>
      </c>
      <c r="N7">
        <v>0</v>
      </c>
    </row>
    <row r="8" spans="2:14" x14ac:dyDescent="0.2">
      <c r="B8" s="1" t="s">
        <v>5</v>
      </c>
      <c r="C8" s="1"/>
      <c r="G8">
        <f t="shared" si="3"/>
        <v>5</v>
      </c>
      <c r="H8">
        <f t="shared" si="0"/>
        <v>7.1407400337105731</v>
      </c>
      <c r="I8">
        <v>0</v>
      </c>
      <c r="L8">
        <f t="shared" si="2"/>
        <v>-5</v>
      </c>
      <c r="M8">
        <f t="shared" si="1"/>
        <v>-16.702115821540321</v>
      </c>
      <c r="N8">
        <v>0</v>
      </c>
    </row>
    <row r="9" spans="2:14" x14ac:dyDescent="0.2">
      <c r="G9">
        <f t="shared" si="3"/>
        <v>6</v>
      </c>
      <c r="H9">
        <f t="shared" si="0"/>
        <v>8.5688880404526877</v>
      </c>
      <c r="I9">
        <v>0</v>
      </c>
      <c r="L9">
        <f t="shared" si="2"/>
        <v>-6</v>
      </c>
      <c r="M9">
        <f t="shared" si="1"/>
        <v>-20.042538985848388</v>
      </c>
      <c r="N9">
        <v>0</v>
      </c>
    </row>
    <row r="10" spans="2:14" x14ac:dyDescent="0.2">
      <c r="G10">
        <f t="shared" si="3"/>
        <v>7</v>
      </c>
      <c r="H10">
        <f t="shared" si="0"/>
        <v>9.9970360471948023</v>
      </c>
      <c r="I10">
        <v>0</v>
      </c>
      <c r="L10">
        <f t="shared" si="2"/>
        <v>-7</v>
      </c>
      <c r="M10">
        <f t="shared" si="1"/>
        <v>-23.382962150156452</v>
      </c>
      <c r="N10">
        <v>0</v>
      </c>
    </row>
    <row r="11" spans="2:14" x14ac:dyDescent="0.2">
      <c r="G11">
        <f t="shared" si="3"/>
        <v>8</v>
      </c>
      <c r="H11">
        <f t="shared" si="0"/>
        <v>11.425184053936917</v>
      </c>
      <c r="I11">
        <v>0</v>
      </c>
      <c r="L11">
        <f t="shared" si="2"/>
        <v>-8</v>
      </c>
      <c r="M11">
        <f t="shared" si="1"/>
        <v>-26.723385314464515</v>
      </c>
      <c r="N11">
        <v>0</v>
      </c>
    </row>
    <row r="12" spans="2:14" x14ac:dyDescent="0.2">
      <c r="G12">
        <f t="shared" si="3"/>
        <v>9</v>
      </c>
      <c r="H12">
        <f t="shared" si="0"/>
        <v>12.853332060679032</v>
      </c>
      <c r="I12">
        <v>0</v>
      </c>
      <c r="L12">
        <f t="shared" si="2"/>
        <v>-9</v>
      </c>
      <c r="M12">
        <f t="shared" si="1"/>
        <v>-30.063808478772579</v>
      </c>
      <c r="N12">
        <v>0</v>
      </c>
    </row>
    <row r="13" spans="2:14" x14ac:dyDescent="0.2">
      <c r="G13">
        <f t="shared" si="3"/>
        <v>10</v>
      </c>
      <c r="H13">
        <f t="shared" si="0"/>
        <v>14.281480067421146</v>
      </c>
      <c r="I13">
        <v>0</v>
      </c>
      <c r="L13">
        <f t="shared" si="2"/>
        <v>-10</v>
      </c>
      <c r="M13">
        <f t="shared" si="1"/>
        <v>-33.404231643080642</v>
      </c>
      <c r="N13">
        <v>0</v>
      </c>
    </row>
    <row r="14" spans="2:14" x14ac:dyDescent="0.2">
      <c r="G14">
        <f t="shared" si="3"/>
        <v>11</v>
      </c>
      <c r="H14">
        <f t="shared" si="0"/>
        <v>15.709628074163261</v>
      </c>
      <c r="I14">
        <v>0</v>
      </c>
      <c r="L14">
        <f t="shared" si="2"/>
        <v>-11</v>
      </c>
      <c r="M14">
        <f t="shared" si="1"/>
        <v>-36.744654807388706</v>
      </c>
      <c r="N14">
        <v>0</v>
      </c>
    </row>
    <row r="15" spans="2:14" x14ac:dyDescent="0.2">
      <c r="G15">
        <f t="shared" si="3"/>
        <v>12</v>
      </c>
      <c r="H15">
        <f t="shared" si="0"/>
        <v>17.137776080905375</v>
      </c>
      <c r="I15">
        <v>0</v>
      </c>
      <c r="L15">
        <f t="shared" si="2"/>
        <v>-12</v>
      </c>
      <c r="M15">
        <f t="shared" si="1"/>
        <v>-40.085077971696776</v>
      </c>
      <c r="N15">
        <v>0</v>
      </c>
    </row>
    <row r="16" spans="2:14" x14ac:dyDescent="0.2">
      <c r="G16">
        <f t="shared" si="3"/>
        <v>13</v>
      </c>
      <c r="H16">
        <f t="shared" si="0"/>
        <v>18.565924087647488</v>
      </c>
      <c r="I16">
        <v>0</v>
      </c>
      <c r="L16">
        <f t="shared" si="2"/>
        <v>-13</v>
      </c>
      <c r="M16">
        <f t="shared" si="1"/>
        <v>-43.42550113600484</v>
      </c>
      <c r="N16">
        <v>0</v>
      </c>
    </row>
    <row r="17" spans="7:14" x14ac:dyDescent="0.2">
      <c r="G17">
        <f t="shared" si="3"/>
        <v>14</v>
      </c>
      <c r="H17">
        <f t="shared" si="0"/>
        <v>19.994072094389605</v>
      </c>
      <c r="I17">
        <v>0</v>
      </c>
      <c r="L17">
        <f t="shared" si="2"/>
        <v>-14</v>
      </c>
      <c r="M17">
        <f t="shared" si="1"/>
        <v>-46.765924300312903</v>
      </c>
      <c r="N17">
        <v>0</v>
      </c>
    </row>
    <row r="18" spans="7:14" x14ac:dyDescent="0.2">
      <c r="G18">
        <f t="shared" si="3"/>
        <v>15</v>
      </c>
      <c r="H18">
        <f t="shared" si="0"/>
        <v>21.422220101131721</v>
      </c>
      <c r="I18">
        <v>0</v>
      </c>
      <c r="L18">
        <f t="shared" si="2"/>
        <v>-15</v>
      </c>
      <c r="M18">
        <f t="shared" si="1"/>
        <v>-50.106347464620967</v>
      </c>
      <c r="N18">
        <v>0</v>
      </c>
    </row>
    <row r="19" spans="7:14" x14ac:dyDescent="0.2">
      <c r="G19">
        <f t="shared" si="3"/>
        <v>16</v>
      </c>
      <c r="H19">
        <f t="shared" si="0"/>
        <v>22.850368107873834</v>
      </c>
      <c r="I19">
        <v>0</v>
      </c>
      <c r="L19">
        <f t="shared" si="2"/>
        <v>-16</v>
      </c>
      <c r="M19">
        <f t="shared" si="1"/>
        <v>-53.446770628929031</v>
      </c>
      <c r="N19">
        <v>0</v>
      </c>
    </row>
    <row r="20" spans="7:14" x14ac:dyDescent="0.2">
      <c r="G20">
        <f t="shared" si="3"/>
        <v>17</v>
      </c>
      <c r="H20">
        <f t="shared" si="0"/>
        <v>24.278516114615947</v>
      </c>
      <c r="I20">
        <v>0</v>
      </c>
      <c r="L20">
        <f t="shared" si="2"/>
        <v>-17</v>
      </c>
      <c r="M20">
        <f t="shared" si="1"/>
        <v>-56.787193793237094</v>
      </c>
      <c r="N20">
        <v>0</v>
      </c>
    </row>
    <row r="21" spans="7:14" x14ac:dyDescent="0.2">
      <c r="G21">
        <f t="shared" si="3"/>
        <v>18</v>
      </c>
      <c r="H21">
        <f t="shared" si="0"/>
        <v>25.706664121358063</v>
      </c>
      <c r="I21">
        <v>0</v>
      </c>
      <c r="L21">
        <f t="shared" si="2"/>
        <v>-18</v>
      </c>
      <c r="M21">
        <f t="shared" si="1"/>
        <v>-60.127616957545158</v>
      </c>
      <c r="N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2018-01-19T16:34:31Z</dcterms:created>
  <dcterms:modified xsi:type="dcterms:W3CDTF">2018-01-20T00:41:43Z</dcterms:modified>
</cp:coreProperties>
</file>