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000 Works\Asokan Sir\5.Ready upload\"/>
    </mc:Choice>
  </mc:AlternateContent>
  <xr:revisionPtr revIDLastSave="0" documentId="13_ncr:1_{2B0019C9-5208-43B5-9F68-5B686EC1699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Natural Sedimentation" sheetId="1" r:id="rId1"/>
    <sheet name="400xg" sheetId="2" r:id="rId2"/>
    <sheet name="800xg" sheetId="3" r:id="rId3"/>
    <sheet name="1200xg" sheetId="4" r:id="rId4"/>
    <sheet name="1600xg" sheetId="5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7" i="7" l="1"/>
  <c r="J143" i="7"/>
  <c r="I140" i="7"/>
  <c r="L147" i="7"/>
  <c r="K147" i="7"/>
  <c r="J147" i="7"/>
  <c r="I147" i="7"/>
  <c r="M146" i="7"/>
  <c r="L146" i="7"/>
  <c r="K146" i="7"/>
  <c r="J146" i="7"/>
  <c r="I146" i="7"/>
  <c r="M145" i="7"/>
  <c r="L145" i="7"/>
  <c r="K145" i="7"/>
  <c r="J145" i="7"/>
  <c r="I145" i="7"/>
  <c r="M144" i="7"/>
  <c r="L144" i="7"/>
  <c r="K144" i="7"/>
  <c r="J144" i="7"/>
  <c r="I144" i="7"/>
  <c r="M143" i="7"/>
  <c r="L143" i="7"/>
  <c r="K143" i="7"/>
  <c r="I143" i="7"/>
  <c r="M142" i="7"/>
  <c r="L142" i="7"/>
  <c r="K142" i="7"/>
  <c r="J142" i="7"/>
  <c r="I142" i="7"/>
  <c r="M141" i="7"/>
  <c r="L141" i="7"/>
  <c r="K141" i="7"/>
  <c r="J141" i="7"/>
  <c r="I141" i="7"/>
  <c r="M140" i="7"/>
  <c r="L140" i="7"/>
  <c r="K140" i="7"/>
  <c r="J140" i="7"/>
  <c r="M116" i="7"/>
  <c r="I109" i="7"/>
  <c r="L116" i="7"/>
  <c r="K116" i="7"/>
  <c r="J116" i="7"/>
  <c r="I116" i="7"/>
  <c r="M115" i="7"/>
  <c r="L115" i="7"/>
  <c r="K115" i="7"/>
  <c r="J115" i="7"/>
  <c r="I115" i="7"/>
  <c r="M114" i="7"/>
  <c r="L114" i="7"/>
  <c r="K114" i="7"/>
  <c r="J114" i="7"/>
  <c r="I114" i="7"/>
  <c r="M113" i="7"/>
  <c r="L113" i="7"/>
  <c r="K113" i="7"/>
  <c r="J113" i="7"/>
  <c r="I113" i="7"/>
  <c r="M112" i="7"/>
  <c r="L112" i="7"/>
  <c r="K112" i="7"/>
  <c r="J112" i="7"/>
  <c r="I112" i="7"/>
  <c r="M111" i="7"/>
  <c r="L111" i="7"/>
  <c r="K111" i="7"/>
  <c r="J111" i="7"/>
  <c r="I111" i="7"/>
  <c r="M110" i="7"/>
  <c r="L110" i="7"/>
  <c r="K110" i="7"/>
  <c r="J110" i="7"/>
  <c r="I110" i="7"/>
  <c r="M109" i="7"/>
  <c r="L109" i="7"/>
  <c r="K109" i="7"/>
  <c r="J109" i="7"/>
  <c r="M85" i="7"/>
  <c r="M54" i="7"/>
  <c r="J78" i="7"/>
  <c r="I79" i="7"/>
  <c r="I78" i="7"/>
  <c r="L85" i="7"/>
  <c r="K85" i="7"/>
  <c r="J85" i="7"/>
  <c r="I85" i="7"/>
  <c r="M84" i="7"/>
  <c r="L84" i="7"/>
  <c r="K84" i="7"/>
  <c r="J84" i="7"/>
  <c r="I84" i="7"/>
  <c r="M83" i="7"/>
  <c r="L83" i="7"/>
  <c r="K83" i="7"/>
  <c r="J83" i="7"/>
  <c r="I83" i="7"/>
  <c r="M82" i="7"/>
  <c r="L82" i="7"/>
  <c r="K82" i="7"/>
  <c r="J82" i="7"/>
  <c r="I82" i="7"/>
  <c r="M81" i="7"/>
  <c r="L81" i="7"/>
  <c r="K81" i="7"/>
  <c r="J81" i="7"/>
  <c r="I81" i="7"/>
  <c r="M80" i="7"/>
  <c r="L80" i="7"/>
  <c r="K80" i="7"/>
  <c r="J80" i="7"/>
  <c r="I80" i="7"/>
  <c r="M79" i="7"/>
  <c r="L79" i="7"/>
  <c r="K79" i="7"/>
  <c r="J79" i="7"/>
  <c r="M78" i="7"/>
  <c r="L78" i="7"/>
  <c r="K78" i="7"/>
  <c r="M53" i="7"/>
  <c r="M52" i="7"/>
  <c r="M51" i="7"/>
  <c r="M50" i="7"/>
  <c r="M49" i="7"/>
  <c r="M48" i="7"/>
  <c r="M47" i="7"/>
  <c r="L54" i="7"/>
  <c r="L53" i="7"/>
  <c r="L52" i="7"/>
  <c r="L51" i="7"/>
  <c r="L50" i="7"/>
  <c r="L49" i="7"/>
  <c r="L48" i="7"/>
  <c r="L47" i="7"/>
  <c r="K53" i="7"/>
  <c r="K54" i="7"/>
  <c r="K52" i="7"/>
  <c r="K51" i="7"/>
  <c r="K50" i="7"/>
  <c r="K49" i="7"/>
  <c r="K48" i="7"/>
  <c r="K47" i="7"/>
  <c r="J54" i="7"/>
  <c r="J53" i="7"/>
  <c r="J52" i="7"/>
  <c r="J51" i="7"/>
  <c r="J50" i="7"/>
  <c r="J49" i="7"/>
  <c r="J48" i="7"/>
  <c r="J47" i="7"/>
  <c r="I54" i="7"/>
  <c r="I53" i="7"/>
  <c r="I52" i="7"/>
  <c r="I51" i="7"/>
  <c r="I50" i="7"/>
  <c r="I49" i="7"/>
  <c r="I48" i="7"/>
  <c r="I47" i="7"/>
  <c r="B57" i="7"/>
  <c r="M23" i="7"/>
  <c r="M22" i="7"/>
  <c r="M21" i="7"/>
  <c r="M20" i="7"/>
  <c r="M19" i="7"/>
  <c r="M18" i="7"/>
  <c r="M17" i="7"/>
  <c r="M16" i="7"/>
  <c r="L23" i="7"/>
  <c r="L22" i="7"/>
  <c r="L21" i="7"/>
  <c r="L20" i="7"/>
  <c r="L19" i="7"/>
  <c r="L18" i="7"/>
  <c r="L17" i="7"/>
  <c r="L16" i="7"/>
  <c r="K23" i="7"/>
  <c r="K22" i="7"/>
  <c r="K21" i="7"/>
  <c r="K20" i="7"/>
  <c r="K19" i="7"/>
  <c r="K18" i="7"/>
  <c r="K17" i="7"/>
  <c r="K16" i="7"/>
  <c r="J23" i="7"/>
  <c r="J22" i="7"/>
  <c r="J21" i="7"/>
  <c r="J20" i="7"/>
  <c r="J19" i="7"/>
  <c r="J18" i="7"/>
  <c r="J17" i="7"/>
  <c r="J16" i="7"/>
  <c r="I23" i="7"/>
  <c r="I22" i="7"/>
  <c r="I21" i="7"/>
  <c r="I20" i="7"/>
  <c r="I19" i="7"/>
  <c r="I18" i="7"/>
  <c r="I17" i="7"/>
  <c r="I16" i="7"/>
  <c r="J83" i="1"/>
  <c r="F98" i="1" s="1"/>
  <c r="J82" i="1"/>
  <c r="E98" i="1" s="1"/>
  <c r="F131" i="1" s="1"/>
  <c r="J81" i="1"/>
  <c r="J80" i="1"/>
  <c r="J79" i="1"/>
  <c r="B98" i="1" s="1"/>
  <c r="B56" i="1"/>
  <c r="B55" i="1"/>
  <c r="B54" i="1"/>
  <c r="B53" i="1"/>
  <c r="B52" i="1"/>
  <c r="B51" i="1"/>
  <c r="B74" i="2"/>
  <c r="E48" i="2"/>
  <c r="C48" i="2"/>
  <c r="D98" i="1"/>
  <c r="C98" i="1"/>
  <c r="F57" i="1"/>
  <c r="G131" i="1" s="1"/>
  <c r="F56" i="1"/>
  <c r="F55" i="1"/>
  <c r="F54" i="1"/>
  <c r="F53" i="1"/>
  <c r="F52" i="1"/>
  <c r="F51" i="1"/>
  <c r="E57" i="1"/>
  <c r="E56" i="1"/>
  <c r="E55" i="1"/>
  <c r="E54" i="1"/>
  <c r="E53" i="1"/>
  <c r="E52" i="1"/>
  <c r="E51" i="1"/>
  <c r="D57" i="1"/>
  <c r="E131" i="1" s="1"/>
  <c r="D56" i="1"/>
  <c r="D55" i="1"/>
  <c r="D54" i="1"/>
  <c r="D53" i="1"/>
  <c r="D52" i="1"/>
  <c r="D51" i="1"/>
  <c r="C57" i="1"/>
  <c r="D131" i="1" s="1"/>
  <c r="C56" i="1"/>
  <c r="C55" i="1"/>
  <c r="C54" i="1"/>
  <c r="C53" i="1"/>
  <c r="C52" i="1"/>
  <c r="C51" i="1"/>
  <c r="B57" i="1"/>
  <c r="C131" i="1" s="1"/>
  <c r="I10" i="1"/>
  <c r="I9" i="1"/>
  <c r="I8" i="1"/>
  <c r="I7" i="1"/>
  <c r="I6" i="1"/>
  <c r="I9" i="5"/>
  <c r="I8" i="5"/>
  <c r="I6" i="5"/>
  <c r="I7" i="5"/>
  <c r="I5" i="5"/>
  <c r="I9" i="4"/>
  <c r="I8" i="4"/>
  <c r="I7" i="4"/>
  <c r="I6" i="4"/>
  <c r="I5" i="4"/>
  <c r="I10" i="3"/>
  <c r="I9" i="3"/>
  <c r="I8" i="3"/>
  <c r="I7" i="3"/>
  <c r="I6" i="3"/>
  <c r="I9" i="2"/>
  <c r="I8" i="2"/>
  <c r="I7" i="2"/>
  <c r="I6" i="2"/>
  <c r="I5" i="2"/>
  <c r="D127" i="1" l="1"/>
  <c r="G126" i="1"/>
  <c r="G125" i="1"/>
  <c r="C129" i="1"/>
  <c r="F126" i="1"/>
  <c r="G129" i="1"/>
  <c r="G127" i="1"/>
  <c r="B49" i="4"/>
  <c r="B47" i="4"/>
  <c r="B45" i="4"/>
  <c r="B43" i="4"/>
  <c r="B48" i="4"/>
  <c r="B46" i="4"/>
  <c r="B44" i="4"/>
  <c r="B42" i="4"/>
  <c r="D49" i="4"/>
  <c r="D47" i="4"/>
  <c r="D45" i="4"/>
  <c r="D43" i="4"/>
  <c r="D48" i="4"/>
  <c r="D46" i="4"/>
  <c r="D44" i="4"/>
  <c r="D42" i="4"/>
  <c r="F49" i="4"/>
  <c r="F47" i="4"/>
  <c r="F45" i="4"/>
  <c r="F43" i="4"/>
  <c r="F48" i="4"/>
  <c r="F46" i="4"/>
  <c r="F44" i="4"/>
  <c r="F42" i="4"/>
  <c r="B91" i="1"/>
  <c r="B93" i="1"/>
  <c r="C126" i="1" s="1"/>
  <c r="B95" i="1"/>
  <c r="C128" i="1" s="1"/>
  <c r="B97" i="1"/>
  <c r="C130" i="1" s="1"/>
  <c r="C91" i="1"/>
  <c r="C93" i="1"/>
  <c r="D126" i="1" s="1"/>
  <c r="C95" i="1"/>
  <c r="D128" i="1" s="1"/>
  <c r="C97" i="1"/>
  <c r="D130" i="1" s="1"/>
  <c r="D91" i="1"/>
  <c r="D93" i="1"/>
  <c r="E126" i="1" s="1"/>
  <c r="D95" i="1"/>
  <c r="E128" i="1" s="1"/>
  <c r="D97" i="1"/>
  <c r="E130" i="1" s="1"/>
  <c r="E91" i="1"/>
  <c r="E93" i="1"/>
  <c r="E95" i="1"/>
  <c r="F128" i="1" s="1"/>
  <c r="E97" i="1"/>
  <c r="F130" i="1" s="1"/>
  <c r="F91" i="1"/>
  <c r="F93" i="1"/>
  <c r="F95" i="1"/>
  <c r="G128" i="1" s="1"/>
  <c r="F97" i="1"/>
  <c r="G130" i="1" s="1"/>
  <c r="B43" i="2"/>
  <c r="B45" i="2"/>
  <c r="B47" i="2"/>
  <c r="B49" i="2"/>
  <c r="C43" i="2"/>
  <c r="C45" i="2"/>
  <c r="C47" i="2"/>
  <c r="C49" i="2"/>
  <c r="D43" i="2"/>
  <c r="D45" i="2"/>
  <c r="D47" i="2"/>
  <c r="D49" i="2"/>
  <c r="E43" i="2"/>
  <c r="E45" i="2"/>
  <c r="E47" i="2"/>
  <c r="E49" i="2"/>
  <c r="F43" i="2"/>
  <c r="F45" i="2"/>
  <c r="F47" i="2"/>
  <c r="F49" i="2"/>
  <c r="B92" i="1"/>
  <c r="C125" i="1" s="1"/>
  <c r="B94" i="1"/>
  <c r="C127" i="1" s="1"/>
  <c r="B96" i="1"/>
  <c r="C92" i="1"/>
  <c r="D125" i="1" s="1"/>
  <c r="C94" i="1"/>
  <c r="C96" i="1"/>
  <c r="D129" i="1" s="1"/>
  <c r="D92" i="1"/>
  <c r="E125" i="1" s="1"/>
  <c r="D94" i="1"/>
  <c r="E127" i="1" s="1"/>
  <c r="D96" i="1"/>
  <c r="E129" i="1" s="1"/>
  <c r="E92" i="1"/>
  <c r="F125" i="1" s="1"/>
  <c r="E94" i="1"/>
  <c r="F127" i="1" s="1"/>
  <c r="E96" i="1"/>
  <c r="F129" i="1" s="1"/>
  <c r="F92" i="1"/>
  <c r="F94" i="1"/>
  <c r="F96" i="1"/>
  <c r="B42" i="2"/>
  <c r="B44" i="2"/>
  <c r="B46" i="2"/>
  <c r="B48" i="2"/>
  <c r="C42" i="2"/>
  <c r="C44" i="2"/>
  <c r="C46" i="2"/>
  <c r="D42" i="2"/>
  <c r="D44" i="2"/>
  <c r="D46" i="2"/>
  <c r="D48" i="2"/>
  <c r="E42" i="2"/>
  <c r="E44" i="2"/>
  <c r="E46" i="2"/>
  <c r="F42" i="2"/>
  <c r="F44" i="2"/>
  <c r="F46" i="2"/>
  <c r="F48" i="2"/>
  <c r="J74" i="2"/>
  <c r="D128" i="2" l="1"/>
  <c r="B127" i="2"/>
  <c r="D124" i="4"/>
  <c r="F122" i="2"/>
  <c r="B122" i="2"/>
  <c r="D130" i="4"/>
  <c r="B50" i="3"/>
  <c r="B48" i="3"/>
  <c r="B46" i="3"/>
  <c r="B44" i="3"/>
  <c r="B49" i="3"/>
  <c r="B47" i="3"/>
  <c r="B45" i="3"/>
  <c r="B43" i="3"/>
  <c r="C49" i="4"/>
  <c r="C47" i="4"/>
  <c r="C45" i="4"/>
  <c r="C43" i="4"/>
  <c r="C48" i="4"/>
  <c r="C46" i="4"/>
  <c r="C44" i="4"/>
  <c r="C42" i="4"/>
  <c r="C91" i="2"/>
  <c r="C127" i="2" s="1"/>
  <c r="C89" i="2"/>
  <c r="C125" i="2" s="1"/>
  <c r="C87" i="2"/>
  <c r="C123" i="2" s="1"/>
  <c r="C85" i="2"/>
  <c r="C92" i="2"/>
  <c r="C128" i="2" s="1"/>
  <c r="C90" i="2"/>
  <c r="C126" i="2" s="1"/>
  <c r="C88" i="2"/>
  <c r="C124" i="2" s="1"/>
  <c r="C86" i="2"/>
  <c r="C122" i="2" s="1"/>
  <c r="D49" i="3"/>
  <c r="D47" i="3"/>
  <c r="D45" i="3"/>
  <c r="D43" i="3"/>
  <c r="D50" i="3"/>
  <c r="D48" i="3"/>
  <c r="D46" i="3"/>
  <c r="D44" i="3"/>
  <c r="F91" i="2"/>
  <c r="F127" i="2" s="1"/>
  <c r="F89" i="2"/>
  <c r="F87" i="2"/>
  <c r="F123" i="2" s="1"/>
  <c r="F85" i="2"/>
  <c r="F92" i="2"/>
  <c r="F128" i="2" s="1"/>
  <c r="F90" i="2"/>
  <c r="F126" i="2" s="1"/>
  <c r="F88" i="2"/>
  <c r="F124" i="2" s="1"/>
  <c r="F86" i="2"/>
  <c r="B91" i="2"/>
  <c r="B89" i="2"/>
  <c r="B125" i="2" s="1"/>
  <c r="B87" i="2"/>
  <c r="B123" i="2" s="1"/>
  <c r="B85" i="2"/>
  <c r="B92" i="2"/>
  <c r="B128" i="2" s="1"/>
  <c r="B90" i="2"/>
  <c r="B126" i="2" s="1"/>
  <c r="B88" i="2"/>
  <c r="B124" i="2" s="1"/>
  <c r="B86" i="2"/>
  <c r="E49" i="4"/>
  <c r="E47" i="4"/>
  <c r="E45" i="4"/>
  <c r="E43" i="4"/>
  <c r="E48" i="4"/>
  <c r="E46" i="4"/>
  <c r="E44" i="4"/>
  <c r="E42" i="4"/>
  <c r="E50" i="3"/>
  <c r="E48" i="3"/>
  <c r="E46" i="3"/>
  <c r="E44" i="3"/>
  <c r="E49" i="3"/>
  <c r="E47" i="3"/>
  <c r="E45" i="3"/>
  <c r="E43" i="3"/>
  <c r="E91" i="2"/>
  <c r="E127" i="2" s="1"/>
  <c r="E89" i="2"/>
  <c r="F125" i="2" s="1"/>
  <c r="E87" i="2"/>
  <c r="E123" i="2" s="1"/>
  <c r="E85" i="2"/>
  <c r="E92" i="2"/>
  <c r="E128" i="2" s="1"/>
  <c r="E90" i="2"/>
  <c r="E126" i="2" s="1"/>
  <c r="E88" i="2"/>
  <c r="E124" i="2" s="1"/>
  <c r="E86" i="2"/>
  <c r="E122" i="2" s="1"/>
  <c r="F94" i="4"/>
  <c r="F129" i="4" s="1"/>
  <c r="F92" i="4"/>
  <c r="F127" i="4" s="1"/>
  <c r="F90" i="4"/>
  <c r="F125" i="4" s="1"/>
  <c r="F88" i="4"/>
  <c r="F95" i="4"/>
  <c r="F130" i="4" s="1"/>
  <c r="F93" i="4"/>
  <c r="F128" i="4" s="1"/>
  <c r="F91" i="4"/>
  <c r="F126" i="4" s="1"/>
  <c r="F89" i="4"/>
  <c r="F124" i="4" s="1"/>
  <c r="B94" i="4"/>
  <c r="B129" i="4" s="1"/>
  <c r="B92" i="4"/>
  <c r="B127" i="4" s="1"/>
  <c r="B90" i="4"/>
  <c r="B125" i="4" s="1"/>
  <c r="B88" i="4"/>
  <c r="B95" i="4"/>
  <c r="B130" i="4" s="1"/>
  <c r="B93" i="4"/>
  <c r="B128" i="4" s="1"/>
  <c r="B91" i="4"/>
  <c r="B126" i="4" s="1"/>
  <c r="B89" i="4"/>
  <c r="B124" i="4" s="1"/>
  <c r="F50" i="3"/>
  <c r="F48" i="3"/>
  <c r="F46" i="3"/>
  <c r="F44" i="3"/>
  <c r="F49" i="3"/>
  <c r="F47" i="3"/>
  <c r="F45" i="3"/>
  <c r="F43" i="3"/>
  <c r="D91" i="2"/>
  <c r="D127" i="2" s="1"/>
  <c r="D89" i="2"/>
  <c r="D125" i="2" s="1"/>
  <c r="D87" i="2"/>
  <c r="D123" i="2" s="1"/>
  <c r="D85" i="2"/>
  <c r="D92" i="2"/>
  <c r="D90" i="2"/>
  <c r="D126" i="2" s="1"/>
  <c r="D88" i="2"/>
  <c r="D124" i="2" s="1"/>
  <c r="D86" i="2"/>
  <c r="D122" i="2" s="1"/>
  <c r="C50" i="3"/>
  <c r="C48" i="3"/>
  <c r="C46" i="3"/>
  <c r="C44" i="3"/>
  <c r="C49" i="3"/>
  <c r="C47" i="3"/>
  <c r="C45" i="3"/>
  <c r="C43" i="3"/>
  <c r="D94" i="4"/>
  <c r="D129" i="4" s="1"/>
  <c r="D92" i="4"/>
  <c r="D127" i="4" s="1"/>
  <c r="D90" i="4"/>
  <c r="D125" i="4" s="1"/>
  <c r="D88" i="4"/>
  <c r="D95" i="4"/>
  <c r="D93" i="4"/>
  <c r="D128" i="4" s="1"/>
  <c r="D91" i="4"/>
  <c r="D126" i="4" s="1"/>
  <c r="D89" i="4"/>
  <c r="H126" i="2" l="1"/>
  <c r="H128" i="2"/>
  <c r="H122" i="2"/>
  <c r="H125" i="2"/>
  <c r="H124" i="2"/>
  <c r="H123" i="2"/>
  <c r="F123" i="3"/>
  <c r="C128" i="4"/>
  <c r="F124" i="3"/>
  <c r="F125" i="3"/>
  <c r="E129" i="4"/>
  <c r="E130" i="4"/>
  <c r="H127" i="2"/>
  <c r="C129" i="4"/>
  <c r="H129" i="4" s="1"/>
  <c r="B125" i="3"/>
  <c r="C122" i="3"/>
  <c r="D123" i="3"/>
  <c r="E125" i="2"/>
  <c r="C125" i="3"/>
  <c r="E119" i="3"/>
  <c r="E124" i="4"/>
  <c r="B119" i="3"/>
  <c r="D52" i="5"/>
  <c r="D50" i="5"/>
  <c r="D48" i="5"/>
  <c r="D46" i="5"/>
  <c r="D51" i="5"/>
  <c r="D49" i="5"/>
  <c r="D47" i="5"/>
  <c r="D45" i="5"/>
  <c r="C91" i="3"/>
  <c r="C124" i="3" s="1"/>
  <c r="C89" i="3"/>
  <c r="C87" i="3"/>
  <c r="C120" i="3" s="1"/>
  <c r="C85" i="3"/>
  <c r="C92" i="3"/>
  <c r="C90" i="3"/>
  <c r="C123" i="3" s="1"/>
  <c r="C88" i="3"/>
  <c r="C121" i="3" s="1"/>
  <c r="C86" i="3"/>
  <c r="C119" i="3" s="1"/>
  <c r="H119" i="3" s="1"/>
  <c r="B52" i="5"/>
  <c r="B50" i="5"/>
  <c r="B48" i="5"/>
  <c r="B46" i="5"/>
  <c r="B51" i="5"/>
  <c r="B49" i="5"/>
  <c r="B47" i="5"/>
  <c r="B45" i="5"/>
  <c r="E91" i="3"/>
  <c r="E124" i="3" s="1"/>
  <c r="E89" i="3"/>
  <c r="E122" i="3" s="1"/>
  <c r="E87" i="3"/>
  <c r="E120" i="3" s="1"/>
  <c r="E85" i="3"/>
  <c r="E92" i="3"/>
  <c r="E125" i="3" s="1"/>
  <c r="E90" i="3"/>
  <c r="E123" i="3" s="1"/>
  <c r="E88" i="3"/>
  <c r="E121" i="3" s="1"/>
  <c r="E86" i="3"/>
  <c r="D91" i="3"/>
  <c r="D124" i="3" s="1"/>
  <c r="D89" i="3"/>
  <c r="D122" i="3" s="1"/>
  <c r="D87" i="3"/>
  <c r="D120" i="3" s="1"/>
  <c r="D85" i="3"/>
  <c r="D92" i="3"/>
  <c r="D125" i="3" s="1"/>
  <c r="D90" i="3"/>
  <c r="D88" i="3"/>
  <c r="D121" i="3" s="1"/>
  <c r="D86" i="3"/>
  <c r="D119" i="3" s="1"/>
  <c r="B91" i="3"/>
  <c r="B124" i="3" s="1"/>
  <c r="B89" i="3"/>
  <c r="B122" i="3" s="1"/>
  <c r="B87" i="3"/>
  <c r="B120" i="3" s="1"/>
  <c r="B85" i="3"/>
  <c r="B92" i="3"/>
  <c r="B90" i="3"/>
  <c r="B123" i="3" s="1"/>
  <c r="B88" i="3"/>
  <c r="B121" i="3" s="1"/>
  <c r="B86" i="3"/>
  <c r="F91" i="3"/>
  <c r="F89" i="3"/>
  <c r="F122" i="3" s="1"/>
  <c r="F87" i="3"/>
  <c r="F120" i="3" s="1"/>
  <c r="F85" i="3"/>
  <c r="F92" i="3"/>
  <c r="F90" i="3"/>
  <c r="F88" i="3"/>
  <c r="F121" i="3" s="1"/>
  <c r="F86" i="3"/>
  <c r="F119" i="3" s="1"/>
  <c r="F52" i="5"/>
  <c r="F50" i="5"/>
  <c r="F48" i="5"/>
  <c r="F46" i="5"/>
  <c r="F51" i="5"/>
  <c r="F49" i="5"/>
  <c r="F47" i="5"/>
  <c r="F45" i="5"/>
  <c r="E94" i="4"/>
  <c r="E92" i="4"/>
  <c r="E127" i="4" s="1"/>
  <c r="E90" i="4"/>
  <c r="E125" i="4" s="1"/>
  <c r="E89" i="4"/>
  <c r="E95" i="4"/>
  <c r="E93" i="4"/>
  <c r="E128" i="4" s="1"/>
  <c r="E91" i="4"/>
  <c r="E126" i="4" s="1"/>
  <c r="E88" i="4"/>
  <c r="C94" i="4"/>
  <c r="C92" i="4"/>
  <c r="C127" i="4" s="1"/>
  <c r="H127" i="4" s="1"/>
  <c r="C90" i="4"/>
  <c r="C125" i="4" s="1"/>
  <c r="H125" i="4" s="1"/>
  <c r="C88" i="4"/>
  <c r="C95" i="4"/>
  <c r="C130" i="4" s="1"/>
  <c r="H130" i="4" s="1"/>
  <c r="C93" i="4"/>
  <c r="C91" i="4"/>
  <c r="C126" i="4" s="1"/>
  <c r="H126" i="4" s="1"/>
  <c r="C89" i="4"/>
  <c r="C124" i="4" s="1"/>
  <c r="H124" i="4" s="1"/>
  <c r="H123" i="3" l="1"/>
  <c r="H124" i="3"/>
  <c r="H121" i="3"/>
  <c r="H120" i="3"/>
  <c r="H128" i="4"/>
  <c r="H122" i="3"/>
  <c r="D123" i="5"/>
  <c r="B124" i="5"/>
  <c r="B125" i="5"/>
  <c r="H125" i="3"/>
  <c r="B123" i="5"/>
  <c r="B119" i="5"/>
  <c r="B152" i="5"/>
  <c r="E52" i="5"/>
  <c r="E50" i="5"/>
  <c r="E48" i="5"/>
  <c r="E46" i="5"/>
  <c r="E51" i="5"/>
  <c r="E49" i="5"/>
  <c r="E47" i="5"/>
  <c r="E45" i="5"/>
  <c r="C52" i="5"/>
  <c r="C50" i="5"/>
  <c r="C48" i="5"/>
  <c r="C46" i="5"/>
  <c r="C51" i="5"/>
  <c r="C49" i="5"/>
  <c r="C47" i="5"/>
  <c r="C45" i="5"/>
  <c r="F93" i="5"/>
  <c r="F124" i="5" s="1"/>
  <c r="F91" i="5"/>
  <c r="F122" i="5" s="1"/>
  <c r="F89" i="5"/>
  <c r="F120" i="5" s="1"/>
  <c r="F87" i="5"/>
  <c r="F94" i="5"/>
  <c r="F125" i="5" s="1"/>
  <c r="F92" i="5"/>
  <c r="F123" i="5" s="1"/>
  <c r="F90" i="5"/>
  <c r="F121" i="5" s="1"/>
  <c r="F88" i="5"/>
  <c r="F119" i="5" s="1"/>
  <c r="D93" i="5"/>
  <c r="D124" i="5" s="1"/>
  <c r="D91" i="5"/>
  <c r="D122" i="5" s="1"/>
  <c r="D89" i="5"/>
  <c r="D120" i="5" s="1"/>
  <c r="D87" i="5"/>
  <c r="D94" i="5"/>
  <c r="D125" i="5" s="1"/>
  <c r="D92" i="5"/>
  <c r="D90" i="5"/>
  <c r="D121" i="5" s="1"/>
  <c r="D88" i="5"/>
  <c r="D119" i="5" s="1"/>
  <c r="B93" i="5"/>
  <c r="B91" i="5"/>
  <c r="B122" i="5" s="1"/>
  <c r="B89" i="5"/>
  <c r="B120" i="5" s="1"/>
  <c r="B87" i="5"/>
  <c r="B94" i="5"/>
  <c r="B92" i="5"/>
  <c r="B90" i="5"/>
  <c r="B121" i="5" s="1"/>
  <c r="B88" i="5"/>
  <c r="E120" i="5" l="1"/>
  <c r="E121" i="5"/>
  <c r="E125" i="5"/>
  <c r="C119" i="5"/>
  <c r="C93" i="5"/>
  <c r="C124" i="5" s="1"/>
  <c r="C91" i="5"/>
  <c r="C122" i="5" s="1"/>
  <c r="C89" i="5"/>
  <c r="C120" i="5" s="1"/>
  <c r="I120" i="5" s="1"/>
  <c r="C87" i="5"/>
  <c r="C94" i="5"/>
  <c r="C125" i="5" s="1"/>
  <c r="I125" i="5" s="1"/>
  <c r="C92" i="5"/>
  <c r="C123" i="5" s="1"/>
  <c r="C90" i="5"/>
  <c r="C121" i="5" s="1"/>
  <c r="I121" i="5" s="1"/>
  <c r="C88" i="5"/>
  <c r="E93" i="5"/>
  <c r="E124" i="5" s="1"/>
  <c r="E91" i="5"/>
  <c r="E122" i="5" s="1"/>
  <c r="E87" i="5"/>
  <c r="E88" i="5"/>
  <c r="E119" i="5" s="1"/>
  <c r="E94" i="5"/>
  <c r="E92" i="5"/>
  <c r="E123" i="5" s="1"/>
  <c r="E90" i="5"/>
  <c r="E89" i="5"/>
  <c r="I123" i="5" l="1"/>
  <c r="I122" i="5"/>
  <c r="I124" i="5"/>
  <c r="I119" i="5"/>
</calcChain>
</file>

<file path=xl/sharedStrings.xml><?xml version="1.0" encoding="utf-8"?>
<sst xmlns="http://schemas.openxmlformats.org/spreadsheetml/2006/main" count="481" uniqueCount="54">
  <si>
    <t>Without Flocculant</t>
  </si>
  <si>
    <t xml:space="preserve">500 ppm Flocculant </t>
  </si>
  <si>
    <t>1000 ppm flocculant</t>
  </si>
  <si>
    <t>5000 ppm flocculant</t>
  </si>
  <si>
    <t>10000 ppm flocculant</t>
  </si>
  <si>
    <t>Time (s)</t>
  </si>
  <si>
    <t>1st Attempt : Abs at time/ intial abs</t>
  </si>
  <si>
    <t>Without 
Flocculant</t>
  </si>
  <si>
    <t xml:space="preserve">500 ppm 
Flocculant </t>
  </si>
  <si>
    <t>1000 ppm 
flocculant</t>
  </si>
  <si>
    <t>5000 ppm 
flocculant</t>
  </si>
  <si>
    <t>10000 ppm
 flocculant</t>
  </si>
  <si>
    <t>Slope</t>
  </si>
  <si>
    <t>No flocculant</t>
  </si>
  <si>
    <t>500 ppm</t>
  </si>
  <si>
    <t>1000 ppm</t>
  </si>
  <si>
    <t>5000 ppm</t>
  </si>
  <si>
    <t>10000ppm</t>
  </si>
  <si>
    <t>without flocculant</t>
  </si>
  <si>
    <t>10000 ppm</t>
  </si>
  <si>
    <t>slope</t>
  </si>
  <si>
    <t>no flocullant</t>
  </si>
  <si>
    <t>no flocculant</t>
  </si>
  <si>
    <t>2nd attempt abs</t>
  </si>
  <si>
    <t>2nd Attempt : Abs at time/ intial abs</t>
  </si>
  <si>
    <t>Before 10 minute interval</t>
  </si>
  <si>
    <t>10 000 ppm</t>
  </si>
  <si>
    <t>3rd attempt abs</t>
  </si>
  <si>
    <t>400xg</t>
  </si>
  <si>
    <t>400 xg</t>
  </si>
  <si>
    <t>3rd attempt Attempt : Abs at time/ intial abs</t>
  </si>
  <si>
    <t>3rdAttempt : Abs at time/ intial abs</t>
  </si>
  <si>
    <t>800 xg</t>
  </si>
  <si>
    <t>3rd Attempt : Abs at time/ intial abs</t>
  </si>
  <si>
    <t>1200 xg</t>
  </si>
  <si>
    <t xml:space="preserve"> PSS 70K Flocculant (500 PPM) </t>
  </si>
  <si>
    <t xml:space="preserve">PSS 70K Flocculant (500 ppm) </t>
  </si>
  <si>
    <t xml:space="preserve">PSS 70K Flocculant (1000 ppm) </t>
  </si>
  <si>
    <t xml:space="preserve">PSS 70K Flocculant (5000 ppm) </t>
  </si>
  <si>
    <t xml:space="preserve">PSS 70K Flocculant (10 000 ppm) </t>
  </si>
  <si>
    <t>2nd attempt Attempt : Abs at time/ intial abs</t>
  </si>
  <si>
    <t>Average : Abs at time/ intial abs</t>
  </si>
  <si>
    <t>average : Abs at time/ intial abs</t>
  </si>
  <si>
    <t>Average: Abs at time/ intial abs</t>
  </si>
  <si>
    <t>PSS 70K Flocculant (500 ppm)</t>
  </si>
  <si>
    <t>PSS 70K flocculant (1000 ppm)</t>
  </si>
  <si>
    <t>PSS 70K flocculant (5000 ppm)</t>
  </si>
  <si>
    <t>PSS 70K flocculant (10000 ppm)</t>
  </si>
  <si>
    <t>With PSS 70K flocculant</t>
  </si>
  <si>
    <t xml:space="preserve">With PSS 70K flocculant </t>
  </si>
  <si>
    <t>NS</t>
  </si>
  <si>
    <t>Average</t>
  </si>
  <si>
    <t xml:space="preserve"> abs</t>
  </si>
  <si>
    <t>800xg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</si>
</sst>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5" xfId="0" applyFont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3021745186878"/>
          <c:y val="3.4913583915218142E-2"/>
          <c:w val="0.63747049076965934"/>
          <c:h val="0.812630862179963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'Natural Sedimentation'!$B$5</c:f>
              <c:strCache>
                <c:ptCount val="1"/>
                <c:pt idx="0">
                  <c:v>Without Flocculant</c:v>
                </c:pt>
              </c:strCache>
            </c:strRef>
          </c:tx>
          <c:xVal>
            <c:numRef>
              <c:f>'Natural Sedimentation'!$A$6:$A$13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Sedimentation'!$B$6:$B$13</c:f>
              <c:numCache>
                <c:formatCode>General</c:formatCode>
                <c:ptCount val="8"/>
                <c:pt idx="0">
                  <c:v>1</c:v>
                </c:pt>
                <c:pt idx="1">
                  <c:v>0.82099999999999995</c:v>
                </c:pt>
                <c:pt idx="2">
                  <c:v>0.75800000000000001</c:v>
                </c:pt>
                <c:pt idx="3">
                  <c:v>0.749</c:v>
                </c:pt>
                <c:pt idx="4">
                  <c:v>0.73399999999999999</c:v>
                </c:pt>
                <c:pt idx="5">
                  <c:v>0.65700000000000003</c:v>
                </c:pt>
                <c:pt idx="6">
                  <c:v>0.58899999999999997</c:v>
                </c:pt>
                <c:pt idx="7">
                  <c:v>0.48299999999999998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B-47D4-AD01-5EC0112C4D8B}"/>
            </c:ext>
          </c:extLst>
        </c:ser>
        <c:ser>
          <c:idx val="1"/>
          <c:order val="1"/>
          <c:tx>
            <c:strRef>
              <c:f>'Natural Sedimentation'!$C$5</c:f>
              <c:strCache>
                <c:ptCount val="1"/>
                <c:pt idx="0">
                  <c:v>500 ppm Flocculant </c:v>
                </c:pt>
              </c:strCache>
            </c:strRef>
          </c:tx>
          <c:xVal>
            <c:numRef>
              <c:f>'Natural Sedimentation'!$A$6:$A$13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Sedimentation'!$C$6:$C$13</c:f>
              <c:numCache>
                <c:formatCode>General</c:formatCode>
                <c:ptCount val="8"/>
                <c:pt idx="0">
                  <c:v>1</c:v>
                </c:pt>
                <c:pt idx="1">
                  <c:v>0.217</c:v>
                </c:pt>
                <c:pt idx="2">
                  <c:v>0.223</c:v>
                </c:pt>
                <c:pt idx="3">
                  <c:v>0.20300000000000001</c:v>
                </c:pt>
                <c:pt idx="4">
                  <c:v>0.20899999999999999</c:v>
                </c:pt>
                <c:pt idx="5">
                  <c:v>0.16800000000000001</c:v>
                </c:pt>
                <c:pt idx="6">
                  <c:v>0.156</c:v>
                </c:pt>
                <c:pt idx="7">
                  <c:v>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B-47D4-AD01-5EC0112C4D8B}"/>
            </c:ext>
          </c:extLst>
        </c:ser>
        <c:ser>
          <c:idx val="2"/>
          <c:order val="2"/>
          <c:tx>
            <c:strRef>
              <c:f>'Natural Sedimentation'!$D$5</c:f>
              <c:strCache>
                <c:ptCount val="1"/>
                <c:pt idx="0">
                  <c:v>1000 ppm flocculant</c:v>
                </c:pt>
              </c:strCache>
            </c:strRef>
          </c:tx>
          <c:xVal>
            <c:numRef>
              <c:f>'Natural Sedimentation'!$A$6:$A$13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Sedimentation'!$D$6:$D$13</c:f>
              <c:numCache>
                <c:formatCode>General</c:formatCode>
                <c:ptCount val="8"/>
                <c:pt idx="0">
                  <c:v>1</c:v>
                </c:pt>
                <c:pt idx="1">
                  <c:v>0.63200000000000001</c:v>
                </c:pt>
                <c:pt idx="2">
                  <c:v>0.59799999999999998</c:v>
                </c:pt>
                <c:pt idx="3">
                  <c:v>0.61099999999999999</c:v>
                </c:pt>
                <c:pt idx="4">
                  <c:v>0.60699999999999998</c:v>
                </c:pt>
                <c:pt idx="5">
                  <c:v>0.48699999999999999</c:v>
                </c:pt>
                <c:pt idx="6">
                  <c:v>0.47399999999999998</c:v>
                </c:pt>
                <c:pt idx="7">
                  <c:v>0.35899999999999999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B-47D4-AD01-5EC0112C4D8B}"/>
            </c:ext>
          </c:extLst>
        </c:ser>
        <c:ser>
          <c:idx val="3"/>
          <c:order val="3"/>
          <c:tx>
            <c:strRef>
              <c:f>'Natural Sedimentation'!$E$5</c:f>
              <c:strCache>
                <c:ptCount val="1"/>
                <c:pt idx="0">
                  <c:v>5000 ppm flocculant</c:v>
                </c:pt>
              </c:strCache>
            </c:strRef>
          </c:tx>
          <c:xVal>
            <c:numRef>
              <c:f>'Natural Sedimentation'!$A$6:$A$13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Sedimentation'!$E$6:$E$13</c:f>
              <c:numCache>
                <c:formatCode>General</c:formatCode>
                <c:ptCount val="8"/>
                <c:pt idx="0">
                  <c:v>1</c:v>
                </c:pt>
                <c:pt idx="1">
                  <c:v>0.99399999999999999</c:v>
                </c:pt>
                <c:pt idx="2">
                  <c:v>0.93200000000000005</c:v>
                </c:pt>
                <c:pt idx="3">
                  <c:v>0.91300000000000003</c:v>
                </c:pt>
                <c:pt idx="4">
                  <c:v>0.83199999999999996</c:v>
                </c:pt>
                <c:pt idx="5">
                  <c:v>0.70799999999999996</c:v>
                </c:pt>
                <c:pt idx="6">
                  <c:v>0.68300000000000005</c:v>
                </c:pt>
                <c:pt idx="7">
                  <c:v>0.57799999999999996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2B-47D4-AD01-5EC0112C4D8B}"/>
            </c:ext>
          </c:extLst>
        </c:ser>
        <c:ser>
          <c:idx val="4"/>
          <c:order val="4"/>
          <c:tx>
            <c:strRef>
              <c:f>'Natural Sedimentation'!$F$5</c:f>
              <c:strCache>
                <c:ptCount val="1"/>
                <c:pt idx="0">
                  <c:v>10000 ppm flocculant</c:v>
                </c:pt>
              </c:strCache>
            </c:strRef>
          </c:tx>
          <c:xVal>
            <c:numRef>
              <c:f>'Natural Sedimentation'!$A$6:$A$13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Sedimentation'!$F$6:$F$13</c:f>
              <c:numCache>
                <c:formatCode>General</c:formatCode>
                <c:ptCount val="8"/>
                <c:pt idx="0">
                  <c:v>1</c:v>
                </c:pt>
                <c:pt idx="1">
                  <c:v>0.70499999999999996</c:v>
                </c:pt>
                <c:pt idx="2">
                  <c:v>0.64100000000000001</c:v>
                </c:pt>
                <c:pt idx="3">
                  <c:v>0.625</c:v>
                </c:pt>
                <c:pt idx="4">
                  <c:v>0.61</c:v>
                </c:pt>
                <c:pt idx="5">
                  <c:v>0.53300000000000003</c:v>
                </c:pt>
                <c:pt idx="6">
                  <c:v>0.52200000000000002</c:v>
                </c:pt>
                <c:pt idx="7">
                  <c:v>0.35499999999999998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2B-47D4-AD01-5EC0112C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71552"/>
        <c:axId val="71273856"/>
      </c:scatterChart>
      <c:valAx>
        <c:axId val="712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273856"/>
        <c:crosses val="autoZero"/>
        <c:crossBetween val="midCat"/>
      </c:valAx>
      <c:valAx>
        <c:axId val="7127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time/ intial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1503089672858"/>
          <c:y val="4.5132193841623487E-2"/>
          <c:w val="0.80240601814536949"/>
          <c:h val="0.813531143972856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'400xg'!$B$120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'400xg'!$A$121:$A$128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'400xg'!$B$121:$B$128</c:f>
              <c:numCache>
                <c:formatCode>General</c:formatCode>
                <c:ptCount val="8"/>
                <c:pt idx="0">
                  <c:v>1</c:v>
                </c:pt>
                <c:pt idx="1">
                  <c:v>0.96084552845528448</c:v>
                </c:pt>
                <c:pt idx="2">
                  <c:v>0.85761788617886181</c:v>
                </c:pt>
                <c:pt idx="3">
                  <c:v>0.66869105691056907</c:v>
                </c:pt>
                <c:pt idx="4">
                  <c:v>0.50988617886178866</c:v>
                </c:pt>
                <c:pt idx="5">
                  <c:v>0.42293495934959352</c:v>
                </c:pt>
                <c:pt idx="6">
                  <c:v>0.38997560975609752</c:v>
                </c:pt>
                <c:pt idx="7">
                  <c:v>0.37004878048780482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0-4AA8-8275-4E50A28BB72E}"/>
            </c:ext>
          </c:extLst>
        </c:ser>
        <c:ser>
          <c:idx val="1"/>
          <c:order val="1"/>
          <c:tx>
            <c:strRef>
              <c:f>'400xg'!$H$120</c:f>
              <c:strCache>
                <c:ptCount val="1"/>
                <c:pt idx="0">
                  <c:v>With PSS 70K flocculant</c:v>
                </c:pt>
              </c:strCache>
            </c:strRef>
          </c:tx>
          <c:marker>
            <c:symbol val="none"/>
          </c:marker>
          <c:xVal>
            <c:numRef>
              <c:f>'400xg'!$A$121:$A$128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'400xg'!$H$121:$H$128</c:f>
              <c:numCache>
                <c:formatCode>General</c:formatCode>
                <c:ptCount val="8"/>
                <c:pt idx="0">
                  <c:v>1</c:v>
                </c:pt>
                <c:pt idx="1">
                  <c:v>0.79182463378948564</c:v>
                </c:pt>
                <c:pt idx="2">
                  <c:v>0.66541717502816922</c:v>
                </c:pt>
                <c:pt idx="3">
                  <c:v>0.46569480800232876</c:v>
                </c:pt>
                <c:pt idx="4">
                  <c:v>0.43355889971085804</c:v>
                </c:pt>
                <c:pt idx="5">
                  <c:v>0.41360374296189784</c:v>
                </c:pt>
                <c:pt idx="6">
                  <c:v>0.39721404214125194</c:v>
                </c:pt>
                <c:pt idx="7">
                  <c:v>0.38056832682026792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0-4AA8-8275-4E50A28B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8000"/>
        <c:axId val="72129920"/>
      </c:scatterChart>
      <c:valAx>
        <c:axId val="7212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129920"/>
        <c:crosses val="autoZero"/>
        <c:crossBetween val="midCat"/>
      </c:valAx>
      <c:valAx>
        <c:axId val="72129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1280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700831146106732"/>
          <c:y val="0.14313466025080193"/>
          <c:w val="0.3893167104111987"/>
          <c:h val="0.1948283027121610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'800xg'!$B$5</c:f>
              <c:strCache>
                <c:ptCount val="1"/>
                <c:pt idx="0">
                  <c:v>Without 
Flocculant</c:v>
                </c:pt>
              </c:strCache>
            </c:strRef>
          </c:tx>
          <c:xVal>
            <c:numRef>
              <c:f>'800xg'!$A$6:$A$13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'800xg'!$B$6:$B$13</c:f>
              <c:numCache>
                <c:formatCode>General</c:formatCode>
                <c:ptCount val="8"/>
                <c:pt idx="0">
                  <c:v>1</c:v>
                </c:pt>
                <c:pt idx="1">
                  <c:v>0.65200000000000002</c:v>
                </c:pt>
                <c:pt idx="2">
                  <c:v>0.57699999999999996</c:v>
                </c:pt>
                <c:pt idx="3">
                  <c:v>0.36</c:v>
                </c:pt>
                <c:pt idx="4">
                  <c:v>0.307</c:v>
                </c:pt>
                <c:pt idx="5">
                  <c:v>0.27</c:v>
                </c:pt>
                <c:pt idx="6">
                  <c:v>0.26600000000000001</c:v>
                </c:pt>
                <c:pt idx="7">
                  <c:v>0.26200000000000001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3-471B-AA6F-8FCF2A6E423D}"/>
            </c:ext>
          </c:extLst>
        </c:ser>
        <c:ser>
          <c:idx val="1"/>
          <c:order val="1"/>
          <c:tx>
            <c:strRef>
              <c:f>'800xg'!$C$5</c:f>
              <c:strCache>
                <c:ptCount val="1"/>
                <c:pt idx="0">
                  <c:v>500 ppm 
Flocculant </c:v>
                </c:pt>
              </c:strCache>
            </c:strRef>
          </c:tx>
          <c:xVal>
            <c:numRef>
              <c:f>'800xg'!$A$6:$A$13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'800xg'!$C$6:$C$13</c:f>
              <c:numCache>
                <c:formatCode>General</c:formatCode>
                <c:ptCount val="8"/>
                <c:pt idx="0">
                  <c:v>1</c:v>
                </c:pt>
                <c:pt idx="1">
                  <c:v>0.44600000000000001</c:v>
                </c:pt>
                <c:pt idx="2">
                  <c:v>0.38</c:v>
                </c:pt>
                <c:pt idx="3">
                  <c:v>0.248</c:v>
                </c:pt>
                <c:pt idx="4">
                  <c:v>0.22800000000000001</c:v>
                </c:pt>
                <c:pt idx="5">
                  <c:v>0.218</c:v>
                </c:pt>
                <c:pt idx="6">
                  <c:v>0.21099999999999999</c:v>
                </c:pt>
                <c:pt idx="7">
                  <c:v>0.20799999999999999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3-471B-AA6F-8FCF2A6E423D}"/>
            </c:ext>
          </c:extLst>
        </c:ser>
        <c:ser>
          <c:idx val="2"/>
          <c:order val="2"/>
          <c:tx>
            <c:strRef>
              <c:f>'800xg'!$D$5</c:f>
              <c:strCache>
                <c:ptCount val="1"/>
                <c:pt idx="0">
                  <c:v>1000 ppm 
flocculant</c:v>
                </c:pt>
              </c:strCache>
            </c:strRef>
          </c:tx>
          <c:xVal>
            <c:numRef>
              <c:f>'800xg'!$A$6:$A$13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'800xg'!$D$6:$D$13</c:f>
              <c:numCache>
                <c:formatCode>General</c:formatCode>
                <c:ptCount val="8"/>
                <c:pt idx="0">
                  <c:v>1</c:v>
                </c:pt>
                <c:pt idx="1">
                  <c:v>0.498</c:v>
                </c:pt>
                <c:pt idx="2">
                  <c:v>0.40100000000000002</c:v>
                </c:pt>
                <c:pt idx="3">
                  <c:v>0.28299999999999997</c:v>
                </c:pt>
                <c:pt idx="4">
                  <c:v>0.28299999999999997</c:v>
                </c:pt>
                <c:pt idx="5">
                  <c:v>0.27</c:v>
                </c:pt>
                <c:pt idx="6">
                  <c:v>0.27</c:v>
                </c:pt>
                <c:pt idx="7">
                  <c:v>0.26600000000000001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3-471B-AA6F-8FCF2A6E423D}"/>
            </c:ext>
          </c:extLst>
        </c:ser>
        <c:ser>
          <c:idx val="3"/>
          <c:order val="3"/>
          <c:tx>
            <c:strRef>
              <c:f>'800xg'!$E$5</c:f>
              <c:strCache>
                <c:ptCount val="1"/>
                <c:pt idx="0">
                  <c:v>5000 ppm 
flocculant</c:v>
                </c:pt>
              </c:strCache>
            </c:strRef>
          </c:tx>
          <c:xVal>
            <c:numRef>
              <c:f>'800xg'!$A$6:$A$13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'800xg'!$E$6:$E$13</c:f>
              <c:numCache>
                <c:formatCode>General</c:formatCode>
                <c:ptCount val="8"/>
                <c:pt idx="0">
                  <c:v>1</c:v>
                </c:pt>
                <c:pt idx="1">
                  <c:v>0.35199999999999998</c:v>
                </c:pt>
                <c:pt idx="2">
                  <c:v>0.28399999999999997</c:v>
                </c:pt>
                <c:pt idx="3">
                  <c:v>0.25</c:v>
                </c:pt>
                <c:pt idx="4">
                  <c:v>0.246</c:v>
                </c:pt>
                <c:pt idx="5">
                  <c:v>0.24199999999999999</c:v>
                </c:pt>
                <c:pt idx="6">
                  <c:v>0.24199999999999999</c:v>
                </c:pt>
                <c:pt idx="7">
                  <c:v>0.23499999999999999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3-471B-AA6F-8FCF2A6E423D}"/>
            </c:ext>
          </c:extLst>
        </c:ser>
        <c:ser>
          <c:idx val="4"/>
          <c:order val="4"/>
          <c:tx>
            <c:strRef>
              <c:f>'800xg'!$F$5</c:f>
              <c:strCache>
                <c:ptCount val="1"/>
                <c:pt idx="0">
                  <c:v>10000 ppm
 flocculant</c:v>
                </c:pt>
              </c:strCache>
            </c:strRef>
          </c:tx>
          <c:xVal>
            <c:numRef>
              <c:f>'800xg'!$A$6:$A$13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'800xg'!$F$6:$F$13</c:f>
              <c:numCache>
                <c:formatCode>General</c:formatCode>
                <c:ptCount val="8"/>
                <c:pt idx="0">
                  <c:v>1</c:v>
                </c:pt>
                <c:pt idx="1">
                  <c:v>0.35599999999999998</c:v>
                </c:pt>
                <c:pt idx="2">
                  <c:v>0.28899999999999998</c:v>
                </c:pt>
                <c:pt idx="3">
                  <c:v>0.22500000000000001</c:v>
                </c:pt>
                <c:pt idx="4">
                  <c:v>0.218</c:v>
                </c:pt>
                <c:pt idx="5">
                  <c:v>0.218</c:v>
                </c:pt>
                <c:pt idx="6">
                  <c:v>0.21099999999999999</c:v>
                </c:pt>
                <c:pt idx="7">
                  <c:v>0.20499999999999999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03-471B-AA6F-8FCF2A6E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2880"/>
        <c:axId val="72212864"/>
      </c:scatterChart>
      <c:valAx>
        <c:axId val="722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212864"/>
        <c:crosses val="autoZero"/>
        <c:crossBetween val="midCat"/>
      </c:valAx>
      <c:valAx>
        <c:axId val="722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02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Centrifugation</a:t>
            </a:r>
            <a:r>
              <a:rPr lang="en-US" baseline="0"/>
              <a:t> 800 xg 2nd attempt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610121851459863E-2"/>
          <c:y val="0.11138041338582653"/>
          <c:w val="0.64699643711449184"/>
          <c:h val="0.793199912510937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'800xg'!$B$42</c:f>
              <c:strCache>
                <c:ptCount val="1"/>
                <c:pt idx="0">
                  <c:v>Without Flocculant</c:v>
                </c:pt>
              </c:strCache>
            </c:strRef>
          </c:tx>
          <c:xVal>
            <c:numRef>
              <c:f>'800xg'!$A$43:$A$50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'800xg'!$B$43:$B$50</c:f>
              <c:numCache>
                <c:formatCode>General</c:formatCode>
                <c:ptCount val="8"/>
                <c:pt idx="0">
                  <c:v>1</c:v>
                </c:pt>
                <c:pt idx="1">
                  <c:v>0.88805970149253721</c:v>
                </c:pt>
                <c:pt idx="2">
                  <c:v>0.77611940298507454</c:v>
                </c:pt>
                <c:pt idx="3">
                  <c:v>0.61194029850746268</c:v>
                </c:pt>
                <c:pt idx="4">
                  <c:v>0.58955223880597007</c:v>
                </c:pt>
                <c:pt idx="5">
                  <c:v>0.55970149253731338</c:v>
                </c:pt>
                <c:pt idx="6">
                  <c:v>0.5223880597014926</c:v>
                </c:pt>
                <c:pt idx="7">
                  <c:v>0.4925373134328358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4-4FE0-B1D2-044CFE805002}"/>
            </c:ext>
          </c:extLst>
        </c:ser>
        <c:ser>
          <c:idx val="1"/>
          <c:order val="1"/>
          <c:tx>
            <c:strRef>
              <c:f>'800xg'!$C$42</c:f>
              <c:strCache>
                <c:ptCount val="1"/>
                <c:pt idx="0">
                  <c:v>500 ppm Flocculant </c:v>
                </c:pt>
              </c:strCache>
            </c:strRef>
          </c:tx>
          <c:spPr>
            <a:ln>
              <a:prstDash val="dashDot"/>
            </a:ln>
          </c:spPr>
          <c:xVal>
            <c:numRef>
              <c:f>'800xg'!$A$43:$A$50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'800xg'!$C$43:$C$50</c:f>
              <c:numCache>
                <c:formatCode>General</c:formatCode>
                <c:ptCount val="8"/>
                <c:pt idx="0">
                  <c:v>1</c:v>
                </c:pt>
                <c:pt idx="1">
                  <c:v>0.62121212121212122</c:v>
                </c:pt>
                <c:pt idx="2">
                  <c:v>0.58333333333333326</c:v>
                </c:pt>
                <c:pt idx="3">
                  <c:v>0.54545454545454541</c:v>
                </c:pt>
                <c:pt idx="4">
                  <c:v>0.51515151515151514</c:v>
                </c:pt>
                <c:pt idx="5">
                  <c:v>0.50757575757575757</c:v>
                </c:pt>
                <c:pt idx="6">
                  <c:v>0.50757575757575757</c:v>
                </c:pt>
                <c:pt idx="7">
                  <c:v>0.49242424242424243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C4-4FE0-B1D2-044CFE805002}"/>
            </c:ext>
          </c:extLst>
        </c:ser>
        <c:ser>
          <c:idx val="2"/>
          <c:order val="2"/>
          <c:tx>
            <c:strRef>
              <c:f>'800xg'!$D$42</c:f>
              <c:strCache>
                <c:ptCount val="1"/>
                <c:pt idx="0">
                  <c:v>1000 ppm flocculant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'800xg'!$A$43:$A$50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'800xg'!$D$43:$D$50</c:f>
              <c:numCache>
                <c:formatCode>General</c:formatCode>
                <c:ptCount val="8"/>
                <c:pt idx="0">
                  <c:v>1</c:v>
                </c:pt>
                <c:pt idx="1">
                  <c:v>0.70731707317073167</c:v>
                </c:pt>
                <c:pt idx="2">
                  <c:v>0.62601626016260159</c:v>
                </c:pt>
                <c:pt idx="3">
                  <c:v>0.56097560975609762</c:v>
                </c:pt>
                <c:pt idx="4">
                  <c:v>0.55284552845528456</c:v>
                </c:pt>
                <c:pt idx="5">
                  <c:v>0.55284552845528456</c:v>
                </c:pt>
                <c:pt idx="6">
                  <c:v>0.54471544715447162</c:v>
                </c:pt>
                <c:pt idx="7">
                  <c:v>0.53658536585365857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C4-4FE0-B1D2-044CFE805002}"/>
            </c:ext>
          </c:extLst>
        </c:ser>
        <c:ser>
          <c:idx val="3"/>
          <c:order val="3"/>
          <c:tx>
            <c:strRef>
              <c:f>'800xg'!$E$42</c:f>
              <c:strCache>
                <c:ptCount val="1"/>
                <c:pt idx="0">
                  <c:v>5000 ppm flocculant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'800xg'!$A$43:$A$50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'800xg'!$E$43:$E$50</c:f>
              <c:numCache>
                <c:formatCode>General</c:formatCode>
                <c:ptCount val="8"/>
                <c:pt idx="0">
                  <c:v>1</c:v>
                </c:pt>
                <c:pt idx="1">
                  <c:v>0.63970588235294112</c:v>
                </c:pt>
                <c:pt idx="2">
                  <c:v>0.58088235294117641</c:v>
                </c:pt>
                <c:pt idx="3">
                  <c:v>0.53676470588235292</c:v>
                </c:pt>
                <c:pt idx="4">
                  <c:v>0.52941176470588225</c:v>
                </c:pt>
                <c:pt idx="5">
                  <c:v>0.50735294117647056</c:v>
                </c:pt>
                <c:pt idx="6">
                  <c:v>0.48529411764705882</c:v>
                </c:pt>
                <c:pt idx="7">
                  <c:v>0.47058823529411764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C4-4FE0-B1D2-044CFE805002}"/>
            </c:ext>
          </c:extLst>
        </c:ser>
        <c:ser>
          <c:idx val="4"/>
          <c:order val="4"/>
          <c:tx>
            <c:strRef>
              <c:f>'800xg'!$F$42</c:f>
              <c:strCache>
                <c:ptCount val="1"/>
                <c:pt idx="0">
                  <c:v>10000 ppm flocculant</c:v>
                </c:pt>
              </c:strCache>
            </c:strRef>
          </c:tx>
          <c:spPr>
            <a:ln>
              <a:prstDash val="sysDot"/>
            </a:ln>
          </c:spPr>
          <c:marker>
            <c:spPr>
              <a:ln>
                <a:prstDash val="sysDot"/>
              </a:ln>
            </c:spPr>
          </c:marker>
          <c:xVal>
            <c:numRef>
              <c:f>'800xg'!$A$43:$A$50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'800xg'!$F$43:$F$50</c:f>
              <c:numCache>
                <c:formatCode>General</c:formatCode>
                <c:ptCount val="8"/>
                <c:pt idx="0">
                  <c:v>1</c:v>
                </c:pt>
                <c:pt idx="1">
                  <c:v>0.57342657342657355</c:v>
                </c:pt>
                <c:pt idx="2">
                  <c:v>0.57342657342657355</c:v>
                </c:pt>
                <c:pt idx="3">
                  <c:v>0.48251748251748261</c:v>
                </c:pt>
                <c:pt idx="4">
                  <c:v>0.47552447552447558</c:v>
                </c:pt>
                <c:pt idx="5">
                  <c:v>0.4685314685314686</c:v>
                </c:pt>
                <c:pt idx="6">
                  <c:v>0.4685314685314686</c:v>
                </c:pt>
                <c:pt idx="7">
                  <c:v>0.45454545454545459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C4-4FE0-B1D2-044CFE80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4336"/>
        <c:axId val="74420992"/>
      </c:scatterChart>
      <c:valAx>
        <c:axId val="744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420992"/>
        <c:crosses val="autoZero"/>
        <c:crossBetween val="midCat"/>
      </c:valAx>
      <c:valAx>
        <c:axId val="7442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time/ intial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414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16511017518157E-2"/>
          <c:y val="3.7763672398093112E-2"/>
          <c:w val="0.92001937984496063"/>
          <c:h val="0.835887031978145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'800xg'!$B$84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'800xg'!$A$85:$A$92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'800xg'!$B$85:$B$92</c:f>
              <c:numCache>
                <c:formatCode>General</c:formatCode>
                <c:ptCount val="8"/>
                <c:pt idx="0">
                  <c:v>1</c:v>
                </c:pt>
                <c:pt idx="1">
                  <c:v>0.77697841726618699</c:v>
                </c:pt>
                <c:pt idx="2">
                  <c:v>0.70503597122302153</c:v>
                </c:pt>
                <c:pt idx="3">
                  <c:v>0.57553956834532372</c:v>
                </c:pt>
                <c:pt idx="4">
                  <c:v>0.54676258992805749</c:v>
                </c:pt>
                <c:pt idx="5">
                  <c:v>0.48920863309352519</c:v>
                </c:pt>
                <c:pt idx="6">
                  <c:v>0.47482014388489208</c:v>
                </c:pt>
                <c:pt idx="7">
                  <c:v>0.47482014388489208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3-4940-A6A1-7262D6A3448C}"/>
            </c:ext>
          </c:extLst>
        </c:ser>
        <c:ser>
          <c:idx val="1"/>
          <c:order val="1"/>
          <c:tx>
            <c:strRef>
              <c:f>'800xg'!$C$84</c:f>
              <c:strCache>
                <c:ptCount val="1"/>
                <c:pt idx="0">
                  <c:v>500 ppm Flocculant 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'800xg'!$A$85:$A$92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'800xg'!$C$85:$C$92</c:f>
              <c:numCache>
                <c:formatCode>General</c:formatCode>
                <c:ptCount val="8"/>
                <c:pt idx="0">
                  <c:v>1</c:v>
                </c:pt>
                <c:pt idx="1">
                  <c:v>0.57823129251700689</c:v>
                </c:pt>
                <c:pt idx="2">
                  <c:v>0.55782312925170074</c:v>
                </c:pt>
                <c:pt idx="3">
                  <c:v>0.48979591836734693</c:v>
                </c:pt>
                <c:pt idx="4">
                  <c:v>0.44897959183673475</c:v>
                </c:pt>
                <c:pt idx="5">
                  <c:v>0.44897959183673475</c:v>
                </c:pt>
                <c:pt idx="6">
                  <c:v>0.44217687074829937</c:v>
                </c:pt>
                <c:pt idx="7">
                  <c:v>0.44217687074829937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3-4940-A6A1-7262D6A3448C}"/>
            </c:ext>
          </c:extLst>
        </c:ser>
        <c:ser>
          <c:idx val="2"/>
          <c:order val="2"/>
          <c:tx>
            <c:strRef>
              <c:f>'800xg'!$D$84</c:f>
              <c:strCache>
                <c:ptCount val="1"/>
                <c:pt idx="0">
                  <c:v>1000 ppm flocculant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'800xg'!$A$85:$A$92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'800xg'!$D$85:$D$92</c:f>
              <c:numCache>
                <c:formatCode>General</c:formatCode>
                <c:ptCount val="8"/>
                <c:pt idx="0">
                  <c:v>1</c:v>
                </c:pt>
                <c:pt idx="1">
                  <c:v>0.71544715447154472</c:v>
                </c:pt>
                <c:pt idx="2">
                  <c:v>0.61788617886178865</c:v>
                </c:pt>
                <c:pt idx="3">
                  <c:v>0.56910569105691067</c:v>
                </c:pt>
                <c:pt idx="4">
                  <c:v>0.56910569105691067</c:v>
                </c:pt>
                <c:pt idx="5">
                  <c:v>0.55284552845528456</c:v>
                </c:pt>
                <c:pt idx="6">
                  <c:v>0.52032520325203258</c:v>
                </c:pt>
                <c:pt idx="7">
                  <c:v>0.52032520325203258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83-4940-A6A1-7262D6A3448C}"/>
            </c:ext>
          </c:extLst>
        </c:ser>
        <c:ser>
          <c:idx val="3"/>
          <c:order val="3"/>
          <c:tx>
            <c:strRef>
              <c:f>'800xg'!$E$84</c:f>
              <c:strCache>
                <c:ptCount val="1"/>
                <c:pt idx="0">
                  <c:v>5000 ppm flocculant</c:v>
                </c:pt>
              </c:strCache>
            </c:strRef>
          </c:tx>
          <c:spPr>
            <a:ln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'800xg'!$A$85:$A$92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'800xg'!$E$85:$E$92</c:f>
              <c:numCache>
                <c:formatCode>General</c:formatCode>
                <c:ptCount val="8"/>
                <c:pt idx="0">
                  <c:v>1</c:v>
                </c:pt>
                <c:pt idx="1">
                  <c:v>0.6692913385826772</c:v>
                </c:pt>
                <c:pt idx="2">
                  <c:v>0.58267716535433067</c:v>
                </c:pt>
                <c:pt idx="3">
                  <c:v>0.5275590551181103</c:v>
                </c:pt>
                <c:pt idx="4">
                  <c:v>0.51968503937007871</c:v>
                </c:pt>
                <c:pt idx="5">
                  <c:v>0.51968503937007871</c:v>
                </c:pt>
                <c:pt idx="6">
                  <c:v>0.51968503937007871</c:v>
                </c:pt>
                <c:pt idx="7">
                  <c:v>0.50393700787401574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83-4940-A6A1-7262D6A3448C}"/>
            </c:ext>
          </c:extLst>
        </c:ser>
        <c:ser>
          <c:idx val="4"/>
          <c:order val="4"/>
          <c:tx>
            <c:strRef>
              <c:f>'800xg'!$F$84</c:f>
              <c:strCache>
                <c:ptCount val="1"/>
                <c:pt idx="0">
                  <c:v>10000 ppm flocculant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'800xg'!$A$85:$A$92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'800xg'!$F$85:$F$92</c:f>
              <c:numCache>
                <c:formatCode>General</c:formatCode>
                <c:ptCount val="8"/>
                <c:pt idx="0">
                  <c:v>1</c:v>
                </c:pt>
                <c:pt idx="1">
                  <c:v>0.59154929577464799</c:v>
                </c:pt>
                <c:pt idx="2">
                  <c:v>0.52112676056338025</c:v>
                </c:pt>
                <c:pt idx="3">
                  <c:v>0.4929577464788733</c:v>
                </c:pt>
                <c:pt idx="4">
                  <c:v>0.4788732394366198</c:v>
                </c:pt>
                <c:pt idx="5">
                  <c:v>0.47183098591549305</c:v>
                </c:pt>
                <c:pt idx="6">
                  <c:v>0.45774647887323949</c:v>
                </c:pt>
                <c:pt idx="7">
                  <c:v>0.45774647887323949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83-4940-A6A1-7262D6A34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1664"/>
        <c:axId val="74483584"/>
      </c:scatterChart>
      <c:valAx>
        <c:axId val="744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483584"/>
        <c:crosses val="autoZero"/>
        <c:crossBetween val="midCat"/>
      </c:valAx>
      <c:valAx>
        <c:axId val="74483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intial Abs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4816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2937480925349512"/>
          <c:y val="0.17800739193315121"/>
          <c:w val="0.37729674052371359"/>
          <c:h val="0.19614226793079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447746848549"/>
          <c:y val="4.0780604903725946E-2"/>
          <c:w val="0.83549702413958848"/>
          <c:h val="0.79706441653471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'800xg'!$B$117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'800xg'!$A$118:$A$125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'800xg'!$B$118:$B$125</c:f>
              <c:numCache>
                <c:formatCode>General</c:formatCode>
                <c:ptCount val="8"/>
                <c:pt idx="0">
                  <c:v>1</c:v>
                </c:pt>
                <c:pt idx="1">
                  <c:v>0.77234603958624148</c:v>
                </c:pt>
                <c:pt idx="2">
                  <c:v>0.68605179140269879</c:v>
                </c:pt>
                <c:pt idx="3">
                  <c:v>0.51582662228426213</c:v>
                </c:pt>
                <c:pt idx="4">
                  <c:v>0.48110494291134254</c:v>
                </c:pt>
                <c:pt idx="5">
                  <c:v>0.43963670854361286</c:v>
                </c:pt>
                <c:pt idx="6">
                  <c:v>0.4210694011954616</c:v>
                </c:pt>
                <c:pt idx="7">
                  <c:v>0.40978581910590933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0-46C8-93AF-C00F97F5D895}"/>
            </c:ext>
          </c:extLst>
        </c:ser>
        <c:ser>
          <c:idx val="1"/>
          <c:order val="1"/>
          <c:tx>
            <c:strRef>
              <c:f>'800xg'!$C$117</c:f>
              <c:strCache>
                <c:ptCount val="1"/>
                <c:pt idx="0">
                  <c:v>PSS 70K Flocculant (500 ppm)</c:v>
                </c:pt>
              </c:strCache>
            </c:strRef>
          </c:tx>
          <c:marker>
            <c:symbol val="none"/>
          </c:marker>
          <c:xVal>
            <c:numRef>
              <c:f>'800xg'!$A$118:$A$125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'800xg'!$C$118:$C$125</c:f>
              <c:numCache>
                <c:formatCode>General</c:formatCode>
                <c:ptCount val="8"/>
                <c:pt idx="0">
                  <c:v>1</c:v>
                </c:pt>
                <c:pt idx="1">
                  <c:v>0.54848113790970932</c:v>
                </c:pt>
                <c:pt idx="2">
                  <c:v>0.50705215419501137</c:v>
                </c:pt>
                <c:pt idx="3">
                  <c:v>0.42775015460729743</c:v>
                </c:pt>
                <c:pt idx="4">
                  <c:v>0.39737703566274996</c:v>
                </c:pt>
                <c:pt idx="5">
                  <c:v>0.39151844980416411</c:v>
                </c:pt>
                <c:pt idx="6">
                  <c:v>0.3869175427746856</c:v>
                </c:pt>
                <c:pt idx="7">
                  <c:v>0.38086703772418057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C0-46C8-93AF-C00F97F5D895}"/>
            </c:ext>
          </c:extLst>
        </c:ser>
        <c:ser>
          <c:idx val="2"/>
          <c:order val="2"/>
          <c:tx>
            <c:strRef>
              <c:f>'800xg'!$D$117</c:f>
              <c:strCache>
                <c:ptCount val="1"/>
                <c:pt idx="0">
                  <c:v>PSS 70K flocculant (1000 ppm)</c:v>
                </c:pt>
              </c:strCache>
            </c:strRef>
          </c:tx>
          <c:marker>
            <c:symbol val="none"/>
          </c:marker>
          <c:xVal>
            <c:numRef>
              <c:f>'800xg'!$A$118:$A$125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'800xg'!$D$118:$D$125</c:f>
              <c:numCache>
                <c:formatCode>General</c:formatCode>
                <c:ptCount val="8"/>
                <c:pt idx="0">
                  <c:v>1</c:v>
                </c:pt>
                <c:pt idx="1">
                  <c:v>0.64025474254742543</c:v>
                </c:pt>
                <c:pt idx="2">
                  <c:v>0.54830081300813005</c:v>
                </c:pt>
                <c:pt idx="3">
                  <c:v>0.47102710027100275</c:v>
                </c:pt>
                <c:pt idx="4">
                  <c:v>0.46831707317073173</c:v>
                </c:pt>
                <c:pt idx="5">
                  <c:v>0.4585636856368564</c:v>
                </c:pt>
                <c:pt idx="6">
                  <c:v>0.44501355013550142</c:v>
                </c:pt>
                <c:pt idx="7">
                  <c:v>0.44097018970189711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C0-46C8-93AF-C00F97F5D895}"/>
            </c:ext>
          </c:extLst>
        </c:ser>
        <c:ser>
          <c:idx val="3"/>
          <c:order val="3"/>
          <c:tx>
            <c:strRef>
              <c:f>'800xg'!$E$117</c:f>
              <c:strCache>
                <c:ptCount val="1"/>
                <c:pt idx="0">
                  <c:v>PSS 70K flocculant (5000 ppm)</c:v>
                </c:pt>
              </c:strCache>
            </c:strRef>
          </c:tx>
          <c:marker>
            <c:symbol val="none"/>
          </c:marker>
          <c:xVal>
            <c:numRef>
              <c:f>'800xg'!$A$118:$A$125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'800xg'!$E$118:$E$125</c:f>
              <c:numCache>
                <c:formatCode>General</c:formatCode>
                <c:ptCount val="8"/>
                <c:pt idx="0">
                  <c:v>1</c:v>
                </c:pt>
                <c:pt idx="1">
                  <c:v>0.55366574031187277</c:v>
                </c:pt>
                <c:pt idx="2">
                  <c:v>0.48251983943183568</c:v>
                </c:pt>
                <c:pt idx="3">
                  <c:v>0.43810792033348772</c:v>
                </c:pt>
                <c:pt idx="4">
                  <c:v>0.431698934691987</c:v>
                </c:pt>
                <c:pt idx="5">
                  <c:v>0.42301266018218309</c:v>
                </c:pt>
                <c:pt idx="6">
                  <c:v>0.41565971900571252</c:v>
                </c:pt>
                <c:pt idx="7">
                  <c:v>0.40317508105604444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C0-46C8-93AF-C00F97F5D895}"/>
            </c:ext>
          </c:extLst>
        </c:ser>
        <c:ser>
          <c:idx val="4"/>
          <c:order val="4"/>
          <c:tx>
            <c:strRef>
              <c:f>'800xg'!$F$117</c:f>
              <c:strCache>
                <c:ptCount val="1"/>
                <c:pt idx="0">
                  <c:v>PSS 70K flocculant (10000 ppm)</c:v>
                </c:pt>
              </c:strCache>
            </c:strRef>
          </c:tx>
          <c:marker>
            <c:symbol val="none"/>
          </c:marker>
          <c:xVal>
            <c:numRef>
              <c:f>'800xg'!$A$118:$A$125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'800xg'!$F$118:$F$125</c:f>
              <c:numCache>
                <c:formatCode>General</c:formatCode>
                <c:ptCount val="8"/>
                <c:pt idx="0">
                  <c:v>1</c:v>
                </c:pt>
                <c:pt idx="1">
                  <c:v>0.50699195640040717</c:v>
                </c:pt>
                <c:pt idx="2">
                  <c:v>0.46118444466331793</c:v>
                </c:pt>
                <c:pt idx="3">
                  <c:v>0.40015840966545196</c:v>
                </c:pt>
                <c:pt idx="4">
                  <c:v>0.39079923832036512</c:v>
                </c:pt>
                <c:pt idx="5">
                  <c:v>0.38612081814898724</c:v>
                </c:pt>
                <c:pt idx="6">
                  <c:v>0.3790926491349027</c:v>
                </c:pt>
                <c:pt idx="7">
                  <c:v>0.37243064447289803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C0-46C8-93AF-C00F97F5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7488"/>
        <c:axId val="74529408"/>
      </c:scatterChart>
      <c:valAx>
        <c:axId val="745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529408"/>
        <c:crosses val="autoZero"/>
        <c:crossBetween val="midCat"/>
      </c:valAx>
      <c:valAx>
        <c:axId val="74529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5274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0858341387578243"/>
          <c:y val="5.4155296703614526E-2"/>
          <c:w val="0.45249101364640709"/>
          <c:h val="0.2765226526721793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40507436570436"/>
          <c:y val="5.1400554097404488E-2"/>
          <c:w val="0.79087970253718332"/>
          <c:h val="0.769114173228346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'800xg'!$B$117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'800xg'!$A$118:$A$125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'800xg'!$B$118:$B$125</c:f>
              <c:numCache>
                <c:formatCode>General</c:formatCode>
                <c:ptCount val="8"/>
                <c:pt idx="0">
                  <c:v>1</c:v>
                </c:pt>
                <c:pt idx="1">
                  <c:v>0.77234603958624148</c:v>
                </c:pt>
                <c:pt idx="2">
                  <c:v>0.68605179140269879</c:v>
                </c:pt>
                <c:pt idx="3">
                  <c:v>0.51582662228426213</c:v>
                </c:pt>
                <c:pt idx="4">
                  <c:v>0.48110494291134254</c:v>
                </c:pt>
                <c:pt idx="5">
                  <c:v>0.43963670854361286</c:v>
                </c:pt>
                <c:pt idx="6">
                  <c:v>0.4210694011954616</c:v>
                </c:pt>
                <c:pt idx="7">
                  <c:v>0.40978581910590933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4-4BF7-B898-4D17C1C293F7}"/>
            </c:ext>
          </c:extLst>
        </c:ser>
        <c:ser>
          <c:idx val="1"/>
          <c:order val="1"/>
          <c:tx>
            <c:strRef>
              <c:f>'800xg'!$H$117</c:f>
              <c:strCache>
                <c:ptCount val="1"/>
                <c:pt idx="0">
                  <c:v>With PSS 70K flocculant </c:v>
                </c:pt>
              </c:strCache>
            </c:strRef>
          </c:tx>
          <c:marker>
            <c:symbol val="none"/>
          </c:marker>
          <c:xVal>
            <c:numRef>
              <c:f>'800xg'!$A$118:$A$125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'800xg'!$H$118:$H$125</c:f>
              <c:numCache>
                <c:formatCode>General</c:formatCode>
                <c:ptCount val="8"/>
                <c:pt idx="0">
                  <c:v>1</c:v>
                </c:pt>
                <c:pt idx="1">
                  <c:v>0.56234839429235361</c:v>
                </c:pt>
                <c:pt idx="2">
                  <c:v>0.49976431282457379</c:v>
                </c:pt>
                <c:pt idx="3">
                  <c:v>0.43426089621930997</c:v>
                </c:pt>
                <c:pt idx="4">
                  <c:v>0.42204807046145848</c:v>
                </c:pt>
                <c:pt idx="5">
                  <c:v>0.41480390344304774</c:v>
                </c:pt>
                <c:pt idx="6">
                  <c:v>0.40667086526270058</c:v>
                </c:pt>
                <c:pt idx="7">
                  <c:v>0.39936073823875501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54-4BF7-B898-4D17C1C2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0752"/>
        <c:axId val="73270400"/>
      </c:scatterChart>
      <c:valAx>
        <c:axId val="745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3270400"/>
        <c:crosses val="autoZero"/>
        <c:crossBetween val="midCat"/>
      </c:valAx>
      <c:valAx>
        <c:axId val="73270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5707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6546391076115465"/>
          <c:y val="0.13850503062117242"/>
          <c:w val="0.38296106736657937"/>
          <c:h val="0.1901986730825313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'1200xg'!$B$4</c:f>
              <c:strCache>
                <c:ptCount val="1"/>
                <c:pt idx="0">
                  <c:v>Without 
Flocculant</c:v>
                </c:pt>
              </c:strCache>
            </c:strRef>
          </c:tx>
          <c:xVal>
            <c:numRef>
              <c:f>'1200xg'!$A$5:$A$12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'1200xg'!$B$5:$B$12</c:f>
              <c:numCache>
                <c:formatCode>General</c:formatCode>
                <c:ptCount val="8"/>
                <c:pt idx="0">
                  <c:v>1</c:v>
                </c:pt>
                <c:pt idx="1">
                  <c:v>0.81</c:v>
                </c:pt>
                <c:pt idx="2">
                  <c:v>0.75600000000000001</c:v>
                </c:pt>
                <c:pt idx="3">
                  <c:v>0.47199999999999998</c:v>
                </c:pt>
                <c:pt idx="4">
                  <c:v>0.35799999999999998</c:v>
                </c:pt>
                <c:pt idx="5">
                  <c:v>0.29099999999999998</c:v>
                </c:pt>
                <c:pt idx="6">
                  <c:v>0.26300000000000001</c:v>
                </c:pt>
                <c:pt idx="7">
                  <c:v>0.23100000000000001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E-4E94-9B17-660932B810F6}"/>
            </c:ext>
          </c:extLst>
        </c:ser>
        <c:ser>
          <c:idx val="1"/>
          <c:order val="1"/>
          <c:tx>
            <c:strRef>
              <c:f>'1200xg'!$C$4</c:f>
              <c:strCache>
                <c:ptCount val="1"/>
                <c:pt idx="0">
                  <c:v>500 ppm 
Flocculant </c:v>
                </c:pt>
              </c:strCache>
            </c:strRef>
          </c:tx>
          <c:xVal>
            <c:numRef>
              <c:f>'1200xg'!$A$5:$A$12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'1200xg'!$C$5:$C$12</c:f>
              <c:numCache>
                <c:formatCode>General</c:formatCode>
                <c:ptCount val="8"/>
                <c:pt idx="0">
                  <c:v>1</c:v>
                </c:pt>
                <c:pt idx="1">
                  <c:v>0.73299999999999998</c:v>
                </c:pt>
                <c:pt idx="2">
                  <c:v>0.628</c:v>
                </c:pt>
                <c:pt idx="3">
                  <c:v>0.41699999999999998</c:v>
                </c:pt>
                <c:pt idx="4">
                  <c:v>0.40600000000000003</c:v>
                </c:pt>
                <c:pt idx="5">
                  <c:v>0.38300000000000001</c:v>
                </c:pt>
                <c:pt idx="6">
                  <c:v>0.372</c:v>
                </c:pt>
                <c:pt idx="7">
                  <c:v>0.36699999999999999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3E-4E94-9B17-660932B810F6}"/>
            </c:ext>
          </c:extLst>
        </c:ser>
        <c:ser>
          <c:idx val="2"/>
          <c:order val="2"/>
          <c:tx>
            <c:strRef>
              <c:f>'1200xg'!$D$4</c:f>
              <c:strCache>
                <c:ptCount val="1"/>
                <c:pt idx="0">
                  <c:v>1000 ppm 
flocculant</c:v>
                </c:pt>
              </c:strCache>
            </c:strRef>
          </c:tx>
          <c:xVal>
            <c:numRef>
              <c:f>'1200xg'!$A$5:$A$12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'1200xg'!$D$5:$D$12</c:f>
              <c:numCache>
                <c:formatCode>General</c:formatCode>
                <c:ptCount val="8"/>
                <c:pt idx="0">
                  <c:v>1</c:v>
                </c:pt>
                <c:pt idx="1">
                  <c:v>0.68799999999999994</c:v>
                </c:pt>
                <c:pt idx="2">
                  <c:v>0.59699999999999998</c:v>
                </c:pt>
                <c:pt idx="3">
                  <c:v>0.58399999999999996</c:v>
                </c:pt>
                <c:pt idx="4">
                  <c:v>0.442</c:v>
                </c:pt>
                <c:pt idx="5">
                  <c:v>0.435</c:v>
                </c:pt>
                <c:pt idx="6">
                  <c:v>0.42899999999999999</c:v>
                </c:pt>
                <c:pt idx="7">
                  <c:v>0.42899999999999999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E-4E94-9B17-660932B810F6}"/>
            </c:ext>
          </c:extLst>
        </c:ser>
        <c:ser>
          <c:idx val="3"/>
          <c:order val="3"/>
          <c:tx>
            <c:strRef>
              <c:f>'1200xg'!$E$4</c:f>
              <c:strCache>
                <c:ptCount val="1"/>
                <c:pt idx="0">
                  <c:v>5000 ppm 
flocculant</c:v>
                </c:pt>
              </c:strCache>
            </c:strRef>
          </c:tx>
          <c:xVal>
            <c:numRef>
              <c:f>'1200xg'!$A$5:$A$12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'1200xg'!$E$5:$E$12</c:f>
              <c:numCache>
                <c:formatCode>General</c:formatCode>
                <c:ptCount val="8"/>
                <c:pt idx="0">
                  <c:v>1</c:v>
                </c:pt>
                <c:pt idx="1">
                  <c:v>0.47899999999999998</c:v>
                </c:pt>
                <c:pt idx="2">
                  <c:v>0.42</c:v>
                </c:pt>
                <c:pt idx="3">
                  <c:v>0.36199999999999999</c:v>
                </c:pt>
                <c:pt idx="4">
                  <c:v>0.34599999999999997</c:v>
                </c:pt>
                <c:pt idx="5">
                  <c:v>0.34599999999999997</c:v>
                </c:pt>
                <c:pt idx="6">
                  <c:v>0.34599999999999997</c:v>
                </c:pt>
                <c:pt idx="7">
                  <c:v>0.34599999999999997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3E-4E94-9B17-660932B810F6}"/>
            </c:ext>
          </c:extLst>
        </c:ser>
        <c:ser>
          <c:idx val="4"/>
          <c:order val="4"/>
          <c:tx>
            <c:strRef>
              <c:f>'1200xg'!$F$4</c:f>
              <c:strCache>
                <c:ptCount val="1"/>
                <c:pt idx="0">
                  <c:v>10000 ppm
 flocculant</c:v>
                </c:pt>
              </c:strCache>
            </c:strRef>
          </c:tx>
          <c:xVal>
            <c:numRef>
              <c:f>'1200xg'!$A$5:$A$12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'1200xg'!$F$5:$F$12</c:f>
              <c:numCache>
                <c:formatCode>General</c:formatCode>
                <c:ptCount val="8"/>
                <c:pt idx="0">
                  <c:v>1</c:v>
                </c:pt>
                <c:pt idx="1">
                  <c:v>0.52700000000000002</c:v>
                </c:pt>
                <c:pt idx="2">
                  <c:v>0.40600000000000003</c:v>
                </c:pt>
                <c:pt idx="3">
                  <c:v>0.32400000000000001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0.29499999999999998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3E-4E94-9B17-660932B8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4928"/>
        <c:axId val="74606464"/>
      </c:scatterChart>
      <c:valAx>
        <c:axId val="746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06464"/>
        <c:crosses val="autoZero"/>
        <c:crossBetween val="midCat"/>
      </c:valAx>
      <c:valAx>
        <c:axId val="746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0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Centrifugation</a:t>
            </a:r>
            <a:r>
              <a:rPr lang="en-US" baseline="0"/>
              <a:t> 1200xg 2nd attempt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711251804700166E-2"/>
          <c:y val="0.12276457784133681"/>
          <c:w val="0.65314453980625431"/>
          <c:h val="0.773118994698966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'1200xg'!$B$41</c:f>
              <c:strCache>
                <c:ptCount val="1"/>
                <c:pt idx="0">
                  <c:v>Without Flocculant</c:v>
                </c:pt>
              </c:strCache>
            </c:strRef>
          </c:tx>
          <c:xVal>
            <c:numRef>
              <c:f>'1200xg'!$A$42:$A$49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'1200xg'!$B$42:$B$49</c:f>
              <c:numCache>
                <c:formatCode>General</c:formatCode>
                <c:ptCount val="8"/>
                <c:pt idx="0">
                  <c:v>1</c:v>
                </c:pt>
                <c:pt idx="1">
                  <c:v>0.7709923664122138</c:v>
                </c:pt>
                <c:pt idx="2">
                  <c:v>0.66412213740458004</c:v>
                </c:pt>
                <c:pt idx="3">
                  <c:v>0.6412213740458016</c:v>
                </c:pt>
                <c:pt idx="4">
                  <c:v>0.53435114503816794</c:v>
                </c:pt>
                <c:pt idx="5">
                  <c:v>0.51145038167938928</c:v>
                </c:pt>
                <c:pt idx="6">
                  <c:v>0.51145038167938928</c:v>
                </c:pt>
                <c:pt idx="7">
                  <c:v>0.50381679389312972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8-4933-B06B-75A211E4F842}"/>
            </c:ext>
          </c:extLst>
        </c:ser>
        <c:ser>
          <c:idx val="1"/>
          <c:order val="1"/>
          <c:tx>
            <c:strRef>
              <c:f>'1200xg'!$C$41</c:f>
              <c:strCache>
                <c:ptCount val="1"/>
                <c:pt idx="0">
                  <c:v>500 ppm Flocculant </c:v>
                </c:pt>
              </c:strCache>
            </c:strRef>
          </c:tx>
          <c:spPr>
            <a:ln>
              <a:prstDash val="dashDot"/>
            </a:ln>
          </c:spPr>
          <c:xVal>
            <c:numRef>
              <c:f>'1200xg'!$A$42:$A$49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'1200xg'!$C$42:$C$49</c:f>
              <c:numCache>
                <c:formatCode>General</c:formatCode>
                <c:ptCount val="8"/>
                <c:pt idx="0">
                  <c:v>1</c:v>
                </c:pt>
                <c:pt idx="1">
                  <c:v>0.64341085271317833</c:v>
                </c:pt>
                <c:pt idx="2">
                  <c:v>0.58139534883720922</c:v>
                </c:pt>
                <c:pt idx="3">
                  <c:v>0.57364341085271309</c:v>
                </c:pt>
                <c:pt idx="4">
                  <c:v>0.54263565891472876</c:v>
                </c:pt>
                <c:pt idx="5">
                  <c:v>0.53488372093023262</c:v>
                </c:pt>
                <c:pt idx="6">
                  <c:v>0.52713178294573648</c:v>
                </c:pt>
                <c:pt idx="7">
                  <c:v>0.49612403100775193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18-4933-B06B-75A211E4F842}"/>
            </c:ext>
          </c:extLst>
        </c:ser>
        <c:ser>
          <c:idx val="2"/>
          <c:order val="2"/>
          <c:tx>
            <c:strRef>
              <c:f>'1200xg'!$D$41</c:f>
              <c:strCache>
                <c:ptCount val="1"/>
                <c:pt idx="0">
                  <c:v>1000 ppm flocculant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'1200xg'!$A$42:$A$49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'1200xg'!$D$42:$D$49</c:f>
              <c:numCache>
                <c:formatCode>General</c:formatCode>
                <c:ptCount val="8"/>
                <c:pt idx="0">
                  <c:v>1</c:v>
                </c:pt>
                <c:pt idx="1">
                  <c:v>0.72566371681415931</c:v>
                </c:pt>
                <c:pt idx="2">
                  <c:v>0.63716814159292023</c:v>
                </c:pt>
                <c:pt idx="3">
                  <c:v>0.61061946902654873</c:v>
                </c:pt>
                <c:pt idx="4">
                  <c:v>0.5752212389380531</c:v>
                </c:pt>
                <c:pt idx="5">
                  <c:v>0.5752212389380531</c:v>
                </c:pt>
                <c:pt idx="6">
                  <c:v>0.5663716814159292</c:v>
                </c:pt>
                <c:pt idx="7">
                  <c:v>0.55752212389380529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18-4933-B06B-75A211E4F842}"/>
            </c:ext>
          </c:extLst>
        </c:ser>
        <c:ser>
          <c:idx val="3"/>
          <c:order val="3"/>
          <c:tx>
            <c:strRef>
              <c:f>'1200xg'!$E$41</c:f>
              <c:strCache>
                <c:ptCount val="1"/>
                <c:pt idx="0">
                  <c:v>5000 ppm flocculant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'1200xg'!$A$42:$A$49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'1200xg'!$E$42:$E$49</c:f>
              <c:numCache>
                <c:formatCode>General</c:formatCode>
                <c:ptCount val="8"/>
                <c:pt idx="0">
                  <c:v>1</c:v>
                </c:pt>
                <c:pt idx="1">
                  <c:v>0.65600000000000003</c:v>
                </c:pt>
                <c:pt idx="2">
                  <c:v>0.59199999999999997</c:v>
                </c:pt>
                <c:pt idx="3">
                  <c:v>0.56799999999999995</c:v>
                </c:pt>
                <c:pt idx="4">
                  <c:v>0.53600000000000003</c:v>
                </c:pt>
                <c:pt idx="5">
                  <c:v>0.52800000000000002</c:v>
                </c:pt>
                <c:pt idx="6">
                  <c:v>0.52800000000000002</c:v>
                </c:pt>
                <c:pt idx="7">
                  <c:v>0.52800000000000002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18-4933-B06B-75A211E4F842}"/>
            </c:ext>
          </c:extLst>
        </c:ser>
        <c:ser>
          <c:idx val="4"/>
          <c:order val="4"/>
          <c:tx>
            <c:strRef>
              <c:f>'1200xg'!$F$41</c:f>
              <c:strCache>
                <c:ptCount val="1"/>
                <c:pt idx="0">
                  <c:v>10000 ppm flocculant</c:v>
                </c:pt>
              </c:strCache>
            </c:strRef>
          </c:tx>
          <c:spPr>
            <a:ln>
              <a:prstDash val="sysDot"/>
            </a:ln>
          </c:spPr>
          <c:xVal>
            <c:numRef>
              <c:f>'1200xg'!$A$42:$A$49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'1200xg'!$F$42:$F$49</c:f>
              <c:numCache>
                <c:formatCode>General</c:formatCode>
                <c:ptCount val="8"/>
                <c:pt idx="0">
                  <c:v>1</c:v>
                </c:pt>
                <c:pt idx="1">
                  <c:v>0.67213114754098369</c:v>
                </c:pt>
                <c:pt idx="2">
                  <c:v>0.61475409836065575</c:v>
                </c:pt>
                <c:pt idx="3">
                  <c:v>0.54918032786885251</c:v>
                </c:pt>
                <c:pt idx="4">
                  <c:v>0.54918032786885251</c:v>
                </c:pt>
                <c:pt idx="5">
                  <c:v>0.54098360655737709</c:v>
                </c:pt>
                <c:pt idx="6">
                  <c:v>0.53278688524590168</c:v>
                </c:pt>
                <c:pt idx="7">
                  <c:v>0.51639344262295084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18-4933-B06B-75A211E4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000"/>
        <c:axId val="74737920"/>
      </c:scatterChart>
      <c:valAx>
        <c:axId val="7473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737920"/>
        <c:crosses val="autoZero"/>
        <c:crossBetween val="midCat"/>
      </c:valAx>
      <c:valAx>
        <c:axId val="7473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time/intial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73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86121218502962E-2"/>
          <c:y val="3.3491763755774909E-2"/>
          <c:w val="0.91823675086676493"/>
          <c:h val="0.83610218405957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'1200xg'!$B$87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'1200xg'!$A$88:$A$95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'1200xg'!$B$88:$B$95</c:f>
              <c:numCache>
                <c:formatCode>General</c:formatCode>
                <c:ptCount val="8"/>
                <c:pt idx="0">
                  <c:v>1</c:v>
                </c:pt>
                <c:pt idx="1">
                  <c:v>0.93162393162393153</c:v>
                </c:pt>
                <c:pt idx="2">
                  <c:v>0.84615384615384615</c:v>
                </c:pt>
                <c:pt idx="3">
                  <c:v>0.66666666666666663</c:v>
                </c:pt>
                <c:pt idx="4">
                  <c:v>0.64957264957264949</c:v>
                </c:pt>
                <c:pt idx="5">
                  <c:v>0.59829059829059827</c:v>
                </c:pt>
                <c:pt idx="6">
                  <c:v>0.58974358974358976</c:v>
                </c:pt>
                <c:pt idx="7">
                  <c:v>0.5641025641025641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3-4640-B0E5-8C97B62CA953}"/>
            </c:ext>
          </c:extLst>
        </c:ser>
        <c:ser>
          <c:idx val="1"/>
          <c:order val="1"/>
          <c:tx>
            <c:strRef>
              <c:f>'1200xg'!$C$87</c:f>
              <c:strCache>
                <c:ptCount val="1"/>
                <c:pt idx="0">
                  <c:v> PSS 70K Flocculant (500 PPM) 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'1200xg'!$A$88:$A$95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'1200xg'!$C$88:$C$95</c:f>
              <c:numCache>
                <c:formatCode>General</c:formatCode>
                <c:ptCount val="8"/>
                <c:pt idx="0">
                  <c:v>1</c:v>
                </c:pt>
                <c:pt idx="1">
                  <c:v>0.70434782608695656</c:v>
                </c:pt>
                <c:pt idx="2">
                  <c:v>0.64347826086956517</c:v>
                </c:pt>
                <c:pt idx="3">
                  <c:v>0.58260869565217388</c:v>
                </c:pt>
                <c:pt idx="4">
                  <c:v>0.56521739130434778</c:v>
                </c:pt>
                <c:pt idx="5">
                  <c:v>0.56521739130434778</c:v>
                </c:pt>
                <c:pt idx="6">
                  <c:v>0.56521739130434778</c:v>
                </c:pt>
                <c:pt idx="7">
                  <c:v>0.55652173913043479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3-4640-B0E5-8C97B62CA953}"/>
            </c:ext>
          </c:extLst>
        </c:ser>
        <c:ser>
          <c:idx val="2"/>
          <c:order val="2"/>
          <c:tx>
            <c:strRef>
              <c:f>'1200xg'!$D$87</c:f>
              <c:strCache>
                <c:ptCount val="1"/>
                <c:pt idx="0">
                  <c:v>1000 ppm flocculant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'1200xg'!$A$88:$A$95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'1200xg'!$D$88:$D$95</c:f>
              <c:numCache>
                <c:formatCode>General</c:formatCode>
                <c:ptCount val="8"/>
                <c:pt idx="0">
                  <c:v>1</c:v>
                </c:pt>
                <c:pt idx="1">
                  <c:v>0.7053571428571429</c:v>
                </c:pt>
                <c:pt idx="2">
                  <c:v>0.65178571428571419</c:v>
                </c:pt>
                <c:pt idx="3">
                  <c:v>0.6160714285714286</c:v>
                </c:pt>
                <c:pt idx="4">
                  <c:v>0.5982142857142857</c:v>
                </c:pt>
                <c:pt idx="5">
                  <c:v>0.5982142857142857</c:v>
                </c:pt>
                <c:pt idx="6">
                  <c:v>0.5803571428571429</c:v>
                </c:pt>
                <c:pt idx="7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3-4640-B0E5-8C97B62CA953}"/>
            </c:ext>
          </c:extLst>
        </c:ser>
        <c:ser>
          <c:idx val="3"/>
          <c:order val="3"/>
          <c:tx>
            <c:strRef>
              <c:f>'1200xg'!$E$87</c:f>
              <c:strCache>
                <c:ptCount val="1"/>
                <c:pt idx="0">
                  <c:v>5000 ppm flocculant</c:v>
                </c:pt>
              </c:strCache>
            </c:strRef>
          </c:tx>
          <c:spPr>
            <a:ln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'1200xg'!$A$88:$A$95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'1200xg'!$E$88:$E$95</c:f>
              <c:numCache>
                <c:formatCode>General</c:formatCode>
                <c:ptCount val="8"/>
                <c:pt idx="0">
                  <c:v>1</c:v>
                </c:pt>
                <c:pt idx="1">
                  <c:v>0.60465116279069764</c:v>
                </c:pt>
                <c:pt idx="2">
                  <c:v>0.55038759689922478</c:v>
                </c:pt>
                <c:pt idx="3">
                  <c:v>0.53488372093023262</c:v>
                </c:pt>
                <c:pt idx="4">
                  <c:v>0.51937984496124034</c:v>
                </c:pt>
                <c:pt idx="5">
                  <c:v>0.51162790697674421</c:v>
                </c:pt>
                <c:pt idx="6">
                  <c:v>0.50387596899224807</c:v>
                </c:pt>
                <c:pt idx="7">
                  <c:v>0.49612403100775193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3-4640-B0E5-8C97B62CA953}"/>
            </c:ext>
          </c:extLst>
        </c:ser>
        <c:ser>
          <c:idx val="4"/>
          <c:order val="4"/>
          <c:tx>
            <c:strRef>
              <c:f>'1200xg'!$F$87</c:f>
              <c:strCache>
                <c:ptCount val="1"/>
                <c:pt idx="0">
                  <c:v>10000 ppm flocculant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'1200xg'!$A$88:$A$95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'1200xg'!$F$88:$F$95</c:f>
              <c:numCache>
                <c:formatCode>General</c:formatCode>
                <c:ptCount val="8"/>
                <c:pt idx="0">
                  <c:v>1</c:v>
                </c:pt>
                <c:pt idx="1">
                  <c:v>0.66949152542372881</c:v>
                </c:pt>
                <c:pt idx="2">
                  <c:v>0.60169491525423724</c:v>
                </c:pt>
                <c:pt idx="3">
                  <c:v>0.59322033898305093</c:v>
                </c:pt>
                <c:pt idx="4">
                  <c:v>0.58474576271186451</c:v>
                </c:pt>
                <c:pt idx="5">
                  <c:v>0.56779661016949157</c:v>
                </c:pt>
                <c:pt idx="6">
                  <c:v>0.55932203389830515</c:v>
                </c:pt>
                <c:pt idx="7">
                  <c:v>0.5423728813559322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83-4640-B0E5-8C97B62CA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4496"/>
        <c:axId val="74796416"/>
      </c:scatterChart>
      <c:valAx>
        <c:axId val="74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796416"/>
        <c:crosses val="autoZero"/>
        <c:crossBetween val="midCat"/>
      </c:valAx>
      <c:valAx>
        <c:axId val="74796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794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3076762878637196"/>
          <c:y val="0.12292989394425249"/>
          <c:w val="0.40998514115898982"/>
          <c:h val="0.2134200306409664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99445996216825E-2"/>
          <c:y val="4.2908288637833351E-2"/>
          <c:w val="0.88426250089525216"/>
          <c:h val="0.824803377838639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'1200xg'!$B$122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'1200xg'!$A$123:$A$130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'1200xg'!$B$123:$B$130</c:f>
              <c:numCache>
                <c:formatCode>General</c:formatCode>
                <c:ptCount val="8"/>
                <c:pt idx="0">
                  <c:v>1</c:v>
                </c:pt>
                <c:pt idx="1">
                  <c:v>0.83753876601204846</c:v>
                </c:pt>
                <c:pt idx="2">
                  <c:v>0.75542532785280869</c:v>
                </c:pt>
                <c:pt idx="3">
                  <c:v>0.59329601357082273</c:v>
                </c:pt>
                <c:pt idx="4">
                  <c:v>0.5139745982036058</c:v>
                </c:pt>
                <c:pt idx="5">
                  <c:v>0.4669136599899959</c:v>
                </c:pt>
                <c:pt idx="6">
                  <c:v>0.45473132380765974</c:v>
                </c:pt>
                <c:pt idx="7">
                  <c:v>0.43297311933189792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0-4F34-B19F-F70226802B95}"/>
            </c:ext>
          </c:extLst>
        </c:ser>
        <c:ser>
          <c:idx val="1"/>
          <c:order val="1"/>
          <c:tx>
            <c:strRef>
              <c:f>'1200xg'!$C$122</c:f>
              <c:strCache>
                <c:ptCount val="1"/>
                <c:pt idx="0">
                  <c:v>PSS 70K Flocculant (500 ppm)</c:v>
                </c:pt>
              </c:strCache>
            </c:strRef>
          </c:tx>
          <c:marker>
            <c:symbol val="none"/>
          </c:marker>
          <c:xVal>
            <c:numRef>
              <c:f>'1200xg'!$A$123:$A$130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'1200xg'!$C$123:$C$130</c:f>
              <c:numCache>
                <c:formatCode>General</c:formatCode>
                <c:ptCount val="8"/>
                <c:pt idx="0">
                  <c:v>1</c:v>
                </c:pt>
                <c:pt idx="1">
                  <c:v>0.69358622626671151</c:v>
                </c:pt>
                <c:pt idx="2">
                  <c:v>0.61762453656892469</c:v>
                </c:pt>
                <c:pt idx="3">
                  <c:v>0.52441736883496237</c:v>
                </c:pt>
                <c:pt idx="4">
                  <c:v>0.50461768340635882</c:v>
                </c:pt>
                <c:pt idx="5">
                  <c:v>0.49436703741152677</c:v>
                </c:pt>
                <c:pt idx="6">
                  <c:v>0.48811639141669477</c:v>
                </c:pt>
                <c:pt idx="7">
                  <c:v>0.47321525671272885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0-4F34-B19F-F70226802B95}"/>
            </c:ext>
          </c:extLst>
        </c:ser>
        <c:ser>
          <c:idx val="2"/>
          <c:order val="2"/>
          <c:tx>
            <c:strRef>
              <c:f>'1200xg'!$D$122</c:f>
              <c:strCache>
                <c:ptCount val="1"/>
                <c:pt idx="0">
                  <c:v>PSS 70K flocculant (1000 ppm)</c:v>
                </c:pt>
              </c:strCache>
            </c:strRef>
          </c:tx>
          <c:marker>
            <c:symbol val="none"/>
          </c:marker>
          <c:xVal>
            <c:numRef>
              <c:f>'1200xg'!$A$123:$A$130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'1200xg'!$D$123:$D$130</c:f>
              <c:numCache>
                <c:formatCode>General</c:formatCode>
                <c:ptCount val="8"/>
                <c:pt idx="0">
                  <c:v>1</c:v>
                </c:pt>
                <c:pt idx="1">
                  <c:v>0.70634028655710068</c:v>
                </c:pt>
                <c:pt idx="2">
                  <c:v>0.62865128529287817</c:v>
                </c:pt>
                <c:pt idx="3">
                  <c:v>0.6035636325326591</c:v>
                </c:pt>
                <c:pt idx="4">
                  <c:v>0.53847850821744625</c:v>
                </c:pt>
                <c:pt idx="5">
                  <c:v>0.53614517488411295</c:v>
                </c:pt>
                <c:pt idx="6">
                  <c:v>0.52524294142435746</c:v>
                </c:pt>
                <c:pt idx="7">
                  <c:v>0.51634070796460174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90-4F34-B19F-F70226802B95}"/>
            </c:ext>
          </c:extLst>
        </c:ser>
        <c:ser>
          <c:idx val="3"/>
          <c:order val="3"/>
          <c:tx>
            <c:strRef>
              <c:f>'1200xg'!$E$122</c:f>
              <c:strCache>
                <c:ptCount val="1"/>
                <c:pt idx="0">
                  <c:v>PSS 70K flocculant (5000 ppm)</c:v>
                </c:pt>
              </c:strCache>
            </c:strRef>
          </c:tx>
          <c:marker>
            <c:symbol val="none"/>
          </c:marker>
          <c:xVal>
            <c:numRef>
              <c:f>'1200xg'!$A$123:$A$130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'1200xg'!$E$123:$E$130</c:f>
              <c:numCache>
                <c:formatCode>General</c:formatCode>
                <c:ptCount val="8"/>
                <c:pt idx="0">
                  <c:v>1</c:v>
                </c:pt>
                <c:pt idx="1">
                  <c:v>0.57988372093023255</c:v>
                </c:pt>
                <c:pt idx="2">
                  <c:v>0.52079586563307501</c:v>
                </c:pt>
                <c:pt idx="3">
                  <c:v>0.48829457364341083</c:v>
                </c:pt>
                <c:pt idx="4">
                  <c:v>0.46712661498708014</c:v>
                </c:pt>
                <c:pt idx="5">
                  <c:v>0.46187596899224809</c:v>
                </c:pt>
                <c:pt idx="6">
                  <c:v>0.45929198966408274</c:v>
                </c:pt>
                <c:pt idx="7">
                  <c:v>0.45670801033591735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90-4F34-B19F-F70226802B95}"/>
            </c:ext>
          </c:extLst>
        </c:ser>
        <c:ser>
          <c:idx val="4"/>
          <c:order val="4"/>
          <c:tx>
            <c:strRef>
              <c:f>'1200xg'!$F$122</c:f>
              <c:strCache>
                <c:ptCount val="1"/>
                <c:pt idx="0">
                  <c:v>PSS 70K flocculant (10000 ppm)</c:v>
                </c:pt>
              </c:strCache>
            </c:strRef>
          </c:tx>
          <c:marker>
            <c:symbol val="none"/>
          </c:marker>
          <c:xVal>
            <c:numRef>
              <c:f>'1200xg'!$A$123:$A$130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'1200xg'!$F$123:$F$130</c:f>
              <c:numCache>
                <c:formatCode>General</c:formatCode>
                <c:ptCount val="8"/>
                <c:pt idx="0">
                  <c:v>1</c:v>
                </c:pt>
                <c:pt idx="1">
                  <c:v>0.62287422432157091</c:v>
                </c:pt>
                <c:pt idx="2">
                  <c:v>0.54081633787163097</c:v>
                </c:pt>
                <c:pt idx="3">
                  <c:v>0.48880022228396786</c:v>
                </c:pt>
                <c:pt idx="4">
                  <c:v>0.47797536352690573</c:v>
                </c:pt>
                <c:pt idx="5">
                  <c:v>0.46959340557562285</c:v>
                </c:pt>
                <c:pt idx="6">
                  <c:v>0.46403630638140231</c:v>
                </c:pt>
                <c:pt idx="7">
                  <c:v>0.45125544132629436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90-4F34-B19F-F7022680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2128"/>
        <c:axId val="74838400"/>
      </c:scatterChart>
      <c:valAx>
        <c:axId val="748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838400"/>
        <c:crosses val="autoZero"/>
        <c:crossBetween val="midCat"/>
      </c:valAx>
      <c:valAx>
        <c:axId val="74838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832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7676118674156215"/>
          <c:y val="6.9570086347902182E-2"/>
          <c:w val="0.42552884442800104"/>
          <c:h val="0.2695603484347065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Natural Sedimentation 2nd attempt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994125734283213E-2"/>
          <c:y val="0.12871599265389291"/>
          <c:w val="0.68405246219222549"/>
          <c:h val="0.725161606923781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'Natural Sedimentation'!$B$49</c:f>
              <c:strCache>
                <c:ptCount val="1"/>
                <c:pt idx="0">
                  <c:v>Without Flocculant</c:v>
                </c:pt>
              </c:strCache>
            </c:strRef>
          </c:tx>
          <c:marker>
            <c:spPr>
              <a:ln>
                <a:prstDash val="lgDashDot"/>
              </a:ln>
            </c:spPr>
          </c:marker>
          <c:xVal>
            <c:numRef>
              <c:f>'Natural Sedimentation'!$A$50:$A$57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Sedimentation'!$B$50:$B$57</c:f>
              <c:numCache>
                <c:formatCode>General</c:formatCode>
                <c:ptCount val="8"/>
                <c:pt idx="0">
                  <c:v>1</c:v>
                </c:pt>
                <c:pt idx="1">
                  <c:v>0.93893129770992356</c:v>
                </c:pt>
                <c:pt idx="2">
                  <c:v>0.86259541984732824</c:v>
                </c:pt>
                <c:pt idx="3">
                  <c:v>0.79389312977099225</c:v>
                </c:pt>
                <c:pt idx="4">
                  <c:v>0.74809160305343514</c:v>
                </c:pt>
                <c:pt idx="5">
                  <c:v>0.70229007633587781</c:v>
                </c:pt>
                <c:pt idx="6">
                  <c:v>0.6412213740458016</c:v>
                </c:pt>
                <c:pt idx="7">
                  <c:v>0.6412213740458016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4-4D82-9C20-902191A5FAE4}"/>
            </c:ext>
          </c:extLst>
        </c:ser>
        <c:ser>
          <c:idx val="1"/>
          <c:order val="1"/>
          <c:tx>
            <c:strRef>
              <c:f>'Natural Sedimentation'!$C$49</c:f>
              <c:strCache>
                <c:ptCount val="1"/>
                <c:pt idx="0">
                  <c:v>500 ppm Flocculant </c:v>
                </c:pt>
              </c:strCache>
            </c:strRef>
          </c:tx>
          <c:spPr>
            <a:ln w="22225">
              <a:prstDash val="dashDot"/>
            </a:ln>
          </c:spPr>
          <c:xVal>
            <c:numRef>
              <c:f>'Natural Sedimentation'!$A$50:$A$57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Sedimentation'!$C$50:$C$57</c:f>
              <c:numCache>
                <c:formatCode>General</c:formatCode>
                <c:ptCount val="8"/>
                <c:pt idx="0">
                  <c:v>1</c:v>
                </c:pt>
                <c:pt idx="1">
                  <c:v>0.96031746031746024</c:v>
                </c:pt>
                <c:pt idx="2">
                  <c:v>0.84126984126984128</c:v>
                </c:pt>
                <c:pt idx="3">
                  <c:v>0.83333333333333326</c:v>
                </c:pt>
                <c:pt idx="4">
                  <c:v>0.74603174603174605</c:v>
                </c:pt>
                <c:pt idx="5">
                  <c:v>0.74603174603174605</c:v>
                </c:pt>
                <c:pt idx="6">
                  <c:v>0.70634920634920628</c:v>
                </c:pt>
                <c:pt idx="7">
                  <c:v>0.61111111111111105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4-4D82-9C20-902191A5FAE4}"/>
            </c:ext>
          </c:extLst>
        </c:ser>
        <c:ser>
          <c:idx val="2"/>
          <c:order val="2"/>
          <c:tx>
            <c:strRef>
              <c:f>'Natural Sedimentation'!$D$49</c:f>
              <c:strCache>
                <c:ptCount val="1"/>
                <c:pt idx="0">
                  <c:v>1000 ppm flocculant</c:v>
                </c:pt>
              </c:strCache>
            </c:strRef>
          </c:tx>
          <c:spPr>
            <a:ln w="25400">
              <a:prstDash val="dash"/>
            </a:ln>
          </c:spPr>
          <c:marker>
            <c:spPr>
              <a:ln>
                <a:prstDash val="sysDash"/>
              </a:ln>
            </c:spPr>
          </c:marker>
          <c:xVal>
            <c:numRef>
              <c:f>'Natural Sedimentation'!$A$50:$A$57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Sedimentation'!$D$50:$D$57</c:f>
              <c:numCache>
                <c:formatCode>General</c:formatCode>
                <c:ptCount val="8"/>
                <c:pt idx="0">
                  <c:v>1</c:v>
                </c:pt>
                <c:pt idx="1">
                  <c:v>0.96396396396396389</c:v>
                </c:pt>
                <c:pt idx="2">
                  <c:v>0.95495495495495497</c:v>
                </c:pt>
                <c:pt idx="3">
                  <c:v>0.93693693693693691</c:v>
                </c:pt>
                <c:pt idx="4">
                  <c:v>0.81081081081081074</c:v>
                </c:pt>
                <c:pt idx="5">
                  <c:v>0.81081081081081074</c:v>
                </c:pt>
                <c:pt idx="6">
                  <c:v>0.7567567567567568</c:v>
                </c:pt>
                <c:pt idx="7">
                  <c:v>0.70270270270270274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B4-4D82-9C20-902191A5FAE4}"/>
            </c:ext>
          </c:extLst>
        </c:ser>
        <c:ser>
          <c:idx val="3"/>
          <c:order val="3"/>
          <c:tx>
            <c:strRef>
              <c:f>'Natural Sedimentation'!$E$49</c:f>
              <c:strCache>
                <c:ptCount val="1"/>
                <c:pt idx="0">
                  <c:v>5000 ppm flocculant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'Natural Sedimentation'!$A$50:$A$57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Sedimentation'!$E$50:$E$57</c:f>
              <c:numCache>
                <c:formatCode>General</c:formatCode>
                <c:ptCount val="8"/>
                <c:pt idx="0">
                  <c:v>1</c:v>
                </c:pt>
                <c:pt idx="1">
                  <c:v>0.95041322314049592</c:v>
                </c:pt>
                <c:pt idx="2">
                  <c:v>0.94214876033057859</c:v>
                </c:pt>
                <c:pt idx="3">
                  <c:v>0.93388429752066127</c:v>
                </c:pt>
                <c:pt idx="4">
                  <c:v>0.80165289256198347</c:v>
                </c:pt>
                <c:pt idx="5">
                  <c:v>0.77685950413223148</c:v>
                </c:pt>
                <c:pt idx="6">
                  <c:v>0.70247933884297531</c:v>
                </c:pt>
                <c:pt idx="7">
                  <c:v>0.66115702479338845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B4-4D82-9C20-902191A5FAE4}"/>
            </c:ext>
          </c:extLst>
        </c:ser>
        <c:ser>
          <c:idx val="4"/>
          <c:order val="4"/>
          <c:tx>
            <c:strRef>
              <c:f>'Natural Sedimentation'!$F$49</c:f>
              <c:strCache>
                <c:ptCount val="1"/>
                <c:pt idx="0">
                  <c:v>10000 ppm flocculant</c:v>
                </c:pt>
              </c:strCache>
            </c:strRef>
          </c:tx>
          <c:spPr>
            <a:ln>
              <a:prstDash val="sysDot"/>
            </a:ln>
          </c:spPr>
          <c:xVal>
            <c:numRef>
              <c:f>'Natural Sedimentation'!$A$50:$A$57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Sedimentation'!$F$50:$F$57</c:f>
              <c:numCache>
                <c:formatCode>General</c:formatCode>
                <c:ptCount val="8"/>
                <c:pt idx="0">
                  <c:v>1</c:v>
                </c:pt>
                <c:pt idx="1">
                  <c:v>0.91447368421052644</c:v>
                </c:pt>
                <c:pt idx="2">
                  <c:v>0.82894736842105265</c:v>
                </c:pt>
                <c:pt idx="3">
                  <c:v>0.76315789473684215</c:v>
                </c:pt>
                <c:pt idx="4">
                  <c:v>0.75</c:v>
                </c:pt>
                <c:pt idx="5">
                  <c:v>0.625</c:v>
                </c:pt>
                <c:pt idx="6">
                  <c:v>0.57236842105263153</c:v>
                </c:pt>
                <c:pt idx="7">
                  <c:v>0.55263157894736847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B4-4D82-9C20-902191A5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8240"/>
        <c:axId val="71356800"/>
      </c:scatterChart>
      <c:valAx>
        <c:axId val="713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56800"/>
        <c:crosses val="autoZero"/>
        <c:crossBetween val="midCat"/>
      </c:valAx>
      <c:valAx>
        <c:axId val="7135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 at time/initial 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38240"/>
        <c:crosses val="autoZero"/>
        <c:crossBetween val="midCat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460536547901414E-2"/>
          <c:y val="5.1416260872926375E-2"/>
          <c:w val="0.84985110709380018"/>
          <c:h val="0.7931483881413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'1200xg'!$B$122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'1200xg'!$A$123:$A$130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'1200xg'!$B$123:$B$130</c:f>
              <c:numCache>
                <c:formatCode>General</c:formatCode>
                <c:ptCount val="8"/>
                <c:pt idx="0">
                  <c:v>1</c:v>
                </c:pt>
                <c:pt idx="1">
                  <c:v>0.83753876601204846</c:v>
                </c:pt>
                <c:pt idx="2">
                  <c:v>0.75542532785280869</c:v>
                </c:pt>
                <c:pt idx="3">
                  <c:v>0.59329601357082273</c:v>
                </c:pt>
                <c:pt idx="4">
                  <c:v>0.5139745982036058</c:v>
                </c:pt>
                <c:pt idx="5">
                  <c:v>0.4669136599899959</c:v>
                </c:pt>
                <c:pt idx="6">
                  <c:v>0.45473132380765974</c:v>
                </c:pt>
                <c:pt idx="7">
                  <c:v>0.43297311933189792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F-4C78-8A2E-C99A80EA6767}"/>
            </c:ext>
          </c:extLst>
        </c:ser>
        <c:ser>
          <c:idx val="1"/>
          <c:order val="1"/>
          <c:tx>
            <c:strRef>
              <c:f>'1200xg'!$H$122</c:f>
              <c:strCache>
                <c:ptCount val="1"/>
                <c:pt idx="0">
                  <c:v>With PSS 70K flocculant</c:v>
                </c:pt>
              </c:strCache>
            </c:strRef>
          </c:tx>
          <c:marker>
            <c:symbol val="none"/>
          </c:marker>
          <c:xVal>
            <c:numRef>
              <c:f>'1200xg'!$A$123:$A$130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'1200xg'!$H$123:$H$130</c:f>
              <c:numCache>
                <c:formatCode>General</c:formatCode>
                <c:ptCount val="8"/>
                <c:pt idx="0">
                  <c:v>1</c:v>
                </c:pt>
                <c:pt idx="1">
                  <c:v>0.65067111451890391</c:v>
                </c:pt>
                <c:pt idx="2">
                  <c:v>0.57697200634162726</c:v>
                </c:pt>
                <c:pt idx="3">
                  <c:v>0.52626894932375001</c:v>
                </c:pt>
                <c:pt idx="4">
                  <c:v>0.49704954253444772</c:v>
                </c:pt>
                <c:pt idx="5">
                  <c:v>0.49049539671587761</c:v>
                </c:pt>
                <c:pt idx="6">
                  <c:v>0.48417190722163433</c:v>
                </c:pt>
                <c:pt idx="7">
                  <c:v>0.47437985408488559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F-4C78-8A2E-C99A80EA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7232"/>
        <c:axId val="74689152"/>
      </c:scatterChart>
      <c:valAx>
        <c:axId val="746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689152"/>
        <c:crosses val="autoZero"/>
        <c:crossBetween val="midCat"/>
      </c:valAx>
      <c:valAx>
        <c:axId val="74689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6872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5253970568591393"/>
          <c:y val="0.1521349114376585"/>
          <c:w val="0.39469158147855771"/>
          <c:h val="0.162470527231634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'1600xg'!$B$4</c:f>
              <c:strCache>
                <c:ptCount val="1"/>
                <c:pt idx="0">
                  <c:v>Without 
Flocculant</c:v>
                </c:pt>
              </c:strCache>
            </c:strRef>
          </c:tx>
          <c:xVal>
            <c:numRef>
              <c:f>'1600xg'!$A$5:$A$12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'1600xg'!$B$5:$B$12</c:f>
              <c:numCache>
                <c:formatCode>General</c:formatCode>
                <c:ptCount val="8"/>
                <c:pt idx="0">
                  <c:v>1</c:v>
                </c:pt>
                <c:pt idx="1">
                  <c:v>0.91800000000000004</c:v>
                </c:pt>
                <c:pt idx="2">
                  <c:v>0.8</c:v>
                </c:pt>
                <c:pt idx="3">
                  <c:v>0.496</c:v>
                </c:pt>
                <c:pt idx="4">
                  <c:v>0.379</c:v>
                </c:pt>
                <c:pt idx="5">
                  <c:v>0.30399999999999999</c:v>
                </c:pt>
                <c:pt idx="6">
                  <c:v>0.28899999999999998</c:v>
                </c:pt>
                <c:pt idx="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4-4087-B62B-052A4E0B7A8B}"/>
            </c:ext>
          </c:extLst>
        </c:ser>
        <c:ser>
          <c:idx val="1"/>
          <c:order val="1"/>
          <c:tx>
            <c:strRef>
              <c:f>'1600xg'!$C$4</c:f>
              <c:strCache>
                <c:ptCount val="1"/>
                <c:pt idx="0">
                  <c:v>500 ppm 
Flocculant </c:v>
                </c:pt>
              </c:strCache>
            </c:strRef>
          </c:tx>
          <c:xVal>
            <c:numRef>
              <c:f>'1600xg'!$A$5:$A$12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'1600xg'!$C$5:$C$12</c:f>
              <c:numCache>
                <c:formatCode>General</c:formatCode>
                <c:ptCount val="8"/>
                <c:pt idx="0">
                  <c:v>1</c:v>
                </c:pt>
                <c:pt idx="1">
                  <c:v>0.61399999999999999</c:v>
                </c:pt>
                <c:pt idx="2">
                  <c:v>0.51800000000000002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0.34</c:v>
                </c:pt>
                <c:pt idx="7">
                  <c:v>0.33500000000000002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4-4087-B62B-052A4E0B7A8B}"/>
            </c:ext>
          </c:extLst>
        </c:ser>
        <c:ser>
          <c:idx val="2"/>
          <c:order val="2"/>
          <c:tx>
            <c:strRef>
              <c:f>'1600xg'!$D$4</c:f>
              <c:strCache>
                <c:ptCount val="1"/>
                <c:pt idx="0">
                  <c:v>1000 ppm 
flocculant</c:v>
                </c:pt>
              </c:strCache>
            </c:strRef>
          </c:tx>
          <c:xVal>
            <c:numRef>
              <c:f>'1600xg'!$A$5:$A$12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'1600xg'!$D$5:$D$12</c:f>
              <c:numCache>
                <c:formatCode>General</c:formatCode>
                <c:ptCount val="8"/>
                <c:pt idx="0">
                  <c:v>1</c:v>
                </c:pt>
                <c:pt idx="1">
                  <c:v>0.63600000000000001</c:v>
                </c:pt>
                <c:pt idx="2">
                  <c:v>0.52900000000000003</c:v>
                </c:pt>
                <c:pt idx="3">
                  <c:v>0.36399999999999999</c:v>
                </c:pt>
                <c:pt idx="4">
                  <c:v>0.35799999999999998</c:v>
                </c:pt>
                <c:pt idx="5">
                  <c:v>0.35299999999999998</c:v>
                </c:pt>
                <c:pt idx="6">
                  <c:v>0.35299999999999998</c:v>
                </c:pt>
                <c:pt idx="7">
                  <c:v>0.34200000000000003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4-4087-B62B-052A4E0B7A8B}"/>
            </c:ext>
          </c:extLst>
        </c:ser>
        <c:ser>
          <c:idx val="3"/>
          <c:order val="3"/>
          <c:tx>
            <c:strRef>
              <c:f>'1600xg'!$E$4</c:f>
              <c:strCache>
                <c:ptCount val="1"/>
                <c:pt idx="0">
                  <c:v>5000 ppm 
flocculant</c:v>
                </c:pt>
              </c:strCache>
            </c:strRef>
          </c:tx>
          <c:xVal>
            <c:numRef>
              <c:f>'1600xg'!$A$5:$A$12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'1600xg'!$E$5:$E$12</c:f>
              <c:numCache>
                <c:formatCode>General</c:formatCode>
                <c:ptCount val="8"/>
                <c:pt idx="0">
                  <c:v>1</c:v>
                </c:pt>
                <c:pt idx="1">
                  <c:v>0.51500000000000001</c:v>
                </c:pt>
                <c:pt idx="2">
                  <c:v>0.42299999999999999</c:v>
                </c:pt>
                <c:pt idx="3">
                  <c:v>0.33500000000000002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4-4087-B62B-052A4E0B7A8B}"/>
            </c:ext>
          </c:extLst>
        </c:ser>
        <c:ser>
          <c:idx val="4"/>
          <c:order val="4"/>
          <c:tx>
            <c:strRef>
              <c:f>'1600xg'!$F$4</c:f>
              <c:strCache>
                <c:ptCount val="1"/>
                <c:pt idx="0">
                  <c:v>10000 ppm
 flocculant</c:v>
                </c:pt>
              </c:strCache>
            </c:strRef>
          </c:tx>
          <c:xVal>
            <c:numRef>
              <c:f>'1600xg'!$A$5:$A$12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'1600xg'!$F$5:$F$12</c:f>
              <c:numCache>
                <c:formatCode>General</c:formatCode>
                <c:ptCount val="8"/>
                <c:pt idx="0">
                  <c:v>1</c:v>
                </c:pt>
                <c:pt idx="1">
                  <c:v>0.46300000000000002</c:v>
                </c:pt>
                <c:pt idx="2">
                  <c:v>0.372</c:v>
                </c:pt>
                <c:pt idx="3">
                  <c:v>0.28499999999999998</c:v>
                </c:pt>
                <c:pt idx="4">
                  <c:v>0.28100000000000003</c:v>
                </c:pt>
                <c:pt idx="5">
                  <c:v>0.26900000000000002</c:v>
                </c:pt>
                <c:pt idx="6">
                  <c:v>0.26900000000000002</c:v>
                </c:pt>
                <c:pt idx="7">
                  <c:v>0.25600000000000001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F4-4087-B62B-052A4E0B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4512"/>
        <c:axId val="74866048"/>
      </c:scatterChart>
      <c:valAx>
        <c:axId val="748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866048"/>
        <c:crosses val="autoZero"/>
        <c:crossBetween val="midCat"/>
      </c:valAx>
      <c:valAx>
        <c:axId val="748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6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03054826480021E-2"/>
          <c:y val="4.4454533273430914E-2"/>
          <c:w val="0.90446759259259268"/>
          <c:h val="0.802473970033025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'1600xg'!$B$44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'1600xg'!$A$45:$A$52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'1600xg'!$B$45:$B$52</c:f>
              <c:numCache>
                <c:formatCode>General</c:formatCode>
                <c:ptCount val="8"/>
                <c:pt idx="0">
                  <c:v>1</c:v>
                </c:pt>
                <c:pt idx="1">
                  <c:v>0.97402597402597402</c:v>
                </c:pt>
                <c:pt idx="2">
                  <c:v>0.74675324675324684</c:v>
                </c:pt>
                <c:pt idx="3">
                  <c:v>0.5714285714285714</c:v>
                </c:pt>
                <c:pt idx="4">
                  <c:v>0.5</c:v>
                </c:pt>
                <c:pt idx="5">
                  <c:v>0.47402597402597402</c:v>
                </c:pt>
                <c:pt idx="6">
                  <c:v>0.4350649350649351</c:v>
                </c:pt>
                <c:pt idx="7">
                  <c:v>0.42207792207792211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D-42E6-A81E-8284E534201C}"/>
            </c:ext>
          </c:extLst>
        </c:ser>
        <c:ser>
          <c:idx val="1"/>
          <c:order val="1"/>
          <c:tx>
            <c:strRef>
              <c:f>'1600xg'!$C$44</c:f>
              <c:strCache>
                <c:ptCount val="1"/>
                <c:pt idx="0">
                  <c:v>PSS 70K Flocculant (500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'1600xg'!$A$45:$A$52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'1600xg'!$C$45:$C$52</c:f>
              <c:numCache>
                <c:formatCode>General</c:formatCode>
                <c:ptCount val="8"/>
                <c:pt idx="0">
                  <c:v>1</c:v>
                </c:pt>
                <c:pt idx="1">
                  <c:v>0.64748201438848918</c:v>
                </c:pt>
                <c:pt idx="2">
                  <c:v>0.5683453237410071</c:v>
                </c:pt>
                <c:pt idx="3">
                  <c:v>0.48201438848920863</c:v>
                </c:pt>
                <c:pt idx="4">
                  <c:v>0.47482014388489208</c:v>
                </c:pt>
                <c:pt idx="5">
                  <c:v>0.46762589928057552</c:v>
                </c:pt>
                <c:pt idx="6">
                  <c:v>0.46043165467625896</c:v>
                </c:pt>
                <c:pt idx="7">
                  <c:v>0.4532374100719424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D-42E6-A81E-8284E534201C}"/>
            </c:ext>
          </c:extLst>
        </c:ser>
        <c:ser>
          <c:idx val="2"/>
          <c:order val="2"/>
          <c:tx>
            <c:strRef>
              <c:f>'1600xg'!$D$44</c:f>
              <c:strCache>
                <c:ptCount val="1"/>
                <c:pt idx="0">
                  <c:v>PSS 70K Flocculant (1000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lgDashDot"/>
            </a:ln>
          </c:spPr>
          <c:marker>
            <c:symbol val="none"/>
          </c:marker>
          <c:xVal>
            <c:numRef>
              <c:f>'1600xg'!$A$45:$A$52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'1600xg'!$D$45:$D$52</c:f>
              <c:numCache>
                <c:formatCode>General</c:formatCode>
                <c:ptCount val="8"/>
                <c:pt idx="0">
                  <c:v>1</c:v>
                </c:pt>
                <c:pt idx="1">
                  <c:v>0.79285714285714282</c:v>
                </c:pt>
                <c:pt idx="2">
                  <c:v>0.68571428571428561</c:v>
                </c:pt>
                <c:pt idx="3">
                  <c:v>0.52142857142857135</c:v>
                </c:pt>
                <c:pt idx="4">
                  <c:v>0.47857142857142854</c:v>
                </c:pt>
                <c:pt idx="5">
                  <c:v>0.45714285714285713</c:v>
                </c:pt>
                <c:pt idx="6">
                  <c:v>0.44999999999999996</c:v>
                </c:pt>
                <c:pt idx="7">
                  <c:v>0.44285714285714284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D-42E6-A81E-8284E534201C}"/>
            </c:ext>
          </c:extLst>
        </c:ser>
        <c:ser>
          <c:idx val="3"/>
          <c:order val="3"/>
          <c:tx>
            <c:strRef>
              <c:f>'1600xg'!$E$44</c:f>
              <c:strCache>
                <c:ptCount val="1"/>
                <c:pt idx="0">
                  <c:v>PSS 70K Flocculant (5000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'1600xg'!$A$45:$A$52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'1600xg'!$E$45:$E$52</c:f>
              <c:numCache>
                <c:formatCode>General</c:formatCode>
                <c:ptCount val="8"/>
                <c:pt idx="0">
                  <c:v>1</c:v>
                </c:pt>
                <c:pt idx="1">
                  <c:v>0.7883211678832116</c:v>
                </c:pt>
                <c:pt idx="2">
                  <c:v>0.5912408759124087</c:v>
                </c:pt>
                <c:pt idx="3">
                  <c:v>0.5036496350364964</c:v>
                </c:pt>
                <c:pt idx="4">
                  <c:v>0.49635036496350365</c:v>
                </c:pt>
                <c:pt idx="5">
                  <c:v>0.48905109489051096</c:v>
                </c:pt>
                <c:pt idx="6">
                  <c:v>0.46715328467153283</c:v>
                </c:pt>
                <c:pt idx="7">
                  <c:v>0.46715328467153283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5D-42E6-A81E-8284E534201C}"/>
            </c:ext>
          </c:extLst>
        </c:ser>
        <c:ser>
          <c:idx val="4"/>
          <c:order val="4"/>
          <c:tx>
            <c:strRef>
              <c:f>'1600xg'!$F$44</c:f>
              <c:strCache>
                <c:ptCount val="1"/>
                <c:pt idx="0">
                  <c:v>PSS 70K Flocculant (10 000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'1600xg'!$A$45:$A$52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'1600xg'!$F$45:$F$52</c:f>
              <c:numCache>
                <c:formatCode>General</c:formatCode>
                <c:ptCount val="8"/>
                <c:pt idx="0">
                  <c:v>1</c:v>
                </c:pt>
                <c:pt idx="1">
                  <c:v>0.6</c:v>
                </c:pt>
                <c:pt idx="2">
                  <c:v>0.5862068965517242</c:v>
                </c:pt>
                <c:pt idx="3">
                  <c:v>0.48275862068965525</c:v>
                </c:pt>
                <c:pt idx="4">
                  <c:v>0.46206896551724141</c:v>
                </c:pt>
                <c:pt idx="5">
                  <c:v>0.46206896551724141</c:v>
                </c:pt>
                <c:pt idx="6">
                  <c:v>0.44827586206896558</c:v>
                </c:pt>
                <c:pt idx="7">
                  <c:v>0.44137931034482764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5D-42E6-A81E-8284E534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5552"/>
        <c:axId val="75345920"/>
      </c:scatterChart>
      <c:valAx>
        <c:axId val="7533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345920"/>
        <c:crosses val="autoZero"/>
        <c:crossBetween val="midCat"/>
      </c:valAx>
      <c:valAx>
        <c:axId val="75345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335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7631944444444491"/>
          <c:y val="0.10410914851859743"/>
          <c:w val="0.49180555555555583"/>
          <c:h val="0.2832782388687900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23665791776017E-2"/>
          <c:y val="5.1400554097404488E-2"/>
          <c:w val="0.88536111111111049"/>
          <c:h val="0.793990959463401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'1600xg'!$B$86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'1600xg'!$A$87:$A$94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'1600xg'!$B$87:$B$94</c:f>
              <c:numCache>
                <c:formatCode>General</c:formatCode>
                <c:ptCount val="8"/>
                <c:pt idx="0">
                  <c:v>1</c:v>
                </c:pt>
                <c:pt idx="1">
                  <c:v>0.75949367088607589</c:v>
                </c:pt>
                <c:pt idx="2">
                  <c:v>0.66455696202531644</c:v>
                </c:pt>
                <c:pt idx="3">
                  <c:v>0.66455696202531644</c:v>
                </c:pt>
                <c:pt idx="4">
                  <c:v>0.57594936708860756</c:v>
                </c:pt>
                <c:pt idx="5">
                  <c:v>0.44303797468354433</c:v>
                </c:pt>
                <c:pt idx="6">
                  <c:v>0.39873417721518989</c:v>
                </c:pt>
                <c:pt idx="7">
                  <c:v>0.39873417721518989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9-4954-8AFE-0E409F30E2C9}"/>
            </c:ext>
          </c:extLst>
        </c:ser>
        <c:ser>
          <c:idx val="1"/>
          <c:order val="1"/>
          <c:tx>
            <c:strRef>
              <c:f>'1600xg'!$C$86</c:f>
              <c:strCache>
                <c:ptCount val="1"/>
                <c:pt idx="0">
                  <c:v>PSS 70K Flocculant (500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'1600xg'!$A$87:$A$94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'1600xg'!$C$87:$C$94</c:f>
              <c:numCache>
                <c:formatCode>General</c:formatCode>
                <c:ptCount val="8"/>
                <c:pt idx="0">
                  <c:v>1</c:v>
                </c:pt>
                <c:pt idx="1">
                  <c:v>0.57999999999999996</c:v>
                </c:pt>
                <c:pt idx="2">
                  <c:v>0.53333333333333333</c:v>
                </c:pt>
                <c:pt idx="3">
                  <c:v>0.52666666666666673</c:v>
                </c:pt>
                <c:pt idx="4">
                  <c:v>0.46666666666666673</c:v>
                </c:pt>
                <c:pt idx="5">
                  <c:v>0.44000000000000006</c:v>
                </c:pt>
                <c:pt idx="6">
                  <c:v>0.42666666666666669</c:v>
                </c:pt>
                <c:pt idx="7">
                  <c:v>0.40666666666666668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9-4954-8AFE-0E409F30E2C9}"/>
            </c:ext>
          </c:extLst>
        </c:ser>
        <c:ser>
          <c:idx val="2"/>
          <c:order val="2"/>
          <c:tx>
            <c:strRef>
              <c:f>'1600xg'!$D$86</c:f>
              <c:strCache>
                <c:ptCount val="1"/>
                <c:pt idx="0">
                  <c:v>PSS 70K Flocculant (1000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lgDashDot"/>
            </a:ln>
          </c:spPr>
          <c:marker>
            <c:symbol val="none"/>
          </c:marker>
          <c:xVal>
            <c:numRef>
              <c:f>'1600xg'!$A$87:$A$94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'1600xg'!$D$87:$D$94</c:f>
              <c:numCache>
                <c:formatCode>General</c:formatCode>
                <c:ptCount val="8"/>
                <c:pt idx="0">
                  <c:v>1</c:v>
                </c:pt>
                <c:pt idx="1">
                  <c:v>0.64285714285714279</c:v>
                </c:pt>
                <c:pt idx="2">
                  <c:v>0.55714285714285705</c:v>
                </c:pt>
                <c:pt idx="3">
                  <c:v>0.47857142857142854</c:v>
                </c:pt>
                <c:pt idx="4">
                  <c:v>0.44999999999999996</c:v>
                </c:pt>
                <c:pt idx="5">
                  <c:v>0.44999999999999996</c:v>
                </c:pt>
                <c:pt idx="6">
                  <c:v>0.44999999999999996</c:v>
                </c:pt>
                <c:pt idx="7">
                  <c:v>0.42142857142857137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79-4954-8AFE-0E409F30E2C9}"/>
            </c:ext>
          </c:extLst>
        </c:ser>
        <c:ser>
          <c:idx val="3"/>
          <c:order val="3"/>
          <c:tx>
            <c:strRef>
              <c:f>'1600xg'!$E$86</c:f>
              <c:strCache>
                <c:ptCount val="1"/>
                <c:pt idx="0">
                  <c:v>PSS 70K Flocculant (5000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'1600xg'!$A$87:$A$94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'1600xg'!$E$87:$E$94</c:f>
              <c:numCache>
                <c:formatCode>General</c:formatCode>
                <c:ptCount val="8"/>
                <c:pt idx="0">
                  <c:v>1</c:v>
                </c:pt>
                <c:pt idx="1">
                  <c:v>0.54225352112676062</c:v>
                </c:pt>
                <c:pt idx="2">
                  <c:v>0.54225352112676062</c:v>
                </c:pt>
                <c:pt idx="3">
                  <c:v>0.4929577464788733</c:v>
                </c:pt>
                <c:pt idx="4">
                  <c:v>0.46478873239436624</c:v>
                </c:pt>
                <c:pt idx="5">
                  <c:v>0.45774647887323949</c:v>
                </c:pt>
                <c:pt idx="6">
                  <c:v>0.45070422535211274</c:v>
                </c:pt>
                <c:pt idx="7">
                  <c:v>0.45070422535211274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79-4954-8AFE-0E409F30E2C9}"/>
            </c:ext>
          </c:extLst>
        </c:ser>
        <c:ser>
          <c:idx val="4"/>
          <c:order val="4"/>
          <c:tx>
            <c:strRef>
              <c:f>'1600xg'!$F$86</c:f>
              <c:strCache>
                <c:ptCount val="1"/>
                <c:pt idx="0">
                  <c:v>PSS 70K Flocculant (10 000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'1600xg'!$A$87:$A$94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'1600xg'!$F$87:$F$94</c:f>
              <c:numCache>
                <c:formatCode>General</c:formatCode>
                <c:ptCount val="8"/>
                <c:pt idx="0">
                  <c:v>1</c:v>
                </c:pt>
                <c:pt idx="1">
                  <c:v>0.74838709677419357</c:v>
                </c:pt>
                <c:pt idx="2">
                  <c:v>0.6</c:v>
                </c:pt>
                <c:pt idx="3">
                  <c:v>0.47741935483870968</c:v>
                </c:pt>
                <c:pt idx="4">
                  <c:v>0.47096774193548385</c:v>
                </c:pt>
                <c:pt idx="5">
                  <c:v>0.47096774193548385</c:v>
                </c:pt>
                <c:pt idx="6">
                  <c:v>0.42580645161290326</c:v>
                </c:pt>
                <c:pt idx="7">
                  <c:v>0.42580645161290326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79-4954-8AFE-0E409F30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8496"/>
        <c:axId val="75272960"/>
      </c:scatterChart>
      <c:valAx>
        <c:axId val="7525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272960"/>
        <c:crosses val="autoZero"/>
        <c:crossBetween val="midCat"/>
      </c:valAx>
      <c:valAx>
        <c:axId val="75272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258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6925717618630974"/>
          <c:y val="0.12063964756449048"/>
          <c:w val="0.50044444444444469"/>
          <c:h val="0.278832843442254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16674882644887E-2"/>
          <c:y val="3.7101151829705525E-2"/>
          <c:w val="0.87799583427706118"/>
          <c:h val="0.838489136226393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'1600xg'!$B$117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'1600xg'!$A$118:$A$125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'1600xg'!$B$118:$B$125</c:f>
              <c:numCache>
                <c:formatCode>General</c:formatCode>
                <c:ptCount val="8"/>
                <c:pt idx="0">
                  <c:v>1</c:v>
                </c:pt>
                <c:pt idx="1">
                  <c:v>0.88383988163734994</c:v>
                </c:pt>
                <c:pt idx="2">
                  <c:v>0.73710340292618781</c:v>
                </c:pt>
                <c:pt idx="3">
                  <c:v>0.57732851115129591</c:v>
                </c:pt>
                <c:pt idx="4">
                  <c:v>0.48498312236286917</c:v>
                </c:pt>
                <c:pt idx="5">
                  <c:v>0.40702131623650617</c:v>
                </c:pt>
                <c:pt idx="6">
                  <c:v>0.3742663707600416</c:v>
                </c:pt>
                <c:pt idx="7">
                  <c:v>0.35693736643103735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3-4A63-9135-2A4818134F95}"/>
            </c:ext>
          </c:extLst>
        </c:ser>
        <c:ser>
          <c:idx val="1"/>
          <c:order val="1"/>
          <c:tx>
            <c:strRef>
              <c:f>'1600xg'!$C$117</c:f>
              <c:strCache>
                <c:ptCount val="1"/>
                <c:pt idx="0">
                  <c:v>PSS 70K Flocculant (500 ppm) </c:v>
                </c:pt>
              </c:strCache>
            </c:strRef>
          </c:tx>
          <c:marker>
            <c:symbol val="none"/>
          </c:marker>
          <c:xVal>
            <c:numRef>
              <c:f>'1600xg'!$A$118:$A$125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'1600xg'!$C$118:$C$125</c:f>
              <c:numCache>
                <c:formatCode>General</c:formatCode>
                <c:ptCount val="8"/>
                <c:pt idx="0">
                  <c:v>1</c:v>
                </c:pt>
                <c:pt idx="1">
                  <c:v>0.61382733812949641</c:v>
                </c:pt>
                <c:pt idx="2">
                  <c:v>0.53989288569144678</c:v>
                </c:pt>
                <c:pt idx="3">
                  <c:v>0.45289368505195843</c:v>
                </c:pt>
                <c:pt idx="4">
                  <c:v>0.4304956035171863</c:v>
                </c:pt>
                <c:pt idx="5">
                  <c:v>0.41920863309352518</c:v>
                </c:pt>
                <c:pt idx="6">
                  <c:v>0.40903277378097519</c:v>
                </c:pt>
                <c:pt idx="7">
                  <c:v>0.39830135891286972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3-4A63-9135-2A4818134F95}"/>
            </c:ext>
          </c:extLst>
        </c:ser>
        <c:ser>
          <c:idx val="2"/>
          <c:order val="2"/>
          <c:tx>
            <c:strRef>
              <c:f>'1600xg'!$D$117</c:f>
              <c:strCache>
                <c:ptCount val="1"/>
                <c:pt idx="0">
                  <c:v>PSS 70K Flocculant (1000 ppm) </c:v>
                </c:pt>
              </c:strCache>
            </c:strRef>
          </c:tx>
          <c:marker>
            <c:symbol val="none"/>
          </c:marker>
          <c:xVal>
            <c:numRef>
              <c:f>'1600xg'!$A$118:$A$125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'1600xg'!$D$118:$D$125</c:f>
              <c:numCache>
                <c:formatCode>General</c:formatCode>
                <c:ptCount val="8"/>
                <c:pt idx="0">
                  <c:v>1</c:v>
                </c:pt>
                <c:pt idx="1">
                  <c:v>0.6905714285714285</c:v>
                </c:pt>
                <c:pt idx="2">
                  <c:v>0.5906190476190476</c:v>
                </c:pt>
                <c:pt idx="3">
                  <c:v>0.45466666666666661</c:v>
                </c:pt>
                <c:pt idx="4">
                  <c:v>0.42885714285714283</c:v>
                </c:pt>
                <c:pt idx="5">
                  <c:v>0.420047619047619</c:v>
                </c:pt>
                <c:pt idx="6">
                  <c:v>0.41766666666666663</c:v>
                </c:pt>
                <c:pt idx="7">
                  <c:v>0.40209523809523812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3-4A63-9135-2A4818134F95}"/>
            </c:ext>
          </c:extLst>
        </c:ser>
        <c:ser>
          <c:idx val="3"/>
          <c:order val="3"/>
          <c:tx>
            <c:strRef>
              <c:f>'1600xg'!$E$117</c:f>
              <c:strCache>
                <c:ptCount val="1"/>
                <c:pt idx="0">
                  <c:v>PSS 70K Flocculant (5000 ppm) </c:v>
                </c:pt>
              </c:strCache>
            </c:strRef>
          </c:tx>
          <c:marker>
            <c:symbol val="none"/>
          </c:marker>
          <c:xVal>
            <c:numRef>
              <c:f>'1600xg'!$A$118:$A$125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'1600xg'!$E$118:$E$125</c:f>
              <c:numCache>
                <c:formatCode>General</c:formatCode>
                <c:ptCount val="8"/>
                <c:pt idx="0">
                  <c:v>1</c:v>
                </c:pt>
                <c:pt idx="1">
                  <c:v>0.61519156300332412</c:v>
                </c:pt>
                <c:pt idx="2">
                  <c:v>0.51883146567972316</c:v>
                </c:pt>
                <c:pt idx="3">
                  <c:v>0.44386912717178989</c:v>
                </c:pt>
                <c:pt idx="4">
                  <c:v>0.43037969911929003</c:v>
                </c:pt>
                <c:pt idx="5">
                  <c:v>0.42559919125458351</c:v>
                </c:pt>
                <c:pt idx="6">
                  <c:v>0.41261917000788184</c:v>
                </c:pt>
                <c:pt idx="7">
                  <c:v>0.41261917000788184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3-4A63-9135-2A4818134F95}"/>
            </c:ext>
          </c:extLst>
        </c:ser>
        <c:ser>
          <c:idx val="4"/>
          <c:order val="4"/>
          <c:tx>
            <c:strRef>
              <c:f>'1600xg'!$F$117</c:f>
              <c:strCache>
                <c:ptCount val="1"/>
                <c:pt idx="0">
                  <c:v>PSS 70K Flocculant (10 000 ppm) </c:v>
                </c:pt>
              </c:strCache>
            </c:strRef>
          </c:tx>
          <c:marker>
            <c:symbol val="none"/>
          </c:marker>
          <c:xVal>
            <c:numRef>
              <c:f>'1600xg'!$A$118:$A$125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'1600xg'!$F$118:$F$125</c:f>
              <c:numCache>
                <c:formatCode>General</c:formatCode>
                <c:ptCount val="8"/>
                <c:pt idx="0">
                  <c:v>1</c:v>
                </c:pt>
                <c:pt idx="1">
                  <c:v>0.60379569892473117</c:v>
                </c:pt>
                <c:pt idx="2">
                  <c:v>0.51940229885057476</c:v>
                </c:pt>
                <c:pt idx="3">
                  <c:v>0.4150593251761216</c:v>
                </c:pt>
                <c:pt idx="4">
                  <c:v>0.40467890248424182</c:v>
                </c:pt>
                <c:pt idx="5">
                  <c:v>0.40067890248424182</c:v>
                </c:pt>
                <c:pt idx="6">
                  <c:v>0.38102743789395627</c:v>
                </c:pt>
                <c:pt idx="7">
                  <c:v>0.37439525398591028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3-4A63-9135-2A481813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8896"/>
        <c:axId val="75372032"/>
      </c:scatterChart>
      <c:valAx>
        <c:axId val="753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372032"/>
        <c:crosses val="autoZero"/>
        <c:crossBetween val="midCat"/>
      </c:valAx>
      <c:valAx>
        <c:axId val="75372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328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1188936408329666"/>
          <c:y val="0.12531749320808583"/>
          <c:w val="0.38456852791878204"/>
          <c:h val="0.2464452469757071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2187226596671E-2"/>
          <c:y val="5.1400554097404488E-2"/>
          <c:w val="0.8497825896762905"/>
          <c:h val="0.783952318460192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'1600xg'!$B$117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'1600xg'!$A$118:$A$125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'1600xg'!$B$118:$B$125</c:f>
              <c:numCache>
                <c:formatCode>General</c:formatCode>
                <c:ptCount val="8"/>
                <c:pt idx="0">
                  <c:v>1</c:v>
                </c:pt>
                <c:pt idx="1">
                  <c:v>0.88383988163734994</c:v>
                </c:pt>
                <c:pt idx="2">
                  <c:v>0.73710340292618781</c:v>
                </c:pt>
                <c:pt idx="3">
                  <c:v>0.57732851115129591</c:v>
                </c:pt>
                <c:pt idx="4">
                  <c:v>0.48498312236286917</c:v>
                </c:pt>
                <c:pt idx="5">
                  <c:v>0.40702131623650617</c:v>
                </c:pt>
                <c:pt idx="6">
                  <c:v>0.3742663707600416</c:v>
                </c:pt>
                <c:pt idx="7">
                  <c:v>0.35693736643103735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F-4636-8945-A88B096A84FD}"/>
            </c:ext>
          </c:extLst>
        </c:ser>
        <c:ser>
          <c:idx val="1"/>
          <c:order val="1"/>
          <c:tx>
            <c:strRef>
              <c:f>'1600xg'!$I$117</c:f>
              <c:strCache>
                <c:ptCount val="1"/>
                <c:pt idx="0">
                  <c:v>With PSS 70K flocculant</c:v>
                </c:pt>
              </c:strCache>
            </c:strRef>
          </c:tx>
          <c:marker>
            <c:symbol val="none"/>
          </c:marker>
          <c:xVal>
            <c:numRef>
              <c:f>'1600xg'!$A$118:$A$125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'1600xg'!$I$118:$I$125</c:f>
              <c:numCache>
                <c:formatCode>General</c:formatCode>
                <c:ptCount val="8"/>
                <c:pt idx="0">
                  <c:v>1</c:v>
                </c:pt>
                <c:pt idx="1">
                  <c:v>0.63084650715724511</c:v>
                </c:pt>
                <c:pt idx="2">
                  <c:v>0.54218642446019816</c:v>
                </c:pt>
                <c:pt idx="3">
                  <c:v>0.44162220101663413</c:v>
                </c:pt>
                <c:pt idx="4">
                  <c:v>0.42360283699446527</c:v>
                </c:pt>
                <c:pt idx="5">
                  <c:v>0.41638358646999241</c:v>
                </c:pt>
                <c:pt idx="6">
                  <c:v>0.40508651208736995</c:v>
                </c:pt>
                <c:pt idx="7">
                  <c:v>0.39685275525047503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9F-4636-8945-A88B096A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1088"/>
        <c:axId val="75411456"/>
      </c:scatterChart>
      <c:valAx>
        <c:axId val="754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411456"/>
        <c:crosses val="autoZero"/>
        <c:crossBetween val="midCat"/>
      </c:valAx>
      <c:valAx>
        <c:axId val="75411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4010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6645275590551158"/>
          <c:y val="0.18943095654709843"/>
          <c:w val="0.39487226596675451"/>
          <c:h val="0.167050524934383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91975781788392E-2"/>
          <c:y val="3.5584990009845045E-2"/>
          <c:w val="0.91883972468043262"/>
          <c:h val="0.85470476107794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'Natural Sedimentation'!$B$90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'Natural Sedimentation'!$A$91:$A$98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Sedimentation'!$B$91:$B$98</c:f>
              <c:numCache>
                <c:formatCode>General</c:formatCode>
                <c:ptCount val="8"/>
                <c:pt idx="0">
                  <c:v>1</c:v>
                </c:pt>
                <c:pt idx="1">
                  <c:v>0.97540983606557374</c:v>
                </c:pt>
                <c:pt idx="2">
                  <c:v>0.81967213114754101</c:v>
                </c:pt>
                <c:pt idx="3">
                  <c:v>0.80327868852459017</c:v>
                </c:pt>
                <c:pt idx="4">
                  <c:v>0.76229508196721307</c:v>
                </c:pt>
                <c:pt idx="5">
                  <c:v>0.69672131147540994</c:v>
                </c:pt>
                <c:pt idx="6">
                  <c:v>0.69672131147540994</c:v>
                </c:pt>
                <c:pt idx="7">
                  <c:v>0.67213114754098369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C-4028-8C0B-328638A6F427}"/>
            </c:ext>
          </c:extLst>
        </c:ser>
        <c:ser>
          <c:idx val="1"/>
          <c:order val="1"/>
          <c:tx>
            <c:strRef>
              <c:f>'Natural Sedimentation'!$C$90</c:f>
              <c:strCache>
                <c:ptCount val="1"/>
                <c:pt idx="0">
                  <c:v>PSS 70K Flocculant (500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'Natural Sedimentation'!$A$91:$A$98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Sedimentation'!$C$91:$C$98</c:f>
              <c:numCache>
                <c:formatCode>General</c:formatCode>
                <c:ptCount val="8"/>
                <c:pt idx="0">
                  <c:v>1</c:v>
                </c:pt>
                <c:pt idx="1">
                  <c:v>0.875</c:v>
                </c:pt>
                <c:pt idx="2">
                  <c:v>0.8515625</c:v>
                </c:pt>
                <c:pt idx="3">
                  <c:v>0.78125</c:v>
                </c:pt>
                <c:pt idx="4">
                  <c:v>0.765625</c:v>
                </c:pt>
                <c:pt idx="5">
                  <c:v>0.6640625</c:v>
                </c:pt>
                <c:pt idx="6">
                  <c:v>0.640625</c:v>
                </c:pt>
                <c:pt idx="7">
                  <c:v>0.55468749999999989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CC-4028-8C0B-328638A6F427}"/>
            </c:ext>
          </c:extLst>
        </c:ser>
        <c:ser>
          <c:idx val="2"/>
          <c:order val="2"/>
          <c:tx>
            <c:strRef>
              <c:f>'Natural Sedimentation'!$D$90</c:f>
              <c:strCache>
                <c:ptCount val="1"/>
                <c:pt idx="0">
                  <c:v>PSS 70K Flocculant (1000 ppm) 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'Natural Sedimentation'!$A$91:$A$98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Sedimentation'!$D$91:$D$98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0.93518518518518523</c:v>
                </c:pt>
                <c:pt idx="3">
                  <c:v>0.89814814814814814</c:v>
                </c:pt>
                <c:pt idx="4">
                  <c:v>0.88888888888888895</c:v>
                </c:pt>
                <c:pt idx="5">
                  <c:v>0.85185185185185186</c:v>
                </c:pt>
                <c:pt idx="6">
                  <c:v>0.80555555555555547</c:v>
                </c:pt>
                <c:pt idx="7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CC-4028-8C0B-328638A6F427}"/>
            </c:ext>
          </c:extLst>
        </c:ser>
        <c:ser>
          <c:idx val="3"/>
          <c:order val="3"/>
          <c:tx>
            <c:strRef>
              <c:f>'Natural Sedimentation'!$E$90</c:f>
              <c:strCache>
                <c:ptCount val="1"/>
                <c:pt idx="0">
                  <c:v>PSS 70K Flocculant (5000 ppm) </c:v>
                </c:pt>
              </c:strCache>
            </c:strRef>
          </c:tx>
          <c:spPr>
            <a:ln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'Natural Sedimentation'!$A$91:$A$98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Sedimentation'!$E$91:$E$98</c:f>
              <c:numCache>
                <c:formatCode>General</c:formatCode>
                <c:ptCount val="8"/>
                <c:pt idx="0">
                  <c:v>1</c:v>
                </c:pt>
                <c:pt idx="1">
                  <c:v>0.9826086956521739</c:v>
                </c:pt>
                <c:pt idx="2">
                  <c:v>0.93043478260869561</c:v>
                </c:pt>
                <c:pt idx="3">
                  <c:v>0.82608695652173914</c:v>
                </c:pt>
                <c:pt idx="4">
                  <c:v>0.79999999999999993</c:v>
                </c:pt>
                <c:pt idx="5">
                  <c:v>0.79130434782608694</c:v>
                </c:pt>
                <c:pt idx="6">
                  <c:v>0.74782608695652164</c:v>
                </c:pt>
                <c:pt idx="7">
                  <c:v>0.64347826086956517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CC-4028-8C0B-328638A6F427}"/>
            </c:ext>
          </c:extLst>
        </c:ser>
        <c:ser>
          <c:idx val="4"/>
          <c:order val="4"/>
          <c:tx>
            <c:strRef>
              <c:f>'Natural Sedimentation'!$F$90</c:f>
              <c:strCache>
                <c:ptCount val="1"/>
                <c:pt idx="0">
                  <c:v>PSS 70K Flocculant (10 000 ppm) 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'Natural Sedimentation'!$A$91:$A$98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Sedimentation'!$F$91:$F$98</c:f>
              <c:numCache>
                <c:formatCode>General</c:formatCode>
                <c:ptCount val="8"/>
                <c:pt idx="0">
                  <c:v>1</c:v>
                </c:pt>
                <c:pt idx="1">
                  <c:v>0.98591549295774661</c:v>
                </c:pt>
                <c:pt idx="2">
                  <c:v>0.9577464788732396</c:v>
                </c:pt>
                <c:pt idx="3">
                  <c:v>0.85915492957746487</c:v>
                </c:pt>
                <c:pt idx="4">
                  <c:v>0.72535211267605637</c:v>
                </c:pt>
                <c:pt idx="5">
                  <c:v>0.69014084507042261</c:v>
                </c:pt>
                <c:pt idx="6">
                  <c:v>0.6619718309859155</c:v>
                </c:pt>
                <c:pt idx="7">
                  <c:v>0.58450704225352124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CC-4028-8C0B-328638A6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3584"/>
        <c:axId val="70956544"/>
      </c:scatterChart>
      <c:valAx>
        <c:axId val="713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0956544"/>
        <c:crosses val="autoZero"/>
        <c:crossBetween val="midCat"/>
      </c:valAx>
      <c:valAx>
        <c:axId val="70956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635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2707964601769963"/>
          <c:y val="8.093375708314221E-2"/>
          <c:w val="0.40011799410029497"/>
          <c:h val="0.258809999290834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'Natural Sedimentation'!$B$90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noFill/>
            </c:spPr>
          </c:marker>
          <c:xVal>
            <c:numRef>
              <c:f>'Natural Sedimentation'!$A$91:$A$97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</c:numCache>
            </c:numRef>
          </c:xVal>
          <c:yVal>
            <c:numRef>
              <c:f>'Natural Sedimentation'!$B$91:$B$97</c:f>
              <c:numCache>
                <c:formatCode>General</c:formatCode>
                <c:ptCount val="7"/>
                <c:pt idx="0">
                  <c:v>1</c:v>
                </c:pt>
                <c:pt idx="1">
                  <c:v>0.97540983606557374</c:v>
                </c:pt>
                <c:pt idx="2">
                  <c:v>0.81967213114754101</c:v>
                </c:pt>
                <c:pt idx="3">
                  <c:v>0.80327868852459017</c:v>
                </c:pt>
                <c:pt idx="4">
                  <c:v>0.76229508196721307</c:v>
                </c:pt>
                <c:pt idx="5">
                  <c:v>0.69672131147540994</c:v>
                </c:pt>
                <c:pt idx="6">
                  <c:v>0.69672131147540994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8-44CA-B45F-563C25330B49}"/>
            </c:ext>
          </c:extLst>
        </c:ser>
        <c:ser>
          <c:idx val="1"/>
          <c:order val="1"/>
          <c:tx>
            <c:strRef>
              <c:f>'Natural Sedimentation'!$C$90</c:f>
              <c:strCache>
                <c:ptCount val="1"/>
                <c:pt idx="0">
                  <c:v>PSS 70K Flocculant (500 ppm) 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'Natural Sedimentation'!$A$91:$A$97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</c:numCache>
            </c:numRef>
          </c:xVal>
          <c:yVal>
            <c:numRef>
              <c:f>'Natural Sedimentation'!$C$91:$C$97</c:f>
              <c:numCache>
                <c:formatCode>General</c:formatCode>
                <c:ptCount val="7"/>
                <c:pt idx="0">
                  <c:v>1</c:v>
                </c:pt>
                <c:pt idx="1">
                  <c:v>0.875</c:v>
                </c:pt>
                <c:pt idx="2">
                  <c:v>0.8515625</c:v>
                </c:pt>
                <c:pt idx="3">
                  <c:v>0.78125</c:v>
                </c:pt>
                <c:pt idx="4">
                  <c:v>0.765625</c:v>
                </c:pt>
                <c:pt idx="5">
                  <c:v>0.6640625</c:v>
                </c:pt>
                <c:pt idx="6">
                  <c:v>0.640625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98-44CA-B45F-563C2533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8304"/>
        <c:axId val="71708672"/>
      </c:scatterChart>
      <c:valAx>
        <c:axId val="716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708672"/>
        <c:crosses val="autoZero"/>
        <c:crossBetween val="midCat"/>
      </c:valAx>
      <c:valAx>
        <c:axId val="71708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6983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3416382327209146"/>
          <c:y val="0.12461614173228372"/>
          <c:w val="0.56500568678915164"/>
          <c:h val="0.134643117526975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081791878392E-2"/>
          <c:y val="3.344132435252823E-2"/>
          <c:w val="0.90113662209042877"/>
          <c:h val="0.872743335546912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'Natural Sedimentation'!$C$123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'Natural Sedimentation'!$B$124:$B$131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Sedimentation'!$C$124:$C$131</c:f>
              <c:numCache>
                <c:formatCode>General</c:formatCode>
                <c:ptCount val="8"/>
                <c:pt idx="0">
                  <c:v>1</c:v>
                </c:pt>
                <c:pt idx="1">
                  <c:v>0.91178037792516575</c:v>
                </c:pt>
                <c:pt idx="2">
                  <c:v>0.81342251699828971</c:v>
                </c:pt>
                <c:pt idx="3">
                  <c:v>0.7820572727651941</c:v>
                </c:pt>
                <c:pt idx="4">
                  <c:v>0.74812889500688273</c:v>
                </c:pt>
                <c:pt idx="5">
                  <c:v>0.68533712927042922</c:v>
                </c:pt>
                <c:pt idx="6">
                  <c:v>0.64231422850707054</c:v>
                </c:pt>
                <c:pt idx="7">
                  <c:v>0.59878417386226179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7-4EF1-8072-ABC03C62953E}"/>
            </c:ext>
          </c:extLst>
        </c:ser>
        <c:ser>
          <c:idx val="1"/>
          <c:order val="1"/>
          <c:tx>
            <c:strRef>
              <c:f>'Natural Sedimentation'!$D$123</c:f>
              <c:strCache>
                <c:ptCount val="1"/>
                <c:pt idx="0">
                  <c:v>PSS 70K Flocculant (500 ppm) </c:v>
                </c:pt>
              </c:strCache>
            </c:strRef>
          </c:tx>
          <c:marker>
            <c:symbol val="none"/>
          </c:marker>
          <c:xVal>
            <c:numRef>
              <c:f>'Natural Sedimentation'!$B$124:$B$131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Sedimentation'!$D$124:$D$131</c:f>
              <c:numCache>
                <c:formatCode>General</c:formatCode>
                <c:ptCount val="8"/>
                <c:pt idx="0">
                  <c:v>1</c:v>
                </c:pt>
                <c:pt idx="1">
                  <c:v>0.68410582010582</c:v>
                </c:pt>
                <c:pt idx="2">
                  <c:v>0.63861078042328046</c:v>
                </c:pt>
                <c:pt idx="3">
                  <c:v>0.60586111111111107</c:v>
                </c:pt>
                <c:pt idx="4">
                  <c:v>0.57355224867724874</c:v>
                </c:pt>
                <c:pt idx="5">
                  <c:v>0.5260314153439154</c:v>
                </c:pt>
                <c:pt idx="6">
                  <c:v>0.50099140211640203</c:v>
                </c:pt>
                <c:pt idx="7">
                  <c:v>0.43159953703703696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7-4EF1-8072-ABC03C62953E}"/>
            </c:ext>
          </c:extLst>
        </c:ser>
        <c:ser>
          <c:idx val="2"/>
          <c:order val="2"/>
          <c:tx>
            <c:strRef>
              <c:f>'Natural Sedimentation'!$E$123</c:f>
              <c:strCache>
                <c:ptCount val="1"/>
                <c:pt idx="0">
                  <c:v>PSS 70K Flocculant (1000 ppm) </c:v>
                </c:pt>
              </c:strCache>
            </c:strRef>
          </c:tx>
          <c:marker>
            <c:symbol val="none"/>
          </c:marker>
          <c:xVal>
            <c:numRef>
              <c:f>'Natural Sedimentation'!$B$124:$B$131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Sedimentation'!$E$124:$E$131</c:f>
              <c:numCache>
                <c:formatCode>General</c:formatCode>
                <c:ptCount val="8"/>
                <c:pt idx="0">
                  <c:v>1</c:v>
                </c:pt>
                <c:pt idx="1">
                  <c:v>0.86532132132132134</c:v>
                </c:pt>
                <c:pt idx="2">
                  <c:v>0.82938004671337995</c:v>
                </c:pt>
                <c:pt idx="3">
                  <c:v>0.81536169502836164</c:v>
                </c:pt>
                <c:pt idx="4">
                  <c:v>0.76889989989989982</c:v>
                </c:pt>
                <c:pt idx="5">
                  <c:v>0.71655422088755427</c:v>
                </c:pt>
                <c:pt idx="6">
                  <c:v>0.67877077077077075</c:v>
                </c:pt>
                <c:pt idx="7">
                  <c:v>0.57612312312312308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7-4EF1-8072-ABC03C62953E}"/>
            </c:ext>
          </c:extLst>
        </c:ser>
        <c:ser>
          <c:idx val="3"/>
          <c:order val="3"/>
          <c:tx>
            <c:strRef>
              <c:f>'Natural Sedimentation'!$F$123</c:f>
              <c:strCache>
                <c:ptCount val="1"/>
                <c:pt idx="0">
                  <c:v>PSS 70K Flocculant (5000 ppm) </c:v>
                </c:pt>
              </c:strCache>
            </c:strRef>
          </c:tx>
          <c:marker>
            <c:symbol val="none"/>
          </c:marker>
          <c:xVal>
            <c:numRef>
              <c:f>'Natural Sedimentation'!$B$124:$B$131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Sedimentation'!$F$124:$F$131</c:f>
              <c:numCache>
                <c:formatCode>General</c:formatCode>
                <c:ptCount val="8"/>
                <c:pt idx="0">
                  <c:v>1</c:v>
                </c:pt>
                <c:pt idx="1">
                  <c:v>0.97567397293088998</c:v>
                </c:pt>
                <c:pt idx="2">
                  <c:v>0.93486118097975801</c:v>
                </c:pt>
                <c:pt idx="3">
                  <c:v>0.89099041801413348</c:v>
                </c:pt>
                <c:pt idx="4">
                  <c:v>0.81121763085399445</c:v>
                </c:pt>
                <c:pt idx="5">
                  <c:v>0.75872128398610617</c:v>
                </c:pt>
                <c:pt idx="6">
                  <c:v>0.7111018085998323</c:v>
                </c:pt>
                <c:pt idx="7">
                  <c:v>0.62754509522098445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7-4EF1-8072-ABC03C62953E}"/>
            </c:ext>
          </c:extLst>
        </c:ser>
        <c:ser>
          <c:idx val="4"/>
          <c:order val="4"/>
          <c:tx>
            <c:strRef>
              <c:f>'Natural Sedimentation'!$G$123</c:f>
              <c:strCache>
                <c:ptCount val="1"/>
                <c:pt idx="0">
                  <c:v>PSS 70K Flocculant (10 000 ppm) </c:v>
                </c:pt>
              </c:strCache>
            </c:strRef>
          </c:tx>
          <c:marker>
            <c:symbol val="none"/>
          </c:marker>
          <c:xVal>
            <c:numRef>
              <c:f>'Natural Sedimentation'!$B$124:$B$131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'Natural Sedimentation'!$G$124:$G$131</c:f>
              <c:numCache>
                <c:formatCode>General</c:formatCode>
                <c:ptCount val="8"/>
                <c:pt idx="0">
                  <c:v>1</c:v>
                </c:pt>
                <c:pt idx="1">
                  <c:v>0.868463059056091</c:v>
                </c:pt>
                <c:pt idx="2">
                  <c:v>0.80923128243143072</c:v>
                </c:pt>
                <c:pt idx="3">
                  <c:v>0.74910427477143571</c:v>
                </c:pt>
                <c:pt idx="4">
                  <c:v>0.69511737089201875</c:v>
                </c:pt>
                <c:pt idx="5">
                  <c:v>0.61604694835680751</c:v>
                </c:pt>
                <c:pt idx="6">
                  <c:v>0.58544675067951568</c:v>
                </c:pt>
                <c:pt idx="7">
                  <c:v>0.49737954040029653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E7-4EF1-8072-ABC03C629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8224"/>
        <c:axId val="71758592"/>
      </c:scatterChart>
      <c:valAx>
        <c:axId val="717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758592"/>
        <c:crosses val="autoZero"/>
        <c:crossBetween val="midCat"/>
      </c:valAx>
      <c:valAx>
        <c:axId val="71758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748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6509133570369515"/>
          <c:y val="7.3295702495019446E-2"/>
          <c:w val="0.50126142595978052"/>
          <c:h val="0.2008006830471492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'400xg'!$B$4</c:f>
              <c:strCache>
                <c:ptCount val="1"/>
                <c:pt idx="0">
                  <c:v>Without 
Flocculant</c:v>
                </c:pt>
              </c:strCache>
            </c:strRef>
          </c:tx>
          <c:xVal>
            <c:numRef>
              <c:f>'400xg'!$A$5:$A$12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'400xg'!$B$5:$B$12</c:f>
              <c:numCache>
                <c:formatCode>General</c:formatCode>
                <c:ptCount val="8"/>
                <c:pt idx="0">
                  <c:v>1</c:v>
                </c:pt>
                <c:pt idx="1">
                  <c:v>0.97399999999999998</c:v>
                </c:pt>
                <c:pt idx="2">
                  <c:v>0.70699999999999996</c:v>
                </c:pt>
                <c:pt idx="3">
                  <c:v>0.68899999999999995</c:v>
                </c:pt>
                <c:pt idx="4">
                  <c:v>0.42599999999999999</c:v>
                </c:pt>
                <c:pt idx="5">
                  <c:v>0.28100000000000003</c:v>
                </c:pt>
                <c:pt idx="6">
                  <c:v>0.23699999999999999</c:v>
                </c:pt>
                <c:pt idx="7">
                  <c:v>0.22600000000000001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4-47DF-9B37-8B588E8EA3EA}"/>
            </c:ext>
          </c:extLst>
        </c:ser>
        <c:ser>
          <c:idx val="1"/>
          <c:order val="1"/>
          <c:tx>
            <c:strRef>
              <c:f>'400xg'!$C$4</c:f>
              <c:strCache>
                <c:ptCount val="1"/>
                <c:pt idx="0">
                  <c:v>500 ppm 
Flocculant </c:v>
                </c:pt>
              </c:strCache>
            </c:strRef>
          </c:tx>
          <c:xVal>
            <c:numRef>
              <c:f>'400xg'!$A$5:$A$12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'400xg'!$C$5:$C$12</c:f>
              <c:numCache>
                <c:formatCode>General</c:formatCode>
                <c:ptCount val="8"/>
                <c:pt idx="0">
                  <c:v>1</c:v>
                </c:pt>
                <c:pt idx="1">
                  <c:v>0.93500000000000005</c:v>
                </c:pt>
                <c:pt idx="2">
                  <c:v>0.92500000000000004</c:v>
                </c:pt>
                <c:pt idx="3">
                  <c:v>0.60599999999999998</c:v>
                </c:pt>
                <c:pt idx="4">
                  <c:v>0.42299999999999999</c:v>
                </c:pt>
                <c:pt idx="5">
                  <c:v>0.34200000000000003</c:v>
                </c:pt>
                <c:pt idx="6">
                  <c:v>0.313</c:v>
                </c:pt>
                <c:pt idx="7">
                  <c:v>0.26400000000000001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4-47DF-9B37-8B588E8EA3EA}"/>
            </c:ext>
          </c:extLst>
        </c:ser>
        <c:ser>
          <c:idx val="2"/>
          <c:order val="2"/>
          <c:tx>
            <c:strRef>
              <c:f>'400xg'!$D$4</c:f>
              <c:strCache>
                <c:ptCount val="1"/>
                <c:pt idx="0">
                  <c:v>1000 ppm 
flocculant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'400xg'!$A$5:$A$12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'400xg'!$D$5:$D$12</c:f>
              <c:numCache>
                <c:formatCode>General</c:formatCode>
                <c:ptCount val="8"/>
                <c:pt idx="0">
                  <c:v>1</c:v>
                </c:pt>
                <c:pt idx="1">
                  <c:v>0.89900000000000002</c:v>
                </c:pt>
                <c:pt idx="2">
                  <c:v>0.64600000000000002</c:v>
                </c:pt>
                <c:pt idx="3">
                  <c:v>0.33800000000000002</c:v>
                </c:pt>
                <c:pt idx="4">
                  <c:v>0.313</c:v>
                </c:pt>
                <c:pt idx="5">
                  <c:v>0.29799999999999999</c:v>
                </c:pt>
                <c:pt idx="6">
                  <c:v>0.28799999999999998</c:v>
                </c:pt>
                <c:pt idx="7">
                  <c:v>0.27800000000000002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4-47DF-9B37-8B588E8EA3EA}"/>
            </c:ext>
          </c:extLst>
        </c:ser>
        <c:ser>
          <c:idx val="3"/>
          <c:order val="3"/>
          <c:tx>
            <c:strRef>
              <c:f>'400xg'!$E$4</c:f>
              <c:strCache>
                <c:ptCount val="1"/>
                <c:pt idx="0">
                  <c:v>5000 ppm 
flocculant</c:v>
                </c:pt>
              </c:strCache>
            </c:strRef>
          </c:tx>
          <c:xVal>
            <c:numRef>
              <c:f>'400xg'!$A$5:$A$12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'400xg'!$E$5:$E$12</c:f>
              <c:numCache>
                <c:formatCode>General</c:formatCode>
                <c:ptCount val="8"/>
                <c:pt idx="0">
                  <c:v>1</c:v>
                </c:pt>
                <c:pt idx="1">
                  <c:v>0.76400000000000001</c:v>
                </c:pt>
                <c:pt idx="2">
                  <c:v>0.73299999999999998</c:v>
                </c:pt>
                <c:pt idx="3">
                  <c:v>0.42199999999999999</c:v>
                </c:pt>
                <c:pt idx="4">
                  <c:v>0.39800000000000002</c:v>
                </c:pt>
                <c:pt idx="5">
                  <c:v>0.36</c:v>
                </c:pt>
                <c:pt idx="6">
                  <c:v>0.33500000000000002</c:v>
                </c:pt>
                <c:pt idx="7">
                  <c:v>0.317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4-47DF-9B37-8B588E8EA3EA}"/>
            </c:ext>
          </c:extLst>
        </c:ser>
        <c:ser>
          <c:idx val="4"/>
          <c:order val="4"/>
          <c:tx>
            <c:strRef>
              <c:f>'400xg'!$F$4</c:f>
              <c:strCache>
                <c:ptCount val="1"/>
                <c:pt idx="0">
                  <c:v>10000 ppm
 flocculant</c:v>
                </c:pt>
              </c:strCache>
            </c:strRef>
          </c:tx>
          <c:xVal>
            <c:numRef>
              <c:f>'400xg'!$A$5:$A$12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'400xg'!$F$5:$F$12</c:f>
              <c:numCache>
                <c:formatCode>General</c:formatCode>
                <c:ptCount val="8"/>
                <c:pt idx="0">
                  <c:v>1</c:v>
                </c:pt>
                <c:pt idx="1">
                  <c:v>0.61699999999999999</c:v>
                </c:pt>
                <c:pt idx="2">
                  <c:v>0.46400000000000002</c:v>
                </c:pt>
                <c:pt idx="3">
                  <c:v>0.41799999999999998</c:v>
                </c:pt>
                <c:pt idx="4">
                  <c:v>0.38200000000000001</c:v>
                </c:pt>
                <c:pt idx="5">
                  <c:v>0.36199999999999999</c:v>
                </c:pt>
                <c:pt idx="6">
                  <c:v>0.34200000000000003</c:v>
                </c:pt>
                <c:pt idx="7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4-47DF-9B37-8B588E8E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9936"/>
        <c:axId val="71801472"/>
      </c:scatterChart>
      <c:valAx>
        <c:axId val="717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01472"/>
        <c:crosses val="autoZero"/>
        <c:crossBetween val="midCat"/>
      </c:valAx>
      <c:valAx>
        <c:axId val="718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9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Centrifugation</a:t>
            </a:r>
            <a:r>
              <a:rPr lang="en-US" baseline="0"/>
              <a:t> 400xg 2nd attempt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458095863053825E-2"/>
          <c:y val="0.17924412803032258"/>
          <c:w val="0.64803626638892864"/>
          <c:h val="0.681518787787307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'400xg'!$B$41</c:f>
              <c:strCache>
                <c:ptCount val="1"/>
                <c:pt idx="0">
                  <c:v>Without Flocculant</c:v>
                </c:pt>
              </c:strCache>
            </c:strRef>
          </c:tx>
          <c:xVal>
            <c:numRef>
              <c:f>'400xg'!$A$42:$A$49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'400xg'!$B$42:$B$49</c:f>
              <c:numCache>
                <c:formatCode>General</c:formatCode>
                <c:ptCount val="8"/>
                <c:pt idx="0">
                  <c:v>1</c:v>
                </c:pt>
                <c:pt idx="1">
                  <c:v>0.95121951219512191</c:v>
                </c:pt>
                <c:pt idx="2">
                  <c:v>0.9207317073170731</c:v>
                </c:pt>
                <c:pt idx="3">
                  <c:v>0.61585365853658536</c:v>
                </c:pt>
                <c:pt idx="4">
                  <c:v>0.54878048780487798</c:v>
                </c:pt>
                <c:pt idx="5">
                  <c:v>0.50609756097560976</c:v>
                </c:pt>
                <c:pt idx="6">
                  <c:v>0.48780487804878048</c:v>
                </c:pt>
                <c:pt idx="7">
                  <c:v>0.44512195121951215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2-4528-A7BC-AAA12A13966B}"/>
            </c:ext>
          </c:extLst>
        </c:ser>
        <c:ser>
          <c:idx val="1"/>
          <c:order val="1"/>
          <c:tx>
            <c:strRef>
              <c:f>'400xg'!$C$41</c:f>
              <c:strCache>
                <c:ptCount val="1"/>
                <c:pt idx="0">
                  <c:v>500 ppm Flocculant </c:v>
                </c:pt>
              </c:strCache>
            </c:strRef>
          </c:tx>
          <c:spPr>
            <a:ln>
              <a:prstDash val="dashDot"/>
            </a:ln>
          </c:spPr>
          <c:xVal>
            <c:numRef>
              <c:f>'400xg'!$A$42:$A$49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'400xg'!$C$42:$C$49</c:f>
              <c:numCache>
                <c:formatCode>General</c:formatCode>
                <c:ptCount val="8"/>
                <c:pt idx="0">
                  <c:v>1</c:v>
                </c:pt>
                <c:pt idx="1">
                  <c:v>0.73548387096774193</c:v>
                </c:pt>
                <c:pt idx="2">
                  <c:v>0.66451612903225799</c:v>
                </c:pt>
                <c:pt idx="3">
                  <c:v>0.47096774193548385</c:v>
                </c:pt>
                <c:pt idx="4">
                  <c:v>0.44516129032258067</c:v>
                </c:pt>
                <c:pt idx="5">
                  <c:v>0.43225806451612908</c:v>
                </c:pt>
                <c:pt idx="6">
                  <c:v>0.43225806451612908</c:v>
                </c:pt>
                <c:pt idx="7">
                  <c:v>0.41290322580645161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2-4528-A7BC-AAA12A13966B}"/>
            </c:ext>
          </c:extLst>
        </c:ser>
        <c:ser>
          <c:idx val="2"/>
          <c:order val="2"/>
          <c:tx>
            <c:strRef>
              <c:f>'400xg'!$D$41</c:f>
              <c:strCache>
                <c:ptCount val="1"/>
                <c:pt idx="0">
                  <c:v>1000 ppm flocculant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'400xg'!$A$42:$A$49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'400xg'!$D$42:$D$49</c:f>
              <c:numCache>
                <c:formatCode>General</c:formatCode>
                <c:ptCount val="8"/>
                <c:pt idx="0">
                  <c:v>1</c:v>
                </c:pt>
                <c:pt idx="1">
                  <c:v>0.670807453416149</c:v>
                </c:pt>
                <c:pt idx="2">
                  <c:v>0.59627329192546585</c:v>
                </c:pt>
                <c:pt idx="3">
                  <c:v>0.44720496894409933</c:v>
                </c:pt>
                <c:pt idx="4">
                  <c:v>0.43478260869565222</c:v>
                </c:pt>
                <c:pt idx="5">
                  <c:v>0.42236024844720499</c:v>
                </c:pt>
                <c:pt idx="6">
                  <c:v>0.40372670807453415</c:v>
                </c:pt>
                <c:pt idx="7">
                  <c:v>0.39751552795031053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42-4528-A7BC-AAA12A13966B}"/>
            </c:ext>
          </c:extLst>
        </c:ser>
        <c:ser>
          <c:idx val="3"/>
          <c:order val="3"/>
          <c:tx>
            <c:strRef>
              <c:f>'400xg'!$E$41</c:f>
              <c:strCache>
                <c:ptCount val="1"/>
                <c:pt idx="0">
                  <c:v>5000 ppm flocculant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'400xg'!$A$42:$A$49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'400xg'!$E$42:$E$49</c:f>
              <c:numCache>
                <c:formatCode>General</c:formatCode>
                <c:ptCount val="8"/>
                <c:pt idx="0">
                  <c:v>1</c:v>
                </c:pt>
                <c:pt idx="1">
                  <c:v>0.72222222222222221</c:v>
                </c:pt>
                <c:pt idx="2">
                  <c:v>0.52469135802469136</c:v>
                </c:pt>
                <c:pt idx="3">
                  <c:v>0.48765432098765432</c:v>
                </c:pt>
                <c:pt idx="4">
                  <c:v>0.45061728395061723</c:v>
                </c:pt>
                <c:pt idx="5">
                  <c:v>0.40740740740740744</c:v>
                </c:pt>
                <c:pt idx="6">
                  <c:v>0.40740740740740744</c:v>
                </c:pt>
                <c:pt idx="7">
                  <c:v>0.39506172839506171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42-4528-A7BC-AAA12A13966B}"/>
            </c:ext>
          </c:extLst>
        </c:ser>
        <c:ser>
          <c:idx val="4"/>
          <c:order val="4"/>
          <c:tx>
            <c:strRef>
              <c:f>'400xg'!$F$41</c:f>
              <c:strCache>
                <c:ptCount val="1"/>
                <c:pt idx="0">
                  <c:v>10000 ppm flocculant</c:v>
                </c:pt>
              </c:strCache>
            </c:strRef>
          </c:tx>
          <c:spPr>
            <a:ln>
              <a:prstDash val="sysDot"/>
            </a:ln>
          </c:spPr>
          <c:xVal>
            <c:numRef>
              <c:f>'400xg'!$A$42:$A$49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'400xg'!$F$42:$F$49</c:f>
              <c:numCache>
                <c:formatCode>General</c:formatCode>
                <c:ptCount val="8"/>
                <c:pt idx="0">
                  <c:v>1</c:v>
                </c:pt>
                <c:pt idx="1">
                  <c:v>0.69426751592356684</c:v>
                </c:pt>
                <c:pt idx="2">
                  <c:v>0.56687898089171973</c:v>
                </c:pt>
                <c:pt idx="3">
                  <c:v>0.44585987261146504</c:v>
                </c:pt>
                <c:pt idx="4">
                  <c:v>0.43312101910828027</c:v>
                </c:pt>
                <c:pt idx="5">
                  <c:v>0.43312101910828027</c:v>
                </c:pt>
                <c:pt idx="6">
                  <c:v>0.4140127388535032</c:v>
                </c:pt>
                <c:pt idx="7">
                  <c:v>0.4140127388535032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42-4528-A7BC-AAA12A13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7984"/>
        <c:axId val="72059904"/>
      </c:scatterChart>
      <c:valAx>
        <c:axId val="720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059904"/>
        <c:crosses val="autoZero"/>
        <c:crossBetween val="midCat"/>
      </c:valAx>
      <c:valAx>
        <c:axId val="7205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05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58103819496802E-2"/>
          <c:y val="3.2606511358583071E-2"/>
          <c:w val="0.9070348165242238"/>
          <c:h val="0.819517657100452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'400xg'!$B$84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'400xg'!$B$85:$B$92</c:f>
              <c:numCache>
                <c:formatCode>General</c:formatCode>
                <c:ptCount val="8"/>
                <c:pt idx="0">
                  <c:v>1</c:v>
                </c:pt>
                <c:pt idx="1">
                  <c:v>0.95731707317073167</c:v>
                </c:pt>
                <c:pt idx="2">
                  <c:v>0.94512195121951215</c:v>
                </c:pt>
                <c:pt idx="3">
                  <c:v>0.70121951219512191</c:v>
                </c:pt>
                <c:pt idx="4">
                  <c:v>0.55487804878048774</c:v>
                </c:pt>
                <c:pt idx="5">
                  <c:v>0.48170731707317072</c:v>
                </c:pt>
                <c:pt idx="6">
                  <c:v>0.44512195121951215</c:v>
                </c:pt>
                <c:pt idx="7">
                  <c:v>0.43902439024390238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7-4818-AF61-7CA7D60A8D06}"/>
            </c:ext>
          </c:extLst>
        </c:ser>
        <c:ser>
          <c:idx val="1"/>
          <c:order val="1"/>
          <c:tx>
            <c:strRef>
              <c:f>'400xg'!$C$84</c:f>
              <c:strCache>
                <c:ptCount val="1"/>
                <c:pt idx="0">
                  <c:v>500 ppm Flocculant 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'400xg'!$A$85:$A$92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'400xg'!$C$85:$C$92</c:f>
              <c:numCache>
                <c:formatCode>General</c:formatCode>
                <c:ptCount val="8"/>
                <c:pt idx="0">
                  <c:v>1</c:v>
                </c:pt>
                <c:pt idx="1">
                  <c:v>0.85384615384615381</c:v>
                </c:pt>
                <c:pt idx="2">
                  <c:v>0.72307692307692306</c:v>
                </c:pt>
                <c:pt idx="3">
                  <c:v>0.52307692307692311</c:v>
                </c:pt>
                <c:pt idx="4">
                  <c:v>0.51538461538461544</c:v>
                </c:pt>
                <c:pt idx="5">
                  <c:v>0.51538461538461544</c:v>
                </c:pt>
                <c:pt idx="6">
                  <c:v>0.50769230769230766</c:v>
                </c:pt>
                <c:pt idx="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7-4818-AF61-7CA7D60A8D06}"/>
            </c:ext>
          </c:extLst>
        </c:ser>
        <c:ser>
          <c:idx val="2"/>
          <c:order val="2"/>
          <c:tx>
            <c:strRef>
              <c:f>'400xg'!$D$84</c:f>
              <c:strCache>
                <c:ptCount val="1"/>
                <c:pt idx="0">
                  <c:v>1000 ppm flocculant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'400xg'!$A$85:$A$92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'400xg'!$D$85:$D$92</c:f>
              <c:numCache>
                <c:formatCode>General</c:formatCode>
                <c:ptCount val="8"/>
                <c:pt idx="0">
                  <c:v>1</c:v>
                </c:pt>
                <c:pt idx="1">
                  <c:v>0.97959183673469385</c:v>
                </c:pt>
                <c:pt idx="2">
                  <c:v>0.83673469387755106</c:v>
                </c:pt>
                <c:pt idx="3">
                  <c:v>0.51020408163265307</c:v>
                </c:pt>
                <c:pt idx="4">
                  <c:v>0.51020408163265307</c:v>
                </c:pt>
                <c:pt idx="5">
                  <c:v>0.49659863945578231</c:v>
                </c:pt>
                <c:pt idx="6">
                  <c:v>0.44217687074829937</c:v>
                </c:pt>
                <c:pt idx="7">
                  <c:v>0.44217687074829937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7-4818-AF61-7CA7D60A8D06}"/>
            </c:ext>
          </c:extLst>
        </c:ser>
        <c:ser>
          <c:idx val="3"/>
          <c:order val="3"/>
          <c:tx>
            <c:strRef>
              <c:f>'400xg'!$E$84</c:f>
              <c:strCache>
                <c:ptCount val="1"/>
                <c:pt idx="0">
                  <c:v>5000 ppm flocculant</c:v>
                </c:pt>
              </c:strCache>
            </c:strRef>
          </c:tx>
          <c:spPr>
            <a:ln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'400xg'!$A$85:$A$92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'400xg'!$E$85:$E$92</c:f>
              <c:numCache>
                <c:formatCode>General</c:formatCode>
                <c:ptCount val="8"/>
                <c:pt idx="0">
                  <c:v>1</c:v>
                </c:pt>
                <c:pt idx="1">
                  <c:v>0.76923076923076916</c:v>
                </c:pt>
                <c:pt idx="2">
                  <c:v>0.66025641025641024</c:v>
                </c:pt>
                <c:pt idx="3">
                  <c:v>0.46153846153846151</c:v>
                </c:pt>
                <c:pt idx="4">
                  <c:v>0.44871794871794873</c:v>
                </c:pt>
                <c:pt idx="5">
                  <c:v>0.44230769230769235</c:v>
                </c:pt>
                <c:pt idx="6">
                  <c:v>0.42948717948717952</c:v>
                </c:pt>
                <c:pt idx="7">
                  <c:v>0.42948717948717952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D7-4818-AF61-7CA7D60A8D06}"/>
            </c:ext>
          </c:extLst>
        </c:ser>
        <c:ser>
          <c:idx val="4"/>
          <c:order val="4"/>
          <c:tx>
            <c:strRef>
              <c:f>'400xg'!$F$84</c:f>
              <c:strCache>
                <c:ptCount val="1"/>
                <c:pt idx="0">
                  <c:v>10000 ppm flocculant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'400xg'!$A$85:$A$92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'400xg'!$F$85:$F$92</c:f>
              <c:numCache>
                <c:formatCode>General</c:formatCode>
                <c:ptCount val="8"/>
                <c:pt idx="0">
                  <c:v>1</c:v>
                </c:pt>
                <c:pt idx="1">
                  <c:v>0.86144578313252995</c:v>
                </c:pt>
                <c:pt idx="2">
                  <c:v>0.64457831325301196</c:v>
                </c:pt>
                <c:pt idx="3">
                  <c:v>0.45783132530120479</c:v>
                </c:pt>
                <c:pt idx="4">
                  <c:v>0.45783132530120479</c:v>
                </c:pt>
                <c:pt idx="5">
                  <c:v>0.45180722891566261</c:v>
                </c:pt>
                <c:pt idx="6">
                  <c:v>0.45180722891566261</c:v>
                </c:pt>
                <c:pt idx="7">
                  <c:v>0.41566265060240964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D7-4818-AF61-7CA7D60A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3856"/>
        <c:axId val="71860608"/>
      </c:scatterChart>
      <c:valAx>
        <c:axId val="718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860608"/>
        <c:crosses val="autoZero"/>
        <c:crossBetween val="midCat"/>
      </c:valAx>
      <c:valAx>
        <c:axId val="71860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8338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1209119478621856"/>
          <c:y val="8.7618928250736347E-2"/>
          <c:w val="0.40782546511583018"/>
          <c:h val="0.1899142784662951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12620367791729E-2"/>
          <c:y val="4.7446665320681106E-2"/>
          <c:w val="0.8840765965347579"/>
          <c:h val="0.7895332794939093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'400xg'!$B$120</c:f>
              <c:strCache>
                <c:ptCount val="1"/>
                <c:pt idx="0">
                  <c:v>Without Flocculant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'400xg'!$A$121:$A$128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'400xg'!$B$121:$B$128</c:f>
              <c:numCache>
                <c:formatCode>General</c:formatCode>
                <c:ptCount val="8"/>
                <c:pt idx="0">
                  <c:v>1</c:v>
                </c:pt>
                <c:pt idx="1">
                  <c:v>0.96084552845528448</c:v>
                </c:pt>
                <c:pt idx="2">
                  <c:v>0.85761788617886181</c:v>
                </c:pt>
                <c:pt idx="3">
                  <c:v>0.66869105691056907</c:v>
                </c:pt>
                <c:pt idx="4">
                  <c:v>0.50988617886178866</c:v>
                </c:pt>
                <c:pt idx="5">
                  <c:v>0.42293495934959352</c:v>
                </c:pt>
                <c:pt idx="6">
                  <c:v>0.38997560975609752</c:v>
                </c:pt>
                <c:pt idx="7">
                  <c:v>0.37004878048780482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A-4759-9F64-C49E2109425B}"/>
            </c:ext>
          </c:extLst>
        </c:ser>
        <c:ser>
          <c:idx val="0"/>
          <c:order val="1"/>
          <c:tx>
            <c:strRef>
              <c:f>'400xg'!$C$120</c:f>
              <c:strCache>
                <c:ptCount val="1"/>
                <c:pt idx="0">
                  <c:v>PSS 70K Flocculant (500 ppm)</c:v>
                </c:pt>
              </c:strCache>
            </c:strRef>
          </c:tx>
          <c:marker>
            <c:symbol val="none"/>
          </c:marker>
          <c:xVal>
            <c:numRef>
              <c:f>'400xg'!$A$121:$A$128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'400xg'!$C$121:$C$128</c:f>
              <c:numCache>
                <c:formatCode>General</c:formatCode>
                <c:ptCount val="8"/>
                <c:pt idx="0">
                  <c:v>1</c:v>
                </c:pt>
                <c:pt idx="1">
                  <c:v>0.84144334160463197</c:v>
                </c:pt>
                <c:pt idx="2">
                  <c:v>0.77086435070306036</c:v>
                </c:pt>
                <c:pt idx="3">
                  <c:v>0.53334822167080231</c:v>
                </c:pt>
                <c:pt idx="4">
                  <c:v>0.4611819685690654</c:v>
                </c:pt>
                <c:pt idx="5">
                  <c:v>0.4298808933002482</c:v>
                </c:pt>
                <c:pt idx="6">
                  <c:v>0.41765012406947893</c:v>
                </c:pt>
                <c:pt idx="7">
                  <c:v>0.39230107526881719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3A-4759-9F64-C49E2109425B}"/>
            </c:ext>
          </c:extLst>
        </c:ser>
        <c:ser>
          <c:idx val="2"/>
          <c:order val="2"/>
          <c:tx>
            <c:strRef>
              <c:f>'400xg'!$D$120</c:f>
              <c:strCache>
                <c:ptCount val="1"/>
                <c:pt idx="0">
                  <c:v>PSS 70K flocculant (1000 ppm)</c:v>
                </c:pt>
              </c:strCache>
            </c:strRef>
          </c:tx>
          <c:marker>
            <c:symbol val="none"/>
          </c:marker>
          <c:xVal>
            <c:numRef>
              <c:f>'400xg'!$A$121:$A$128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'400xg'!$D$121:$D$128</c:f>
              <c:numCache>
                <c:formatCode>General</c:formatCode>
                <c:ptCount val="8"/>
                <c:pt idx="0">
                  <c:v>1</c:v>
                </c:pt>
                <c:pt idx="1">
                  <c:v>0.8497997633836144</c:v>
                </c:pt>
                <c:pt idx="2">
                  <c:v>0.6930026619343389</c:v>
                </c:pt>
                <c:pt idx="3">
                  <c:v>0.43180301685891748</c:v>
                </c:pt>
                <c:pt idx="4">
                  <c:v>0.4193288967761018</c:v>
                </c:pt>
                <c:pt idx="5">
                  <c:v>0.40565296263432904</c:v>
                </c:pt>
                <c:pt idx="6">
                  <c:v>0.3779678596076112</c:v>
                </c:pt>
                <c:pt idx="7">
                  <c:v>0.37256413289953666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3A-4759-9F64-C49E2109425B}"/>
            </c:ext>
          </c:extLst>
        </c:ser>
        <c:ser>
          <c:idx val="3"/>
          <c:order val="3"/>
          <c:tx>
            <c:strRef>
              <c:f>'400xg'!$E$120</c:f>
              <c:strCache>
                <c:ptCount val="1"/>
                <c:pt idx="0">
                  <c:v>PSS 70K flocculant (5000 ppm)</c:v>
                </c:pt>
              </c:strCache>
            </c:strRef>
          </c:tx>
          <c:marker>
            <c:symbol val="none"/>
          </c:marker>
          <c:xVal>
            <c:numRef>
              <c:f>'400xg'!$A$121:$A$128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'400xg'!$E$121:$E$128</c:f>
              <c:numCache>
                <c:formatCode>General</c:formatCode>
                <c:ptCount val="8"/>
                <c:pt idx="0">
                  <c:v>1</c:v>
                </c:pt>
                <c:pt idx="1">
                  <c:v>0.75181766381766379</c:v>
                </c:pt>
                <c:pt idx="2">
                  <c:v>0.63931592276036719</c:v>
                </c:pt>
                <c:pt idx="3">
                  <c:v>0.45706426084203861</c:v>
                </c:pt>
                <c:pt idx="4">
                  <c:v>0.43244507755618861</c:v>
                </c:pt>
                <c:pt idx="5">
                  <c:v>0.40323836657169992</c:v>
                </c:pt>
                <c:pt idx="6">
                  <c:v>0.39063152896486231</c:v>
                </c:pt>
                <c:pt idx="7">
                  <c:v>0.38051630262741371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3A-4759-9F64-C49E2109425B}"/>
            </c:ext>
          </c:extLst>
        </c:ser>
        <c:ser>
          <c:idx val="4"/>
          <c:order val="4"/>
          <c:tx>
            <c:strRef>
              <c:f>'400xg'!$F$120</c:f>
              <c:strCache>
                <c:ptCount val="1"/>
                <c:pt idx="0">
                  <c:v>PSS 70K flocculant (10000 ppm)</c:v>
                </c:pt>
              </c:strCache>
            </c:strRef>
          </c:tx>
          <c:marker>
            <c:symbol val="none"/>
          </c:marker>
          <c:xVal>
            <c:numRef>
              <c:f>'400xg'!$A$121:$A$128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900</c:v>
                </c:pt>
                <c:pt idx="7">
                  <c:v>1800</c:v>
                </c:pt>
              </c:numCache>
            </c:numRef>
          </c:xVal>
          <c:yVal>
            <c:numRef>
              <c:f>'400xg'!$F$121:$F$128</c:f>
              <c:numCache>
                <c:formatCode>General</c:formatCode>
                <c:ptCount val="8"/>
                <c:pt idx="0">
                  <c:v>1</c:v>
                </c:pt>
                <c:pt idx="1">
                  <c:v>0.72423776635203241</c:v>
                </c:pt>
                <c:pt idx="2">
                  <c:v>0.55848576471491063</c:v>
                </c:pt>
                <c:pt idx="3">
                  <c:v>0.4405637326375566</c:v>
                </c:pt>
                <c:pt idx="4">
                  <c:v>0.42127965594207634</c:v>
                </c:pt>
                <c:pt idx="5">
                  <c:v>0.41564274934131423</c:v>
                </c:pt>
                <c:pt idx="6">
                  <c:v>0.40260665592305528</c:v>
                </c:pt>
                <c:pt idx="7">
                  <c:v>0.3768917964853043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3A-4759-9F64-C49E2109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1968"/>
        <c:axId val="72098944"/>
      </c:scatterChart>
      <c:valAx>
        <c:axId val="718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098944"/>
        <c:crosses val="autoZero"/>
        <c:crossBetween val="midCat"/>
      </c:valAx>
      <c:valAx>
        <c:axId val="72098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</a:t>
                </a:r>
                <a:r>
                  <a:rPr lang="en-US" baseline="0"/>
                  <a:t> at time (t)/ initial abs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8919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6518199694491567"/>
          <c:y val="3.9889629180967785E-2"/>
          <c:w val="0.36266906347317518"/>
          <c:h val="0.4835609850931864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57150</xdr:rowOff>
    </xdr:from>
    <xdr:to>
      <xdr:col>6</xdr:col>
      <xdr:colOff>76200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58</xdr:row>
      <xdr:rowOff>9524</xdr:rowOff>
    </xdr:from>
    <xdr:to>
      <xdr:col>5</xdr:col>
      <xdr:colOff>933450</xdr:colOff>
      <xdr:row>75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99</xdr:row>
      <xdr:rowOff>38099</xdr:rowOff>
    </xdr:from>
    <xdr:to>
      <xdr:col>5</xdr:col>
      <xdr:colOff>1190625</xdr:colOff>
      <xdr:row>120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100</xdr:row>
      <xdr:rowOff>9525</xdr:rowOff>
    </xdr:from>
    <xdr:to>
      <xdr:col>13</xdr:col>
      <xdr:colOff>409575</xdr:colOff>
      <xdr:row>114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596900</xdr:colOff>
      <xdr:row>132</xdr:row>
      <xdr:rowOff>12700</xdr:rowOff>
    </xdr:from>
    <xdr:to>
      <xdr:col>7</xdr:col>
      <xdr:colOff>165100</xdr:colOff>
      <xdr:row>154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180975</xdr:rowOff>
    </xdr:from>
    <xdr:to>
      <xdr:col>6</xdr:col>
      <xdr:colOff>247650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50</xdr:row>
      <xdr:rowOff>9524</xdr:rowOff>
    </xdr:from>
    <xdr:to>
      <xdr:col>5</xdr:col>
      <xdr:colOff>1200150</xdr:colOff>
      <xdr:row>70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92</xdr:row>
      <xdr:rowOff>123824</xdr:rowOff>
    </xdr:from>
    <xdr:to>
      <xdr:col>5</xdr:col>
      <xdr:colOff>1066799</xdr:colOff>
      <xdr:row>115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132</xdr:row>
      <xdr:rowOff>47624</xdr:rowOff>
    </xdr:from>
    <xdr:to>
      <xdr:col>5</xdr:col>
      <xdr:colOff>819150</xdr:colOff>
      <xdr:row>152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1076325</xdr:colOff>
      <xdr:row>141</xdr:row>
      <xdr:rowOff>0</xdr:rowOff>
    </xdr:from>
    <xdr:to>
      <xdr:col>13</xdr:col>
      <xdr:colOff>38100</xdr:colOff>
      <xdr:row>157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57150</xdr:rowOff>
    </xdr:from>
    <xdr:to>
      <xdr:col>6</xdr:col>
      <xdr:colOff>371475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50</xdr:row>
      <xdr:rowOff>180975</xdr:rowOff>
    </xdr:from>
    <xdr:to>
      <xdr:col>5</xdr:col>
      <xdr:colOff>1142999</xdr:colOff>
      <xdr:row>70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92</xdr:row>
      <xdr:rowOff>171450</xdr:rowOff>
    </xdr:from>
    <xdr:to>
      <xdr:col>5</xdr:col>
      <xdr:colOff>1228725</xdr:colOff>
      <xdr:row>112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495300</xdr:colOff>
      <xdr:row>130</xdr:row>
      <xdr:rowOff>104774</xdr:rowOff>
    </xdr:from>
    <xdr:to>
      <xdr:col>5</xdr:col>
      <xdr:colOff>476249</xdr:colOff>
      <xdr:row>145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1171575</xdr:colOff>
      <xdr:row>126</xdr:row>
      <xdr:rowOff>57150</xdr:rowOff>
    </xdr:from>
    <xdr:to>
      <xdr:col>12</xdr:col>
      <xdr:colOff>304800</xdr:colOff>
      <xdr:row>140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76200</xdr:rowOff>
    </xdr:from>
    <xdr:to>
      <xdr:col>6</xdr:col>
      <xdr:colOff>361950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49</xdr:row>
      <xdr:rowOff>190499</xdr:rowOff>
    </xdr:from>
    <xdr:to>
      <xdr:col>5</xdr:col>
      <xdr:colOff>1162049</xdr:colOff>
      <xdr:row>72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95249</xdr:colOff>
      <xdr:row>96</xdr:row>
      <xdr:rowOff>0</xdr:rowOff>
    </xdr:from>
    <xdr:to>
      <xdr:col>5</xdr:col>
      <xdr:colOff>1028699</xdr:colOff>
      <xdr:row>118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85725</xdr:colOff>
      <xdr:row>131</xdr:row>
      <xdr:rowOff>38099</xdr:rowOff>
    </xdr:from>
    <xdr:to>
      <xdr:col>5</xdr:col>
      <xdr:colOff>761999</xdr:colOff>
      <xdr:row>147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188408</xdr:colOff>
      <xdr:row>132</xdr:row>
      <xdr:rowOff>20934</xdr:rowOff>
    </xdr:from>
    <xdr:to>
      <xdr:col>13</xdr:col>
      <xdr:colOff>512885</xdr:colOff>
      <xdr:row>146</xdr:row>
      <xdr:rowOff>125604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180975</xdr:rowOff>
    </xdr:from>
    <xdr:to>
      <xdr:col>6</xdr:col>
      <xdr:colOff>447675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52</xdr:row>
      <xdr:rowOff>190499</xdr:rowOff>
    </xdr:from>
    <xdr:to>
      <xdr:col>5</xdr:col>
      <xdr:colOff>742950</xdr:colOff>
      <xdr:row>69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94</xdr:row>
      <xdr:rowOff>190499</xdr:rowOff>
    </xdr:from>
    <xdr:to>
      <xdr:col>5</xdr:col>
      <xdr:colOff>952500</xdr:colOff>
      <xdr:row>113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523874</xdr:colOff>
      <xdr:row>126</xdr:row>
      <xdr:rowOff>19049</xdr:rowOff>
    </xdr:from>
    <xdr:to>
      <xdr:col>5</xdr:col>
      <xdr:colOff>838199</xdr:colOff>
      <xdr:row>146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126</xdr:row>
      <xdr:rowOff>95250</xdr:rowOff>
    </xdr:from>
    <xdr:to>
      <xdr:col>13</xdr:col>
      <xdr:colOff>371475</xdr:colOff>
      <xdr:row>140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31"/>
  <sheetViews>
    <sheetView tabSelected="1" zoomScale="75" zoomScaleNormal="75" workbookViewId="0">
      <selection activeCell="H6" sqref="H6"/>
    </sheetView>
  </sheetViews>
  <sheetFormatPr defaultRowHeight="15" x14ac:dyDescent="0.25"/>
  <cols>
    <col min="2" max="3" width="18" customWidth="1"/>
    <col min="4" max="5" width="18.42578125" customWidth="1"/>
    <col min="6" max="6" width="19.28515625" customWidth="1"/>
  </cols>
  <sheetData>
    <row r="4" spans="1:9" x14ac:dyDescent="0.25">
      <c r="A4" s="1"/>
      <c r="B4" s="9" t="s">
        <v>6</v>
      </c>
      <c r="C4" s="10"/>
      <c r="D4" s="10"/>
      <c r="E4" s="10"/>
      <c r="F4" s="11"/>
    </row>
    <row r="5" spans="1:9" x14ac:dyDescent="0.25">
      <c r="A5" s="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H5" s="7" t="s">
        <v>12</v>
      </c>
    </row>
    <row r="6" spans="1:9" x14ac:dyDescent="0.25">
      <c r="A6" s="1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H6" t="s">
        <v>22</v>
      </c>
      <c r="I6">
        <f>SLOPE(B6:B13,A6:A13)</f>
        <v>-2.1734853565839478E-4</v>
      </c>
    </row>
    <row r="7" spans="1:9" x14ac:dyDescent="0.25">
      <c r="A7" s="1">
        <v>30</v>
      </c>
      <c r="B7" s="1">
        <v>0.82099999999999995</v>
      </c>
      <c r="C7" s="1">
        <v>0.217</v>
      </c>
      <c r="D7" s="1">
        <v>0.63200000000000001</v>
      </c>
      <c r="E7" s="1">
        <v>0.99399999999999999</v>
      </c>
      <c r="F7" s="1">
        <v>0.70499999999999996</v>
      </c>
      <c r="H7" t="s">
        <v>14</v>
      </c>
      <c r="I7">
        <f>SLOPE(C6:C13,A6:A13)</f>
        <v>-1.9374021909233179E-4</v>
      </c>
    </row>
    <row r="8" spans="1:9" x14ac:dyDescent="0.25">
      <c r="A8" s="1">
        <v>60</v>
      </c>
      <c r="B8" s="1">
        <v>0.75800000000000001</v>
      </c>
      <c r="C8" s="1">
        <v>0.223</v>
      </c>
      <c r="D8" s="3">
        <v>0.59799999999999998</v>
      </c>
      <c r="E8" s="1">
        <v>0.93200000000000005</v>
      </c>
      <c r="F8" s="1">
        <v>0.64100000000000001</v>
      </c>
      <c r="H8" t="s">
        <v>15</v>
      </c>
      <c r="I8">
        <f>SLOPE(D6:D13,A6:A13)</f>
        <v>-2.2171920411357031E-4</v>
      </c>
    </row>
    <row r="9" spans="1:9" x14ac:dyDescent="0.25">
      <c r="A9" s="1">
        <v>150</v>
      </c>
      <c r="B9" s="1">
        <v>0.749</v>
      </c>
      <c r="C9" s="3">
        <v>0.20300000000000001</v>
      </c>
      <c r="D9" s="3">
        <v>0.61099999999999999</v>
      </c>
      <c r="E9" s="1">
        <v>0.91300000000000003</v>
      </c>
      <c r="F9" s="1">
        <v>0.625</v>
      </c>
      <c r="H9" t="s">
        <v>16</v>
      </c>
      <c r="I9">
        <f>SLOPE(E6:E13,A6:A13)</f>
        <v>-2.366085401296669E-4</v>
      </c>
    </row>
    <row r="10" spans="1:9" x14ac:dyDescent="0.25">
      <c r="A10" s="1">
        <v>300</v>
      </c>
      <c r="B10" s="1">
        <v>0.73399999999999999</v>
      </c>
      <c r="C10" s="3">
        <v>0.20899999999999999</v>
      </c>
      <c r="D10" s="1">
        <v>0.60699999999999998</v>
      </c>
      <c r="E10" s="1">
        <v>0.83199999999999996</v>
      </c>
      <c r="F10" s="1">
        <v>0.61</v>
      </c>
      <c r="H10" t="s">
        <v>19</v>
      </c>
      <c r="I10">
        <f>SLOPE(F6:F13,A6:A13)</f>
        <v>-2.3501006036217304E-4</v>
      </c>
    </row>
    <row r="11" spans="1:9" x14ac:dyDescent="0.25">
      <c r="A11" s="1">
        <v>600</v>
      </c>
      <c r="B11" s="1">
        <v>0.65700000000000003</v>
      </c>
      <c r="C11" s="1">
        <v>0.16800000000000001</v>
      </c>
      <c r="D11" s="1">
        <v>0.48699999999999999</v>
      </c>
      <c r="E11" s="1">
        <v>0.70799999999999996</v>
      </c>
      <c r="F11" s="1">
        <v>0.53300000000000003</v>
      </c>
    </row>
    <row r="12" spans="1:9" x14ac:dyDescent="0.25">
      <c r="A12" s="1">
        <v>900</v>
      </c>
      <c r="B12" s="1">
        <v>0.58899999999999997</v>
      </c>
      <c r="C12" s="1">
        <v>0.156</v>
      </c>
      <c r="D12" s="1">
        <v>0.47399999999999998</v>
      </c>
      <c r="E12" s="1">
        <v>0.68300000000000005</v>
      </c>
      <c r="F12" s="1">
        <v>0.52200000000000002</v>
      </c>
    </row>
    <row r="13" spans="1:9" x14ac:dyDescent="0.25">
      <c r="A13" s="1">
        <v>1800</v>
      </c>
      <c r="B13" s="1">
        <v>0.48299999999999998</v>
      </c>
      <c r="C13" s="1">
        <v>0.129</v>
      </c>
      <c r="D13" s="1">
        <v>0.35899999999999999</v>
      </c>
      <c r="E13" s="1">
        <v>0.57799999999999996</v>
      </c>
      <c r="F13" s="1">
        <v>0.35499999999999998</v>
      </c>
    </row>
    <row r="37" spans="1:11" x14ac:dyDescent="0.25">
      <c r="A37" s="1"/>
      <c r="B37" s="9" t="s">
        <v>23</v>
      </c>
      <c r="C37" s="10"/>
      <c r="D37" s="10"/>
      <c r="E37" s="10"/>
      <c r="F37" s="11"/>
      <c r="I37" s="12" t="s">
        <v>25</v>
      </c>
      <c r="J37" s="12"/>
      <c r="K37" s="12"/>
    </row>
    <row r="38" spans="1:11" x14ac:dyDescent="0.25">
      <c r="A38" s="1" t="s">
        <v>5</v>
      </c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I38" s="12" t="s">
        <v>13</v>
      </c>
      <c r="J38" s="12"/>
      <c r="K38">
        <v>0.13100000000000001</v>
      </c>
    </row>
    <row r="39" spans="1:11" x14ac:dyDescent="0.25">
      <c r="A39" s="1">
        <v>0</v>
      </c>
      <c r="B39" s="1">
        <v>0.13100000000000001</v>
      </c>
      <c r="C39" s="1">
        <v>0.126</v>
      </c>
      <c r="D39" s="1">
        <v>0.111</v>
      </c>
      <c r="E39" s="1">
        <v>0.121</v>
      </c>
      <c r="F39" s="1">
        <v>0.152</v>
      </c>
      <c r="I39" s="12" t="s">
        <v>14</v>
      </c>
      <c r="J39" s="12"/>
      <c r="K39">
        <v>0.126</v>
      </c>
    </row>
    <row r="40" spans="1:11" x14ac:dyDescent="0.25">
      <c r="A40" s="1">
        <v>30</v>
      </c>
      <c r="B40" s="1">
        <v>0.123</v>
      </c>
      <c r="C40" s="1">
        <v>0.121</v>
      </c>
      <c r="D40" s="1">
        <v>0.107</v>
      </c>
      <c r="E40" s="1">
        <v>0.115</v>
      </c>
      <c r="F40" s="1">
        <v>0.13900000000000001</v>
      </c>
      <c r="I40" s="12" t="s">
        <v>15</v>
      </c>
      <c r="J40" s="12"/>
      <c r="K40">
        <v>0.111</v>
      </c>
    </row>
    <row r="41" spans="1:11" x14ac:dyDescent="0.25">
      <c r="A41" s="1">
        <v>60</v>
      </c>
      <c r="B41" s="1">
        <v>0.113</v>
      </c>
      <c r="C41" s="1">
        <v>0.106</v>
      </c>
      <c r="D41" s="3">
        <v>0.106</v>
      </c>
      <c r="E41" s="1">
        <v>0.114</v>
      </c>
      <c r="F41" s="1">
        <v>0.126</v>
      </c>
      <c r="I41" s="12" t="s">
        <v>16</v>
      </c>
      <c r="J41" s="12"/>
      <c r="K41">
        <v>0.121</v>
      </c>
    </row>
    <row r="42" spans="1:11" x14ac:dyDescent="0.25">
      <c r="A42" s="1">
        <v>150</v>
      </c>
      <c r="B42" s="1">
        <v>0.104</v>
      </c>
      <c r="C42" s="4">
        <v>0.105</v>
      </c>
      <c r="D42" s="3">
        <v>0.104</v>
      </c>
      <c r="E42" s="1">
        <v>0.113</v>
      </c>
      <c r="F42" s="1">
        <v>0.11600000000000001</v>
      </c>
      <c r="I42" s="12" t="s">
        <v>26</v>
      </c>
      <c r="J42" s="12"/>
      <c r="K42">
        <v>0.152</v>
      </c>
    </row>
    <row r="43" spans="1:11" x14ac:dyDescent="0.25">
      <c r="A43" s="1">
        <v>300</v>
      </c>
      <c r="B43" s="1">
        <v>9.8000000000000004E-2</v>
      </c>
      <c r="C43" s="3">
        <v>9.4E-2</v>
      </c>
      <c r="D43" s="1">
        <v>0.09</v>
      </c>
      <c r="E43" s="1">
        <v>9.7000000000000003E-2</v>
      </c>
      <c r="F43" s="1">
        <v>0.114</v>
      </c>
    </row>
    <row r="44" spans="1:11" x14ac:dyDescent="0.25">
      <c r="A44" s="1">
        <v>600</v>
      </c>
      <c r="B44" s="1">
        <v>9.1999999999999998E-2</v>
      </c>
      <c r="C44" s="1">
        <v>9.4E-2</v>
      </c>
      <c r="D44" s="1">
        <v>0.09</v>
      </c>
      <c r="E44" s="1">
        <v>9.4E-2</v>
      </c>
      <c r="F44" s="1">
        <v>9.5000000000000001E-2</v>
      </c>
    </row>
    <row r="45" spans="1:11" x14ac:dyDescent="0.25">
      <c r="A45" s="1">
        <v>900</v>
      </c>
      <c r="B45" s="1">
        <v>8.4000000000000005E-2</v>
      </c>
      <c r="C45" s="1">
        <v>8.8999999999999996E-2</v>
      </c>
      <c r="D45" s="1">
        <v>8.4000000000000005E-2</v>
      </c>
      <c r="E45" s="1">
        <v>8.5000000000000006E-2</v>
      </c>
      <c r="F45" s="1">
        <v>8.6999999999999994E-2</v>
      </c>
    </row>
    <row r="46" spans="1:11" x14ac:dyDescent="0.25">
      <c r="A46" s="1">
        <v>1800</v>
      </c>
      <c r="B46" s="1">
        <v>8.4000000000000005E-2</v>
      </c>
      <c r="C46" s="1">
        <v>7.6999999999999999E-2</v>
      </c>
      <c r="D46" s="1">
        <v>7.8E-2</v>
      </c>
      <c r="E46" s="1">
        <v>0.08</v>
      </c>
      <c r="F46" s="1">
        <v>8.4000000000000005E-2</v>
      </c>
    </row>
    <row r="48" spans="1:11" x14ac:dyDescent="0.25">
      <c r="A48" s="1"/>
      <c r="B48" s="9" t="s">
        <v>24</v>
      </c>
      <c r="C48" s="10"/>
      <c r="D48" s="10"/>
      <c r="E48" s="10"/>
      <c r="F48" s="11"/>
    </row>
    <row r="49" spans="1:6" x14ac:dyDescent="0.25">
      <c r="A49" s="1" t="s">
        <v>5</v>
      </c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</row>
    <row r="50" spans="1:6" x14ac:dyDescent="0.25">
      <c r="A50" s="1">
        <v>0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</row>
    <row r="51" spans="1:6" x14ac:dyDescent="0.25">
      <c r="A51" s="1">
        <v>30</v>
      </c>
      <c r="B51" s="1">
        <f>B40/B39</f>
        <v>0.93893129770992356</v>
      </c>
      <c r="C51" s="1">
        <f>C40/K39</f>
        <v>0.96031746031746024</v>
      </c>
      <c r="D51" s="1">
        <f>D40/K40</f>
        <v>0.96396396396396389</v>
      </c>
      <c r="E51" s="1">
        <f>E40/K41</f>
        <v>0.95041322314049592</v>
      </c>
      <c r="F51" s="1">
        <f>F40/K42</f>
        <v>0.91447368421052644</v>
      </c>
    </row>
    <row r="52" spans="1:6" x14ac:dyDescent="0.25">
      <c r="A52" s="1">
        <v>60</v>
      </c>
      <c r="B52" s="1">
        <f>B41/B39</f>
        <v>0.86259541984732824</v>
      </c>
      <c r="C52" s="1">
        <f>C41/K39</f>
        <v>0.84126984126984128</v>
      </c>
      <c r="D52" s="3">
        <f>D41/K40</f>
        <v>0.95495495495495497</v>
      </c>
      <c r="E52" s="1">
        <f>E41/K41</f>
        <v>0.94214876033057859</v>
      </c>
      <c r="F52" s="1">
        <f>F41/K42</f>
        <v>0.82894736842105265</v>
      </c>
    </row>
    <row r="53" spans="1:6" x14ac:dyDescent="0.25">
      <c r="A53" s="1">
        <v>150</v>
      </c>
      <c r="B53" s="1">
        <f>B42/B39</f>
        <v>0.79389312977099225</v>
      </c>
      <c r="C53" s="3">
        <f>C42/K39</f>
        <v>0.83333333333333326</v>
      </c>
      <c r="D53" s="3">
        <f>D42/K40</f>
        <v>0.93693693693693691</v>
      </c>
      <c r="E53" s="1">
        <f>E42/K41</f>
        <v>0.93388429752066127</v>
      </c>
      <c r="F53" s="1">
        <f>F42/K42</f>
        <v>0.76315789473684215</v>
      </c>
    </row>
    <row r="54" spans="1:6" x14ac:dyDescent="0.25">
      <c r="A54" s="1">
        <v>300</v>
      </c>
      <c r="B54" s="1">
        <f>B43/B39</f>
        <v>0.74809160305343514</v>
      </c>
      <c r="C54" s="3">
        <f>C43/K39</f>
        <v>0.74603174603174605</v>
      </c>
      <c r="D54" s="1">
        <f>D43/K40</f>
        <v>0.81081081081081074</v>
      </c>
      <c r="E54" s="1">
        <f>E43/K41</f>
        <v>0.80165289256198347</v>
      </c>
      <c r="F54" s="1">
        <f>F43/K42</f>
        <v>0.75</v>
      </c>
    </row>
    <row r="55" spans="1:6" x14ac:dyDescent="0.25">
      <c r="A55" s="1">
        <v>600</v>
      </c>
      <c r="B55" s="1">
        <f>B44/B39</f>
        <v>0.70229007633587781</v>
      </c>
      <c r="C55" s="1">
        <f>C44/K39</f>
        <v>0.74603174603174605</v>
      </c>
      <c r="D55" s="1">
        <f>D44/K40</f>
        <v>0.81081081081081074</v>
      </c>
      <c r="E55" s="1">
        <f>E44/K41</f>
        <v>0.77685950413223148</v>
      </c>
      <c r="F55" s="1">
        <f>F44/K42</f>
        <v>0.625</v>
      </c>
    </row>
    <row r="56" spans="1:6" x14ac:dyDescent="0.25">
      <c r="A56" s="1">
        <v>900</v>
      </c>
      <c r="B56" s="1">
        <f>B45/B39</f>
        <v>0.6412213740458016</v>
      </c>
      <c r="C56" s="1">
        <f>C45/K39</f>
        <v>0.70634920634920628</v>
      </c>
      <c r="D56" s="1">
        <f>D45/K40</f>
        <v>0.7567567567567568</v>
      </c>
      <c r="E56" s="1">
        <f>E45/K41</f>
        <v>0.70247933884297531</v>
      </c>
      <c r="F56" s="1">
        <f>F45/K42</f>
        <v>0.57236842105263153</v>
      </c>
    </row>
    <row r="57" spans="1:6" x14ac:dyDescent="0.25">
      <c r="A57" s="1">
        <v>1800</v>
      </c>
      <c r="B57" s="1">
        <f>B46/K38</f>
        <v>0.6412213740458016</v>
      </c>
      <c r="C57" s="1">
        <f>C46/K39</f>
        <v>0.61111111111111105</v>
      </c>
      <c r="D57" s="1">
        <f>D46/K40</f>
        <v>0.70270270270270274</v>
      </c>
      <c r="E57" s="1">
        <f>E46/K41</f>
        <v>0.66115702479338845</v>
      </c>
      <c r="F57" s="1">
        <f>F46/K42</f>
        <v>0.55263157894736847</v>
      </c>
    </row>
    <row r="78" spans="1:10" x14ac:dyDescent="0.25">
      <c r="A78" s="1"/>
      <c r="B78" s="9" t="s">
        <v>27</v>
      </c>
      <c r="C78" s="10"/>
      <c r="D78" s="10"/>
      <c r="E78" s="10"/>
      <c r="F78" s="11"/>
      <c r="H78" s="12" t="s">
        <v>25</v>
      </c>
      <c r="I78" s="12"/>
      <c r="J78" s="12"/>
    </row>
    <row r="79" spans="1:10" x14ac:dyDescent="0.25">
      <c r="A79" s="1" t="s">
        <v>5</v>
      </c>
      <c r="B79" s="2" t="s">
        <v>0</v>
      </c>
      <c r="C79" s="2" t="s">
        <v>1</v>
      </c>
      <c r="D79" s="2" t="s">
        <v>2</v>
      </c>
      <c r="E79" s="2" t="s">
        <v>3</v>
      </c>
      <c r="F79" s="2" t="s">
        <v>4</v>
      </c>
      <c r="H79" s="12" t="s">
        <v>13</v>
      </c>
      <c r="I79" s="12"/>
      <c r="J79">
        <f>B80</f>
        <v>0.122</v>
      </c>
    </row>
    <row r="80" spans="1:10" x14ac:dyDescent="0.25">
      <c r="A80" s="1">
        <v>0</v>
      </c>
      <c r="B80" s="1">
        <v>0.122</v>
      </c>
      <c r="C80" s="1">
        <v>0.128</v>
      </c>
      <c r="D80" s="1">
        <v>0.108</v>
      </c>
      <c r="E80" s="1">
        <v>0.115</v>
      </c>
      <c r="F80" s="1">
        <v>0.14199999999999999</v>
      </c>
      <c r="H80" s="12" t="s">
        <v>14</v>
      </c>
      <c r="I80" s="12"/>
      <c r="J80">
        <f>C80</f>
        <v>0.128</v>
      </c>
    </row>
    <row r="81" spans="1:10" x14ac:dyDescent="0.25">
      <c r="A81" s="1">
        <v>30</v>
      </c>
      <c r="B81" s="1">
        <v>0.11899999999999999</v>
      </c>
      <c r="C81" s="1">
        <v>0.112</v>
      </c>
      <c r="D81" s="1">
        <v>0.108</v>
      </c>
      <c r="E81" s="1">
        <v>0.113</v>
      </c>
      <c r="F81" s="1">
        <v>0.14000000000000001</v>
      </c>
      <c r="H81" s="12" t="s">
        <v>15</v>
      </c>
      <c r="I81" s="12"/>
      <c r="J81">
        <f>D80</f>
        <v>0.108</v>
      </c>
    </row>
    <row r="82" spans="1:10" x14ac:dyDescent="0.25">
      <c r="A82" s="1">
        <v>60</v>
      </c>
      <c r="B82" s="1">
        <v>0.1</v>
      </c>
      <c r="C82" s="1">
        <v>0.109</v>
      </c>
      <c r="D82" s="3">
        <v>0.10100000000000001</v>
      </c>
      <c r="E82" s="1">
        <v>0.107</v>
      </c>
      <c r="F82" s="1">
        <v>0.13600000000000001</v>
      </c>
      <c r="H82" s="12" t="s">
        <v>16</v>
      </c>
      <c r="I82" s="12"/>
      <c r="J82">
        <f>E80</f>
        <v>0.115</v>
      </c>
    </row>
    <row r="83" spans="1:10" x14ac:dyDescent="0.25">
      <c r="A83" s="1">
        <v>150</v>
      </c>
      <c r="B83" s="1">
        <v>9.8000000000000004E-2</v>
      </c>
      <c r="C83" s="4">
        <v>0.1</v>
      </c>
      <c r="D83" s="3">
        <v>9.7000000000000003E-2</v>
      </c>
      <c r="E83" s="1">
        <v>9.5000000000000001E-2</v>
      </c>
      <c r="F83" s="1">
        <v>0.122</v>
      </c>
      <c r="H83" s="12" t="s">
        <v>26</v>
      </c>
      <c r="I83" s="12"/>
      <c r="J83">
        <f>F80</f>
        <v>0.14199999999999999</v>
      </c>
    </row>
    <row r="84" spans="1:10" x14ac:dyDescent="0.25">
      <c r="A84" s="1">
        <v>300</v>
      </c>
      <c r="B84" s="1">
        <v>9.2999999999999999E-2</v>
      </c>
      <c r="C84" s="3">
        <v>9.8000000000000004E-2</v>
      </c>
      <c r="D84" s="1">
        <v>9.6000000000000002E-2</v>
      </c>
      <c r="E84" s="1">
        <v>9.1999999999999998E-2</v>
      </c>
      <c r="F84" s="1">
        <v>0.10299999999999999</v>
      </c>
    </row>
    <row r="85" spans="1:10" x14ac:dyDescent="0.25">
      <c r="A85" s="1">
        <v>600</v>
      </c>
      <c r="B85" s="1">
        <v>8.5000000000000006E-2</v>
      </c>
      <c r="C85" s="1">
        <v>8.5000000000000006E-2</v>
      </c>
      <c r="D85" s="1">
        <v>9.1999999999999998E-2</v>
      </c>
      <c r="E85" s="1">
        <v>9.0999999999999998E-2</v>
      </c>
      <c r="F85" s="1">
        <v>9.8000000000000004E-2</v>
      </c>
    </row>
    <row r="86" spans="1:10" x14ac:dyDescent="0.25">
      <c r="A86" s="1">
        <v>900</v>
      </c>
      <c r="B86" s="1">
        <v>8.5000000000000006E-2</v>
      </c>
      <c r="C86" s="1">
        <v>8.2000000000000003E-2</v>
      </c>
      <c r="D86" s="1">
        <v>8.6999999999999994E-2</v>
      </c>
      <c r="E86" s="1">
        <v>8.5999999999999993E-2</v>
      </c>
      <c r="F86" s="1">
        <v>9.4E-2</v>
      </c>
    </row>
    <row r="87" spans="1:10" x14ac:dyDescent="0.25">
      <c r="A87" s="1">
        <v>1800</v>
      </c>
      <c r="B87" s="1">
        <v>8.2000000000000003E-2</v>
      </c>
      <c r="C87" s="1">
        <v>7.0999999999999994E-2</v>
      </c>
      <c r="D87" s="1">
        <v>7.1999999999999995E-2</v>
      </c>
      <c r="E87" s="1">
        <v>7.3999999999999996E-2</v>
      </c>
      <c r="F87" s="1">
        <v>8.3000000000000004E-2</v>
      </c>
    </row>
    <row r="89" spans="1:10" x14ac:dyDescent="0.25">
      <c r="A89" s="1"/>
      <c r="B89" s="9" t="s">
        <v>30</v>
      </c>
      <c r="C89" s="10"/>
      <c r="D89" s="10"/>
      <c r="E89" s="10"/>
      <c r="F89" s="11"/>
    </row>
    <row r="90" spans="1:10" x14ac:dyDescent="0.25">
      <c r="A90" s="1" t="s">
        <v>5</v>
      </c>
      <c r="B90" s="2" t="s">
        <v>0</v>
      </c>
      <c r="C90" s="2" t="s">
        <v>36</v>
      </c>
      <c r="D90" s="2" t="s">
        <v>37</v>
      </c>
      <c r="E90" s="2" t="s">
        <v>38</v>
      </c>
      <c r="F90" s="2" t="s">
        <v>39</v>
      </c>
    </row>
    <row r="91" spans="1:10" x14ac:dyDescent="0.25">
      <c r="A91" s="1">
        <v>0</v>
      </c>
      <c r="B91" s="1">
        <f>B80/J79</f>
        <v>1</v>
      </c>
      <c r="C91" s="1">
        <f>C80/J80</f>
        <v>1</v>
      </c>
      <c r="D91" s="1">
        <f>D80/J81</f>
        <v>1</v>
      </c>
      <c r="E91" s="1">
        <f>E80/J82</f>
        <v>1</v>
      </c>
      <c r="F91" s="1">
        <f>F80/J83</f>
        <v>1</v>
      </c>
    </row>
    <row r="92" spans="1:10" x14ac:dyDescent="0.25">
      <c r="A92" s="1">
        <v>30</v>
      </c>
      <c r="B92" s="1">
        <f>B81/J79</f>
        <v>0.97540983606557374</v>
      </c>
      <c r="C92" s="1">
        <f>C81/J80</f>
        <v>0.875</v>
      </c>
      <c r="D92" s="1">
        <f>D81/J81</f>
        <v>1</v>
      </c>
      <c r="E92" s="1">
        <f>E81/J82</f>
        <v>0.9826086956521739</v>
      </c>
      <c r="F92" s="1">
        <f>F81/J83</f>
        <v>0.98591549295774661</v>
      </c>
    </row>
    <row r="93" spans="1:10" x14ac:dyDescent="0.25">
      <c r="A93" s="1">
        <v>60</v>
      </c>
      <c r="B93" s="1">
        <f>B82/J79</f>
        <v>0.81967213114754101</v>
      </c>
      <c r="C93" s="1">
        <f>C82/J80</f>
        <v>0.8515625</v>
      </c>
      <c r="D93" s="3">
        <f>D82/J81</f>
        <v>0.93518518518518523</v>
      </c>
      <c r="E93" s="1">
        <f>E82/J82</f>
        <v>0.93043478260869561</v>
      </c>
      <c r="F93" s="1">
        <f>F82/J83</f>
        <v>0.9577464788732396</v>
      </c>
    </row>
    <row r="94" spans="1:10" x14ac:dyDescent="0.25">
      <c r="A94" s="1">
        <v>150</v>
      </c>
      <c r="B94" s="1">
        <f>B83/J79</f>
        <v>0.80327868852459017</v>
      </c>
      <c r="C94" s="3">
        <f>C83/J80</f>
        <v>0.78125</v>
      </c>
      <c r="D94" s="3">
        <f>D83/J81</f>
        <v>0.89814814814814814</v>
      </c>
      <c r="E94" s="1">
        <f>E83/J82</f>
        <v>0.82608695652173914</v>
      </c>
      <c r="F94" s="1">
        <f>F83/J83</f>
        <v>0.85915492957746487</v>
      </c>
    </row>
    <row r="95" spans="1:10" x14ac:dyDescent="0.25">
      <c r="A95" s="1">
        <v>300</v>
      </c>
      <c r="B95" s="1">
        <f>B84/J79</f>
        <v>0.76229508196721307</v>
      </c>
      <c r="C95" s="3">
        <f>C84/J80</f>
        <v>0.765625</v>
      </c>
      <c r="D95" s="1">
        <f>D84/J81</f>
        <v>0.88888888888888895</v>
      </c>
      <c r="E95" s="1">
        <f>E84/J82</f>
        <v>0.79999999999999993</v>
      </c>
      <c r="F95" s="1">
        <f>F84/J83</f>
        <v>0.72535211267605637</v>
      </c>
    </row>
    <row r="96" spans="1:10" x14ac:dyDescent="0.25">
      <c r="A96" s="1">
        <v>600</v>
      </c>
      <c r="B96" s="1">
        <f>B85/J79</f>
        <v>0.69672131147540994</v>
      </c>
      <c r="C96" s="1">
        <f>C85/J80</f>
        <v>0.6640625</v>
      </c>
      <c r="D96" s="1">
        <f>D85/J81</f>
        <v>0.85185185185185186</v>
      </c>
      <c r="E96" s="1">
        <f>E85/J82</f>
        <v>0.79130434782608694</v>
      </c>
      <c r="F96" s="1">
        <f>F85/J83</f>
        <v>0.69014084507042261</v>
      </c>
    </row>
    <row r="97" spans="1:6" x14ac:dyDescent="0.25">
      <c r="A97" s="1">
        <v>900</v>
      </c>
      <c r="B97" s="1">
        <f>B86/J79</f>
        <v>0.69672131147540994</v>
      </c>
      <c r="C97" s="1">
        <f>C86/J80</f>
        <v>0.640625</v>
      </c>
      <c r="D97" s="1">
        <f>D86/J81</f>
        <v>0.80555555555555547</v>
      </c>
      <c r="E97" s="1">
        <f>E86/J82</f>
        <v>0.74782608695652164</v>
      </c>
      <c r="F97" s="1">
        <f>F86/J83</f>
        <v>0.6619718309859155</v>
      </c>
    </row>
    <row r="98" spans="1:6" x14ac:dyDescent="0.25">
      <c r="A98" s="1">
        <v>1800</v>
      </c>
      <c r="B98" s="1">
        <f>B87/J79</f>
        <v>0.67213114754098369</v>
      </c>
      <c r="C98" s="1">
        <f>C87/J80</f>
        <v>0.55468749999999989</v>
      </c>
      <c r="D98" s="1">
        <f>D87/J81</f>
        <v>0.66666666666666663</v>
      </c>
      <c r="E98" s="1">
        <f>E87/J82</f>
        <v>0.64347826086956517</v>
      </c>
      <c r="F98" s="1">
        <f>F87/J83</f>
        <v>0.58450704225352124</v>
      </c>
    </row>
    <row r="122" spans="2:7" x14ac:dyDescent="0.25">
      <c r="B122" s="1"/>
      <c r="C122" s="9" t="s">
        <v>41</v>
      </c>
      <c r="D122" s="10"/>
      <c r="E122" s="10"/>
      <c r="F122" s="10"/>
      <c r="G122" s="11"/>
    </row>
    <row r="123" spans="2:7" x14ac:dyDescent="0.25">
      <c r="B123" s="1" t="s">
        <v>5</v>
      </c>
      <c r="C123" s="2" t="s">
        <v>0</v>
      </c>
      <c r="D123" s="2" t="s">
        <v>36</v>
      </c>
      <c r="E123" s="2" t="s">
        <v>37</v>
      </c>
      <c r="F123" s="2" t="s">
        <v>38</v>
      </c>
      <c r="G123" s="2" t="s">
        <v>39</v>
      </c>
    </row>
    <row r="124" spans="2:7" x14ac:dyDescent="0.25">
      <c r="B124" s="1">
        <v>0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</row>
    <row r="125" spans="2:7" x14ac:dyDescent="0.25">
      <c r="B125" s="1">
        <v>30</v>
      </c>
      <c r="C125" s="1">
        <f t="shared" ref="C125:G131" si="0">(B7+B51+B92)/3</f>
        <v>0.91178037792516575</v>
      </c>
      <c r="D125" s="1">
        <f t="shared" si="0"/>
        <v>0.68410582010582</v>
      </c>
      <c r="E125" s="1">
        <f t="shared" si="0"/>
        <v>0.86532132132132134</v>
      </c>
      <c r="F125" s="1">
        <f t="shared" si="0"/>
        <v>0.97567397293088998</v>
      </c>
      <c r="G125" s="1">
        <f t="shared" si="0"/>
        <v>0.868463059056091</v>
      </c>
    </row>
    <row r="126" spans="2:7" x14ac:dyDescent="0.25">
      <c r="B126" s="1">
        <v>60</v>
      </c>
      <c r="C126" s="1">
        <f t="shared" si="0"/>
        <v>0.81342251699828971</v>
      </c>
      <c r="D126" s="1">
        <f t="shared" si="0"/>
        <v>0.63861078042328046</v>
      </c>
      <c r="E126" s="1">
        <f t="shared" si="0"/>
        <v>0.82938004671337995</v>
      </c>
      <c r="F126" s="1">
        <f t="shared" si="0"/>
        <v>0.93486118097975801</v>
      </c>
      <c r="G126" s="1">
        <f t="shared" si="0"/>
        <v>0.80923128243143072</v>
      </c>
    </row>
    <row r="127" spans="2:7" x14ac:dyDescent="0.25">
      <c r="B127" s="1">
        <v>150</v>
      </c>
      <c r="C127" s="1">
        <f t="shared" si="0"/>
        <v>0.7820572727651941</v>
      </c>
      <c r="D127" s="1">
        <f t="shared" si="0"/>
        <v>0.60586111111111107</v>
      </c>
      <c r="E127" s="1">
        <f t="shared" si="0"/>
        <v>0.81536169502836164</v>
      </c>
      <c r="F127" s="1">
        <f t="shared" si="0"/>
        <v>0.89099041801413348</v>
      </c>
      <c r="G127" s="1">
        <f t="shared" si="0"/>
        <v>0.74910427477143571</v>
      </c>
    </row>
    <row r="128" spans="2:7" x14ac:dyDescent="0.25">
      <c r="B128" s="1">
        <v>300</v>
      </c>
      <c r="C128" s="1">
        <f t="shared" si="0"/>
        <v>0.74812889500688273</v>
      </c>
      <c r="D128" s="1">
        <f t="shared" si="0"/>
        <v>0.57355224867724874</v>
      </c>
      <c r="E128" s="1">
        <f t="shared" si="0"/>
        <v>0.76889989989989982</v>
      </c>
      <c r="F128" s="1">
        <f t="shared" si="0"/>
        <v>0.81121763085399445</v>
      </c>
      <c r="G128" s="1">
        <f t="shared" si="0"/>
        <v>0.69511737089201875</v>
      </c>
    </row>
    <row r="129" spans="2:7" x14ac:dyDescent="0.25">
      <c r="B129" s="1">
        <v>600</v>
      </c>
      <c r="C129" s="1">
        <f t="shared" si="0"/>
        <v>0.68533712927042922</v>
      </c>
      <c r="D129" s="1">
        <f t="shared" si="0"/>
        <v>0.5260314153439154</v>
      </c>
      <c r="E129" s="1">
        <f t="shared" si="0"/>
        <v>0.71655422088755427</v>
      </c>
      <c r="F129" s="1">
        <f t="shared" si="0"/>
        <v>0.75872128398610617</v>
      </c>
      <c r="G129" s="1">
        <f t="shared" si="0"/>
        <v>0.61604694835680751</v>
      </c>
    </row>
    <row r="130" spans="2:7" x14ac:dyDescent="0.25">
      <c r="B130" s="1">
        <v>900</v>
      </c>
      <c r="C130" s="1">
        <f t="shared" si="0"/>
        <v>0.64231422850707054</v>
      </c>
      <c r="D130" s="1">
        <f t="shared" si="0"/>
        <v>0.50099140211640203</v>
      </c>
      <c r="E130" s="1">
        <f t="shared" si="0"/>
        <v>0.67877077077077075</v>
      </c>
      <c r="F130" s="1">
        <f t="shared" si="0"/>
        <v>0.7111018085998323</v>
      </c>
      <c r="G130" s="1">
        <f t="shared" si="0"/>
        <v>0.58544675067951568</v>
      </c>
    </row>
    <row r="131" spans="2:7" x14ac:dyDescent="0.25">
      <c r="B131" s="1">
        <v>1800</v>
      </c>
      <c r="C131" s="1">
        <f t="shared" si="0"/>
        <v>0.59878417386226179</v>
      </c>
      <c r="D131" s="1">
        <f t="shared" si="0"/>
        <v>0.43159953703703696</v>
      </c>
      <c r="E131" s="1">
        <f t="shared" si="0"/>
        <v>0.57612312312312308</v>
      </c>
      <c r="F131" s="1">
        <f t="shared" si="0"/>
        <v>0.62754509522098445</v>
      </c>
      <c r="G131" s="1">
        <f t="shared" si="0"/>
        <v>0.49737954040029653</v>
      </c>
    </row>
  </sheetData>
  <mergeCells count="18">
    <mergeCell ref="B4:F4"/>
    <mergeCell ref="B37:F37"/>
    <mergeCell ref="B48:F48"/>
    <mergeCell ref="I37:K37"/>
    <mergeCell ref="I38:J38"/>
    <mergeCell ref="I39:J39"/>
    <mergeCell ref="I40:J40"/>
    <mergeCell ref="I41:J41"/>
    <mergeCell ref="I42:J42"/>
    <mergeCell ref="C122:G122"/>
    <mergeCell ref="H83:I83"/>
    <mergeCell ref="B78:F78"/>
    <mergeCell ref="B89:F89"/>
    <mergeCell ref="H78:J78"/>
    <mergeCell ref="H79:I79"/>
    <mergeCell ref="H80:I80"/>
    <mergeCell ref="H81:I81"/>
    <mergeCell ref="H82:I8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128"/>
  <sheetViews>
    <sheetView topLeftCell="A139" workbookViewId="0">
      <selection activeCell="A128" sqref="A119:F128"/>
    </sheetView>
  </sheetViews>
  <sheetFormatPr defaultRowHeight="15" x14ac:dyDescent="0.25"/>
  <cols>
    <col min="2" max="2" width="17.7109375" customWidth="1"/>
    <col min="3" max="3" width="17.85546875" customWidth="1"/>
    <col min="4" max="5" width="18.7109375" customWidth="1"/>
    <col min="6" max="6" width="20.140625" customWidth="1"/>
    <col min="8" max="8" width="13.140625" customWidth="1"/>
  </cols>
  <sheetData>
    <row r="3" spans="1:9" x14ac:dyDescent="0.25">
      <c r="A3" s="4"/>
      <c r="B3" s="13" t="s">
        <v>6</v>
      </c>
      <c r="C3" s="14"/>
      <c r="D3" s="14"/>
      <c r="E3" s="14"/>
      <c r="F3" s="15"/>
    </row>
    <row r="4" spans="1:9" ht="30" x14ac:dyDescent="0.25">
      <c r="A4" s="4" t="s">
        <v>5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H4" s="6" t="s">
        <v>12</v>
      </c>
    </row>
    <row r="5" spans="1:9" x14ac:dyDescent="0.25">
      <c r="A5" s="4">
        <v>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H5" t="s">
        <v>13</v>
      </c>
      <c r="I5">
        <f>SLOPE(B5:B12,A5:A12)</f>
        <v>-4.0528727923094116E-4</v>
      </c>
    </row>
    <row r="6" spans="1:9" x14ac:dyDescent="0.25">
      <c r="A6" s="4">
        <v>30</v>
      </c>
      <c r="B6" s="4">
        <v>0.97399999999999998</v>
      </c>
      <c r="C6" s="4">
        <v>0.93500000000000005</v>
      </c>
      <c r="D6" s="4">
        <v>0.89900000000000002</v>
      </c>
      <c r="E6" s="4">
        <v>0.76400000000000001</v>
      </c>
      <c r="F6" s="4">
        <v>0.61699999999999999</v>
      </c>
      <c r="H6" t="s">
        <v>14</v>
      </c>
      <c r="I6">
        <f>SLOPE(C5:C12,A5:A12)</f>
        <v>-3.8914598703331102E-4</v>
      </c>
    </row>
    <row r="7" spans="1:9" x14ac:dyDescent="0.25">
      <c r="A7" s="4">
        <v>60</v>
      </c>
      <c r="B7" s="4">
        <v>0.70699999999999996</v>
      </c>
      <c r="C7" s="4">
        <v>0.92500000000000004</v>
      </c>
      <c r="D7" s="4">
        <v>0.64600000000000002</v>
      </c>
      <c r="E7" s="4">
        <v>0.73299999999999998</v>
      </c>
      <c r="F7" s="4">
        <v>0.46400000000000002</v>
      </c>
      <c r="H7" t="s">
        <v>15</v>
      </c>
      <c r="I7">
        <f>SLOPE(D5:D12,A5:A12)</f>
        <v>-2.9811088754750725E-4</v>
      </c>
    </row>
    <row r="8" spans="1:9" x14ac:dyDescent="0.25">
      <c r="A8" s="4">
        <v>150</v>
      </c>
      <c r="B8" s="4">
        <v>0.68899999999999995</v>
      </c>
      <c r="C8" s="4">
        <v>0.60599999999999998</v>
      </c>
      <c r="D8" s="4">
        <v>0.33800000000000002</v>
      </c>
      <c r="E8" s="4">
        <v>0.42199999999999999</v>
      </c>
      <c r="F8" s="4">
        <v>0.41799999999999998</v>
      </c>
      <c r="H8" t="s">
        <v>16</v>
      </c>
      <c r="I8">
        <f>SLOPE(E5:E12,A5:A12)</f>
        <v>-2.7581041806393918E-4</v>
      </c>
    </row>
    <row r="9" spans="1:9" x14ac:dyDescent="0.25">
      <c r="A9" s="4">
        <v>300</v>
      </c>
      <c r="B9" s="4">
        <v>0.42599999999999999</v>
      </c>
      <c r="C9" s="4">
        <v>0.42299999999999999</v>
      </c>
      <c r="D9" s="4">
        <v>0.313</v>
      </c>
      <c r="E9" s="4">
        <v>0.39800000000000002</v>
      </c>
      <c r="F9" s="4">
        <v>0.38200000000000001</v>
      </c>
      <c r="H9" t="s">
        <v>17</v>
      </c>
      <c r="I9">
        <f>SLOPE(F5:F12,A5:A12)</f>
        <v>-2.1418511066398393E-4</v>
      </c>
    </row>
    <row r="10" spans="1:9" x14ac:dyDescent="0.25">
      <c r="A10" s="4">
        <v>600</v>
      </c>
      <c r="B10" s="4">
        <v>0.28100000000000003</v>
      </c>
      <c r="C10" s="4">
        <v>0.34200000000000003</v>
      </c>
      <c r="D10" s="4">
        <v>0.29799999999999999</v>
      </c>
      <c r="E10" s="4">
        <v>0.36</v>
      </c>
      <c r="F10" s="4">
        <v>0.36199999999999999</v>
      </c>
    </row>
    <row r="11" spans="1:9" x14ac:dyDescent="0.25">
      <c r="A11" s="4">
        <v>900</v>
      </c>
      <c r="B11" s="4">
        <v>0.23699999999999999</v>
      </c>
      <c r="C11" s="4">
        <v>0.313</v>
      </c>
      <c r="D11" s="4">
        <v>0.28799999999999998</v>
      </c>
      <c r="E11" s="4">
        <v>0.33500000000000002</v>
      </c>
      <c r="F11" s="4">
        <v>0.34200000000000003</v>
      </c>
    </row>
    <row r="12" spans="1:9" x14ac:dyDescent="0.25">
      <c r="A12" s="4">
        <v>1800</v>
      </c>
      <c r="B12" s="4">
        <v>0.22600000000000001</v>
      </c>
      <c r="C12" s="4">
        <v>0.26400000000000001</v>
      </c>
      <c r="D12" s="4">
        <v>0.27800000000000002</v>
      </c>
      <c r="E12" s="4">
        <v>0.317</v>
      </c>
      <c r="F12" s="4">
        <v>0.30099999999999999</v>
      </c>
    </row>
    <row r="29" spans="1:10" x14ac:dyDescent="0.25">
      <c r="A29" s="1" t="s">
        <v>28</v>
      </c>
      <c r="B29" s="9" t="s">
        <v>23</v>
      </c>
      <c r="C29" s="10"/>
      <c r="D29" s="10"/>
      <c r="E29" s="10"/>
      <c r="F29" s="11"/>
    </row>
    <row r="30" spans="1:10" x14ac:dyDescent="0.25">
      <c r="A30" s="1" t="s">
        <v>5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</row>
    <row r="31" spans="1:10" x14ac:dyDescent="0.25">
      <c r="A31" s="1">
        <v>0</v>
      </c>
      <c r="B31" s="1">
        <v>0.16400000000000001</v>
      </c>
      <c r="C31" s="1">
        <v>0.155</v>
      </c>
      <c r="D31" s="1">
        <v>0.161</v>
      </c>
      <c r="E31" s="1">
        <v>0.16200000000000001</v>
      </c>
      <c r="F31" s="1">
        <v>0.157</v>
      </c>
      <c r="H31" s="12" t="s">
        <v>25</v>
      </c>
      <c r="I31" s="12"/>
      <c r="J31" s="12"/>
    </row>
    <row r="32" spans="1:10" x14ac:dyDescent="0.25">
      <c r="A32" s="1">
        <v>30</v>
      </c>
      <c r="B32" s="1">
        <v>0.156</v>
      </c>
      <c r="C32" s="1">
        <v>0.114</v>
      </c>
      <c r="D32" s="1">
        <v>0.108</v>
      </c>
      <c r="E32" s="1">
        <v>0.11700000000000001</v>
      </c>
      <c r="F32" s="1">
        <v>0.109</v>
      </c>
      <c r="H32" s="12" t="s">
        <v>13</v>
      </c>
      <c r="I32" s="12"/>
      <c r="J32">
        <v>0.16400000000000001</v>
      </c>
    </row>
    <row r="33" spans="1:10" x14ac:dyDescent="0.25">
      <c r="A33" s="1">
        <v>60</v>
      </c>
      <c r="B33" s="1">
        <v>0.151</v>
      </c>
      <c r="C33" s="1">
        <v>0.10299999999999999</v>
      </c>
      <c r="D33" s="3">
        <v>9.6000000000000002E-2</v>
      </c>
      <c r="E33" s="1">
        <v>8.5000000000000006E-2</v>
      </c>
      <c r="F33" s="1">
        <v>8.8999999999999996E-2</v>
      </c>
      <c r="H33" s="12" t="s">
        <v>14</v>
      </c>
      <c r="I33" s="12"/>
      <c r="J33">
        <v>0.155</v>
      </c>
    </row>
    <row r="34" spans="1:10" x14ac:dyDescent="0.25">
      <c r="A34" s="1">
        <v>150</v>
      </c>
      <c r="B34" s="1">
        <v>0.10100000000000001</v>
      </c>
      <c r="C34" s="4">
        <v>7.2999999999999995E-2</v>
      </c>
      <c r="D34" s="3">
        <v>7.1999999999999995E-2</v>
      </c>
      <c r="E34" s="1">
        <v>7.9000000000000001E-2</v>
      </c>
      <c r="F34" s="1">
        <v>7.0000000000000007E-2</v>
      </c>
      <c r="H34" s="12" t="s">
        <v>15</v>
      </c>
      <c r="I34" s="12"/>
      <c r="J34">
        <v>0.161</v>
      </c>
    </row>
    <row r="35" spans="1:10" x14ac:dyDescent="0.25">
      <c r="A35" s="1">
        <v>300</v>
      </c>
      <c r="B35" s="1">
        <v>0.09</v>
      </c>
      <c r="C35" s="3">
        <v>6.9000000000000006E-2</v>
      </c>
      <c r="D35" s="1">
        <v>7.0000000000000007E-2</v>
      </c>
      <c r="E35" s="1">
        <v>7.2999999999999995E-2</v>
      </c>
      <c r="F35" s="1">
        <v>6.8000000000000005E-2</v>
      </c>
      <c r="H35" s="12" t="s">
        <v>16</v>
      </c>
      <c r="I35" s="12"/>
      <c r="J35">
        <v>0.16200000000000001</v>
      </c>
    </row>
    <row r="36" spans="1:10" x14ac:dyDescent="0.25">
      <c r="A36" s="1">
        <v>600</v>
      </c>
      <c r="B36" s="1">
        <v>8.3000000000000004E-2</v>
      </c>
      <c r="C36" s="1">
        <v>6.7000000000000004E-2</v>
      </c>
      <c r="D36" s="1">
        <v>6.8000000000000005E-2</v>
      </c>
      <c r="E36" s="1">
        <v>6.6000000000000003E-2</v>
      </c>
      <c r="F36" s="1">
        <v>6.8000000000000005E-2</v>
      </c>
      <c r="H36" s="12" t="s">
        <v>26</v>
      </c>
      <c r="I36" s="12"/>
      <c r="J36">
        <v>0.157</v>
      </c>
    </row>
    <row r="37" spans="1:10" x14ac:dyDescent="0.25">
      <c r="A37" s="1">
        <v>900</v>
      </c>
      <c r="B37" s="1">
        <v>0.08</v>
      </c>
      <c r="C37" s="1">
        <v>6.7000000000000004E-2</v>
      </c>
      <c r="D37" s="1">
        <v>6.5000000000000002E-2</v>
      </c>
      <c r="E37" s="1">
        <v>6.6000000000000003E-2</v>
      </c>
      <c r="F37" s="1">
        <v>6.5000000000000002E-2</v>
      </c>
    </row>
    <row r="38" spans="1:10" x14ac:dyDescent="0.25">
      <c r="A38" s="1">
        <v>1800</v>
      </c>
      <c r="B38" s="1">
        <v>7.2999999999999995E-2</v>
      </c>
      <c r="C38" s="1">
        <v>6.4000000000000001E-2</v>
      </c>
      <c r="D38" s="1">
        <v>6.4000000000000001E-2</v>
      </c>
      <c r="E38" s="1">
        <v>6.4000000000000001E-2</v>
      </c>
      <c r="F38" s="1">
        <v>6.5000000000000002E-2</v>
      </c>
    </row>
    <row r="40" spans="1:10" x14ac:dyDescent="0.25">
      <c r="A40" s="1" t="s">
        <v>29</v>
      </c>
      <c r="B40" s="9" t="s">
        <v>24</v>
      </c>
      <c r="C40" s="10"/>
      <c r="D40" s="10"/>
      <c r="E40" s="10"/>
      <c r="F40" s="11"/>
    </row>
    <row r="41" spans="1:10" x14ac:dyDescent="0.25">
      <c r="A41" s="1" t="s">
        <v>5</v>
      </c>
      <c r="B41" s="2" t="s">
        <v>0</v>
      </c>
      <c r="C41" s="2" t="s">
        <v>1</v>
      </c>
      <c r="D41" s="2" t="s">
        <v>2</v>
      </c>
      <c r="E41" s="2" t="s">
        <v>3</v>
      </c>
      <c r="F41" s="2" t="s">
        <v>4</v>
      </c>
    </row>
    <row r="42" spans="1:10" x14ac:dyDescent="0.25">
      <c r="A42" s="1">
        <v>0</v>
      </c>
      <c r="B42" s="1">
        <f>B31/J32</f>
        <v>1</v>
      </c>
      <c r="C42" s="1">
        <f>C31/J33</f>
        <v>1</v>
      </c>
      <c r="D42" s="1">
        <f>D31/J34</f>
        <v>1</v>
      </c>
      <c r="E42" s="1">
        <f>E31/J35</f>
        <v>1</v>
      </c>
      <c r="F42" s="1">
        <f>F31/J36</f>
        <v>1</v>
      </c>
    </row>
    <row r="43" spans="1:10" x14ac:dyDescent="0.25">
      <c r="A43" s="1">
        <v>30</v>
      </c>
      <c r="B43" s="1">
        <f>B32/J32</f>
        <v>0.95121951219512191</v>
      </c>
      <c r="C43" s="1">
        <f>C32/J33</f>
        <v>0.73548387096774193</v>
      </c>
      <c r="D43" s="1">
        <f>D32/J34</f>
        <v>0.670807453416149</v>
      </c>
      <c r="E43" s="1">
        <f>E32/J35</f>
        <v>0.72222222222222221</v>
      </c>
      <c r="F43" s="1">
        <f>F32/J36</f>
        <v>0.69426751592356684</v>
      </c>
    </row>
    <row r="44" spans="1:10" x14ac:dyDescent="0.25">
      <c r="A44" s="1">
        <v>60</v>
      </c>
      <c r="B44" s="1">
        <f>B33/J32</f>
        <v>0.9207317073170731</v>
      </c>
      <c r="C44" s="1">
        <f>C33/J33</f>
        <v>0.66451612903225799</v>
      </c>
      <c r="D44" s="3">
        <f>D33/J34</f>
        <v>0.59627329192546585</v>
      </c>
      <c r="E44" s="1">
        <f>E33/J35</f>
        <v>0.52469135802469136</v>
      </c>
      <c r="F44" s="1">
        <f>F33/J36</f>
        <v>0.56687898089171973</v>
      </c>
    </row>
    <row r="45" spans="1:10" x14ac:dyDescent="0.25">
      <c r="A45" s="1">
        <v>150</v>
      </c>
      <c r="B45" s="1">
        <f>B34/J32</f>
        <v>0.61585365853658536</v>
      </c>
      <c r="C45" s="3">
        <f>C34/J33</f>
        <v>0.47096774193548385</v>
      </c>
      <c r="D45" s="3">
        <f>D34/J34</f>
        <v>0.44720496894409933</v>
      </c>
      <c r="E45" s="1">
        <f>E34/J35</f>
        <v>0.48765432098765432</v>
      </c>
      <c r="F45" s="1">
        <f>F34/J36</f>
        <v>0.44585987261146504</v>
      </c>
    </row>
    <row r="46" spans="1:10" x14ac:dyDescent="0.25">
      <c r="A46" s="1">
        <v>300</v>
      </c>
      <c r="B46" s="1">
        <f>B35/J32</f>
        <v>0.54878048780487798</v>
      </c>
      <c r="C46" s="3">
        <f>C35/J33</f>
        <v>0.44516129032258067</v>
      </c>
      <c r="D46" s="1">
        <f>D35/J34</f>
        <v>0.43478260869565222</v>
      </c>
      <c r="E46" s="1">
        <f>E35/J35</f>
        <v>0.45061728395061723</v>
      </c>
      <c r="F46" s="1">
        <f>F35/J36</f>
        <v>0.43312101910828027</v>
      </c>
    </row>
    <row r="47" spans="1:10" x14ac:dyDescent="0.25">
      <c r="A47" s="1">
        <v>600</v>
      </c>
      <c r="B47" s="1">
        <f>B36/J32</f>
        <v>0.50609756097560976</v>
      </c>
      <c r="C47" s="1">
        <f>C36/J33</f>
        <v>0.43225806451612908</v>
      </c>
      <c r="D47" s="1">
        <f>D36/J34</f>
        <v>0.42236024844720499</v>
      </c>
      <c r="E47" s="1">
        <f>E36/J35</f>
        <v>0.40740740740740744</v>
      </c>
      <c r="F47" s="1">
        <f>F36/J36</f>
        <v>0.43312101910828027</v>
      </c>
    </row>
    <row r="48" spans="1:10" x14ac:dyDescent="0.25">
      <c r="A48" s="1">
        <v>900</v>
      </c>
      <c r="B48" s="1">
        <f>B37/J32</f>
        <v>0.48780487804878048</v>
      </c>
      <c r="C48" s="1">
        <f>C37/J33</f>
        <v>0.43225806451612908</v>
      </c>
      <c r="D48" s="1">
        <f>D37/J34</f>
        <v>0.40372670807453415</v>
      </c>
      <c r="E48" s="1">
        <f>E37/J35</f>
        <v>0.40740740740740744</v>
      </c>
      <c r="F48" s="1">
        <f>F37/J36</f>
        <v>0.4140127388535032</v>
      </c>
    </row>
    <row r="49" spans="1:6" x14ac:dyDescent="0.25">
      <c r="A49" s="1">
        <v>1800</v>
      </c>
      <c r="B49" s="1">
        <f>B38/J32</f>
        <v>0.44512195121951215</v>
      </c>
      <c r="C49" s="1">
        <f>C38/J33</f>
        <v>0.41290322580645161</v>
      </c>
      <c r="D49" s="1">
        <f>D38/J34</f>
        <v>0.39751552795031053</v>
      </c>
      <c r="E49" s="1">
        <f>E38/J35</f>
        <v>0.39506172839506171</v>
      </c>
      <c r="F49" s="1">
        <f>F38/J36</f>
        <v>0.4140127388535032</v>
      </c>
    </row>
    <row r="72" spans="1:10" x14ac:dyDescent="0.25">
      <c r="A72" s="1" t="s">
        <v>28</v>
      </c>
      <c r="B72" s="9" t="s">
        <v>27</v>
      </c>
      <c r="C72" s="10"/>
      <c r="D72" s="10"/>
      <c r="E72" s="10"/>
      <c r="F72" s="11"/>
    </row>
    <row r="73" spans="1:10" x14ac:dyDescent="0.25">
      <c r="A73" s="1" t="s">
        <v>5</v>
      </c>
      <c r="B73" s="2" t="s">
        <v>0</v>
      </c>
      <c r="C73" s="2" t="s">
        <v>1</v>
      </c>
      <c r="D73" s="2" t="s">
        <v>2</v>
      </c>
      <c r="E73" s="2" t="s">
        <v>3</v>
      </c>
      <c r="F73" s="2" t="s">
        <v>4</v>
      </c>
      <c r="H73" s="12" t="s">
        <v>25</v>
      </c>
      <c r="I73" s="12"/>
      <c r="J73" s="12"/>
    </row>
    <row r="74" spans="1:10" x14ac:dyDescent="0.25">
      <c r="A74" s="1">
        <v>0</v>
      </c>
      <c r="B74" s="1">
        <f>0.164</f>
        <v>0.16400000000000001</v>
      </c>
      <c r="C74" s="1">
        <v>0.13</v>
      </c>
      <c r="D74" s="1">
        <v>0.14699999999999999</v>
      </c>
      <c r="E74" s="1">
        <v>0.156</v>
      </c>
      <c r="F74" s="1">
        <v>0.16600000000000001</v>
      </c>
      <c r="H74" s="12" t="s">
        <v>13</v>
      </c>
      <c r="I74" s="12"/>
      <c r="J74">
        <f>J32</f>
        <v>0.16400000000000001</v>
      </c>
    </row>
    <row r="75" spans="1:10" x14ac:dyDescent="0.25">
      <c r="A75" s="1">
        <v>30</v>
      </c>
      <c r="B75" s="1">
        <v>0.157</v>
      </c>
      <c r="C75" s="1">
        <v>0.111</v>
      </c>
      <c r="D75" s="1">
        <v>0.14399999999999999</v>
      </c>
      <c r="E75" s="1">
        <v>0.12</v>
      </c>
      <c r="F75" s="1">
        <v>0.14299999999999999</v>
      </c>
      <c r="H75" s="12" t="s">
        <v>14</v>
      </c>
      <c r="I75" s="12"/>
      <c r="J75">
        <v>0.13</v>
      </c>
    </row>
    <row r="76" spans="1:10" x14ac:dyDescent="0.25">
      <c r="A76" s="1">
        <v>60</v>
      </c>
      <c r="B76" s="1">
        <v>0.155</v>
      </c>
      <c r="C76" s="1">
        <v>9.4E-2</v>
      </c>
      <c r="D76" s="3">
        <v>0.123</v>
      </c>
      <c r="E76" s="1">
        <v>0.10299999999999999</v>
      </c>
      <c r="F76" s="1">
        <v>0.107</v>
      </c>
      <c r="H76" s="12" t="s">
        <v>15</v>
      </c>
      <c r="I76" s="12"/>
      <c r="J76">
        <v>0.14699999999999999</v>
      </c>
    </row>
    <row r="77" spans="1:10" x14ac:dyDescent="0.25">
      <c r="A77" s="1">
        <v>150</v>
      </c>
      <c r="B77" s="1">
        <v>0.115</v>
      </c>
      <c r="C77" s="4">
        <v>6.8000000000000005E-2</v>
      </c>
      <c r="D77" s="3">
        <v>7.4999999999999997E-2</v>
      </c>
      <c r="E77" s="1">
        <v>7.1999999999999995E-2</v>
      </c>
      <c r="F77" s="1">
        <v>7.5999999999999998E-2</v>
      </c>
      <c r="H77" s="12" t="s">
        <v>16</v>
      </c>
      <c r="I77" s="12"/>
      <c r="J77">
        <v>0.156</v>
      </c>
    </row>
    <row r="78" spans="1:10" x14ac:dyDescent="0.25">
      <c r="A78" s="1">
        <v>300</v>
      </c>
      <c r="B78" s="1">
        <v>9.0999999999999998E-2</v>
      </c>
      <c r="C78" s="3">
        <v>6.7000000000000004E-2</v>
      </c>
      <c r="D78" s="1">
        <v>7.4999999999999997E-2</v>
      </c>
      <c r="E78" s="1">
        <v>7.0000000000000007E-2</v>
      </c>
      <c r="F78" s="1">
        <v>7.5999999999999998E-2</v>
      </c>
      <c r="H78" s="12" t="s">
        <v>26</v>
      </c>
      <c r="I78" s="12"/>
      <c r="J78">
        <v>0.16600000000000001</v>
      </c>
    </row>
    <row r="79" spans="1:10" x14ac:dyDescent="0.25">
      <c r="A79" s="1">
        <v>600</v>
      </c>
      <c r="B79" s="1">
        <v>7.9000000000000001E-2</v>
      </c>
      <c r="C79" s="1">
        <v>6.7000000000000004E-2</v>
      </c>
      <c r="D79" s="1">
        <v>7.2999999999999995E-2</v>
      </c>
      <c r="E79" s="1">
        <v>6.9000000000000006E-2</v>
      </c>
      <c r="F79" s="1">
        <v>7.4999999999999997E-2</v>
      </c>
    </row>
    <row r="80" spans="1:10" x14ac:dyDescent="0.25">
      <c r="A80" s="1">
        <v>900</v>
      </c>
      <c r="B80" s="1">
        <v>7.2999999999999995E-2</v>
      </c>
      <c r="C80" s="1">
        <v>6.6000000000000003E-2</v>
      </c>
      <c r="D80" s="1">
        <v>6.5000000000000002E-2</v>
      </c>
      <c r="E80" s="1">
        <v>6.7000000000000004E-2</v>
      </c>
      <c r="F80" s="1">
        <v>7.4999999999999997E-2</v>
      </c>
    </row>
    <row r="81" spans="1:6" x14ac:dyDescent="0.25">
      <c r="A81" s="1">
        <v>1800</v>
      </c>
      <c r="B81" s="1">
        <v>7.1999999999999995E-2</v>
      </c>
      <c r="C81" s="1">
        <v>6.5000000000000002E-2</v>
      </c>
      <c r="D81" s="1">
        <v>6.5000000000000002E-2</v>
      </c>
      <c r="E81" s="1">
        <v>6.7000000000000004E-2</v>
      </c>
      <c r="F81" s="1">
        <v>6.9000000000000006E-2</v>
      </c>
    </row>
    <row r="83" spans="1:6" x14ac:dyDescent="0.25">
      <c r="A83" s="1" t="s">
        <v>29</v>
      </c>
      <c r="B83" s="9" t="s">
        <v>31</v>
      </c>
      <c r="C83" s="10"/>
      <c r="D83" s="10"/>
      <c r="E83" s="10"/>
      <c r="F83" s="11"/>
    </row>
    <row r="84" spans="1:6" x14ac:dyDescent="0.25">
      <c r="A84" s="1" t="s">
        <v>5</v>
      </c>
      <c r="B84" s="2" t="s">
        <v>0</v>
      </c>
      <c r="C84" s="2" t="s">
        <v>1</v>
      </c>
      <c r="D84" s="2" t="s">
        <v>2</v>
      </c>
      <c r="E84" s="2" t="s">
        <v>3</v>
      </c>
      <c r="F84" s="2" t="s">
        <v>4</v>
      </c>
    </row>
    <row r="85" spans="1:6" x14ac:dyDescent="0.25">
      <c r="A85" s="1">
        <v>0</v>
      </c>
      <c r="B85" s="1">
        <f>B74/J74</f>
        <v>1</v>
      </c>
      <c r="C85" s="1">
        <f>C74/J75</f>
        <v>1</v>
      </c>
      <c r="D85" s="1">
        <f>D74/J76</f>
        <v>1</v>
      </c>
      <c r="E85" s="1">
        <f>E74/J77</f>
        <v>1</v>
      </c>
      <c r="F85" s="1">
        <f>F74/J78</f>
        <v>1</v>
      </c>
    </row>
    <row r="86" spans="1:6" x14ac:dyDescent="0.25">
      <c r="A86" s="1">
        <v>30</v>
      </c>
      <c r="B86" s="1">
        <f>B75/J74</f>
        <v>0.95731707317073167</v>
      </c>
      <c r="C86" s="1">
        <f>C75/J75</f>
        <v>0.85384615384615381</v>
      </c>
      <c r="D86" s="1">
        <f>D75/J76</f>
        <v>0.97959183673469385</v>
      </c>
      <c r="E86" s="1">
        <f>E75/J77</f>
        <v>0.76923076923076916</v>
      </c>
      <c r="F86" s="1">
        <f>F75/J78</f>
        <v>0.86144578313252995</v>
      </c>
    </row>
    <row r="87" spans="1:6" x14ac:dyDescent="0.25">
      <c r="A87" s="1">
        <v>60</v>
      </c>
      <c r="B87" s="1">
        <f>B76/J74</f>
        <v>0.94512195121951215</v>
      </c>
      <c r="C87" s="1">
        <f>C76/J75</f>
        <v>0.72307692307692306</v>
      </c>
      <c r="D87" s="3">
        <f>D76/J76</f>
        <v>0.83673469387755106</v>
      </c>
      <c r="E87" s="1">
        <f>E76/J77</f>
        <v>0.66025641025641024</v>
      </c>
      <c r="F87" s="1">
        <f>F76/J78</f>
        <v>0.64457831325301196</v>
      </c>
    </row>
    <row r="88" spans="1:6" x14ac:dyDescent="0.25">
      <c r="A88" s="1">
        <v>150</v>
      </c>
      <c r="B88" s="1">
        <f>B77/J74</f>
        <v>0.70121951219512191</v>
      </c>
      <c r="C88" s="3">
        <f>C77/J75</f>
        <v>0.52307692307692311</v>
      </c>
      <c r="D88" s="3">
        <f>D77/J76</f>
        <v>0.51020408163265307</v>
      </c>
      <c r="E88" s="1">
        <f>E77/J77</f>
        <v>0.46153846153846151</v>
      </c>
      <c r="F88" s="1">
        <f>F77/J78</f>
        <v>0.45783132530120479</v>
      </c>
    </row>
    <row r="89" spans="1:6" x14ac:dyDescent="0.25">
      <c r="A89" s="1">
        <v>300</v>
      </c>
      <c r="B89" s="1">
        <f>B78/J74</f>
        <v>0.55487804878048774</v>
      </c>
      <c r="C89" s="3">
        <f>C78/J75</f>
        <v>0.51538461538461544</v>
      </c>
      <c r="D89" s="1">
        <f>D78/J76</f>
        <v>0.51020408163265307</v>
      </c>
      <c r="E89" s="1">
        <f>E78/J77</f>
        <v>0.44871794871794873</v>
      </c>
      <c r="F89" s="1">
        <f>F78/J78</f>
        <v>0.45783132530120479</v>
      </c>
    </row>
    <row r="90" spans="1:6" x14ac:dyDescent="0.25">
      <c r="A90" s="1">
        <v>600</v>
      </c>
      <c r="B90" s="1">
        <f>B79/J74</f>
        <v>0.48170731707317072</v>
      </c>
      <c r="C90" s="1">
        <f>C79/J75</f>
        <v>0.51538461538461544</v>
      </c>
      <c r="D90" s="1">
        <f>D79/J76</f>
        <v>0.49659863945578231</v>
      </c>
      <c r="E90" s="1">
        <f>E79/J77</f>
        <v>0.44230769230769235</v>
      </c>
      <c r="F90" s="1">
        <f>F79/J78</f>
        <v>0.45180722891566261</v>
      </c>
    </row>
    <row r="91" spans="1:6" x14ac:dyDescent="0.25">
      <c r="A91" s="1">
        <v>900</v>
      </c>
      <c r="B91" s="1">
        <f>B80/J74</f>
        <v>0.44512195121951215</v>
      </c>
      <c r="C91" s="1">
        <f>C80/J75</f>
        <v>0.50769230769230766</v>
      </c>
      <c r="D91" s="1">
        <f>D80/J76</f>
        <v>0.44217687074829937</v>
      </c>
      <c r="E91" s="1">
        <f>E80/J77</f>
        <v>0.42948717948717952</v>
      </c>
      <c r="F91" s="1">
        <f>F80/J78</f>
        <v>0.45180722891566261</v>
      </c>
    </row>
    <row r="92" spans="1:6" x14ac:dyDescent="0.25">
      <c r="A92" s="1">
        <v>1800</v>
      </c>
      <c r="B92" s="1">
        <f>B81/J74</f>
        <v>0.43902439024390238</v>
      </c>
      <c r="C92" s="1">
        <f>C81/J75</f>
        <v>0.5</v>
      </c>
      <c r="D92" s="1">
        <f>D81/J76</f>
        <v>0.44217687074829937</v>
      </c>
      <c r="E92" s="1">
        <f>E81/J77</f>
        <v>0.42948717948717952</v>
      </c>
      <c r="F92" s="1">
        <f>F81/J78</f>
        <v>0.41566265060240964</v>
      </c>
    </row>
    <row r="119" spans="1:8" x14ac:dyDescent="0.25">
      <c r="A119" s="1" t="s">
        <v>29</v>
      </c>
      <c r="B119" s="9" t="s">
        <v>31</v>
      </c>
      <c r="C119" s="10"/>
      <c r="D119" s="10"/>
      <c r="E119" s="10"/>
      <c r="F119" s="11"/>
    </row>
    <row r="120" spans="1:8" x14ac:dyDescent="0.25">
      <c r="A120" s="1" t="s">
        <v>5</v>
      </c>
      <c r="B120" s="2" t="s">
        <v>0</v>
      </c>
      <c r="C120" s="2" t="s">
        <v>44</v>
      </c>
      <c r="D120" s="2" t="s">
        <v>45</v>
      </c>
      <c r="E120" s="2" t="s">
        <v>46</v>
      </c>
      <c r="F120" s="2" t="s">
        <v>47</v>
      </c>
      <c r="H120" s="7" t="s">
        <v>48</v>
      </c>
    </row>
    <row r="121" spans="1:8" x14ac:dyDescent="0.25">
      <c r="A121" s="1">
        <v>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H121">
        <v>1</v>
      </c>
    </row>
    <row r="122" spans="1:8" x14ac:dyDescent="0.25">
      <c r="A122" s="1">
        <v>30</v>
      </c>
      <c r="B122" s="1">
        <f t="shared" ref="B122:F124" si="0">(B6+B43+B86)/3</f>
        <v>0.96084552845528448</v>
      </c>
      <c r="C122" s="1">
        <f t="shared" si="0"/>
        <v>0.84144334160463197</v>
      </c>
      <c r="D122" s="1">
        <f t="shared" si="0"/>
        <v>0.8497997633836144</v>
      </c>
      <c r="E122" s="1">
        <f t="shared" si="0"/>
        <v>0.75181766381766379</v>
      </c>
      <c r="F122" s="1">
        <f t="shared" si="0"/>
        <v>0.72423776635203241</v>
      </c>
      <c r="H122">
        <f>(C122+D122+E122+F122)/4</f>
        <v>0.79182463378948564</v>
      </c>
    </row>
    <row r="123" spans="1:8" x14ac:dyDescent="0.25">
      <c r="A123" s="1">
        <v>60</v>
      </c>
      <c r="B123" s="1">
        <f t="shared" si="0"/>
        <v>0.85761788617886181</v>
      </c>
      <c r="C123" s="1">
        <f t="shared" si="0"/>
        <v>0.77086435070306036</v>
      </c>
      <c r="D123" s="3">
        <f t="shared" si="0"/>
        <v>0.6930026619343389</v>
      </c>
      <c r="E123" s="1">
        <f t="shared" si="0"/>
        <v>0.63931592276036719</v>
      </c>
      <c r="F123" s="1">
        <f t="shared" si="0"/>
        <v>0.55848576471491063</v>
      </c>
      <c r="H123">
        <f t="shared" ref="H123:H128" si="1">(SUM(C123:F123))/4</f>
        <v>0.66541717502816922</v>
      </c>
    </row>
    <row r="124" spans="1:8" x14ac:dyDescent="0.25">
      <c r="A124" s="1">
        <v>150</v>
      </c>
      <c r="B124" s="1">
        <f t="shared" si="0"/>
        <v>0.66869105691056907</v>
      </c>
      <c r="C124" s="3">
        <f t="shared" si="0"/>
        <v>0.53334822167080231</v>
      </c>
      <c r="D124" s="3">
        <f t="shared" si="0"/>
        <v>0.43180301685891748</v>
      </c>
      <c r="E124" s="1">
        <f t="shared" si="0"/>
        <v>0.45706426084203861</v>
      </c>
      <c r="F124" s="1">
        <f t="shared" si="0"/>
        <v>0.4405637326375566</v>
      </c>
      <c r="H124">
        <f t="shared" si="1"/>
        <v>0.46569480800232876</v>
      </c>
    </row>
    <row r="125" spans="1:8" x14ac:dyDescent="0.25">
      <c r="A125" s="1">
        <v>300</v>
      </c>
      <c r="B125" s="1">
        <f t="shared" ref="B125:E128" si="2">(B9+B46+B89)/3</f>
        <v>0.50988617886178866</v>
      </c>
      <c r="C125" s="3">
        <f t="shared" si="2"/>
        <v>0.4611819685690654</v>
      </c>
      <c r="D125" s="1">
        <f t="shared" si="2"/>
        <v>0.4193288967761018</v>
      </c>
      <c r="E125" s="1">
        <f t="shared" si="2"/>
        <v>0.43244507755618861</v>
      </c>
      <c r="F125" s="1">
        <f>(F9+F46+E89)/3</f>
        <v>0.42127965594207634</v>
      </c>
      <c r="H125">
        <f t="shared" si="1"/>
        <v>0.43355889971085804</v>
      </c>
    </row>
    <row r="126" spans="1:8" x14ac:dyDescent="0.25">
      <c r="A126" s="1">
        <v>600</v>
      </c>
      <c r="B126" s="1">
        <f t="shared" si="2"/>
        <v>0.42293495934959352</v>
      </c>
      <c r="C126" s="1">
        <f t="shared" si="2"/>
        <v>0.4298808933002482</v>
      </c>
      <c r="D126" s="1">
        <f t="shared" si="2"/>
        <v>0.40565296263432904</v>
      </c>
      <c r="E126" s="1">
        <f t="shared" si="2"/>
        <v>0.40323836657169992</v>
      </c>
      <c r="F126" s="1">
        <f>(F10+F47+F90)/3</f>
        <v>0.41564274934131423</v>
      </c>
      <c r="H126">
        <f t="shared" si="1"/>
        <v>0.41360374296189784</v>
      </c>
    </row>
    <row r="127" spans="1:8" x14ac:dyDescent="0.25">
      <c r="A127" s="1">
        <v>900</v>
      </c>
      <c r="B127" s="1">
        <f t="shared" si="2"/>
        <v>0.38997560975609752</v>
      </c>
      <c r="C127" s="1">
        <f t="shared" si="2"/>
        <v>0.41765012406947893</v>
      </c>
      <c r="D127" s="1">
        <f t="shared" si="2"/>
        <v>0.3779678596076112</v>
      </c>
      <c r="E127" s="1">
        <f t="shared" si="2"/>
        <v>0.39063152896486231</v>
      </c>
      <c r="F127" s="1">
        <f>(F11+F48+F91)/3</f>
        <v>0.40260665592305528</v>
      </c>
      <c r="H127">
        <f t="shared" si="1"/>
        <v>0.39721404214125194</v>
      </c>
    </row>
    <row r="128" spans="1:8" x14ac:dyDescent="0.25">
      <c r="A128" s="1">
        <v>1800</v>
      </c>
      <c r="B128" s="1">
        <f t="shared" si="2"/>
        <v>0.37004878048780482</v>
      </c>
      <c r="C128" s="1">
        <f t="shared" si="2"/>
        <v>0.39230107526881719</v>
      </c>
      <c r="D128" s="1">
        <f t="shared" si="2"/>
        <v>0.37256413289953666</v>
      </c>
      <c r="E128" s="1">
        <f t="shared" si="2"/>
        <v>0.38051630262741371</v>
      </c>
      <c r="F128" s="1">
        <f>(F12+F49+F92)/3</f>
        <v>0.3768917964853043</v>
      </c>
      <c r="H128">
        <f t="shared" si="1"/>
        <v>0.38056832682026792</v>
      </c>
    </row>
  </sheetData>
  <mergeCells count="18">
    <mergeCell ref="B3:F3"/>
    <mergeCell ref="B29:F29"/>
    <mergeCell ref="H31:J31"/>
    <mergeCell ref="H32:I32"/>
    <mergeCell ref="H33:I33"/>
    <mergeCell ref="H34:I34"/>
    <mergeCell ref="H35:I35"/>
    <mergeCell ref="H36:I36"/>
    <mergeCell ref="B40:F40"/>
    <mergeCell ref="B72:F72"/>
    <mergeCell ref="B119:F119"/>
    <mergeCell ref="B83:F83"/>
    <mergeCell ref="H73:J73"/>
    <mergeCell ref="H74:I74"/>
    <mergeCell ref="H75:I75"/>
    <mergeCell ref="H76:I76"/>
    <mergeCell ref="H77:I77"/>
    <mergeCell ref="H78:I78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125"/>
  <sheetViews>
    <sheetView topLeftCell="A127" workbookViewId="0">
      <selection activeCell="A125" sqref="A116:F125"/>
    </sheetView>
  </sheetViews>
  <sheetFormatPr defaultRowHeight="15" x14ac:dyDescent="0.25"/>
  <cols>
    <col min="2" max="2" width="17.5703125" customWidth="1"/>
    <col min="3" max="3" width="17.42578125" customWidth="1"/>
    <col min="4" max="4" width="18.42578125" customWidth="1"/>
    <col min="5" max="5" width="18.28515625" customWidth="1"/>
    <col min="6" max="6" width="20.28515625" customWidth="1"/>
    <col min="8" max="8" width="15.5703125" customWidth="1"/>
  </cols>
  <sheetData>
    <row r="4" spans="1:9" x14ac:dyDescent="0.25">
      <c r="A4" s="4"/>
      <c r="B4" s="13" t="s">
        <v>6</v>
      </c>
      <c r="C4" s="14"/>
      <c r="D4" s="14"/>
      <c r="E4" s="14"/>
      <c r="F4" s="15"/>
    </row>
    <row r="5" spans="1:9" ht="30" x14ac:dyDescent="0.25">
      <c r="A5" s="4" t="s">
        <v>5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H5" s="6" t="s">
        <v>12</v>
      </c>
    </row>
    <row r="6" spans="1:9" ht="30" x14ac:dyDescent="0.25">
      <c r="A6" s="4">
        <v>0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H6" s="5" t="s">
        <v>18</v>
      </c>
      <c r="I6">
        <f>SLOPE(B6:B13,A6:A13)</f>
        <v>-2.607645875251509E-4</v>
      </c>
    </row>
    <row r="7" spans="1:9" x14ac:dyDescent="0.25">
      <c r="A7" s="4">
        <v>30</v>
      </c>
      <c r="B7" s="4">
        <v>0.65200000000000002</v>
      </c>
      <c r="C7" s="4">
        <v>0.44600000000000001</v>
      </c>
      <c r="D7" s="4">
        <v>0.498</v>
      </c>
      <c r="E7" s="4">
        <v>0.35199999999999998</v>
      </c>
      <c r="F7" s="4">
        <v>0.35599999999999998</v>
      </c>
      <c r="H7" t="s">
        <v>14</v>
      </c>
      <c r="I7">
        <f>SLOPE(C6:C13,A6:A13)</f>
        <v>-2.1381623071763917E-4</v>
      </c>
    </row>
    <row r="8" spans="1:9" x14ac:dyDescent="0.25">
      <c r="A8" s="4">
        <v>60</v>
      </c>
      <c r="B8" s="4">
        <v>0.57699999999999996</v>
      </c>
      <c r="C8" s="4">
        <v>0.38</v>
      </c>
      <c r="D8" s="4">
        <v>0.40100000000000002</v>
      </c>
      <c r="E8" s="4">
        <v>0.28399999999999997</v>
      </c>
      <c r="F8" s="4">
        <v>0.28899999999999998</v>
      </c>
      <c r="H8" t="s">
        <v>15</v>
      </c>
      <c r="I8">
        <f>SLOPE(D6:D13,A6:A13)</f>
        <v>-1.937290409121395E-4</v>
      </c>
    </row>
    <row r="9" spans="1:9" x14ac:dyDescent="0.25">
      <c r="A9" s="4">
        <v>150</v>
      </c>
      <c r="B9" s="4">
        <v>0.36</v>
      </c>
      <c r="C9" s="4">
        <v>0.248</v>
      </c>
      <c r="D9" s="4">
        <v>0.28299999999999997</v>
      </c>
      <c r="E9" s="4">
        <v>0.25</v>
      </c>
      <c r="F9" s="4">
        <v>0.22500000000000001</v>
      </c>
      <c r="H9" t="s">
        <v>16</v>
      </c>
      <c r="I9">
        <f>SLOPE(E6:E13,A6:A13)</f>
        <v>-1.6528057232282587E-4</v>
      </c>
    </row>
    <row r="10" spans="1:9" x14ac:dyDescent="0.25">
      <c r="A10" s="4">
        <v>300</v>
      </c>
      <c r="B10" s="4">
        <v>0.307</v>
      </c>
      <c r="C10" s="4">
        <v>0.22800000000000001</v>
      </c>
      <c r="D10" s="4">
        <v>0.28299999999999997</v>
      </c>
      <c r="E10" s="4">
        <v>0.246</v>
      </c>
      <c r="F10" s="4">
        <v>0.218</v>
      </c>
      <c r="H10" t="s">
        <v>19</v>
      </c>
      <c r="I10">
        <f>SLOPE(F6:F13,A6:A13)</f>
        <v>-1.8246143527833668E-4</v>
      </c>
    </row>
    <row r="11" spans="1:9" x14ac:dyDescent="0.25">
      <c r="A11" s="4">
        <v>600</v>
      </c>
      <c r="B11" s="4">
        <v>0.27</v>
      </c>
      <c r="C11" s="4">
        <v>0.218</v>
      </c>
      <c r="D11" s="4">
        <v>0.27</v>
      </c>
      <c r="E11" s="4">
        <v>0.24199999999999999</v>
      </c>
      <c r="F11" s="4">
        <v>0.218</v>
      </c>
    </row>
    <row r="12" spans="1:9" x14ac:dyDescent="0.25">
      <c r="A12" s="4">
        <v>900</v>
      </c>
      <c r="B12" s="4">
        <v>0.26600000000000001</v>
      </c>
      <c r="C12" s="4">
        <v>0.21099999999999999</v>
      </c>
      <c r="D12" s="4">
        <v>0.27</v>
      </c>
      <c r="E12" s="4">
        <v>0.24199999999999999</v>
      </c>
      <c r="F12" s="4">
        <v>0.21099999999999999</v>
      </c>
    </row>
    <row r="13" spans="1:9" x14ac:dyDescent="0.25">
      <c r="A13" s="4">
        <v>1800</v>
      </c>
      <c r="B13" s="4">
        <v>0.26200000000000001</v>
      </c>
      <c r="C13" s="4">
        <v>0.20799999999999999</v>
      </c>
      <c r="D13" s="4">
        <v>0.26600000000000001</v>
      </c>
      <c r="E13" s="4">
        <v>0.23499999999999999</v>
      </c>
      <c r="F13" s="4">
        <v>0.20499999999999999</v>
      </c>
    </row>
    <row r="30" spans="1:10" x14ac:dyDescent="0.25">
      <c r="A30" s="1" t="s">
        <v>32</v>
      </c>
      <c r="B30" s="9" t="s">
        <v>23</v>
      </c>
      <c r="C30" s="10"/>
      <c r="D30" s="10"/>
      <c r="E30" s="10"/>
      <c r="F30" s="11"/>
    </row>
    <row r="31" spans="1:10" x14ac:dyDescent="0.25">
      <c r="A31" s="1" t="s">
        <v>5</v>
      </c>
      <c r="B31" s="2" t="s">
        <v>0</v>
      </c>
      <c r="C31" s="2" t="s">
        <v>1</v>
      </c>
      <c r="D31" s="2" t="s">
        <v>2</v>
      </c>
      <c r="E31" s="2" t="s">
        <v>3</v>
      </c>
      <c r="F31" s="2" t="s">
        <v>4</v>
      </c>
    </row>
    <row r="32" spans="1:10" x14ac:dyDescent="0.25">
      <c r="A32" s="1">
        <v>0</v>
      </c>
      <c r="B32" s="1">
        <v>0.13400000000000001</v>
      </c>
      <c r="C32" s="1">
        <v>0.13200000000000001</v>
      </c>
      <c r="D32" s="1">
        <v>0.123</v>
      </c>
      <c r="E32" s="1">
        <v>0.13600000000000001</v>
      </c>
      <c r="F32" s="1">
        <v>0.14299999999999999</v>
      </c>
      <c r="H32" s="12" t="s">
        <v>25</v>
      </c>
      <c r="I32" s="12"/>
      <c r="J32" s="12"/>
    </row>
    <row r="33" spans="1:10" x14ac:dyDescent="0.25">
      <c r="A33" s="1">
        <v>30</v>
      </c>
      <c r="B33" s="1">
        <v>0.11899999999999999</v>
      </c>
      <c r="C33" s="1">
        <v>8.2000000000000003E-2</v>
      </c>
      <c r="D33" s="1">
        <v>8.6999999999999994E-2</v>
      </c>
      <c r="E33" s="1">
        <v>8.6999999999999994E-2</v>
      </c>
      <c r="F33" s="1">
        <v>8.2000000000000003E-2</v>
      </c>
      <c r="H33" s="12" t="s">
        <v>13</v>
      </c>
      <c r="I33" s="12"/>
      <c r="J33">
        <v>0.13400000000000001</v>
      </c>
    </row>
    <row r="34" spans="1:10" x14ac:dyDescent="0.25">
      <c r="A34" s="1">
        <v>60</v>
      </c>
      <c r="B34" s="1">
        <v>0.104</v>
      </c>
      <c r="C34" s="1">
        <v>7.6999999999999999E-2</v>
      </c>
      <c r="D34" s="3">
        <v>7.6999999999999999E-2</v>
      </c>
      <c r="E34" s="1">
        <v>7.9000000000000001E-2</v>
      </c>
      <c r="F34" s="1">
        <v>8.2000000000000003E-2</v>
      </c>
      <c r="H34" s="12" t="s">
        <v>14</v>
      </c>
      <c r="I34" s="12"/>
      <c r="J34">
        <v>0.13200000000000001</v>
      </c>
    </row>
    <row r="35" spans="1:10" x14ac:dyDescent="0.25">
      <c r="A35" s="1">
        <v>150</v>
      </c>
      <c r="B35" s="1">
        <v>8.2000000000000003E-2</v>
      </c>
      <c r="C35" s="4">
        <v>7.1999999999999995E-2</v>
      </c>
      <c r="D35" s="3">
        <v>6.9000000000000006E-2</v>
      </c>
      <c r="E35" s="1">
        <v>7.2999999999999995E-2</v>
      </c>
      <c r="F35" s="1">
        <v>6.9000000000000006E-2</v>
      </c>
      <c r="H35" s="12" t="s">
        <v>15</v>
      </c>
      <c r="I35" s="12"/>
      <c r="J35">
        <v>0.123</v>
      </c>
    </row>
    <row r="36" spans="1:10" x14ac:dyDescent="0.25">
      <c r="A36" s="1">
        <v>300</v>
      </c>
      <c r="B36" s="1">
        <v>7.9000000000000001E-2</v>
      </c>
      <c r="C36" s="3">
        <v>6.8000000000000005E-2</v>
      </c>
      <c r="D36" s="1">
        <v>6.8000000000000005E-2</v>
      </c>
      <c r="E36" s="1">
        <v>7.1999999999999995E-2</v>
      </c>
      <c r="F36" s="1">
        <v>6.8000000000000005E-2</v>
      </c>
      <c r="H36" s="12" t="s">
        <v>16</v>
      </c>
      <c r="I36" s="12"/>
      <c r="J36">
        <v>0.13600000000000001</v>
      </c>
    </row>
    <row r="37" spans="1:10" x14ac:dyDescent="0.25">
      <c r="A37" s="1">
        <v>600</v>
      </c>
      <c r="B37" s="1">
        <v>7.4999999999999997E-2</v>
      </c>
      <c r="C37" s="1">
        <v>6.7000000000000004E-2</v>
      </c>
      <c r="D37" s="1">
        <v>6.8000000000000005E-2</v>
      </c>
      <c r="E37" s="1">
        <v>6.9000000000000006E-2</v>
      </c>
      <c r="F37" s="1">
        <v>6.7000000000000004E-2</v>
      </c>
      <c r="H37" s="12" t="s">
        <v>26</v>
      </c>
      <c r="I37" s="12"/>
      <c r="J37">
        <v>0.14299999999999999</v>
      </c>
    </row>
    <row r="38" spans="1:10" x14ac:dyDescent="0.25">
      <c r="A38" s="1">
        <v>900</v>
      </c>
      <c r="B38" s="1">
        <v>7.0000000000000007E-2</v>
      </c>
      <c r="C38" s="1">
        <v>6.7000000000000004E-2</v>
      </c>
      <c r="D38" s="1">
        <v>6.7000000000000004E-2</v>
      </c>
      <c r="E38" s="1">
        <v>6.6000000000000003E-2</v>
      </c>
      <c r="F38" s="1">
        <v>6.7000000000000004E-2</v>
      </c>
    </row>
    <row r="39" spans="1:10" x14ac:dyDescent="0.25">
      <c r="A39" s="1">
        <v>1800</v>
      </c>
      <c r="B39" s="1">
        <v>6.6000000000000003E-2</v>
      </c>
      <c r="C39" s="1">
        <v>6.5000000000000002E-2</v>
      </c>
      <c r="D39" s="1">
        <v>6.6000000000000003E-2</v>
      </c>
      <c r="E39" s="1">
        <v>6.4000000000000001E-2</v>
      </c>
      <c r="F39" s="1">
        <v>6.5000000000000002E-2</v>
      </c>
    </row>
    <row r="41" spans="1:10" x14ac:dyDescent="0.25">
      <c r="A41" s="1" t="s">
        <v>32</v>
      </c>
      <c r="B41" s="9" t="s">
        <v>24</v>
      </c>
      <c r="C41" s="10"/>
      <c r="D41" s="10"/>
      <c r="E41" s="10"/>
      <c r="F41" s="11"/>
    </row>
    <row r="42" spans="1:10" x14ac:dyDescent="0.25">
      <c r="A42" s="1" t="s">
        <v>5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</row>
    <row r="43" spans="1:10" x14ac:dyDescent="0.25">
      <c r="A43" s="1">
        <v>0</v>
      </c>
      <c r="B43" s="1">
        <f>B32/J33</f>
        <v>1</v>
      </c>
      <c r="C43" s="1">
        <f>C32/J34</f>
        <v>1</v>
      </c>
      <c r="D43" s="1">
        <f>D32/J35</f>
        <v>1</v>
      </c>
      <c r="E43" s="1">
        <f>E32/J36</f>
        <v>1</v>
      </c>
      <c r="F43" s="1">
        <f>F32/J37</f>
        <v>1</v>
      </c>
    </row>
    <row r="44" spans="1:10" x14ac:dyDescent="0.25">
      <c r="A44" s="1">
        <v>30</v>
      </c>
      <c r="B44" s="1">
        <f>B33/J33</f>
        <v>0.88805970149253721</v>
      </c>
      <c r="C44" s="1">
        <f>C33/J34</f>
        <v>0.62121212121212122</v>
      </c>
      <c r="D44" s="1">
        <f>D33/J35</f>
        <v>0.70731707317073167</v>
      </c>
      <c r="E44" s="1">
        <f>E33/J36</f>
        <v>0.63970588235294112</v>
      </c>
      <c r="F44" s="1">
        <f>F33/J37</f>
        <v>0.57342657342657355</v>
      </c>
    </row>
    <row r="45" spans="1:10" x14ac:dyDescent="0.25">
      <c r="A45" s="1">
        <v>60</v>
      </c>
      <c r="B45" s="1">
        <f>B34/J33</f>
        <v>0.77611940298507454</v>
      </c>
      <c r="C45" s="1">
        <f>C34/J34</f>
        <v>0.58333333333333326</v>
      </c>
      <c r="D45" s="3">
        <f>D34/J35</f>
        <v>0.62601626016260159</v>
      </c>
      <c r="E45" s="1">
        <f>E34/J36</f>
        <v>0.58088235294117641</v>
      </c>
      <c r="F45" s="1">
        <f>F34/J37</f>
        <v>0.57342657342657355</v>
      </c>
    </row>
    <row r="46" spans="1:10" x14ac:dyDescent="0.25">
      <c r="A46" s="1">
        <v>150</v>
      </c>
      <c r="B46" s="1">
        <f>B35/J33</f>
        <v>0.61194029850746268</v>
      </c>
      <c r="C46" s="3">
        <f>C35/J34</f>
        <v>0.54545454545454541</v>
      </c>
      <c r="D46" s="3">
        <f>D35/J35</f>
        <v>0.56097560975609762</v>
      </c>
      <c r="E46" s="1">
        <f>E35/J36</f>
        <v>0.53676470588235292</v>
      </c>
      <c r="F46" s="1">
        <f>F35/J37</f>
        <v>0.48251748251748261</v>
      </c>
    </row>
    <row r="47" spans="1:10" x14ac:dyDescent="0.25">
      <c r="A47" s="1">
        <v>300</v>
      </c>
      <c r="B47" s="1">
        <f>B36/J33</f>
        <v>0.58955223880597007</v>
      </c>
      <c r="C47" s="3">
        <f>C36/J34</f>
        <v>0.51515151515151514</v>
      </c>
      <c r="D47" s="1">
        <f>D36/J35</f>
        <v>0.55284552845528456</v>
      </c>
      <c r="E47" s="1">
        <f>E36/J36</f>
        <v>0.52941176470588225</v>
      </c>
      <c r="F47" s="1">
        <f>F36/J37</f>
        <v>0.47552447552447558</v>
      </c>
    </row>
    <row r="48" spans="1:10" x14ac:dyDescent="0.25">
      <c r="A48" s="1">
        <v>600</v>
      </c>
      <c r="B48" s="1">
        <f>B37/J33</f>
        <v>0.55970149253731338</v>
      </c>
      <c r="C48" s="1">
        <f>C37/J34</f>
        <v>0.50757575757575757</v>
      </c>
      <c r="D48" s="1">
        <f>D37/J35</f>
        <v>0.55284552845528456</v>
      </c>
      <c r="E48" s="1">
        <f>E37/J36</f>
        <v>0.50735294117647056</v>
      </c>
      <c r="F48" s="1">
        <f>F37/J37</f>
        <v>0.4685314685314686</v>
      </c>
    </row>
    <row r="49" spans="1:6" x14ac:dyDescent="0.25">
      <c r="A49" s="1">
        <v>900</v>
      </c>
      <c r="B49" s="1">
        <f>B38/J33</f>
        <v>0.5223880597014926</v>
      </c>
      <c r="C49" s="1">
        <f>C38/J34</f>
        <v>0.50757575757575757</v>
      </c>
      <c r="D49" s="1">
        <f>D38/J35</f>
        <v>0.54471544715447162</v>
      </c>
      <c r="E49" s="1">
        <f>E38/J36</f>
        <v>0.48529411764705882</v>
      </c>
      <c r="F49" s="1">
        <f>F38/J37</f>
        <v>0.4685314685314686</v>
      </c>
    </row>
    <row r="50" spans="1:6" x14ac:dyDescent="0.25">
      <c r="A50" s="1">
        <v>1800</v>
      </c>
      <c r="B50" s="1">
        <f>B39/J33</f>
        <v>0.4925373134328358</v>
      </c>
      <c r="C50" s="1">
        <f>C39/J34</f>
        <v>0.49242424242424243</v>
      </c>
      <c r="D50" s="1">
        <f>D39/J35</f>
        <v>0.53658536585365857</v>
      </c>
      <c r="E50" s="1">
        <f>E39/J36</f>
        <v>0.47058823529411764</v>
      </c>
      <c r="F50" s="1">
        <f>F39/J37</f>
        <v>0.45454545454545459</v>
      </c>
    </row>
    <row r="72" spans="1:10" x14ac:dyDescent="0.25">
      <c r="A72" s="1" t="s">
        <v>32</v>
      </c>
      <c r="B72" s="9" t="s">
        <v>27</v>
      </c>
      <c r="C72" s="10"/>
      <c r="D72" s="10"/>
      <c r="E72" s="10"/>
      <c r="F72" s="11"/>
    </row>
    <row r="73" spans="1:10" x14ac:dyDescent="0.25">
      <c r="A73" s="1" t="s">
        <v>5</v>
      </c>
      <c r="B73" s="2" t="s">
        <v>0</v>
      </c>
      <c r="C73" s="2" t="s">
        <v>1</v>
      </c>
      <c r="D73" s="2" t="s">
        <v>2</v>
      </c>
      <c r="E73" s="2" t="s">
        <v>3</v>
      </c>
      <c r="F73" s="2" t="s">
        <v>4</v>
      </c>
      <c r="H73" s="12" t="s">
        <v>25</v>
      </c>
      <c r="I73" s="12"/>
      <c r="J73" s="12"/>
    </row>
    <row r="74" spans="1:10" x14ac:dyDescent="0.25">
      <c r="A74" s="1">
        <v>0</v>
      </c>
      <c r="B74" s="1">
        <v>0.13900000000000001</v>
      </c>
      <c r="C74" s="1">
        <v>0.14699999999999999</v>
      </c>
      <c r="D74" s="1">
        <v>0.123</v>
      </c>
      <c r="E74" s="1">
        <v>0.127</v>
      </c>
      <c r="F74" s="1">
        <v>0.14199999999999999</v>
      </c>
      <c r="H74" s="12" t="s">
        <v>13</v>
      </c>
      <c r="I74" s="12"/>
      <c r="J74">
        <v>0.13900000000000001</v>
      </c>
    </row>
    <row r="75" spans="1:10" x14ac:dyDescent="0.25">
      <c r="A75" s="1">
        <v>30</v>
      </c>
      <c r="B75" s="1">
        <v>0.108</v>
      </c>
      <c r="C75" s="1">
        <v>8.5000000000000006E-2</v>
      </c>
      <c r="D75" s="1">
        <v>8.7999999999999995E-2</v>
      </c>
      <c r="E75" s="1">
        <v>8.5000000000000006E-2</v>
      </c>
      <c r="F75" s="1">
        <v>8.4000000000000005E-2</v>
      </c>
      <c r="H75" s="12" t="s">
        <v>14</v>
      </c>
      <c r="I75" s="12"/>
      <c r="J75">
        <v>0.14699999999999999</v>
      </c>
    </row>
    <row r="76" spans="1:10" x14ac:dyDescent="0.25">
      <c r="A76" s="1">
        <v>60</v>
      </c>
      <c r="B76" s="1">
        <v>9.8000000000000004E-2</v>
      </c>
      <c r="C76" s="1">
        <v>8.2000000000000003E-2</v>
      </c>
      <c r="D76" s="3">
        <v>7.5999999999999998E-2</v>
      </c>
      <c r="E76" s="1">
        <v>7.3999999999999996E-2</v>
      </c>
      <c r="F76" s="1">
        <v>7.3999999999999996E-2</v>
      </c>
      <c r="H76" s="12" t="s">
        <v>15</v>
      </c>
      <c r="I76" s="12"/>
      <c r="J76">
        <v>0.123</v>
      </c>
    </row>
    <row r="77" spans="1:10" x14ac:dyDescent="0.25">
      <c r="A77" s="1">
        <v>150</v>
      </c>
      <c r="B77" s="1">
        <v>0.08</v>
      </c>
      <c r="C77" s="4">
        <v>7.1999999999999995E-2</v>
      </c>
      <c r="D77" s="3">
        <v>7.0000000000000007E-2</v>
      </c>
      <c r="E77" s="1">
        <v>6.7000000000000004E-2</v>
      </c>
      <c r="F77" s="1">
        <v>7.0000000000000007E-2</v>
      </c>
      <c r="H77" s="12" t="s">
        <v>16</v>
      </c>
      <c r="I77" s="12"/>
      <c r="J77">
        <v>0.127</v>
      </c>
    </row>
    <row r="78" spans="1:10" x14ac:dyDescent="0.25">
      <c r="A78" s="1">
        <v>300</v>
      </c>
      <c r="B78" s="1">
        <v>7.5999999999999998E-2</v>
      </c>
      <c r="C78" s="3">
        <v>6.6000000000000003E-2</v>
      </c>
      <c r="D78" s="1">
        <v>7.0000000000000007E-2</v>
      </c>
      <c r="E78" s="1">
        <v>6.6000000000000003E-2</v>
      </c>
      <c r="F78" s="1">
        <v>6.8000000000000005E-2</v>
      </c>
      <c r="H78" s="12" t="s">
        <v>26</v>
      </c>
      <c r="I78" s="12"/>
      <c r="J78">
        <v>0.14199999999999999</v>
      </c>
    </row>
    <row r="79" spans="1:10" x14ac:dyDescent="0.25">
      <c r="A79" s="1">
        <v>600</v>
      </c>
      <c r="B79" s="1">
        <v>6.8000000000000005E-2</v>
      </c>
      <c r="C79" s="1">
        <v>6.6000000000000003E-2</v>
      </c>
      <c r="D79" s="1">
        <v>6.8000000000000005E-2</v>
      </c>
      <c r="E79" s="1">
        <v>6.6000000000000003E-2</v>
      </c>
      <c r="F79" s="1">
        <v>6.7000000000000004E-2</v>
      </c>
    </row>
    <row r="80" spans="1:10" x14ac:dyDescent="0.25">
      <c r="A80" s="1">
        <v>900</v>
      </c>
      <c r="B80" s="1">
        <v>6.6000000000000003E-2</v>
      </c>
      <c r="C80" s="1">
        <v>6.5000000000000002E-2</v>
      </c>
      <c r="D80" s="1">
        <v>6.4000000000000001E-2</v>
      </c>
      <c r="E80" s="1">
        <v>6.6000000000000003E-2</v>
      </c>
      <c r="F80" s="1">
        <v>6.5000000000000002E-2</v>
      </c>
    </row>
    <row r="81" spans="1:6" x14ac:dyDescent="0.25">
      <c r="A81" s="1">
        <v>1800</v>
      </c>
      <c r="B81" s="1">
        <v>6.6000000000000003E-2</v>
      </c>
      <c r="C81" s="1">
        <v>6.5000000000000002E-2</v>
      </c>
      <c r="D81" s="1">
        <v>6.4000000000000001E-2</v>
      </c>
      <c r="E81" s="1">
        <v>6.4000000000000001E-2</v>
      </c>
      <c r="F81" s="1">
        <v>6.5000000000000002E-2</v>
      </c>
    </row>
    <row r="83" spans="1:6" x14ac:dyDescent="0.25">
      <c r="A83" s="1" t="s">
        <v>32</v>
      </c>
      <c r="B83" s="9" t="s">
        <v>33</v>
      </c>
      <c r="C83" s="10"/>
      <c r="D83" s="10"/>
      <c r="E83" s="10"/>
      <c r="F83" s="11"/>
    </row>
    <row r="84" spans="1:6" x14ac:dyDescent="0.25">
      <c r="A84" s="1" t="s">
        <v>5</v>
      </c>
      <c r="B84" s="2" t="s">
        <v>0</v>
      </c>
      <c r="C84" s="2" t="s">
        <v>1</v>
      </c>
      <c r="D84" s="2" t="s">
        <v>2</v>
      </c>
      <c r="E84" s="2" t="s">
        <v>3</v>
      </c>
      <c r="F84" s="2" t="s">
        <v>4</v>
      </c>
    </row>
    <row r="85" spans="1:6" x14ac:dyDescent="0.25">
      <c r="A85" s="1">
        <v>0</v>
      </c>
      <c r="B85" s="1">
        <f>B74/J74</f>
        <v>1</v>
      </c>
      <c r="C85" s="1">
        <f>C74/J75</f>
        <v>1</v>
      </c>
      <c r="D85" s="1">
        <f>D74/J76</f>
        <v>1</v>
      </c>
      <c r="E85" s="1">
        <f>E74/J77</f>
        <v>1</v>
      </c>
      <c r="F85" s="1">
        <f>F74/J78</f>
        <v>1</v>
      </c>
    </row>
    <row r="86" spans="1:6" x14ac:dyDescent="0.25">
      <c r="A86" s="1">
        <v>30</v>
      </c>
      <c r="B86" s="1">
        <f>B75/J74</f>
        <v>0.77697841726618699</v>
      </c>
      <c r="C86" s="1">
        <f>C75/J75</f>
        <v>0.57823129251700689</v>
      </c>
      <c r="D86" s="1">
        <f>D75/J76</f>
        <v>0.71544715447154472</v>
      </c>
      <c r="E86" s="1">
        <f>E75/J77</f>
        <v>0.6692913385826772</v>
      </c>
      <c r="F86" s="1">
        <f>F75/J78</f>
        <v>0.59154929577464799</v>
      </c>
    </row>
    <row r="87" spans="1:6" x14ac:dyDescent="0.25">
      <c r="A87" s="1">
        <v>60</v>
      </c>
      <c r="B87" s="1">
        <f>B76/J74</f>
        <v>0.70503597122302153</v>
      </c>
      <c r="C87" s="1">
        <f>C76/J75</f>
        <v>0.55782312925170074</v>
      </c>
      <c r="D87" s="3">
        <f>D76/J76</f>
        <v>0.61788617886178865</v>
      </c>
      <c r="E87" s="1">
        <f>E76/J77</f>
        <v>0.58267716535433067</v>
      </c>
      <c r="F87" s="1">
        <f>F76/J78</f>
        <v>0.52112676056338025</v>
      </c>
    </row>
    <row r="88" spans="1:6" x14ac:dyDescent="0.25">
      <c r="A88" s="1">
        <v>150</v>
      </c>
      <c r="B88" s="1">
        <f>B77/J74</f>
        <v>0.57553956834532372</v>
      </c>
      <c r="C88" s="3">
        <f>C77/J75</f>
        <v>0.48979591836734693</v>
      </c>
      <c r="D88" s="3">
        <f>D77/J76</f>
        <v>0.56910569105691067</v>
      </c>
      <c r="E88" s="1">
        <f>E77/J77</f>
        <v>0.5275590551181103</v>
      </c>
      <c r="F88" s="1">
        <f>F77/J78</f>
        <v>0.4929577464788733</v>
      </c>
    </row>
    <row r="89" spans="1:6" x14ac:dyDescent="0.25">
      <c r="A89" s="1">
        <v>300</v>
      </c>
      <c r="B89" s="1">
        <f>B78/J74</f>
        <v>0.54676258992805749</v>
      </c>
      <c r="C89" s="3">
        <f>C78/J75</f>
        <v>0.44897959183673475</v>
      </c>
      <c r="D89" s="1">
        <f>D78/J76</f>
        <v>0.56910569105691067</v>
      </c>
      <c r="E89" s="1">
        <f>E78/J77</f>
        <v>0.51968503937007871</v>
      </c>
      <c r="F89" s="1">
        <f>F78/J78</f>
        <v>0.4788732394366198</v>
      </c>
    </row>
    <row r="90" spans="1:6" x14ac:dyDescent="0.25">
      <c r="A90" s="1">
        <v>600</v>
      </c>
      <c r="B90" s="1">
        <f>B79/J74</f>
        <v>0.48920863309352519</v>
      </c>
      <c r="C90" s="1">
        <f>C79/J75</f>
        <v>0.44897959183673475</v>
      </c>
      <c r="D90" s="1">
        <f>D79/J76</f>
        <v>0.55284552845528456</v>
      </c>
      <c r="E90" s="1">
        <f>E79/J77</f>
        <v>0.51968503937007871</v>
      </c>
      <c r="F90" s="1">
        <f>F79/J78</f>
        <v>0.47183098591549305</v>
      </c>
    </row>
    <row r="91" spans="1:6" x14ac:dyDescent="0.25">
      <c r="A91" s="1">
        <v>900</v>
      </c>
      <c r="B91" s="1">
        <f>B80/J74</f>
        <v>0.47482014388489208</v>
      </c>
      <c r="C91" s="1">
        <f>C80/J75</f>
        <v>0.44217687074829937</v>
      </c>
      <c r="D91" s="1">
        <f>D80/J76</f>
        <v>0.52032520325203258</v>
      </c>
      <c r="E91" s="1">
        <f>E80/J77</f>
        <v>0.51968503937007871</v>
      </c>
      <c r="F91" s="1">
        <f>F80/J78</f>
        <v>0.45774647887323949</v>
      </c>
    </row>
    <row r="92" spans="1:6" x14ac:dyDescent="0.25">
      <c r="A92" s="1">
        <v>1800</v>
      </c>
      <c r="B92" s="1">
        <f>B81/J74</f>
        <v>0.47482014388489208</v>
      </c>
      <c r="C92" s="1">
        <f>C81/J75</f>
        <v>0.44217687074829937</v>
      </c>
      <c r="D92" s="1">
        <f>D81/J76</f>
        <v>0.52032520325203258</v>
      </c>
      <c r="E92" s="1">
        <f>E81/J77</f>
        <v>0.50393700787401574</v>
      </c>
      <c r="F92" s="1">
        <f>F81/J78</f>
        <v>0.45774647887323949</v>
      </c>
    </row>
    <row r="116" spans="1:8" x14ac:dyDescent="0.25">
      <c r="A116" s="1" t="s">
        <v>32</v>
      </c>
      <c r="B116" s="9" t="s">
        <v>42</v>
      </c>
      <c r="C116" s="10"/>
      <c r="D116" s="10"/>
      <c r="E116" s="10"/>
      <c r="F116" s="11"/>
    </row>
    <row r="117" spans="1:8" x14ac:dyDescent="0.25">
      <c r="A117" s="1" t="s">
        <v>5</v>
      </c>
      <c r="B117" s="2" t="s">
        <v>0</v>
      </c>
      <c r="C117" s="2" t="s">
        <v>44</v>
      </c>
      <c r="D117" s="2" t="s">
        <v>45</v>
      </c>
      <c r="E117" s="2" t="s">
        <v>46</v>
      </c>
      <c r="F117" s="2" t="s">
        <v>47</v>
      </c>
      <c r="H117" t="s">
        <v>49</v>
      </c>
    </row>
    <row r="118" spans="1:8" x14ac:dyDescent="0.25">
      <c r="A118" s="1">
        <v>0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H118">
        <v>1</v>
      </c>
    </row>
    <row r="119" spans="1:8" x14ac:dyDescent="0.25">
      <c r="A119" s="1">
        <v>30</v>
      </c>
      <c r="B119" s="1">
        <f t="shared" ref="B119:F125" si="0">(B7+B44+B86)/3</f>
        <v>0.77234603958624148</v>
      </c>
      <c r="C119" s="1">
        <f t="shared" si="0"/>
        <v>0.54848113790970932</v>
      </c>
      <c r="D119" s="1">
        <f t="shared" si="0"/>
        <v>0.64025474254742543</v>
      </c>
      <c r="E119" s="1">
        <f t="shared" si="0"/>
        <v>0.55366574031187277</v>
      </c>
      <c r="F119" s="1">
        <f t="shared" si="0"/>
        <v>0.50699195640040717</v>
      </c>
      <c r="H119">
        <f t="shared" ref="H119:H125" si="1">(SUM(C119:F119))/4</f>
        <v>0.56234839429235361</v>
      </c>
    </row>
    <row r="120" spans="1:8" x14ac:dyDescent="0.25">
      <c r="A120" s="1">
        <v>60</v>
      </c>
      <c r="B120" s="1">
        <f t="shared" si="0"/>
        <v>0.68605179140269879</v>
      </c>
      <c r="C120" s="1">
        <f t="shared" si="0"/>
        <v>0.50705215419501137</v>
      </c>
      <c r="D120" s="3">
        <f t="shared" si="0"/>
        <v>0.54830081300813005</v>
      </c>
      <c r="E120" s="1">
        <f t="shared" si="0"/>
        <v>0.48251983943183568</v>
      </c>
      <c r="F120" s="1">
        <f t="shared" si="0"/>
        <v>0.46118444466331793</v>
      </c>
      <c r="H120">
        <f t="shared" si="1"/>
        <v>0.49976431282457379</v>
      </c>
    </row>
    <row r="121" spans="1:8" x14ac:dyDescent="0.25">
      <c r="A121" s="1">
        <v>150</v>
      </c>
      <c r="B121" s="1">
        <f t="shared" si="0"/>
        <v>0.51582662228426213</v>
      </c>
      <c r="C121" s="3">
        <f t="shared" si="0"/>
        <v>0.42775015460729743</v>
      </c>
      <c r="D121" s="3">
        <f t="shared" si="0"/>
        <v>0.47102710027100275</v>
      </c>
      <c r="E121" s="1">
        <f t="shared" si="0"/>
        <v>0.43810792033348772</v>
      </c>
      <c r="F121" s="1">
        <f t="shared" si="0"/>
        <v>0.40015840966545196</v>
      </c>
      <c r="H121">
        <f t="shared" si="1"/>
        <v>0.43426089621930997</v>
      </c>
    </row>
    <row r="122" spans="1:8" x14ac:dyDescent="0.25">
      <c r="A122" s="1">
        <v>300</v>
      </c>
      <c r="B122" s="1">
        <f t="shared" si="0"/>
        <v>0.48110494291134254</v>
      </c>
      <c r="C122" s="3">
        <f t="shared" si="0"/>
        <v>0.39737703566274996</v>
      </c>
      <c r="D122" s="1">
        <f t="shared" si="0"/>
        <v>0.46831707317073173</v>
      </c>
      <c r="E122" s="1">
        <f t="shared" si="0"/>
        <v>0.431698934691987</v>
      </c>
      <c r="F122" s="1">
        <f t="shared" si="0"/>
        <v>0.39079923832036512</v>
      </c>
      <c r="H122">
        <f t="shared" si="1"/>
        <v>0.42204807046145848</v>
      </c>
    </row>
    <row r="123" spans="1:8" x14ac:dyDescent="0.25">
      <c r="A123" s="1">
        <v>600</v>
      </c>
      <c r="B123" s="1">
        <f t="shared" si="0"/>
        <v>0.43963670854361286</v>
      </c>
      <c r="C123" s="1">
        <f t="shared" si="0"/>
        <v>0.39151844980416411</v>
      </c>
      <c r="D123" s="1">
        <f t="shared" si="0"/>
        <v>0.4585636856368564</v>
      </c>
      <c r="E123" s="1">
        <f t="shared" si="0"/>
        <v>0.42301266018218309</v>
      </c>
      <c r="F123" s="1">
        <f t="shared" si="0"/>
        <v>0.38612081814898724</v>
      </c>
      <c r="H123">
        <f t="shared" si="1"/>
        <v>0.41480390344304774</v>
      </c>
    </row>
    <row r="124" spans="1:8" x14ac:dyDescent="0.25">
      <c r="A124" s="1">
        <v>900</v>
      </c>
      <c r="B124" s="1">
        <f t="shared" si="0"/>
        <v>0.4210694011954616</v>
      </c>
      <c r="C124" s="1">
        <f t="shared" si="0"/>
        <v>0.3869175427746856</v>
      </c>
      <c r="D124" s="1">
        <f t="shared" si="0"/>
        <v>0.44501355013550142</v>
      </c>
      <c r="E124" s="1">
        <f t="shared" si="0"/>
        <v>0.41565971900571252</v>
      </c>
      <c r="F124" s="1">
        <f t="shared" si="0"/>
        <v>0.3790926491349027</v>
      </c>
      <c r="H124">
        <f t="shared" si="1"/>
        <v>0.40667086526270058</v>
      </c>
    </row>
    <row r="125" spans="1:8" x14ac:dyDescent="0.25">
      <c r="A125" s="1">
        <v>1800</v>
      </c>
      <c r="B125" s="1">
        <f t="shared" si="0"/>
        <v>0.40978581910590933</v>
      </c>
      <c r="C125" s="1">
        <f t="shared" si="0"/>
        <v>0.38086703772418057</v>
      </c>
      <c r="D125" s="1">
        <f t="shared" si="0"/>
        <v>0.44097018970189711</v>
      </c>
      <c r="E125" s="1">
        <f t="shared" si="0"/>
        <v>0.40317508105604444</v>
      </c>
      <c r="F125" s="1">
        <f t="shared" si="0"/>
        <v>0.37243064447289803</v>
      </c>
      <c r="H125">
        <f t="shared" si="1"/>
        <v>0.39936073823875501</v>
      </c>
    </row>
  </sheetData>
  <mergeCells count="18">
    <mergeCell ref="B4:F4"/>
    <mergeCell ref="B30:F30"/>
    <mergeCell ref="B41:F41"/>
    <mergeCell ref="H32:J32"/>
    <mergeCell ref="H33:I33"/>
    <mergeCell ref="H34:I34"/>
    <mergeCell ref="H35:I35"/>
    <mergeCell ref="H36:I36"/>
    <mergeCell ref="H37:I37"/>
    <mergeCell ref="H78:I78"/>
    <mergeCell ref="B116:F116"/>
    <mergeCell ref="B72:F72"/>
    <mergeCell ref="B83:F83"/>
    <mergeCell ref="H73:J73"/>
    <mergeCell ref="H74:I74"/>
    <mergeCell ref="H75:I75"/>
    <mergeCell ref="H76:I76"/>
    <mergeCell ref="H77:I7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130"/>
  <sheetViews>
    <sheetView topLeftCell="A127" zoomScale="91" zoomScaleNormal="91" workbookViewId="0">
      <selection activeCell="A130" sqref="A121:F130"/>
    </sheetView>
  </sheetViews>
  <sheetFormatPr defaultRowHeight="15" x14ac:dyDescent="0.25"/>
  <cols>
    <col min="2" max="2" width="18.140625" customWidth="1"/>
    <col min="3" max="3" width="17.42578125" customWidth="1"/>
    <col min="4" max="4" width="18.28515625" customWidth="1"/>
    <col min="5" max="5" width="19.140625" customWidth="1"/>
    <col min="6" max="6" width="19.7109375" customWidth="1"/>
  </cols>
  <sheetData>
    <row r="3" spans="1:9" x14ac:dyDescent="0.25">
      <c r="A3" s="4"/>
      <c r="B3" s="13" t="s">
        <v>6</v>
      </c>
      <c r="C3" s="14"/>
      <c r="D3" s="14"/>
      <c r="E3" s="14"/>
      <c r="F3" s="15"/>
    </row>
    <row r="4" spans="1:9" ht="30" x14ac:dyDescent="0.25">
      <c r="A4" s="4" t="s">
        <v>5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H4" s="6" t="s">
        <v>20</v>
      </c>
    </row>
    <row r="5" spans="1:9" x14ac:dyDescent="0.25">
      <c r="A5" s="4">
        <v>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H5" t="s">
        <v>21</v>
      </c>
      <c r="I5">
        <f>SLOPE(B5:B12,A5:A12)</f>
        <v>-3.4723898949251064E-4</v>
      </c>
    </row>
    <row r="6" spans="1:9" x14ac:dyDescent="0.25">
      <c r="A6" s="4">
        <v>30</v>
      </c>
      <c r="B6" s="4">
        <v>0.81</v>
      </c>
      <c r="C6" s="4">
        <v>0.73299999999999998</v>
      </c>
      <c r="D6" s="4">
        <v>0.68799999999999994</v>
      </c>
      <c r="E6" s="4">
        <v>0.47899999999999998</v>
      </c>
      <c r="F6" s="4">
        <v>0.52700000000000002</v>
      </c>
      <c r="H6" t="s">
        <v>14</v>
      </c>
      <c r="I6">
        <f>SLOPE(C5:C12,A5:A12)</f>
        <v>-2.2269170579029734E-4</v>
      </c>
    </row>
    <row r="7" spans="1:9" x14ac:dyDescent="0.25">
      <c r="A7" s="4">
        <v>60</v>
      </c>
      <c r="B7" s="4">
        <v>0.75600000000000001</v>
      </c>
      <c r="C7" s="4">
        <v>0.628</v>
      </c>
      <c r="D7" s="4">
        <v>0.59699999999999998</v>
      </c>
      <c r="E7" s="4">
        <v>0.42</v>
      </c>
      <c r="F7" s="4">
        <v>0.40600000000000003</v>
      </c>
      <c r="H7" t="s">
        <v>15</v>
      </c>
      <c r="I7">
        <f>SLOPE(D5:D12,A5:A12)</f>
        <v>-1.9150458305387883E-4</v>
      </c>
    </row>
    <row r="8" spans="1:9" x14ac:dyDescent="0.25">
      <c r="A8" s="4">
        <v>150</v>
      </c>
      <c r="B8" s="4">
        <v>0.47199999999999998</v>
      </c>
      <c r="C8" s="4">
        <v>0.41699999999999998</v>
      </c>
      <c r="D8" s="4">
        <v>0.58399999999999996</v>
      </c>
      <c r="E8" s="4">
        <v>0.36199999999999999</v>
      </c>
      <c r="F8" s="4">
        <v>0.32400000000000001</v>
      </c>
      <c r="H8" t="s">
        <v>16</v>
      </c>
      <c r="I8">
        <f>SLOPE(E5:E12,A5:A12)</f>
        <v>-1.5281690140845071E-4</v>
      </c>
    </row>
    <row r="9" spans="1:9" x14ac:dyDescent="0.25">
      <c r="A9" s="4">
        <v>300</v>
      </c>
      <c r="B9" s="4">
        <v>0.35799999999999998</v>
      </c>
      <c r="C9" s="4">
        <v>0.40600000000000003</v>
      </c>
      <c r="D9" s="4">
        <v>0.442</v>
      </c>
      <c r="E9" s="4">
        <v>0.34599999999999997</v>
      </c>
      <c r="F9" s="4">
        <v>0.3</v>
      </c>
      <c r="H9" t="s">
        <v>19</v>
      </c>
      <c r="I9">
        <f>SLOPE(F5:F12,A5:A12)</f>
        <v>-1.8525598032640287E-4</v>
      </c>
    </row>
    <row r="10" spans="1:9" x14ac:dyDescent="0.25">
      <c r="A10" s="4">
        <v>600</v>
      </c>
      <c r="B10" s="4">
        <v>0.29099999999999998</v>
      </c>
      <c r="C10" s="4">
        <v>0.38300000000000001</v>
      </c>
      <c r="D10" s="4">
        <v>0.435</v>
      </c>
      <c r="E10" s="4">
        <v>0.34599999999999997</v>
      </c>
      <c r="F10" s="4">
        <v>0.3</v>
      </c>
    </row>
    <row r="11" spans="1:9" x14ac:dyDescent="0.25">
      <c r="A11" s="4">
        <v>900</v>
      </c>
      <c r="B11" s="4">
        <v>0.26300000000000001</v>
      </c>
      <c r="C11" s="4">
        <v>0.372</v>
      </c>
      <c r="D11" s="4">
        <v>0.42899999999999999</v>
      </c>
      <c r="E11" s="4">
        <v>0.34599999999999997</v>
      </c>
      <c r="F11" s="4">
        <v>0.3</v>
      </c>
    </row>
    <row r="12" spans="1:9" x14ac:dyDescent="0.25">
      <c r="A12" s="4">
        <v>1800</v>
      </c>
      <c r="B12" s="4">
        <v>0.23100000000000001</v>
      </c>
      <c r="C12" s="4">
        <v>0.36699999999999999</v>
      </c>
      <c r="D12" s="4">
        <v>0.42899999999999999</v>
      </c>
      <c r="E12" s="4">
        <v>0.34599999999999997</v>
      </c>
      <c r="F12" s="4">
        <v>0.29499999999999998</v>
      </c>
    </row>
    <row r="29" spans="1:10" x14ac:dyDescent="0.25">
      <c r="A29" s="1" t="s">
        <v>34</v>
      </c>
      <c r="B29" s="9" t="s">
        <v>23</v>
      </c>
      <c r="C29" s="10"/>
      <c r="D29" s="10"/>
      <c r="E29" s="10"/>
      <c r="F29" s="11"/>
    </row>
    <row r="30" spans="1:10" x14ac:dyDescent="0.25">
      <c r="A30" s="1" t="s">
        <v>5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</row>
    <row r="31" spans="1:10" x14ac:dyDescent="0.25">
      <c r="A31" s="1">
        <v>0</v>
      </c>
      <c r="B31" s="1">
        <v>0.13100000000000001</v>
      </c>
      <c r="C31" s="1">
        <v>0.129</v>
      </c>
      <c r="D31" s="1">
        <v>0.113</v>
      </c>
      <c r="E31" s="1">
        <v>0.125</v>
      </c>
      <c r="F31" s="1">
        <v>0.122</v>
      </c>
      <c r="H31" s="12" t="s">
        <v>25</v>
      </c>
      <c r="I31" s="12"/>
      <c r="J31" s="12"/>
    </row>
    <row r="32" spans="1:10" x14ac:dyDescent="0.25">
      <c r="A32" s="1">
        <v>30</v>
      </c>
      <c r="B32" s="1">
        <v>0.10100000000000001</v>
      </c>
      <c r="C32" s="1">
        <v>8.3000000000000004E-2</v>
      </c>
      <c r="D32" s="1">
        <v>8.2000000000000003E-2</v>
      </c>
      <c r="E32" s="1">
        <v>8.2000000000000003E-2</v>
      </c>
      <c r="F32" s="1">
        <v>8.2000000000000003E-2</v>
      </c>
      <c r="H32" s="12" t="s">
        <v>13</v>
      </c>
      <c r="I32" s="12"/>
      <c r="J32">
        <v>0.13100000000000001</v>
      </c>
    </row>
    <row r="33" spans="1:10" x14ac:dyDescent="0.25">
      <c r="A33" s="1">
        <v>60</v>
      </c>
      <c r="B33" s="1">
        <v>8.6999999999999994E-2</v>
      </c>
      <c r="C33" s="1">
        <v>7.4999999999999997E-2</v>
      </c>
      <c r="D33" s="3">
        <v>7.1999999999999995E-2</v>
      </c>
      <c r="E33" s="1">
        <v>7.3999999999999996E-2</v>
      </c>
      <c r="F33" s="1">
        <v>7.4999999999999997E-2</v>
      </c>
      <c r="H33" s="12" t="s">
        <v>14</v>
      </c>
      <c r="I33" s="12"/>
      <c r="J33">
        <v>0.129</v>
      </c>
    </row>
    <row r="34" spans="1:10" x14ac:dyDescent="0.25">
      <c r="A34" s="1">
        <v>150</v>
      </c>
      <c r="B34" s="1">
        <v>8.4000000000000005E-2</v>
      </c>
      <c r="C34" s="4">
        <v>7.3999999999999996E-2</v>
      </c>
      <c r="D34" s="3">
        <v>6.9000000000000006E-2</v>
      </c>
      <c r="E34" s="1">
        <v>7.0999999999999994E-2</v>
      </c>
      <c r="F34" s="1">
        <v>6.7000000000000004E-2</v>
      </c>
      <c r="H34" s="12" t="s">
        <v>15</v>
      </c>
      <c r="I34" s="12"/>
      <c r="J34">
        <v>0.113</v>
      </c>
    </row>
    <row r="35" spans="1:10" x14ac:dyDescent="0.25">
      <c r="A35" s="1">
        <v>300</v>
      </c>
      <c r="B35" s="1">
        <v>7.0000000000000007E-2</v>
      </c>
      <c r="C35" s="3">
        <v>7.0000000000000007E-2</v>
      </c>
      <c r="D35" s="1">
        <v>6.5000000000000002E-2</v>
      </c>
      <c r="E35" s="1">
        <v>6.7000000000000004E-2</v>
      </c>
      <c r="F35" s="1">
        <v>6.7000000000000004E-2</v>
      </c>
      <c r="H35" s="12" t="s">
        <v>16</v>
      </c>
      <c r="I35" s="12"/>
      <c r="J35">
        <v>0.125</v>
      </c>
    </row>
    <row r="36" spans="1:10" x14ac:dyDescent="0.25">
      <c r="A36" s="1">
        <v>600</v>
      </c>
      <c r="B36" s="1">
        <v>6.7000000000000004E-2</v>
      </c>
      <c r="C36" s="1">
        <v>6.9000000000000006E-2</v>
      </c>
      <c r="D36" s="1">
        <v>6.5000000000000002E-2</v>
      </c>
      <c r="E36" s="1">
        <v>6.6000000000000003E-2</v>
      </c>
      <c r="F36" s="1">
        <v>6.6000000000000003E-2</v>
      </c>
      <c r="H36" s="12" t="s">
        <v>26</v>
      </c>
      <c r="I36" s="12"/>
      <c r="J36">
        <v>0.122</v>
      </c>
    </row>
    <row r="37" spans="1:10" x14ac:dyDescent="0.25">
      <c r="A37" s="1">
        <v>900</v>
      </c>
      <c r="B37" s="1">
        <v>6.7000000000000004E-2</v>
      </c>
      <c r="C37" s="1">
        <v>6.8000000000000005E-2</v>
      </c>
      <c r="D37" s="1">
        <v>6.4000000000000001E-2</v>
      </c>
      <c r="E37" s="1">
        <v>6.6000000000000003E-2</v>
      </c>
      <c r="F37" s="1">
        <v>6.5000000000000002E-2</v>
      </c>
    </row>
    <row r="38" spans="1:10" x14ac:dyDescent="0.25">
      <c r="A38" s="1">
        <v>1800</v>
      </c>
      <c r="B38" s="1">
        <v>6.6000000000000003E-2</v>
      </c>
      <c r="C38" s="1">
        <v>6.4000000000000001E-2</v>
      </c>
      <c r="D38" s="1">
        <v>6.3E-2</v>
      </c>
      <c r="E38" s="1">
        <v>6.6000000000000003E-2</v>
      </c>
      <c r="F38" s="1">
        <v>6.3E-2</v>
      </c>
    </row>
    <row r="40" spans="1:10" x14ac:dyDescent="0.25">
      <c r="A40" s="1" t="s">
        <v>34</v>
      </c>
      <c r="B40" s="9" t="s">
        <v>24</v>
      </c>
      <c r="C40" s="10"/>
      <c r="D40" s="10"/>
      <c r="E40" s="10"/>
      <c r="F40" s="11"/>
    </row>
    <row r="41" spans="1:10" x14ac:dyDescent="0.25">
      <c r="A41" s="1" t="s">
        <v>5</v>
      </c>
      <c r="B41" s="2" t="s">
        <v>0</v>
      </c>
      <c r="C41" s="2" t="s">
        <v>1</v>
      </c>
      <c r="D41" s="2" t="s">
        <v>2</v>
      </c>
      <c r="E41" s="2" t="s">
        <v>3</v>
      </c>
      <c r="F41" s="2" t="s">
        <v>4</v>
      </c>
    </row>
    <row r="42" spans="1:10" x14ac:dyDescent="0.25">
      <c r="A42" s="1">
        <v>0</v>
      </c>
      <c r="B42" s="1">
        <f>B31/J32</f>
        <v>1</v>
      </c>
      <c r="C42" s="1">
        <f>C31/J33</f>
        <v>1</v>
      </c>
      <c r="D42" s="1">
        <f>D31/J34</f>
        <v>1</v>
      </c>
      <c r="E42" s="1">
        <f>E31/J35</f>
        <v>1</v>
      </c>
      <c r="F42" s="1">
        <f>F31/J36</f>
        <v>1</v>
      </c>
    </row>
    <row r="43" spans="1:10" x14ac:dyDescent="0.25">
      <c r="A43" s="1">
        <v>30</v>
      </c>
      <c r="B43" s="1">
        <f>B32/J32</f>
        <v>0.7709923664122138</v>
      </c>
      <c r="C43" s="1">
        <f>C32/J33</f>
        <v>0.64341085271317833</v>
      </c>
      <c r="D43" s="1">
        <f>D32/J34</f>
        <v>0.72566371681415931</v>
      </c>
      <c r="E43" s="1">
        <f>E32/J35</f>
        <v>0.65600000000000003</v>
      </c>
      <c r="F43" s="1">
        <f>F32/J36</f>
        <v>0.67213114754098369</v>
      </c>
    </row>
    <row r="44" spans="1:10" x14ac:dyDescent="0.25">
      <c r="A44" s="1">
        <v>60</v>
      </c>
      <c r="B44" s="1">
        <f>B33/J32</f>
        <v>0.66412213740458004</v>
      </c>
      <c r="C44" s="1">
        <f>C33/J33</f>
        <v>0.58139534883720922</v>
      </c>
      <c r="D44" s="3">
        <f>D33/J34</f>
        <v>0.63716814159292023</v>
      </c>
      <c r="E44" s="1">
        <f>E33/J35</f>
        <v>0.59199999999999997</v>
      </c>
      <c r="F44" s="1">
        <f>F33/J36</f>
        <v>0.61475409836065575</v>
      </c>
    </row>
    <row r="45" spans="1:10" x14ac:dyDescent="0.25">
      <c r="A45" s="1">
        <v>150</v>
      </c>
      <c r="B45" s="1">
        <f>B34/J32</f>
        <v>0.6412213740458016</v>
      </c>
      <c r="C45" s="3">
        <f>C34/J33</f>
        <v>0.57364341085271309</v>
      </c>
      <c r="D45" s="3">
        <f>D34/J34</f>
        <v>0.61061946902654873</v>
      </c>
      <c r="E45" s="1">
        <f>E34/J35</f>
        <v>0.56799999999999995</v>
      </c>
      <c r="F45" s="1">
        <f>F34/J36</f>
        <v>0.54918032786885251</v>
      </c>
    </row>
    <row r="46" spans="1:10" x14ac:dyDescent="0.25">
      <c r="A46" s="1">
        <v>300</v>
      </c>
      <c r="B46" s="1">
        <f>B35/J32</f>
        <v>0.53435114503816794</v>
      </c>
      <c r="C46" s="3">
        <f>C35/J33</f>
        <v>0.54263565891472876</v>
      </c>
      <c r="D46" s="1">
        <f>D35/J34</f>
        <v>0.5752212389380531</v>
      </c>
      <c r="E46" s="1">
        <f>E35/J35</f>
        <v>0.53600000000000003</v>
      </c>
      <c r="F46" s="1">
        <f>F35/J36</f>
        <v>0.54918032786885251</v>
      </c>
    </row>
    <row r="47" spans="1:10" x14ac:dyDescent="0.25">
      <c r="A47" s="1">
        <v>600</v>
      </c>
      <c r="B47" s="1">
        <f>B36/J32</f>
        <v>0.51145038167938928</v>
      </c>
      <c r="C47" s="1">
        <f>C36/J33</f>
        <v>0.53488372093023262</v>
      </c>
      <c r="D47" s="1">
        <f>D36/J34</f>
        <v>0.5752212389380531</v>
      </c>
      <c r="E47" s="1">
        <f>E36/J35</f>
        <v>0.52800000000000002</v>
      </c>
      <c r="F47" s="1">
        <f>F36/J36</f>
        <v>0.54098360655737709</v>
      </c>
    </row>
    <row r="48" spans="1:10" x14ac:dyDescent="0.25">
      <c r="A48" s="1">
        <v>900</v>
      </c>
      <c r="B48" s="1">
        <f>B37/J32</f>
        <v>0.51145038167938928</v>
      </c>
      <c r="C48" s="1">
        <f>C37/J33</f>
        <v>0.52713178294573648</v>
      </c>
      <c r="D48" s="1">
        <f>D37/J34</f>
        <v>0.5663716814159292</v>
      </c>
      <c r="E48" s="1">
        <f>E37/J35</f>
        <v>0.52800000000000002</v>
      </c>
      <c r="F48" s="1">
        <f>F37/J36</f>
        <v>0.53278688524590168</v>
      </c>
    </row>
    <row r="49" spans="1:6" x14ac:dyDescent="0.25">
      <c r="A49" s="1">
        <v>1800</v>
      </c>
      <c r="B49" s="1">
        <f>B38/J32</f>
        <v>0.50381679389312972</v>
      </c>
      <c r="C49" s="1">
        <f>C38/J33</f>
        <v>0.49612403100775193</v>
      </c>
      <c r="D49" s="1">
        <f>D38/J34</f>
        <v>0.55752212389380529</v>
      </c>
      <c r="E49" s="1">
        <f>E38/J35</f>
        <v>0.52800000000000002</v>
      </c>
      <c r="F49" s="1">
        <f>F38/J36</f>
        <v>0.51639344262295084</v>
      </c>
    </row>
    <row r="75" spans="1:10" x14ac:dyDescent="0.25">
      <c r="A75" s="1" t="s">
        <v>34</v>
      </c>
      <c r="B75" s="9" t="s">
        <v>27</v>
      </c>
      <c r="C75" s="10"/>
      <c r="D75" s="10"/>
      <c r="E75" s="10"/>
      <c r="F75" s="11"/>
    </row>
    <row r="76" spans="1:10" x14ac:dyDescent="0.25">
      <c r="A76" s="1" t="s">
        <v>5</v>
      </c>
      <c r="B76" s="2" t="s">
        <v>0</v>
      </c>
      <c r="C76" s="2" t="s">
        <v>1</v>
      </c>
      <c r="D76" s="2" t="s">
        <v>2</v>
      </c>
      <c r="E76" s="2" t="s">
        <v>3</v>
      </c>
      <c r="F76" s="2" t="s">
        <v>4</v>
      </c>
      <c r="H76" s="12" t="s">
        <v>25</v>
      </c>
      <c r="I76" s="12"/>
      <c r="J76" s="12"/>
    </row>
    <row r="77" spans="1:10" x14ac:dyDescent="0.25">
      <c r="A77" s="1">
        <v>0</v>
      </c>
      <c r="B77" s="1">
        <v>0.11700000000000001</v>
      </c>
      <c r="C77" s="1">
        <v>0.115</v>
      </c>
      <c r="D77" s="1">
        <v>0.112</v>
      </c>
      <c r="E77" s="1">
        <v>0.129</v>
      </c>
      <c r="F77" s="1">
        <v>0.11799999999999999</v>
      </c>
      <c r="H77" s="12" t="s">
        <v>13</v>
      </c>
      <c r="I77" s="12"/>
      <c r="J77">
        <v>0.11700000000000001</v>
      </c>
    </row>
    <row r="78" spans="1:10" x14ac:dyDescent="0.25">
      <c r="A78" s="1">
        <v>30</v>
      </c>
      <c r="B78" s="1">
        <v>0.109</v>
      </c>
      <c r="C78" s="1">
        <v>8.1000000000000003E-2</v>
      </c>
      <c r="D78" s="1">
        <v>7.9000000000000001E-2</v>
      </c>
      <c r="E78" s="1">
        <v>7.8E-2</v>
      </c>
      <c r="F78" s="1">
        <v>7.9000000000000001E-2</v>
      </c>
      <c r="H78" s="12" t="s">
        <v>14</v>
      </c>
      <c r="I78" s="12"/>
      <c r="J78">
        <v>0.115</v>
      </c>
    </row>
    <row r="79" spans="1:10" x14ac:dyDescent="0.25">
      <c r="A79" s="1">
        <v>60</v>
      </c>
      <c r="B79" s="1">
        <v>9.9000000000000005E-2</v>
      </c>
      <c r="C79" s="1">
        <v>7.3999999999999996E-2</v>
      </c>
      <c r="D79" s="3">
        <v>7.2999999999999995E-2</v>
      </c>
      <c r="E79" s="1">
        <v>7.0999999999999994E-2</v>
      </c>
      <c r="F79" s="1">
        <v>7.0999999999999994E-2</v>
      </c>
      <c r="H79" s="12" t="s">
        <v>15</v>
      </c>
      <c r="I79" s="12"/>
      <c r="J79">
        <v>0.112</v>
      </c>
    </row>
    <row r="80" spans="1:10" x14ac:dyDescent="0.25">
      <c r="A80" s="1">
        <v>150</v>
      </c>
      <c r="B80" s="1">
        <v>7.8E-2</v>
      </c>
      <c r="C80" s="4">
        <v>6.7000000000000004E-2</v>
      </c>
      <c r="D80" s="3">
        <v>6.9000000000000006E-2</v>
      </c>
      <c r="E80" s="1">
        <v>6.9000000000000006E-2</v>
      </c>
      <c r="F80" s="1">
        <v>7.0000000000000007E-2</v>
      </c>
      <c r="H80" s="12" t="s">
        <v>16</v>
      </c>
      <c r="I80" s="12"/>
      <c r="J80">
        <v>0.129</v>
      </c>
    </row>
    <row r="81" spans="1:10" x14ac:dyDescent="0.25">
      <c r="A81" s="1">
        <v>300</v>
      </c>
      <c r="B81" s="1">
        <v>7.5999999999999998E-2</v>
      </c>
      <c r="C81" s="3">
        <v>6.5000000000000002E-2</v>
      </c>
      <c r="D81" s="1">
        <v>6.7000000000000004E-2</v>
      </c>
      <c r="E81" s="1">
        <v>6.7000000000000004E-2</v>
      </c>
      <c r="F81" s="1">
        <v>6.9000000000000006E-2</v>
      </c>
      <c r="H81" s="12" t="s">
        <v>26</v>
      </c>
      <c r="I81" s="12"/>
      <c r="J81">
        <v>0.11799999999999999</v>
      </c>
    </row>
    <row r="82" spans="1:10" x14ac:dyDescent="0.25">
      <c r="A82" s="1">
        <v>600</v>
      </c>
      <c r="B82" s="1">
        <v>7.0000000000000007E-2</v>
      </c>
      <c r="C82" s="1">
        <v>6.5000000000000002E-2</v>
      </c>
      <c r="D82" s="1">
        <v>6.7000000000000004E-2</v>
      </c>
      <c r="E82" s="1">
        <v>6.6000000000000003E-2</v>
      </c>
      <c r="F82" s="1">
        <v>6.7000000000000004E-2</v>
      </c>
    </row>
    <row r="83" spans="1:10" x14ac:dyDescent="0.25">
      <c r="A83" s="1">
        <v>900</v>
      </c>
      <c r="B83" s="1">
        <v>6.9000000000000006E-2</v>
      </c>
      <c r="C83" s="1">
        <v>6.5000000000000002E-2</v>
      </c>
      <c r="D83" s="1">
        <v>6.5000000000000002E-2</v>
      </c>
      <c r="E83" s="1">
        <v>6.5000000000000002E-2</v>
      </c>
      <c r="F83" s="1">
        <v>6.6000000000000003E-2</v>
      </c>
    </row>
    <row r="84" spans="1:10" x14ac:dyDescent="0.25">
      <c r="A84" s="1">
        <v>1800</v>
      </c>
      <c r="B84" s="1">
        <v>6.6000000000000003E-2</v>
      </c>
      <c r="C84" s="1">
        <v>6.4000000000000001E-2</v>
      </c>
      <c r="D84" s="1">
        <v>6.3E-2</v>
      </c>
      <c r="E84" s="1">
        <v>6.4000000000000001E-2</v>
      </c>
      <c r="F84" s="1">
        <v>6.4000000000000001E-2</v>
      </c>
    </row>
    <row r="86" spans="1:10" x14ac:dyDescent="0.25">
      <c r="A86" s="1" t="s">
        <v>34</v>
      </c>
      <c r="B86" s="9" t="s">
        <v>33</v>
      </c>
      <c r="C86" s="10"/>
      <c r="D86" s="10"/>
      <c r="E86" s="10"/>
      <c r="F86" s="11"/>
    </row>
    <row r="87" spans="1:10" x14ac:dyDescent="0.25">
      <c r="A87" s="1" t="s">
        <v>5</v>
      </c>
      <c r="B87" s="2" t="s">
        <v>0</v>
      </c>
      <c r="C87" s="2" t="s">
        <v>35</v>
      </c>
      <c r="D87" s="2" t="s">
        <v>2</v>
      </c>
      <c r="E87" s="2" t="s">
        <v>3</v>
      </c>
      <c r="F87" s="2" t="s">
        <v>4</v>
      </c>
    </row>
    <row r="88" spans="1:10" x14ac:dyDescent="0.25">
      <c r="A88" s="1">
        <v>0</v>
      </c>
      <c r="B88" s="1">
        <f>B77/J77</f>
        <v>1</v>
      </c>
      <c r="C88" s="1">
        <f>C77/J78</f>
        <v>1</v>
      </c>
      <c r="D88" s="1">
        <f>D77/J79</f>
        <v>1</v>
      </c>
      <c r="E88" s="1">
        <f>E77/J80</f>
        <v>1</v>
      </c>
      <c r="F88" s="1">
        <f>F77/J81</f>
        <v>1</v>
      </c>
    </row>
    <row r="89" spans="1:10" x14ac:dyDescent="0.25">
      <c r="A89" s="1">
        <v>30</v>
      </c>
      <c r="B89" s="1">
        <f>B78/J77</f>
        <v>0.93162393162393153</v>
      </c>
      <c r="C89" s="1">
        <f>C78/J78</f>
        <v>0.70434782608695656</v>
      </c>
      <c r="D89" s="1">
        <f>D78/J79</f>
        <v>0.7053571428571429</v>
      </c>
      <c r="E89" s="1">
        <f>E78/J80</f>
        <v>0.60465116279069764</v>
      </c>
      <c r="F89" s="1">
        <f>F78/J81</f>
        <v>0.66949152542372881</v>
      </c>
    </row>
    <row r="90" spans="1:10" x14ac:dyDescent="0.25">
      <c r="A90" s="1">
        <v>60</v>
      </c>
      <c r="B90" s="1">
        <f>B79/J77</f>
        <v>0.84615384615384615</v>
      </c>
      <c r="C90" s="1">
        <f>C79/J78</f>
        <v>0.64347826086956517</v>
      </c>
      <c r="D90" s="3">
        <f>D79/J79</f>
        <v>0.65178571428571419</v>
      </c>
      <c r="E90" s="1">
        <f>E79/J80</f>
        <v>0.55038759689922478</v>
      </c>
      <c r="F90" s="1">
        <f>F79/J81</f>
        <v>0.60169491525423724</v>
      </c>
    </row>
    <row r="91" spans="1:10" x14ac:dyDescent="0.25">
      <c r="A91" s="1">
        <v>150</v>
      </c>
      <c r="B91" s="1">
        <f>B80/J77</f>
        <v>0.66666666666666663</v>
      </c>
      <c r="C91" s="3">
        <f>C80/J78</f>
        <v>0.58260869565217388</v>
      </c>
      <c r="D91" s="3">
        <f>D80/J79</f>
        <v>0.6160714285714286</v>
      </c>
      <c r="E91" s="1">
        <f>E80/J80</f>
        <v>0.53488372093023262</v>
      </c>
      <c r="F91" s="1">
        <f>F80/J81</f>
        <v>0.59322033898305093</v>
      </c>
    </row>
    <row r="92" spans="1:10" x14ac:dyDescent="0.25">
      <c r="A92" s="1">
        <v>300</v>
      </c>
      <c r="B92" s="1">
        <f>B81/J77</f>
        <v>0.64957264957264949</v>
      </c>
      <c r="C92" s="3">
        <f>C81/J78</f>
        <v>0.56521739130434778</v>
      </c>
      <c r="D92" s="1">
        <f>D81/J79</f>
        <v>0.5982142857142857</v>
      </c>
      <c r="E92" s="1">
        <f>E81/J80</f>
        <v>0.51937984496124034</v>
      </c>
      <c r="F92" s="1">
        <f>F81/J81</f>
        <v>0.58474576271186451</v>
      </c>
    </row>
    <row r="93" spans="1:10" x14ac:dyDescent="0.25">
      <c r="A93" s="1">
        <v>600</v>
      </c>
      <c r="B93" s="1">
        <f>B82/J77</f>
        <v>0.59829059829059827</v>
      </c>
      <c r="C93" s="1">
        <f>C82/J78</f>
        <v>0.56521739130434778</v>
      </c>
      <c r="D93" s="1">
        <f>D82/J79</f>
        <v>0.5982142857142857</v>
      </c>
      <c r="E93" s="1">
        <f>E82/J80</f>
        <v>0.51162790697674421</v>
      </c>
      <c r="F93" s="1">
        <f>F82/J81</f>
        <v>0.56779661016949157</v>
      </c>
    </row>
    <row r="94" spans="1:10" x14ac:dyDescent="0.25">
      <c r="A94" s="1">
        <v>900</v>
      </c>
      <c r="B94" s="1">
        <f>B83/J77</f>
        <v>0.58974358974358976</v>
      </c>
      <c r="C94" s="1">
        <f>C83/J78</f>
        <v>0.56521739130434778</v>
      </c>
      <c r="D94" s="1">
        <f>D83/J79</f>
        <v>0.5803571428571429</v>
      </c>
      <c r="E94" s="1">
        <f>E83/J80</f>
        <v>0.50387596899224807</v>
      </c>
      <c r="F94" s="1">
        <f>F83/J81</f>
        <v>0.55932203389830515</v>
      </c>
    </row>
    <row r="95" spans="1:10" x14ac:dyDescent="0.25">
      <c r="A95" s="1">
        <v>1800</v>
      </c>
      <c r="B95" s="1">
        <f>B84/J77</f>
        <v>0.5641025641025641</v>
      </c>
      <c r="C95" s="1">
        <f>C84/J78</f>
        <v>0.55652173913043479</v>
      </c>
      <c r="D95" s="1">
        <f>D84/J79</f>
        <v>0.5625</v>
      </c>
      <c r="E95" s="1">
        <f>E84/J80</f>
        <v>0.49612403100775193</v>
      </c>
      <c r="F95" s="1">
        <f>F84/J81</f>
        <v>0.5423728813559322</v>
      </c>
    </row>
    <row r="121" spans="1:8" x14ac:dyDescent="0.25">
      <c r="A121" s="1" t="s">
        <v>34</v>
      </c>
      <c r="B121" s="9" t="s">
        <v>43</v>
      </c>
      <c r="C121" s="10"/>
      <c r="D121" s="10"/>
      <c r="E121" s="10"/>
      <c r="F121" s="11"/>
    </row>
    <row r="122" spans="1:8" x14ac:dyDescent="0.25">
      <c r="A122" s="1" t="s">
        <v>5</v>
      </c>
      <c r="B122" s="2" t="s">
        <v>0</v>
      </c>
      <c r="C122" s="2" t="s">
        <v>44</v>
      </c>
      <c r="D122" s="2" t="s">
        <v>45</v>
      </c>
      <c r="E122" s="2" t="s">
        <v>46</v>
      </c>
      <c r="F122" s="2" t="s">
        <v>47</v>
      </c>
      <c r="H122" s="7" t="s">
        <v>48</v>
      </c>
    </row>
    <row r="123" spans="1:8" x14ac:dyDescent="0.25">
      <c r="A123" s="1">
        <v>0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H123">
        <v>1</v>
      </c>
    </row>
    <row r="124" spans="1:8" x14ac:dyDescent="0.25">
      <c r="A124" s="1">
        <v>30</v>
      </c>
      <c r="B124" s="1">
        <f t="shared" ref="B124:F130" si="0">(B6+B43+B89)/3</f>
        <v>0.83753876601204846</v>
      </c>
      <c r="C124" s="1">
        <f t="shared" si="0"/>
        <v>0.69358622626671151</v>
      </c>
      <c r="D124" s="1">
        <f t="shared" si="0"/>
        <v>0.70634028655710068</v>
      </c>
      <c r="E124" s="1">
        <f t="shared" si="0"/>
        <v>0.57988372093023255</v>
      </c>
      <c r="F124" s="1">
        <f t="shared" si="0"/>
        <v>0.62287422432157091</v>
      </c>
      <c r="H124">
        <f t="shared" ref="H124:H130" si="1">(SUM(C124:F124))/4</f>
        <v>0.65067111451890391</v>
      </c>
    </row>
    <row r="125" spans="1:8" x14ac:dyDescent="0.25">
      <c r="A125" s="1">
        <v>60</v>
      </c>
      <c r="B125" s="1">
        <f t="shared" si="0"/>
        <v>0.75542532785280869</v>
      </c>
      <c r="C125" s="1">
        <f t="shared" si="0"/>
        <v>0.61762453656892469</v>
      </c>
      <c r="D125" s="3">
        <f t="shared" si="0"/>
        <v>0.62865128529287817</v>
      </c>
      <c r="E125" s="1">
        <f t="shared" si="0"/>
        <v>0.52079586563307501</v>
      </c>
      <c r="F125" s="1">
        <f t="shared" si="0"/>
        <v>0.54081633787163097</v>
      </c>
      <c r="H125">
        <f t="shared" si="1"/>
        <v>0.57697200634162726</v>
      </c>
    </row>
    <row r="126" spans="1:8" x14ac:dyDescent="0.25">
      <c r="A126" s="1">
        <v>150</v>
      </c>
      <c r="B126" s="1">
        <f t="shared" si="0"/>
        <v>0.59329601357082273</v>
      </c>
      <c r="C126" s="3">
        <f t="shared" si="0"/>
        <v>0.52441736883496237</v>
      </c>
      <c r="D126" s="3">
        <f t="shared" si="0"/>
        <v>0.6035636325326591</v>
      </c>
      <c r="E126" s="1">
        <f t="shared" si="0"/>
        <v>0.48829457364341083</v>
      </c>
      <c r="F126" s="1">
        <f t="shared" si="0"/>
        <v>0.48880022228396786</v>
      </c>
      <c r="H126">
        <f t="shared" si="1"/>
        <v>0.52626894932375001</v>
      </c>
    </row>
    <row r="127" spans="1:8" x14ac:dyDescent="0.25">
      <c r="A127" s="1">
        <v>300</v>
      </c>
      <c r="B127" s="1">
        <f t="shared" si="0"/>
        <v>0.5139745982036058</v>
      </c>
      <c r="C127" s="3">
        <f t="shared" si="0"/>
        <v>0.50461768340635882</v>
      </c>
      <c r="D127" s="1">
        <f t="shared" si="0"/>
        <v>0.53847850821744625</v>
      </c>
      <c r="E127" s="1">
        <f t="shared" si="0"/>
        <v>0.46712661498708014</v>
      </c>
      <c r="F127" s="1">
        <f t="shared" si="0"/>
        <v>0.47797536352690573</v>
      </c>
      <c r="H127">
        <f t="shared" si="1"/>
        <v>0.49704954253444772</v>
      </c>
    </row>
    <row r="128" spans="1:8" x14ac:dyDescent="0.25">
      <c r="A128" s="1">
        <v>600</v>
      </c>
      <c r="B128" s="1">
        <f t="shared" si="0"/>
        <v>0.4669136599899959</v>
      </c>
      <c r="C128" s="1">
        <f t="shared" si="0"/>
        <v>0.49436703741152677</v>
      </c>
      <c r="D128" s="1">
        <f t="shared" si="0"/>
        <v>0.53614517488411295</v>
      </c>
      <c r="E128" s="1">
        <f t="shared" si="0"/>
        <v>0.46187596899224809</v>
      </c>
      <c r="F128" s="1">
        <f t="shared" si="0"/>
        <v>0.46959340557562285</v>
      </c>
      <c r="H128">
        <f t="shared" si="1"/>
        <v>0.49049539671587761</v>
      </c>
    </row>
    <row r="129" spans="1:8" x14ac:dyDescent="0.25">
      <c r="A129" s="1">
        <v>900</v>
      </c>
      <c r="B129" s="1">
        <f t="shared" si="0"/>
        <v>0.45473132380765974</v>
      </c>
      <c r="C129" s="1">
        <f t="shared" si="0"/>
        <v>0.48811639141669477</v>
      </c>
      <c r="D129" s="1">
        <f t="shared" si="0"/>
        <v>0.52524294142435746</v>
      </c>
      <c r="E129" s="1">
        <f t="shared" si="0"/>
        <v>0.45929198966408274</v>
      </c>
      <c r="F129" s="1">
        <f t="shared" si="0"/>
        <v>0.46403630638140231</v>
      </c>
      <c r="H129">
        <f t="shared" si="1"/>
        <v>0.48417190722163433</v>
      </c>
    </row>
    <row r="130" spans="1:8" x14ac:dyDescent="0.25">
      <c r="A130" s="1">
        <v>1800</v>
      </c>
      <c r="B130" s="1">
        <f t="shared" si="0"/>
        <v>0.43297311933189792</v>
      </c>
      <c r="C130" s="1">
        <f t="shared" si="0"/>
        <v>0.47321525671272885</v>
      </c>
      <c r="D130" s="1">
        <f t="shared" si="0"/>
        <v>0.51634070796460174</v>
      </c>
      <c r="E130" s="1">
        <f t="shared" si="0"/>
        <v>0.45670801033591735</v>
      </c>
      <c r="F130" s="1">
        <f t="shared" si="0"/>
        <v>0.45125544132629436</v>
      </c>
      <c r="H130">
        <f t="shared" si="1"/>
        <v>0.47437985408488559</v>
      </c>
    </row>
  </sheetData>
  <mergeCells count="18">
    <mergeCell ref="B3:F3"/>
    <mergeCell ref="B29:F29"/>
    <mergeCell ref="B40:F40"/>
    <mergeCell ref="H31:J31"/>
    <mergeCell ref="H32:I32"/>
    <mergeCell ref="H33:I33"/>
    <mergeCell ref="H34:I34"/>
    <mergeCell ref="H35:I35"/>
    <mergeCell ref="H36:I36"/>
    <mergeCell ref="H81:I81"/>
    <mergeCell ref="B121:F121"/>
    <mergeCell ref="B75:F75"/>
    <mergeCell ref="B86:F86"/>
    <mergeCell ref="H76:J76"/>
    <mergeCell ref="H77:I77"/>
    <mergeCell ref="H78:I78"/>
    <mergeCell ref="H79:I79"/>
    <mergeCell ref="H80:I8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J158"/>
  <sheetViews>
    <sheetView topLeftCell="A145" workbookViewId="0">
      <selection activeCell="A125" sqref="A125"/>
    </sheetView>
  </sheetViews>
  <sheetFormatPr defaultRowHeight="15" x14ac:dyDescent="0.25"/>
  <cols>
    <col min="1" max="1" width="9.140625" customWidth="1"/>
    <col min="2" max="3" width="18.5703125" customWidth="1"/>
    <col min="4" max="4" width="17" customWidth="1"/>
    <col min="5" max="5" width="16.42578125" customWidth="1"/>
    <col min="6" max="6" width="16.5703125" customWidth="1"/>
  </cols>
  <sheetData>
    <row r="3" spans="1:9" x14ac:dyDescent="0.25">
      <c r="A3" s="4"/>
      <c r="B3" s="13" t="s">
        <v>6</v>
      </c>
      <c r="C3" s="14"/>
      <c r="D3" s="14"/>
      <c r="E3" s="14"/>
      <c r="F3" s="15"/>
    </row>
    <row r="4" spans="1:9" ht="30" x14ac:dyDescent="0.25">
      <c r="A4" s="4" t="s">
        <v>5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H4" s="6" t="s">
        <v>20</v>
      </c>
    </row>
    <row r="5" spans="1:9" x14ac:dyDescent="0.25">
      <c r="A5" s="4">
        <v>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H5" t="s">
        <v>21</v>
      </c>
      <c r="I5">
        <f>SLOPE(B5:B12,A5:A12)</f>
        <v>-3.6259780907668237E-4</v>
      </c>
    </row>
    <row r="6" spans="1:9" x14ac:dyDescent="0.25">
      <c r="A6" s="4">
        <v>30</v>
      </c>
      <c r="B6" s="4">
        <v>0.91800000000000004</v>
      </c>
      <c r="C6" s="4">
        <v>0.61399999999999999</v>
      </c>
      <c r="D6" s="4">
        <v>0.63600000000000001</v>
      </c>
      <c r="E6" s="4">
        <v>0.51500000000000001</v>
      </c>
      <c r="F6" s="4">
        <v>0.46300000000000002</v>
      </c>
      <c r="H6" t="s">
        <v>14</v>
      </c>
      <c r="I6">
        <f>SLOPE(C5:C12,A5:A12)</f>
        <v>-1.9575229152693938E-4</v>
      </c>
    </row>
    <row r="7" spans="1:9" x14ac:dyDescent="0.25">
      <c r="A7" s="4">
        <v>60</v>
      </c>
      <c r="B7" s="4">
        <v>0.8</v>
      </c>
      <c r="C7" s="4">
        <v>0.51800000000000002</v>
      </c>
      <c r="D7" s="4">
        <v>0.52900000000000003</v>
      </c>
      <c r="E7" s="4">
        <v>0.42299999999999999</v>
      </c>
      <c r="F7" s="4">
        <v>0.372</v>
      </c>
      <c r="H7" t="s">
        <v>15</v>
      </c>
      <c r="I7">
        <f>SLOPE(D5:D12,A5:A12)</f>
        <v>-1.9780907668231609E-4</v>
      </c>
    </row>
    <row r="8" spans="1:9" x14ac:dyDescent="0.25">
      <c r="A8" s="4">
        <v>150</v>
      </c>
      <c r="B8" s="4">
        <v>0.496</v>
      </c>
      <c r="C8" s="4">
        <v>0.35</v>
      </c>
      <c r="D8" s="4">
        <v>0.36399999999999999</v>
      </c>
      <c r="E8" s="4">
        <v>0.33500000000000002</v>
      </c>
      <c r="F8" s="4">
        <v>0.28499999999999998</v>
      </c>
      <c r="H8" t="s">
        <v>16</v>
      </c>
      <c r="I8">
        <f>SLOPE(E5:E12,A5:A12)</f>
        <v>-1.7250167672702883E-4</v>
      </c>
    </row>
    <row r="9" spans="1:9" x14ac:dyDescent="0.25">
      <c r="A9" s="4">
        <v>300</v>
      </c>
      <c r="B9" s="4">
        <v>0.379</v>
      </c>
      <c r="C9" s="4">
        <v>0.35</v>
      </c>
      <c r="D9" s="4">
        <v>0.35799999999999998</v>
      </c>
      <c r="E9" s="4">
        <v>0.33</v>
      </c>
      <c r="F9" s="4">
        <v>0.28100000000000003</v>
      </c>
      <c r="H9" t="s">
        <v>17</v>
      </c>
      <c r="I9">
        <f>SLOPE(F5:F12,A5:A12)</f>
        <v>-1.8855354348312094E-4</v>
      </c>
    </row>
    <row r="10" spans="1:9" x14ac:dyDescent="0.25">
      <c r="A10" s="4">
        <v>600</v>
      </c>
      <c r="B10" s="4">
        <v>0.30399999999999999</v>
      </c>
      <c r="C10" s="4">
        <v>0.35</v>
      </c>
      <c r="D10" s="4">
        <v>0.35299999999999998</v>
      </c>
      <c r="E10" s="4">
        <v>0.33</v>
      </c>
      <c r="F10" s="4">
        <v>0.26900000000000002</v>
      </c>
    </row>
    <row r="11" spans="1:9" x14ac:dyDescent="0.25">
      <c r="A11" s="4">
        <v>900</v>
      </c>
      <c r="B11" s="4">
        <v>0.28899999999999998</v>
      </c>
      <c r="C11" s="4">
        <v>0.34</v>
      </c>
      <c r="D11" s="4">
        <v>0.35299999999999998</v>
      </c>
      <c r="E11" s="4">
        <v>0.32</v>
      </c>
      <c r="F11" s="4">
        <v>0.26900000000000002</v>
      </c>
    </row>
    <row r="12" spans="1:9" x14ac:dyDescent="0.25">
      <c r="A12" s="4">
        <v>1800</v>
      </c>
      <c r="B12" s="4">
        <v>0.25</v>
      </c>
      <c r="C12" s="4">
        <v>0.33500000000000002</v>
      </c>
      <c r="D12" s="4">
        <v>0.34200000000000003</v>
      </c>
      <c r="E12" s="4">
        <v>0.32</v>
      </c>
      <c r="F12" s="4">
        <v>0.25600000000000001</v>
      </c>
    </row>
    <row r="32" spans="1:10" x14ac:dyDescent="0.25">
      <c r="A32" s="1">
        <v>1600</v>
      </c>
      <c r="B32" s="9" t="s">
        <v>23</v>
      </c>
      <c r="C32" s="10"/>
      <c r="D32" s="10"/>
      <c r="E32" s="10"/>
      <c r="F32" s="11"/>
      <c r="H32" s="12" t="s">
        <v>25</v>
      </c>
      <c r="I32" s="12"/>
      <c r="J32" s="12"/>
    </row>
    <row r="33" spans="1:10" x14ac:dyDescent="0.25">
      <c r="A33" s="1" t="s">
        <v>5</v>
      </c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H33" s="12" t="s">
        <v>13</v>
      </c>
      <c r="I33" s="12"/>
      <c r="J33">
        <v>0.154</v>
      </c>
    </row>
    <row r="34" spans="1:10" x14ac:dyDescent="0.25">
      <c r="A34" s="1">
        <v>0</v>
      </c>
      <c r="B34" s="1">
        <v>0.154</v>
      </c>
      <c r="C34" s="1">
        <v>0.13900000000000001</v>
      </c>
      <c r="D34" s="1">
        <v>0.14000000000000001</v>
      </c>
      <c r="E34" s="1">
        <v>0.13700000000000001</v>
      </c>
      <c r="F34" s="1">
        <v>0.14499999999999999</v>
      </c>
      <c r="H34" s="12" t="s">
        <v>14</v>
      </c>
      <c r="I34" s="12"/>
      <c r="J34">
        <v>0.13900000000000001</v>
      </c>
    </row>
    <row r="35" spans="1:10" x14ac:dyDescent="0.25">
      <c r="A35" s="1">
        <v>30</v>
      </c>
      <c r="B35" s="1">
        <v>0.15</v>
      </c>
      <c r="C35" s="1">
        <v>0.09</v>
      </c>
      <c r="D35" s="1">
        <v>0.111</v>
      </c>
      <c r="E35" s="1">
        <v>0.108</v>
      </c>
      <c r="F35" s="1">
        <v>8.6999999999999994E-2</v>
      </c>
      <c r="H35" s="12" t="s">
        <v>15</v>
      </c>
      <c r="I35" s="12"/>
      <c r="J35">
        <v>0.14000000000000001</v>
      </c>
    </row>
    <row r="36" spans="1:10" x14ac:dyDescent="0.25">
      <c r="A36" s="1">
        <v>60</v>
      </c>
      <c r="B36" s="1">
        <v>0.115</v>
      </c>
      <c r="C36" s="1">
        <v>7.9000000000000001E-2</v>
      </c>
      <c r="D36" s="3">
        <v>9.6000000000000002E-2</v>
      </c>
      <c r="E36" s="1">
        <v>8.1000000000000003E-2</v>
      </c>
      <c r="F36" s="1">
        <v>8.5000000000000006E-2</v>
      </c>
      <c r="H36" s="12" t="s">
        <v>16</v>
      </c>
      <c r="I36" s="12"/>
      <c r="J36">
        <v>0.13700000000000001</v>
      </c>
    </row>
    <row r="37" spans="1:10" x14ac:dyDescent="0.25">
      <c r="A37" s="1">
        <v>150</v>
      </c>
      <c r="B37" s="1">
        <v>8.7999999999999995E-2</v>
      </c>
      <c r="C37" s="4">
        <v>6.7000000000000004E-2</v>
      </c>
      <c r="D37" s="3">
        <v>7.2999999999999995E-2</v>
      </c>
      <c r="E37" s="1">
        <v>6.9000000000000006E-2</v>
      </c>
      <c r="F37" s="1">
        <v>7.0000000000000007E-2</v>
      </c>
      <c r="H37" s="12" t="s">
        <v>26</v>
      </c>
      <c r="I37" s="12"/>
      <c r="J37">
        <v>0.14499999999999999</v>
      </c>
    </row>
    <row r="38" spans="1:10" x14ac:dyDescent="0.25">
      <c r="A38" s="1">
        <v>300</v>
      </c>
      <c r="B38" s="1">
        <v>7.6999999999999999E-2</v>
      </c>
      <c r="C38" s="3">
        <v>6.6000000000000003E-2</v>
      </c>
      <c r="D38" s="1">
        <v>6.7000000000000004E-2</v>
      </c>
      <c r="E38" s="1">
        <v>6.8000000000000005E-2</v>
      </c>
      <c r="F38" s="1">
        <v>6.7000000000000004E-2</v>
      </c>
    </row>
    <row r="39" spans="1:10" x14ac:dyDescent="0.25">
      <c r="A39" s="1">
        <v>600</v>
      </c>
      <c r="B39" s="1">
        <v>7.2999999999999995E-2</v>
      </c>
      <c r="C39" s="1">
        <v>6.5000000000000002E-2</v>
      </c>
      <c r="D39" s="1">
        <v>6.4000000000000001E-2</v>
      </c>
      <c r="E39" s="1">
        <v>6.7000000000000004E-2</v>
      </c>
      <c r="F39" s="1">
        <v>6.7000000000000004E-2</v>
      </c>
    </row>
    <row r="40" spans="1:10" x14ac:dyDescent="0.25">
      <c r="A40" s="1">
        <v>900</v>
      </c>
      <c r="B40" s="1">
        <v>6.7000000000000004E-2</v>
      </c>
      <c r="C40" s="1">
        <v>6.4000000000000001E-2</v>
      </c>
      <c r="D40" s="1">
        <v>6.3E-2</v>
      </c>
      <c r="E40" s="1">
        <v>6.4000000000000001E-2</v>
      </c>
      <c r="F40" s="1">
        <v>6.5000000000000002E-2</v>
      </c>
    </row>
    <row r="41" spans="1:10" x14ac:dyDescent="0.25">
      <c r="A41" s="1">
        <v>1800</v>
      </c>
      <c r="B41" s="1">
        <v>6.5000000000000002E-2</v>
      </c>
      <c r="C41" s="1">
        <v>6.3E-2</v>
      </c>
      <c r="D41" s="1">
        <v>6.2E-2</v>
      </c>
      <c r="E41" s="1">
        <v>6.4000000000000001E-2</v>
      </c>
      <c r="F41" s="1">
        <v>6.4000000000000001E-2</v>
      </c>
    </row>
    <row r="43" spans="1:10" x14ac:dyDescent="0.25">
      <c r="A43" s="1"/>
      <c r="B43" s="9" t="s">
        <v>40</v>
      </c>
      <c r="C43" s="10"/>
      <c r="D43" s="10"/>
      <c r="E43" s="10"/>
      <c r="F43" s="11"/>
    </row>
    <row r="44" spans="1:10" x14ac:dyDescent="0.25">
      <c r="A44" s="1" t="s">
        <v>5</v>
      </c>
      <c r="B44" s="2" t="s">
        <v>0</v>
      </c>
      <c r="C44" s="2" t="s">
        <v>36</v>
      </c>
      <c r="D44" s="2" t="s">
        <v>37</v>
      </c>
      <c r="E44" s="2" t="s">
        <v>38</v>
      </c>
      <c r="F44" s="2" t="s">
        <v>39</v>
      </c>
    </row>
    <row r="45" spans="1:10" x14ac:dyDescent="0.25">
      <c r="A45" s="1">
        <v>0</v>
      </c>
      <c r="B45" s="1">
        <f>B34/J33</f>
        <v>1</v>
      </c>
      <c r="C45" s="1">
        <f>C34/J34</f>
        <v>1</v>
      </c>
      <c r="D45" s="1">
        <f>D34/J35</f>
        <v>1</v>
      </c>
      <c r="E45" s="1">
        <f>E34/J36</f>
        <v>1</v>
      </c>
      <c r="F45" s="1">
        <f>F34/J37</f>
        <v>1</v>
      </c>
    </row>
    <row r="46" spans="1:10" x14ac:dyDescent="0.25">
      <c r="A46" s="1">
        <v>30</v>
      </c>
      <c r="B46" s="1">
        <f>B35/J33</f>
        <v>0.97402597402597402</v>
      </c>
      <c r="C46" s="1">
        <f>C35/J34</f>
        <v>0.64748201438848918</v>
      </c>
      <c r="D46" s="1">
        <f>D35/J35</f>
        <v>0.79285714285714282</v>
      </c>
      <c r="E46" s="1">
        <f>E35/J36</f>
        <v>0.7883211678832116</v>
      </c>
      <c r="F46" s="1">
        <f>F35/J37</f>
        <v>0.6</v>
      </c>
    </row>
    <row r="47" spans="1:10" x14ac:dyDescent="0.25">
      <c r="A47" s="1">
        <v>60</v>
      </c>
      <c r="B47" s="1">
        <f>B36/J33</f>
        <v>0.74675324675324684</v>
      </c>
      <c r="C47" s="1">
        <f>C36/J34</f>
        <v>0.5683453237410071</v>
      </c>
      <c r="D47" s="3">
        <f>D36/J35</f>
        <v>0.68571428571428561</v>
      </c>
      <c r="E47" s="1">
        <f>E36/J36</f>
        <v>0.5912408759124087</v>
      </c>
      <c r="F47" s="1">
        <f>F36/J37</f>
        <v>0.5862068965517242</v>
      </c>
    </row>
    <row r="48" spans="1:10" x14ac:dyDescent="0.25">
      <c r="A48" s="1">
        <v>150</v>
      </c>
      <c r="B48" s="1">
        <f>B37/J33</f>
        <v>0.5714285714285714</v>
      </c>
      <c r="C48" s="3">
        <f>C37/J34</f>
        <v>0.48201438848920863</v>
      </c>
      <c r="D48" s="3">
        <f>D37/J35</f>
        <v>0.52142857142857135</v>
      </c>
      <c r="E48" s="1">
        <f>E37/J36</f>
        <v>0.5036496350364964</v>
      </c>
      <c r="F48" s="1">
        <f>F37/J37</f>
        <v>0.48275862068965525</v>
      </c>
    </row>
    <row r="49" spans="1:6" x14ac:dyDescent="0.25">
      <c r="A49" s="1">
        <v>300</v>
      </c>
      <c r="B49" s="1">
        <f>B38/J33</f>
        <v>0.5</v>
      </c>
      <c r="C49" s="3">
        <f>C38/J34</f>
        <v>0.47482014388489208</v>
      </c>
      <c r="D49" s="1">
        <f>D38/J35</f>
        <v>0.47857142857142854</v>
      </c>
      <c r="E49" s="1">
        <f>E38/J36</f>
        <v>0.49635036496350365</v>
      </c>
      <c r="F49" s="1">
        <f>F38/J37</f>
        <v>0.46206896551724141</v>
      </c>
    </row>
    <row r="50" spans="1:6" x14ac:dyDescent="0.25">
      <c r="A50" s="1">
        <v>600</v>
      </c>
      <c r="B50" s="1">
        <f>B39/J33</f>
        <v>0.47402597402597402</v>
      </c>
      <c r="C50" s="1">
        <f>C39/J34</f>
        <v>0.46762589928057552</v>
      </c>
      <c r="D50" s="1">
        <f>D39/J35</f>
        <v>0.45714285714285713</v>
      </c>
      <c r="E50" s="1">
        <f>E39/J36</f>
        <v>0.48905109489051096</v>
      </c>
      <c r="F50" s="1">
        <f>F39/J37</f>
        <v>0.46206896551724141</v>
      </c>
    </row>
    <row r="51" spans="1:6" x14ac:dyDescent="0.25">
      <c r="A51" s="1">
        <v>900</v>
      </c>
      <c r="B51" s="1">
        <f>B40/J33</f>
        <v>0.4350649350649351</v>
      </c>
      <c r="C51" s="1">
        <f>C40/J34</f>
        <v>0.46043165467625896</v>
      </c>
      <c r="D51" s="1">
        <f>D40/J35</f>
        <v>0.44999999999999996</v>
      </c>
      <c r="E51" s="1">
        <f>E40/J36</f>
        <v>0.46715328467153283</v>
      </c>
      <c r="F51" s="1">
        <f>F40/J37</f>
        <v>0.44827586206896558</v>
      </c>
    </row>
    <row r="52" spans="1:6" x14ac:dyDescent="0.25">
      <c r="A52" s="1">
        <v>1800</v>
      </c>
      <c r="B52" s="1">
        <f>B41/J33</f>
        <v>0.42207792207792211</v>
      </c>
      <c r="C52" s="1">
        <f>C41/J34</f>
        <v>0.4532374100719424</v>
      </c>
      <c r="D52" s="1">
        <f>D41/J35</f>
        <v>0.44285714285714284</v>
      </c>
      <c r="E52" s="1">
        <f>E41/J36</f>
        <v>0.46715328467153283</v>
      </c>
      <c r="F52" s="1">
        <f>F41/J37</f>
        <v>0.44137931034482764</v>
      </c>
    </row>
    <row r="74" spans="1:10" x14ac:dyDescent="0.25">
      <c r="A74" s="1">
        <v>1600</v>
      </c>
      <c r="B74" s="9" t="s">
        <v>27</v>
      </c>
      <c r="C74" s="10"/>
      <c r="D74" s="10"/>
      <c r="E74" s="10"/>
      <c r="F74" s="11"/>
      <c r="H74" s="12" t="s">
        <v>25</v>
      </c>
      <c r="I74" s="12"/>
      <c r="J74" s="12"/>
    </row>
    <row r="75" spans="1:10" x14ac:dyDescent="0.25">
      <c r="A75" s="1" t="s">
        <v>5</v>
      </c>
      <c r="B75" s="2" t="s">
        <v>0</v>
      </c>
      <c r="C75" s="2" t="s">
        <v>1</v>
      </c>
      <c r="D75" s="2" t="s">
        <v>2</v>
      </c>
      <c r="E75" s="2" t="s">
        <v>3</v>
      </c>
      <c r="F75" s="2" t="s">
        <v>4</v>
      </c>
      <c r="H75" s="12" t="s">
        <v>13</v>
      </c>
      <c r="I75" s="12"/>
      <c r="J75">
        <v>0.158</v>
      </c>
    </row>
    <row r="76" spans="1:10" x14ac:dyDescent="0.25">
      <c r="A76" s="1">
        <v>0</v>
      </c>
      <c r="B76" s="1">
        <v>0.158</v>
      </c>
      <c r="C76" s="1">
        <v>0.15</v>
      </c>
      <c r="D76" s="1">
        <v>0.14000000000000001</v>
      </c>
      <c r="E76" s="1">
        <v>0.14199999999999999</v>
      </c>
      <c r="F76" s="1">
        <v>0.155</v>
      </c>
      <c r="H76" s="12" t="s">
        <v>14</v>
      </c>
      <c r="I76" s="12"/>
      <c r="J76">
        <v>0.15</v>
      </c>
    </row>
    <row r="77" spans="1:10" x14ac:dyDescent="0.25">
      <c r="A77" s="1">
        <v>30</v>
      </c>
      <c r="B77" s="1">
        <v>0.12</v>
      </c>
      <c r="C77" s="1">
        <v>8.6999999999999994E-2</v>
      </c>
      <c r="D77" s="1">
        <v>0.09</v>
      </c>
      <c r="E77" s="1">
        <v>7.6999999999999999E-2</v>
      </c>
      <c r="F77" s="1">
        <v>0.11600000000000001</v>
      </c>
      <c r="H77" s="12" t="s">
        <v>15</v>
      </c>
      <c r="I77" s="12"/>
      <c r="J77">
        <v>0.14000000000000001</v>
      </c>
    </row>
    <row r="78" spans="1:10" x14ac:dyDescent="0.25">
      <c r="A78" s="1">
        <v>60</v>
      </c>
      <c r="B78" s="1">
        <v>0.105</v>
      </c>
      <c r="C78" s="1">
        <v>0.08</v>
      </c>
      <c r="D78" s="3">
        <v>7.8E-2</v>
      </c>
      <c r="E78" s="1">
        <v>7.6999999999999999E-2</v>
      </c>
      <c r="F78" s="1">
        <v>9.2999999999999999E-2</v>
      </c>
      <c r="H78" s="12" t="s">
        <v>16</v>
      </c>
      <c r="I78" s="12"/>
      <c r="J78">
        <v>0.14199999999999999</v>
      </c>
    </row>
    <row r="79" spans="1:10" x14ac:dyDescent="0.25">
      <c r="A79" s="1">
        <v>150</v>
      </c>
      <c r="B79" s="1">
        <v>0.105</v>
      </c>
      <c r="C79" s="4">
        <v>7.9000000000000001E-2</v>
      </c>
      <c r="D79" s="3">
        <v>6.7000000000000004E-2</v>
      </c>
      <c r="E79" s="1">
        <v>7.0000000000000007E-2</v>
      </c>
      <c r="F79" s="1">
        <v>7.3999999999999996E-2</v>
      </c>
      <c r="H79" s="12" t="s">
        <v>26</v>
      </c>
      <c r="I79" s="12"/>
      <c r="J79">
        <v>0.155</v>
      </c>
    </row>
    <row r="80" spans="1:10" x14ac:dyDescent="0.25">
      <c r="A80" s="1">
        <v>300</v>
      </c>
      <c r="B80" s="1">
        <v>9.0999999999999998E-2</v>
      </c>
      <c r="C80" s="3">
        <v>7.0000000000000007E-2</v>
      </c>
      <c r="D80" s="1">
        <v>6.3E-2</v>
      </c>
      <c r="E80" s="1">
        <v>6.6000000000000003E-2</v>
      </c>
      <c r="F80" s="1">
        <v>7.2999999999999995E-2</v>
      </c>
    </row>
    <row r="81" spans="1:6" x14ac:dyDescent="0.25">
      <c r="A81" s="1">
        <v>600</v>
      </c>
      <c r="B81" s="1">
        <v>7.0000000000000007E-2</v>
      </c>
      <c r="C81" s="1">
        <v>6.6000000000000003E-2</v>
      </c>
      <c r="D81" s="1">
        <v>6.3E-2</v>
      </c>
      <c r="E81" s="1">
        <v>6.5000000000000002E-2</v>
      </c>
      <c r="F81" s="1">
        <v>7.2999999999999995E-2</v>
      </c>
    </row>
    <row r="82" spans="1:6" x14ac:dyDescent="0.25">
      <c r="A82" s="1">
        <v>900</v>
      </c>
      <c r="B82" s="1">
        <v>6.3E-2</v>
      </c>
      <c r="C82" s="1">
        <v>6.4000000000000001E-2</v>
      </c>
      <c r="D82" s="1">
        <v>6.3E-2</v>
      </c>
      <c r="E82" s="1">
        <v>6.4000000000000001E-2</v>
      </c>
      <c r="F82" s="1">
        <v>6.6000000000000003E-2</v>
      </c>
    </row>
    <row r="83" spans="1:6" x14ac:dyDescent="0.25">
      <c r="A83" s="1">
        <v>1800</v>
      </c>
      <c r="B83" s="1">
        <v>6.3E-2</v>
      </c>
      <c r="C83" s="1">
        <v>6.0999999999999999E-2</v>
      </c>
      <c r="D83" s="1">
        <v>5.8999999999999997E-2</v>
      </c>
      <c r="E83" s="1">
        <v>6.4000000000000001E-2</v>
      </c>
      <c r="F83" s="1">
        <v>6.6000000000000003E-2</v>
      </c>
    </row>
    <row r="85" spans="1:6" x14ac:dyDescent="0.25">
      <c r="A85" s="1"/>
      <c r="B85" s="9" t="s">
        <v>30</v>
      </c>
      <c r="C85" s="10"/>
      <c r="D85" s="10"/>
      <c r="E85" s="10"/>
      <c r="F85" s="11"/>
    </row>
    <row r="86" spans="1:6" x14ac:dyDescent="0.25">
      <c r="A86" s="1" t="s">
        <v>5</v>
      </c>
      <c r="B86" s="2" t="s">
        <v>0</v>
      </c>
      <c r="C86" s="2" t="s">
        <v>36</v>
      </c>
      <c r="D86" s="2" t="s">
        <v>37</v>
      </c>
      <c r="E86" s="2" t="s">
        <v>38</v>
      </c>
      <c r="F86" s="2" t="s">
        <v>39</v>
      </c>
    </row>
    <row r="87" spans="1:6" x14ac:dyDescent="0.25">
      <c r="A87" s="1">
        <v>0</v>
      </c>
      <c r="B87" s="1">
        <f>B76/J75</f>
        <v>1</v>
      </c>
      <c r="C87" s="1">
        <f>C76/J76</f>
        <v>1</v>
      </c>
      <c r="D87" s="1">
        <f>D76/J77</f>
        <v>1</v>
      </c>
      <c r="E87" s="1">
        <f>E76/J78</f>
        <v>1</v>
      </c>
      <c r="F87" s="1">
        <f>F76/J79</f>
        <v>1</v>
      </c>
    </row>
    <row r="88" spans="1:6" x14ac:dyDescent="0.25">
      <c r="A88" s="1">
        <v>30</v>
      </c>
      <c r="B88" s="1">
        <f>B77/J75</f>
        <v>0.75949367088607589</v>
      </c>
      <c r="C88" s="1">
        <f>C77/J76</f>
        <v>0.57999999999999996</v>
      </c>
      <c r="D88" s="1">
        <f>D77/J77</f>
        <v>0.64285714285714279</v>
      </c>
      <c r="E88" s="1">
        <f>E77/J78</f>
        <v>0.54225352112676062</v>
      </c>
      <c r="F88" s="1">
        <f>F77/J79</f>
        <v>0.74838709677419357</v>
      </c>
    </row>
    <row r="89" spans="1:6" x14ac:dyDescent="0.25">
      <c r="A89" s="1">
        <v>60</v>
      </c>
      <c r="B89" s="1">
        <f>B78/J75</f>
        <v>0.66455696202531644</v>
      </c>
      <c r="C89" s="1">
        <f>C78/J76</f>
        <v>0.53333333333333333</v>
      </c>
      <c r="D89" s="3">
        <f>D78/J77</f>
        <v>0.55714285714285705</v>
      </c>
      <c r="E89" s="1">
        <f>E78/J78</f>
        <v>0.54225352112676062</v>
      </c>
      <c r="F89" s="1">
        <f>F78/J79</f>
        <v>0.6</v>
      </c>
    </row>
    <row r="90" spans="1:6" x14ac:dyDescent="0.25">
      <c r="A90" s="1">
        <v>150</v>
      </c>
      <c r="B90" s="1">
        <f>B79/J75</f>
        <v>0.66455696202531644</v>
      </c>
      <c r="C90" s="3">
        <f>C79/J76</f>
        <v>0.52666666666666673</v>
      </c>
      <c r="D90" s="3">
        <f>D79/J77</f>
        <v>0.47857142857142854</v>
      </c>
      <c r="E90" s="1">
        <f>E79/J78</f>
        <v>0.4929577464788733</v>
      </c>
      <c r="F90" s="1">
        <f>F79/J79</f>
        <v>0.47741935483870968</v>
      </c>
    </row>
    <row r="91" spans="1:6" x14ac:dyDescent="0.25">
      <c r="A91" s="1">
        <v>300</v>
      </c>
      <c r="B91" s="1">
        <f>B80/J75</f>
        <v>0.57594936708860756</v>
      </c>
      <c r="C91" s="3">
        <f>C80/J76</f>
        <v>0.46666666666666673</v>
      </c>
      <c r="D91" s="1">
        <f>D80/J77</f>
        <v>0.44999999999999996</v>
      </c>
      <c r="E91" s="1">
        <f>E80/J78</f>
        <v>0.46478873239436624</v>
      </c>
      <c r="F91" s="1">
        <f>F80/J79</f>
        <v>0.47096774193548385</v>
      </c>
    </row>
    <row r="92" spans="1:6" x14ac:dyDescent="0.25">
      <c r="A92" s="1">
        <v>600</v>
      </c>
      <c r="B92" s="1">
        <f>B81/J75</f>
        <v>0.44303797468354433</v>
      </c>
      <c r="C92" s="1">
        <f>C81/J76</f>
        <v>0.44000000000000006</v>
      </c>
      <c r="D92" s="1">
        <f>D81/J77</f>
        <v>0.44999999999999996</v>
      </c>
      <c r="E92" s="1">
        <f>E81/J78</f>
        <v>0.45774647887323949</v>
      </c>
      <c r="F92" s="1">
        <f>F81/J79</f>
        <v>0.47096774193548385</v>
      </c>
    </row>
    <row r="93" spans="1:6" x14ac:dyDescent="0.25">
      <c r="A93" s="1">
        <v>900</v>
      </c>
      <c r="B93" s="1">
        <f>B82/J75</f>
        <v>0.39873417721518989</v>
      </c>
      <c r="C93" s="1">
        <f>C82/J76</f>
        <v>0.42666666666666669</v>
      </c>
      <c r="D93" s="1">
        <f>D82/J77</f>
        <v>0.44999999999999996</v>
      </c>
      <c r="E93" s="1">
        <f>E82/J78</f>
        <v>0.45070422535211274</v>
      </c>
      <c r="F93" s="1">
        <f>F82/J79</f>
        <v>0.42580645161290326</v>
      </c>
    </row>
    <row r="94" spans="1:6" x14ac:dyDescent="0.25">
      <c r="A94" s="1">
        <v>1800</v>
      </c>
      <c r="B94" s="1">
        <f>B83/J75</f>
        <v>0.39873417721518989</v>
      </c>
      <c r="C94" s="1">
        <f>C83/J76</f>
        <v>0.40666666666666668</v>
      </c>
      <c r="D94" s="1">
        <f>D83/J77</f>
        <v>0.42142857142857137</v>
      </c>
      <c r="E94" s="1">
        <f>E83/J78</f>
        <v>0.45070422535211274</v>
      </c>
      <c r="F94" s="1">
        <f>F83/J79</f>
        <v>0.42580645161290326</v>
      </c>
    </row>
    <row r="116" spans="1:9" x14ac:dyDescent="0.25">
      <c r="A116" s="1"/>
      <c r="B116" s="9" t="s">
        <v>30</v>
      </c>
      <c r="C116" s="10"/>
      <c r="D116" s="10"/>
      <c r="E116" s="10"/>
      <c r="F116" s="11"/>
    </row>
    <row r="117" spans="1:9" x14ac:dyDescent="0.25">
      <c r="A117" s="1" t="s">
        <v>5</v>
      </c>
      <c r="B117" s="2" t="s">
        <v>0</v>
      </c>
      <c r="C117" s="2" t="s">
        <v>36</v>
      </c>
      <c r="D117" s="2" t="s">
        <v>37</v>
      </c>
      <c r="E117" s="2" t="s">
        <v>38</v>
      </c>
      <c r="F117" s="2" t="s">
        <v>39</v>
      </c>
      <c r="I117" s="8" t="s">
        <v>48</v>
      </c>
    </row>
    <row r="118" spans="1:9" x14ac:dyDescent="0.25">
      <c r="A118" s="1">
        <v>0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I118">
        <v>1</v>
      </c>
    </row>
    <row r="119" spans="1:9" x14ac:dyDescent="0.25">
      <c r="A119" s="1">
        <v>30</v>
      </c>
      <c r="B119" s="1">
        <f>(B6+B46+B88)/3</f>
        <v>0.88383988163734994</v>
      </c>
      <c r="C119" s="1">
        <f t="shared" ref="B119:F125" si="0">(C6+C46+C88)/3</f>
        <v>0.61382733812949641</v>
      </c>
      <c r="D119" s="1">
        <f t="shared" si="0"/>
        <v>0.6905714285714285</v>
      </c>
      <c r="E119" s="1">
        <f t="shared" si="0"/>
        <v>0.61519156300332412</v>
      </c>
      <c r="F119" s="1">
        <f t="shared" si="0"/>
        <v>0.60379569892473117</v>
      </c>
      <c r="I119">
        <f t="shared" ref="I119:I125" si="1">(SUM(C119:F119))/4</f>
        <v>0.63084650715724511</v>
      </c>
    </row>
    <row r="120" spans="1:9" x14ac:dyDescent="0.25">
      <c r="A120" s="1">
        <v>60</v>
      </c>
      <c r="B120" s="1">
        <f t="shared" si="0"/>
        <v>0.73710340292618781</v>
      </c>
      <c r="C120" s="1">
        <f t="shared" si="0"/>
        <v>0.53989288569144678</v>
      </c>
      <c r="D120" s="3">
        <f t="shared" si="0"/>
        <v>0.5906190476190476</v>
      </c>
      <c r="E120" s="1">
        <f t="shared" si="0"/>
        <v>0.51883146567972316</v>
      </c>
      <c r="F120" s="1">
        <f t="shared" si="0"/>
        <v>0.51940229885057476</v>
      </c>
      <c r="I120">
        <f t="shared" si="1"/>
        <v>0.54218642446019816</v>
      </c>
    </row>
    <row r="121" spans="1:9" x14ac:dyDescent="0.25">
      <c r="A121" s="1">
        <v>150</v>
      </c>
      <c r="B121" s="1">
        <f t="shared" si="0"/>
        <v>0.57732851115129591</v>
      </c>
      <c r="C121" s="3">
        <f t="shared" si="0"/>
        <v>0.45289368505195843</v>
      </c>
      <c r="D121" s="3">
        <f t="shared" si="0"/>
        <v>0.45466666666666661</v>
      </c>
      <c r="E121" s="1">
        <f t="shared" si="0"/>
        <v>0.44386912717178989</v>
      </c>
      <c r="F121" s="1">
        <f t="shared" si="0"/>
        <v>0.4150593251761216</v>
      </c>
      <c r="I121">
        <f t="shared" si="1"/>
        <v>0.44162220101663413</v>
      </c>
    </row>
    <row r="122" spans="1:9" x14ac:dyDescent="0.25">
      <c r="A122" s="1">
        <v>300</v>
      </c>
      <c r="B122" s="1">
        <f t="shared" si="0"/>
        <v>0.48498312236286917</v>
      </c>
      <c r="C122" s="3">
        <f t="shared" si="0"/>
        <v>0.4304956035171863</v>
      </c>
      <c r="D122" s="1">
        <f t="shared" si="0"/>
        <v>0.42885714285714283</v>
      </c>
      <c r="E122" s="1">
        <f t="shared" si="0"/>
        <v>0.43037969911929003</v>
      </c>
      <c r="F122" s="1">
        <f t="shared" si="0"/>
        <v>0.40467890248424182</v>
      </c>
      <c r="I122">
        <f t="shared" si="1"/>
        <v>0.42360283699446527</v>
      </c>
    </row>
    <row r="123" spans="1:9" x14ac:dyDescent="0.25">
      <c r="A123" s="1">
        <v>600</v>
      </c>
      <c r="B123" s="1">
        <f t="shared" si="0"/>
        <v>0.40702131623650617</v>
      </c>
      <c r="C123" s="1">
        <f t="shared" si="0"/>
        <v>0.41920863309352518</v>
      </c>
      <c r="D123" s="1">
        <f t="shared" si="0"/>
        <v>0.420047619047619</v>
      </c>
      <c r="E123" s="1">
        <f t="shared" si="0"/>
        <v>0.42559919125458351</v>
      </c>
      <c r="F123" s="1">
        <f t="shared" si="0"/>
        <v>0.40067890248424182</v>
      </c>
      <c r="I123">
        <f t="shared" si="1"/>
        <v>0.41638358646999241</v>
      </c>
    </row>
    <row r="124" spans="1:9" x14ac:dyDescent="0.25">
      <c r="A124" s="1">
        <v>900</v>
      </c>
      <c r="B124" s="1">
        <f t="shared" si="0"/>
        <v>0.3742663707600416</v>
      </c>
      <c r="C124" s="1">
        <f t="shared" si="0"/>
        <v>0.40903277378097519</v>
      </c>
      <c r="D124" s="1">
        <f t="shared" si="0"/>
        <v>0.41766666666666663</v>
      </c>
      <c r="E124" s="1">
        <f t="shared" si="0"/>
        <v>0.41261917000788184</v>
      </c>
      <c r="F124" s="1">
        <f t="shared" si="0"/>
        <v>0.38102743789395627</v>
      </c>
      <c r="I124">
        <f t="shared" si="1"/>
        <v>0.40508651208736995</v>
      </c>
    </row>
    <row r="125" spans="1:9" x14ac:dyDescent="0.25">
      <c r="A125" s="1">
        <v>1800</v>
      </c>
      <c r="B125" s="1">
        <f t="shared" si="0"/>
        <v>0.35693736643103735</v>
      </c>
      <c r="C125" s="1">
        <f t="shared" si="0"/>
        <v>0.39830135891286972</v>
      </c>
      <c r="D125" s="1">
        <f t="shared" si="0"/>
        <v>0.40209523809523812</v>
      </c>
      <c r="E125" s="1">
        <f t="shared" si="0"/>
        <v>0.41261917000788184</v>
      </c>
      <c r="F125" s="1">
        <f t="shared" si="0"/>
        <v>0.37439525398591028</v>
      </c>
      <c r="I125">
        <f t="shared" si="1"/>
        <v>0.39685275525047503</v>
      </c>
    </row>
    <row r="149" spans="1:6" x14ac:dyDescent="0.25">
      <c r="A149" s="1"/>
      <c r="B149" s="9" t="s">
        <v>30</v>
      </c>
      <c r="C149" s="10"/>
      <c r="D149" s="10"/>
      <c r="E149" s="10"/>
      <c r="F149" s="11"/>
    </row>
    <row r="150" spans="1:6" x14ac:dyDescent="0.25">
      <c r="A150" s="1" t="s">
        <v>5</v>
      </c>
      <c r="B150" s="2" t="s">
        <v>0</v>
      </c>
      <c r="C150" s="2" t="s">
        <v>36</v>
      </c>
      <c r="D150" s="2" t="s">
        <v>37</v>
      </c>
      <c r="E150" s="2" t="s">
        <v>38</v>
      </c>
      <c r="F150" s="2" t="s">
        <v>39</v>
      </c>
    </row>
    <row r="151" spans="1:6" x14ac:dyDescent="0.25">
      <c r="A151" s="1">
        <v>0</v>
      </c>
      <c r="B151" s="1">
        <v>0</v>
      </c>
      <c r="C151" s="1"/>
      <c r="D151" s="1"/>
      <c r="E151" s="1"/>
      <c r="F151" s="1"/>
    </row>
    <row r="152" spans="1:6" x14ac:dyDescent="0.25">
      <c r="A152" s="1">
        <v>30</v>
      </c>
      <c r="B152" s="1">
        <f>AVERAGE(0.17,B77,B46)</f>
        <v>0.42134199134199135</v>
      </c>
      <c r="C152" s="1"/>
      <c r="D152" s="1"/>
      <c r="E152" s="1"/>
      <c r="F152" s="1"/>
    </row>
    <row r="153" spans="1:6" x14ac:dyDescent="0.25">
      <c r="A153" s="1">
        <v>60</v>
      </c>
      <c r="B153" s="1"/>
      <c r="C153" s="1"/>
      <c r="D153" s="3"/>
      <c r="E153" s="1"/>
      <c r="F153" s="1"/>
    </row>
    <row r="154" spans="1:6" x14ac:dyDescent="0.25">
      <c r="A154" s="1">
        <v>150</v>
      </c>
      <c r="B154" s="1"/>
      <c r="C154" s="3"/>
      <c r="D154" s="3"/>
      <c r="E154" s="1"/>
      <c r="F154" s="1"/>
    </row>
    <row r="155" spans="1:6" x14ac:dyDescent="0.25">
      <c r="A155" s="1">
        <v>300</v>
      </c>
      <c r="B155" s="1"/>
      <c r="C155" s="3"/>
      <c r="D155" s="1"/>
      <c r="E155" s="1"/>
      <c r="F155" s="1"/>
    </row>
    <row r="156" spans="1:6" x14ac:dyDescent="0.25">
      <c r="A156" s="1">
        <v>600</v>
      </c>
      <c r="B156" s="1"/>
      <c r="C156" s="1"/>
      <c r="D156" s="1"/>
      <c r="E156" s="1"/>
      <c r="F156" s="1"/>
    </row>
    <row r="157" spans="1:6" x14ac:dyDescent="0.25">
      <c r="A157" s="1">
        <v>900</v>
      </c>
      <c r="B157" s="1"/>
      <c r="C157" s="1"/>
      <c r="D157" s="1"/>
      <c r="E157" s="1"/>
      <c r="F157" s="1"/>
    </row>
    <row r="158" spans="1:6" x14ac:dyDescent="0.25">
      <c r="A158" s="1">
        <v>1800</v>
      </c>
      <c r="B158" s="1"/>
      <c r="C158" s="1"/>
      <c r="D158" s="1"/>
      <c r="E158" s="1"/>
      <c r="F158" s="1"/>
    </row>
  </sheetData>
  <mergeCells count="19">
    <mergeCell ref="B149:F149"/>
    <mergeCell ref="H35:I35"/>
    <mergeCell ref="H36:I36"/>
    <mergeCell ref="H37:I37"/>
    <mergeCell ref="B32:F32"/>
    <mergeCell ref="B74:F74"/>
    <mergeCell ref="H74:J74"/>
    <mergeCell ref="H75:I75"/>
    <mergeCell ref="H76:I76"/>
    <mergeCell ref="B116:F116"/>
    <mergeCell ref="H77:I77"/>
    <mergeCell ref="H78:I78"/>
    <mergeCell ref="H79:I79"/>
    <mergeCell ref="B85:F85"/>
    <mergeCell ref="B3:F3"/>
    <mergeCell ref="H32:J32"/>
    <mergeCell ref="H33:I33"/>
    <mergeCell ref="H34:I34"/>
    <mergeCell ref="B43:F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157"/>
  <sheetViews>
    <sheetView topLeftCell="A126" zoomScale="90" zoomScaleNormal="90" workbookViewId="0">
      <selection activeCell="H138" sqref="H138:M147"/>
    </sheetView>
  </sheetViews>
  <sheetFormatPr defaultRowHeight="15" x14ac:dyDescent="0.25"/>
  <cols>
    <col min="6" max="6" width="17.42578125" customWidth="1"/>
  </cols>
  <sheetData>
    <row r="3" spans="1:13" x14ac:dyDescent="0.25">
      <c r="A3" s="1" t="s">
        <v>50</v>
      </c>
      <c r="B3" s="9" t="s">
        <v>6</v>
      </c>
      <c r="C3" s="10"/>
      <c r="D3" s="10"/>
      <c r="E3" s="10"/>
      <c r="F3" s="11"/>
    </row>
    <row r="4" spans="1:13" x14ac:dyDescent="0.25">
      <c r="A4" s="1" t="s">
        <v>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1:13" x14ac:dyDescent="0.25">
      <c r="A5" s="1">
        <v>0</v>
      </c>
      <c r="B5" s="1">
        <v>0.20699999999999999</v>
      </c>
      <c r="C5" s="1">
        <v>0.65900000000000003</v>
      </c>
      <c r="D5" s="1">
        <v>0.23400000000000001</v>
      </c>
      <c r="E5" s="1">
        <v>0.161</v>
      </c>
      <c r="F5" s="1">
        <v>0.251</v>
      </c>
    </row>
    <row r="6" spans="1:13" x14ac:dyDescent="0.25">
      <c r="A6" s="1">
        <v>30</v>
      </c>
      <c r="B6" s="1">
        <v>0.17</v>
      </c>
      <c r="C6" s="1">
        <v>0.14299999999999999</v>
      </c>
      <c r="D6" s="1">
        <v>0.14799999999999999</v>
      </c>
      <c r="E6" s="1">
        <v>0.16</v>
      </c>
      <c r="F6" s="1">
        <v>0.17699999999999999</v>
      </c>
    </row>
    <row r="7" spans="1:13" x14ac:dyDescent="0.25">
      <c r="A7" s="1">
        <v>60</v>
      </c>
      <c r="B7" s="1">
        <v>0.157</v>
      </c>
      <c r="C7" s="1">
        <v>0.14699999999999999</v>
      </c>
      <c r="D7" s="3">
        <v>0.14000000000000001</v>
      </c>
      <c r="E7" s="1">
        <v>0.15</v>
      </c>
      <c r="F7" s="1">
        <v>0.161</v>
      </c>
    </row>
    <row r="8" spans="1:13" x14ac:dyDescent="0.25">
      <c r="A8" s="1">
        <v>150</v>
      </c>
      <c r="B8" s="1">
        <v>0.155</v>
      </c>
      <c r="C8" s="3">
        <v>0.13400000000000001</v>
      </c>
      <c r="D8" s="3">
        <v>0.14299999999999999</v>
      </c>
      <c r="E8" s="1">
        <v>0.14699999999999999</v>
      </c>
      <c r="F8" s="1">
        <v>0.157</v>
      </c>
    </row>
    <row r="9" spans="1:13" x14ac:dyDescent="0.25">
      <c r="A9" s="1">
        <v>300</v>
      </c>
      <c r="B9" s="1">
        <v>0.152</v>
      </c>
      <c r="C9" s="3">
        <v>0.13800000000000001</v>
      </c>
      <c r="D9" s="1">
        <v>0.14199999999999999</v>
      </c>
      <c r="E9" s="1">
        <v>0.13400000000000001</v>
      </c>
      <c r="F9" s="1">
        <v>0.153</v>
      </c>
    </row>
    <row r="10" spans="1:13" x14ac:dyDescent="0.25">
      <c r="A10" s="1">
        <v>600</v>
      </c>
      <c r="B10" s="1">
        <v>0.13600000000000001</v>
      </c>
      <c r="C10" s="1">
        <v>0.111</v>
      </c>
      <c r="D10" s="1">
        <v>0.114</v>
      </c>
      <c r="E10" s="1">
        <v>0.114</v>
      </c>
      <c r="F10" s="1">
        <v>0.13700000000000001</v>
      </c>
    </row>
    <row r="11" spans="1:13" x14ac:dyDescent="0.25">
      <c r="A11" s="1">
        <v>900</v>
      </c>
      <c r="B11" s="1">
        <v>0.122</v>
      </c>
      <c r="C11" s="1">
        <v>0.10299999999999999</v>
      </c>
      <c r="D11" s="1">
        <v>0.111</v>
      </c>
      <c r="E11" s="1">
        <v>0.11</v>
      </c>
      <c r="F11" s="1">
        <v>0.13100000000000001</v>
      </c>
    </row>
    <row r="12" spans="1:13" x14ac:dyDescent="0.25">
      <c r="A12" s="1">
        <v>1800</v>
      </c>
      <c r="B12" s="1">
        <v>0.1</v>
      </c>
      <c r="C12" s="1">
        <v>8.5000000000000006E-2</v>
      </c>
      <c r="D12" s="1">
        <v>8.4000000000000005E-2</v>
      </c>
      <c r="E12" s="1">
        <v>9.2999999999999999E-2</v>
      </c>
      <c r="F12" s="1">
        <v>8.8999999999999996E-2</v>
      </c>
    </row>
    <row r="13" spans="1:13" x14ac:dyDescent="0.25">
      <c r="A13" s="1"/>
      <c r="B13" s="9" t="s">
        <v>23</v>
      </c>
      <c r="C13" s="10"/>
      <c r="D13" s="10"/>
      <c r="E13" s="10"/>
      <c r="F13" s="11"/>
    </row>
    <row r="14" spans="1:13" x14ac:dyDescent="0.25">
      <c r="A14" s="1" t="s">
        <v>5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H14" s="1" t="s">
        <v>51</v>
      </c>
      <c r="I14" s="9" t="s">
        <v>52</v>
      </c>
      <c r="J14" s="10"/>
      <c r="K14" s="10"/>
      <c r="L14" s="10"/>
      <c r="M14" s="11"/>
    </row>
    <row r="15" spans="1:13" x14ac:dyDescent="0.25">
      <c r="A15" s="1">
        <v>0</v>
      </c>
      <c r="B15" s="1">
        <v>0.13100000000000001</v>
      </c>
      <c r="C15" s="1">
        <v>0.126</v>
      </c>
      <c r="D15" s="1">
        <v>0.111</v>
      </c>
      <c r="E15" s="1">
        <v>0.121</v>
      </c>
      <c r="F15" s="1">
        <v>0.152</v>
      </c>
      <c r="H15" s="1" t="s">
        <v>5</v>
      </c>
      <c r="I15" s="2" t="s">
        <v>0</v>
      </c>
      <c r="J15" s="2" t="s">
        <v>36</v>
      </c>
      <c r="K15" s="2" t="s">
        <v>37</v>
      </c>
      <c r="L15" s="2" t="s">
        <v>38</v>
      </c>
      <c r="M15" s="2" t="s">
        <v>39</v>
      </c>
    </row>
    <row r="16" spans="1:13" x14ac:dyDescent="0.25">
      <c r="A16" s="1">
        <v>30</v>
      </c>
      <c r="B16" s="1">
        <v>0.123</v>
      </c>
      <c r="C16" s="1">
        <v>0.121</v>
      </c>
      <c r="D16" s="1">
        <v>0.107</v>
      </c>
      <c r="E16" s="1">
        <v>0.115</v>
      </c>
      <c r="F16" s="1">
        <v>0.13900000000000001</v>
      </c>
      <c r="H16" s="1">
        <v>0</v>
      </c>
      <c r="I16" s="1">
        <f t="shared" ref="I16:M23" si="0">AVERAGE(B5,B15,B25)</f>
        <v>0.15333333333333332</v>
      </c>
      <c r="J16" s="1">
        <f t="shared" si="0"/>
        <v>0.30433333333333334</v>
      </c>
      <c r="K16" s="1">
        <f t="shared" si="0"/>
        <v>0.151</v>
      </c>
      <c r="L16" s="1">
        <f t="shared" si="0"/>
        <v>0.13233333333333333</v>
      </c>
      <c r="M16" s="1">
        <f t="shared" si="0"/>
        <v>0.18166666666666667</v>
      </c>
    </row>
    <row r="17" spans="1:13" x14ac:dyDescent="0.25">
      <c r="A17" s="1">
        <v>60</v>
      </c>
      <c r="B17" s="1">
        <v>0.113</v>
      </c>
      <c r="C17" s="1">
        <v>0.106</v>
      </c>
      <c r="D17" s="3">
        <v>0.106</v>
      </c>
      <c r="E17" s="1">
        <v>0.114</v>
      </c>
      <c r="F17" s="1">
        <v>0.126</v>
      </c>
      <c r="H17" s="1">
        <v>30</v>
      </c>
      <c r="I17" s="1">
        <f t="shared" si="0"/>
        <v>0.13733333333333334</v>
      </c>
      <c r="J17" s="1">
        <f t="shared" si="0"/>
        <v>0.12533333333333332</v>
      </c>
      <c r="K17" s="1">
        <f t="shared" si="0"/>
        <v>0.121</v>
      </c>
      <c r="L17" s="1">
        <f t="shared" si="0"/>
        <v>0.12933333333333333</v>
      </c>
      <c r="M17" s="1">
        <f t="shared" si="0"/>
        <v>0.152</v>
      </c>
    </row>
    <row r="18" spans="1:13" x14ac:dyDescent="0.25">
      <c r="A18" s="1">
        <v>150</v>
      </c>
      <c r="B18" s="1">
        <v>0.104</v>
      </c>
      <c r="C18" s="4">
        <v>0.105</v>
      </c>
      <c r="D18" s="3">
        <v>0.104</v>
      </c>
      <c r="E18" s="1">
        <v>0.113</v>
      </c>
      <c r="F18" s="1">
        <v>0.11600000000000001</v>
      </c>
      <c r="H18" s="1">
        <v>60</v>
      </c>
      <c r="I18" s="1">
        <f t="shared" si="0"/>
        <v>0.12333333333333334</v>
      </c>
      <c r="J18" s="1">
        <f t="shared" si="0"/>
        <v>0.12066666666666666</v>
      </c>
      <c r="K18" s="3">
        <f t="shared" si="0"/>
        <v>0.11566666666666665</v>
      </c>
      <c r="L18" s="1">
        <f t="shared" si="0"/>
        <v>0.12366666666666666</v>
      </c>
      <c r="M18" s="1">
        <f t="shared" si="0"/>
        <v>0.14100000000000001</v>
      </c>
    </row>
    <row r="19" spans="1:13" x14ac:dyDescent="0.25">
      <c r="A19" s="1">
        <v>300</v>
      </c>
      <c r="B19" s="1">
        <v>9.8000000000000004E-2</v>
      </c>
      <c r="C19" s="3">
        <v>9.4E-2</v>
      </c>
      <c r="D19" s="1">
        <v>0.09</v>
      </c>
      <c r="E19" s="1">
        <v>9.7000000000000003E-2</v>
      </c>
      <c r="F19" s="1">
        <v>0.114</v>
      </c>
      <c r="H19" s="1">
        <v>150</v>
      </c>
      <c r="I19" s="1">
        <f t="shared" si="0"/>
        <v>0.11899999999999999</v>
      </c>
      <c r="J19" s="4">
        <f t="shared" si="0"/>
        <v>0.11299999999999999</v>
      </c>
      <c r="K19" s="3">
        <f t="shared" si="0"/>
        <v>0.11466666666666665</v>
      </c>
      <c r="L19" s="1">
        <f t="shared" si="0"/>
        <v>0.11833333333333333</v>
      </c>
      <c r="M19" s="1">
        <f t="shared" si="0"/>
        <v>0.13166666666666668</v>
      </c>
    </row>
    <row r="20" spans="1:13" x14ac:dyDescent="0.25">
      <c r="A20" s="1">
        <v>600</v>
      </c>
      <c r="B20" s="1">
        <v>9.1999999999999998E-2</v>
      </c>
      <c r="C20" s="1">
        <v>9.4E-2</v>
      </c>
      <c r="D20" s="1">
        <v>0.09</v>
      </c>
      <c r="E20" s="1">
        <v>9.4E-2</v>
      </c>
      <c r="F20" s="1">
        <v>9.5000000000000001E-2</v>
      </c>
      <c r="H20" s="1">
        <v>300</v>
      </c>
      <c r="I20" s="1">
        <f t="shared" si="0"/>
        <v>0.11433333333333333</v>
      </c>
      <c r="J20" s="3">
        <f t="shared" si="0"/>
        <v>0.11</v>
      </c>
      <c r="K20" s="1">
        <f t="shared" si="0"/>
        <v>0.10933333333333332</v>
      </c>
      <c r="L20" s="1">
        <f t="shared" si="0"/>
        <v>0.10766666666666667</v>
      </c>
      <c r="M20" s="1">
        <f t="shared" si="0"/>
        <v>0.12333333333333334</v>
      </c>
    </row>
    <row r="21" spans="1:13" x14ac:dyDescent="0.25">
      <c r="A21" s="1">
        <v>900</v>
      </c>
      <c r="B21" s="1">
        <v>8.4000000000000005E-2</v>
      </c>
      <c r="C21" s="1">
        <v>8.8999999999999996E-2</v>
      </c>
      <c r="D21" s="1">
        <v>8.4000000000000005E-2</v>
      </c>
      <c r="E21" s="1">
        <v>8.5000000000000006E-2</v>
      </c>
      <c r="F21" s="1">
        <v>8.6999999999999994E-2</v>
      </c>
      <c r="H21" s="1">
        <v>600</v>
      </c>
      <c r="I21" s="1">
        <f t="shared" si="0"/>
        <v>0.10433333333333333</v>
      </c>
      <c r="J21" s="1">
        <f t="shared" si="0"/>
        <v>9.6666666666666679E-2</v>
      </c>
      <c r="K21" s="1">
        <f t="shared" si="0"/>
        <v>9.866666666666668E-2</v>
      </c>
      <c r="L21" s="1">
        <f t="shared" si="0"/>
        <v>9.9666666666666681E-2</v>
      </c>
      <c r="M21" s="1">
        <f t="shared" si="0"/>
        <v>0.11</v>
      </c>
    </row>
    <row r="22" spans="1:13" x14ac:dyDescent="0.25">
      <c r="A22" s="1">
        <v>1800</v>
      </c>
      <c r="B22" s="1">
        <v>8.4000000000000005E-2</v>
      </c>
      <c r="C22" s="1">
        <v>7.6999999999999999E-2</v>
      </c>
      <c r="D22" s="1">
        <v>7.8E-2</v>
      </c>
      <c r="E22" s="1">
        <v>0.08</v>
      </c>
      <c r="F22" s="1">
        <v>8.4000000000000005E-2</v>
      </c>
      <c r="H22" s="1">
        <v>900</v>
      </c>
      <c r="I22" s="1">
        <f t="shared" si="0"/>
        <v>9.7000000000000017E-2</v>
      </c>
      <c r="J22" s="1">
        <f t="shared" si="0"/>
        <v>9.1333333333333336E-2</v>
      </c>
      <c r="K22" s="1">
        <f t="shared" si="0"/>
        <v>9.4000000000000014E-2</v>
      </c>
      <c r="L22" s="1">
        <f t="shared" si="0"/>
        <v>9.3666666666666676E-2</v>
      </c>
      <c r="M22" s="1">
        <f t="shared" si="0"/>
        <v>0.104</v>
      </c>
    </row>
    <row r="23" spans="1:13" x14ac:dyDescent="0.25">
      <c r="A23" s="1"/>
      <c r="B23" s="9" t="s">
        <v>27</v>
      </c>
      <c r="C23" s="10"/>
      <c r="D23" s="10"/>
      <c r="E23" s="10"/>
      <c r="F23" s="11"/>
      <c r="H23" s="1">
        <v>1800</v>
      </c>
      <c r="I23" s="1">
        <f t="shared" si="0"/>
        <v>8.8666666666666671E-2</v>
      </c>
      <c r="J23" s="1">
        <f t="shared" si="0"/>
        <v>7.7666666666666662E-2</v>
      </c>
      <c r="K23" s="1">
        <f t="shared" si="0"/>
        <v>7.8E-2</v>
      </c>
      <c r="L23" s="1">
        <f t="shared" si="0"/>
        <v>8.2333333333333328E-2</v>
      </c>
      <c r="M23" s="1">
        <f t="shared" si="0"/>
        <v>8.533333333333333E-2</v>
      </c>
    </row>
    <row r="24" spans="1:13" x14ac:dyDescent="0.25">
      <c r="A24" s="1" t="s">
        <v>5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</row>
    <row r="25" spans="1:13" x14ac:dyDescent="0.25">
      <c r="A25" s="1">
        <v>0</v>
      </c>
      <c r="B25" s="1">
        <v>0.122</v>
      </c>
      <c r="C25" s="1">
        <v>0.128</v>
      </c>
      <c r="D25" s="1">
        <v>0.108</v>
      </c>
      <c r="E25" s="1">
        <v>0.115</v>
      </c>
      <c r="F25" s="1">
        <v>0.14199999999999999</v>
      </c>
    </row>
    <row r="26" spans="1:13" x14ac:dyDescent="0.25">
      <c r="A26" s="1">
        <v>30</v>
      </c>
      <c r="B26" s="1">
        <v>0.11899999999999999</v>
      </c>
      <c r="C26" s="1">
        <v>0.112</v>
      </c>
      <c r="D26" s="1">
        <v>0.108</v>
      </c>
      <c r="E26" s="1">
        <v>0.113</v>
      </c>
      <c r="F26" s="1">
        <v>0.14000000000000001</v>
      </c>
    </row>
    <row r="27" spans="1:13" x14ac:dyDescent="0.25">
      <c r="A27" s="1">
        <v>60</v>
      </c>
      <c r="B27" s="1">
        <v>0.1</v>
      </c>
      <c r="C27" s="1">
        <v>0.109</v>
      </c>
      <c r="D27" s="3">
        <v>0.10100000000000001</v>
      </c>
      <c r="E27" s="1">
        <v>0.107</v>
      </c>
      <c r="F27" s="1">
        <v>0.13600000000000001</v>
      </c>
    </row>
    <row r="28" spans="1:13" x14ac:dyDescent="0.25">
      <c r="A28" s="1">
        <v>150</v>
      </c>
      <c r="B28" s="1">
        <v>9.8000000000000004E-2</v>
      </c>
      <c r="C28" s="4">
        <v>0.1</v>
      </c>
      <c r="D28" s="3">
        <v>9.7000000000000003E-2</v>
      </c>
      <c r="E28" s="1">
        <v>9.5000000000000001E-2</v>
      </c>
      <c r="F28" s="1">
        <v>0.122</v>
      </c>
    </row>
    <row r="29" spans="1:13" x14ac:dyDescent="0.25">
      <c r="A29" s="1">
        <v>300</v>
      </c>
      <c r="B29" s="1">
        <v>9.2999999999999999E-2</v>
      </c>
      <c r="C29" s="3">
        <v>9.8000000000000004E-2</v>
      </c>
      <c r="D29" s="1">
        <v>9.6000000000000002E-2</v>
      </c>
      <c r="E29" s="1">
        <v>9.1999999999999998E-2</v>
      </c>
      <c r="F29" s="1">
        <v>0.10299999999999999</v>
      </c>
    </row>
    <row r="30" spans="1:13" x14ac:dyDescent="0.25">
      <c r="A30" s="1">
        <v>600</v>
      </c>
      <c r="B30" s="1">
        <v>8.5000000000000006E-2</v>
      </c>
      <c r="C30" s="1">
        <v>8.5000000000000006E-2</v>
      </c>
      <c r="D30" s="1">
        <v>9.1999999999999998E-2</v>
      </c>
      <c r="E30" s="1">
        <v>9.0999999999999998E-2</v>
      </c>
      <c r="F30" s="1">
        <v>9.8000000000000004E-2</v>
      </c>
    </row>
    <row r="31" spans="1:13" x14ac:dyDescent="0.25">
      <c r="A31" s="1">
        <v>900</v>
      </c>
      <c r="B31" s="1">
        <v>8.5000000000000006E-2</v>
      </c>
      <c r="C31" s="1">
        <v>8.2000000000000003E-2</v>
      </c>
      <c r="D31" s="1">
        <v>8.6999999999999994E-2</v>
      </c>
      <c r="E31" s="1">
        <v>8.5999999999999993E-2</v>
      </c>
      <c r="F31" s="1">
        <v>9.4E-2</v>
      </c>
    </row>
    <row r="32" spans="1:13" x14ac:dyDescent="0.25">
      <c r="A32" s="1">
        <v>1800</v>
      </c>
      <c r="B32" s="1">
        <v>8.2000000000000003E-2</v>
      </c>
      <c r="C32" s="1">
        <v>7.0999999999999994E-2</v>
      </c>
      <c r="D32" s="1">
        <v>7.1999999999999995E-2</v>
      </c>
      <c r="E32" s="1">
        <v>7.3999999999999996E-2</v>
      </c>
      <c r="F32" s="1">
        <v>8.3000000000000004E-2</v>
      </c>
    </row>
    <row r="35" spans="1:13" x14ac:dyDescent="0.25">
      <c r="A35" s="4" t="s">
        <v>28</v>
      </c>
      <c r="B35" s="13" t="s">
        <v>6</v>
      </c>
      <c r="C35" s="14"/>
      <c r="D35" s="14"/>
      <c r="E35" s="14"/>
      <c r="F35" s="15"/>
    </row>
    <row r="36" spans="1:13" ht="60" x14ac:dyDescent="0.25">
      <c r="A36" s="4" t="s">
        <v>5</v>
      </c>
      <c r="B36" s="5" t="s">
        <v>7</v>
      </c>
      <c r="C36" s="5" t="s">
        <v>8</v>
      </c>
      <c r="D36" s="5" t="s">
        <v>9</v>
      </c>
      <c r="E36" s="5" t="s">
        <v>10</v>
      </c>
      <c r="F36" s="5" t="s">
        <v>11</v>
      </c>
    </row>
    <row r="37" spans="1:13" x14ac:dyDescent="0.25">
      <c r="A37" s="4">
        <v>0</v>
      </c>
      <c r="B37" s="4">
        <v>0.27</v>
      </c>
      <c r="C37" s="4">
        <v>0.307</v>
      </c>
      <c r="D37" s="4">
        <v>0.19800000000000001</v>
      </c>
      <c r="E37" s="4">
        <v>0.161</v>
      </c>
      <c r="F37" s="4">
        <v>0.19600000000000001</v>
      </c>
    </row>
    <row r="38" spans="1:13" x14ac:dyDescent="0.25">
      <c r="A38" s="4">
        <v>30</v>
      </c>
      <c r="B38" s="4">
        <v>0.26400000000000001</v>
      </c>
      <c r="C38" s="4">
        <v>0.28699999999999998</v>
      </c>
      <c r="D38" s="4">
        <v>0.17799999999999999</v>
      </c>
      <c r="E38" s="4">
        <v>0.123</v>
      </c>
      <c r="F38" s="4">
        <v>0.121</v>
      </c>
    </row>
    <row r="39" spans="1:13" x14ac:dyDescent="0.25">
      <c r="A39" s="4">
        <v>60</v>
      </c>
      <c r="B39" s="4">
        <v>0.191</v>
      </c>
      <c r="C39" s="4">
        <v>0.28399999999999997</v>
      </c>
      <c r="D39" s="4">
        <v>0.128</v>
      </c>
      <c r="E39" s="4">
        <v>0.11799999999999999</v>
      </c>
      <c r="F39" s="4">
        <v>9.0999999999999998E-2</v>
      </c>
    </row>
    <row r="40" spans="1:13" x14ac:dyDescent="0.25">
      <c r="A40" s="4">
        <v>150</v>
      </c>
      <c r="B40" s="4">
        <v>0.186</v>
      </c>
      <c r="C40" s="4">
        <v>0.186</v>
      </c>
      <c r="D40" s="4">
        <v>6.7000000000000004E-2</v>
      </c>
      <c r="E40" s="4">
        <v>6.8000000000000005E-2</v>
      </c>
      <c r="F40" s="4">
        <v>8.2000000000000003E-2</v>
      </c>
    </row>
    <row r="41" spans="1:13" x14ac:dyDescent="0.25">
      <c r="A41" s="4">
        <v>300</v>
      </c>
      <c r="B41" s="4">
        <v>0.115</v>
      </c>
      <c r="C41" s="4">
        <v>0.13</v>
      </c>
      <c r="D41" s="4">
        <v>6.2E-2</v>
      </c>
      <c r="E41" s="4">
        <v>6.4000000000000001E-2</v>
      </c>
      <c r="F41" s="4">
        <v>7.4999999999999997E-2</v>
      </c>
    </row>
    <row r="42" spans="1:13" x14ac:dyDescent="0.25">
      <c r="A42" s="4">
        <v>600</v>
      </c>
      <c r="B42" s="4">
        <v>7.5999999999999998E-2</v>
      </c>
      <c r="C42" s="4">
        <v>0.105</v>
      </c>
      <c r="D42" s="4">
        <v>5.8999999999999997E-2</v>
      </c>
      <c r="E42" s="4">
        <v>5.8000000000000003E-2</v>
      </c>
      <c r="F42" s="4">
        <v>7.0999999999999994E-2</v>
      </c>
    </row>
    <row r="43" spans="1:13" x14ac:dyDescent="0.25">
      <c r="A43" s="4">
        <v>900</v>
      </c>
      <c r="B43" s="4">
        <v>6.4000000000000001E-2</v>
      </c>
      <c r="C43" s="4">
        <v>9.6000000000000002E-2</v>
      </c>
      <c r="D43" s="4">
        <v>5.7000000000000002E-2</v>
      </c>
      <c r="E43" s="4">
        <v>5.3999999999999999E-2</v>
      </c>
      <c r="F43" s="4">
        <v>6.7000000000000004E-2</v>
      </c>
    </row>
    <row r="44" spans="1:13" x14ac:dyDescent="0.25">
      <c r="A44" s="4">
        <v>1800</v>
      </c>
      <c r="B44" s="4">
        <v>6.0999999999999999E-2</v>
      </c>
      <c r="C44" s="4">
        <v>8.1000000000000003E-2</v>
      </c>
      <c r="D44" s="4">
        <v>5.5E-2</v>
      </c>
      <c r="E44" s="4">
        <v>5.0999999999999997E-2</v>
      </c>
      <c r="F44" s="4">
        <v>5.8999999999999997E-2</v>
      </c>
    </row>
    <row r="45" spans="1:13" x14ac:dyDescent="0.25">
      <c r="A45" s="1" t="s">
        <v>28</v>
      </c>
      <c r="B45" s="9" t="s">
        <v>23</v>
      </c>
      <c r="C45" s="10"/>
      <c r="D45" s="10"/>
      <c r="E45" s="10"/>
      <c r="F45" s="11"/>
      <c r="H45" s="1" t="s">
        <v>51</v>
      </c>
      <c r="I45" s="9" t="s">
        <v>52</v>
      </c>
      <c r="J45" s="10"/>
      <c r="K45" s="10"/>
      <c r="L45" s="10"/>
      <c r="M45" s="11"/>
    </row>
    <row r="46" spans="1:13" x14ac:dyDescent="0.25">
      <c r="A46" s="1" t="s">
        <v>5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H46" s="1" t="s">
        <v>5</v>
      </c>
      <c r="I46" s="2" t="s">
        <v>0</v>
      </c>
      <c r="J46" s="2" t="s">
        <v>36</v>
      </c>
      <c r="K46" s="2" t="s">
        <v>37</v>
      </c>
      <c r="L46" s="2" t="s">
        <v>38</v>
      </c>
      <c r="M46" s="2" t="s">
        <v>39</v>
      </c>
    </row>
    <row r="47" spans="1:13" x14ac:dyDescent="0.25">
      <c r="A47" s="1">
        <v>0</v>
      </c>
      <c r="B47" s="1">
        <v>0.16400000000000001</v>
      </c>
      <c r="C47" s="1">
        <v>0.155</v>
      </c>
      <c r="D47" s="1">
        <v>0.161</v>
      </c>
      <c r="E47" s="1">
        <v>0.16200000000000001</v>
      </c>
      <c r="F47" s="1">
        <v>0.157</v>
      </c>
      <c r="H47" s="1">
        <v>0</v>
      </c>
      <c r="I47" s="1">
        <f t="shared" ref="I47:M54" si="1">AVERAGE(B37,B47,B57)</f>
        <v>0.19933333333333336</v>
      </c>
      <c r="J47" s="1">
        <f t="shared" si="1"/>
        <v>0.19733333333333333</v>
      </c>
      <c r="K47" s="1">
        <f t="shared" si="1"/>
        <v>0.16866666666666666</v>
      </c>
      <c r="L47" s="1">
        <f t="shared" si="1"/>
        <v>0.15966666666666665</v>
      </c>
      <c r="M47" s="1">
        <f t="shared" si="1"/>
        <v>0.17300000000000001</v>
      </c>
    </row>
    <row r="48" spans="1:13" x14ac:dyDescent="0.25">
      <c r="A48" s="1">
        <v>30</v>
      </c>
      <c r="B48" s="1">
        <v>0.156</v>
      </c>
      <c r="C48" s="1">
        <v>0.114</v>
      </c>
      <c r="D48" s="1">
        <v>0.108</v>
      </c>
      <c r="E48" s="1">
        <v>0.11700000000000001</v>
      </c>
      <c r="F48" s="1">
        <v>0.109</v>
      </c>
      <c r="H48" s="1">
        <v>30</v>
      </c>
      <c r="I48" s="1">
        <f t="shared" si="1"/>
        <v>0.19233333333333336</v>
      </c>
      <c r="J48" s="1">
        <f t="shared" si="1"/>
        <v>0.17066666666666666</v>
      </c>
      <c r="K48" s="1">
        <f t="shared" si="1"/>
        <v>0.14333333333333331</v>
      </c>
      <c r="L48" s="1">
        <f t="shared" si="1"/>
        <v>0.12</v>
      </c>
      <c r="M48" s="1">
        <f t="shared" si="1"/>
        <v>0.12433333333333334</v>
      </c>
    </row>
    <row r="49" spans="1:13" x14ac:dyDescent="0.25">
      <c r="A49" s="1">
        <v>60</v>
      </c>
      <c r="B49" s="1">
        <v>0.151</v>
      </c>
      <c r="C49" s="1">
        <v>0.10299999999999999</v>
      </c>
      <c r="D49" s="3">
        <v>9.6000000000000002E-2</v>
      </c>
      <c r="E49" s="1">
        <v>8.5000000000000006E-2</v>
      </c>
      <c r="F49" s="1">
        <v>8.8999999999999996E-2</v>
      </c>
      <c r="H49" s="1">
        <v>60</v>
      </c>
      <c r="I49" s="1">
        <f t="shared" si="1"/>
        <v>0.16566666666666666</v>
      </c>
      <c r="J49" s="1">
        <f t="shared" si="1"/>
        <v>0.16033333333333333</v>
      </c>
      <c r="K49" s="3">
        <f t="shared" si="1"/>
        <v>0.11566666666666665</v>
      </c>
      <c r="L49" s="1">
        <f t="shared" si="1"/>
        <v>0.10199999999999999</v>
      </c>
      <c r="M49" s="1">
        <f t="shared" si="1"/>
        <v>9.5666666666666664E-2</v>
      </c>
    </row>
    <row r="50" spans="1:13" x14ac:dyDescent="0.25">
      <c r="A50" s="1">
        <v>150</v>
      </c>
      <c r="B50" s="1">
        <v>0.10100000000000001</v>
      </c>
      <c r="C50" s="4">
        <v>7.2999999999999995E-2</v>
      </c>
      <c r="D50" s="3">
        <v>7.1999999999999995E-2</v>
      </c>
      <c r="E50" s="1">
        <v>7.9000000000000001E-2</v>
      </c>
      <c r="F50" s="1">
        <v>7.0000000000000007E-2</v>
      </c>
      <c r="H50" s="1">
        <v>150</v>
      </c>
      <c r="I50" s="1">
        <f t="shared" si="1"/>
        <v>0.13400000000000001</v>
      </c>
      <c r="J50" s="4">
        <f t="shared" si="1"/>
        <v>0.109</v>
      </c>
      <c r="K50" s="3">
        <f t="shared" si="1"/>
        <v>7.1333333333333346E-2</v>
      </c>
      <c r="L50" s="1">
        <f t="shared" si="1"/>
        <v>7.3000000000000009E-2</v>
      </c>
      <c r="M50" s="1">
        <f t="shared" si="1"/>
        <v>7.6000000000000012E-2</v>
      </c>
    </row>
    <row r="51" spans="1:13" x14ac:dyDescent="0.25">
      <c r="A51" s="1">
        <v>300</v>
      </c>
      <c r="B51" s="1">
        <v>0.09</v>
      </c>
      <c r="C51" s="3">
        <v>6.9000000000000006E-2</v>
      </c>
      <c r="D51" s="1">
        <v>7.0000000000000007E-2</v>
      </c>
      <c r="E51" s="1">
        <v>7.2999999999999995E-2</v>
      </c>
      <c r="F51" s="1">
        <v>6.8000000000000005E-2</v>
      </c>
      <c r="H51" s="1">
        <v>300</v>
      </c>
      <c r="I51" s="1">
        <f t="shared" si="1"/>
        <v>9.866666666666668E-2</v>
      </c>
      <c r="J51" s="3">
        <f t="shared" si="1"/>
        <v>8.8666666666666671E-2</v>
      </c>
      <c r="K51" s="1">
        <f t="shared" si="1"/>
        <v>6.9000000000000006E-2</v>
      </c>
      <c r="L51" s="1">
        <f t="shared" si="1"/>
        <v>6.9000000000000006E-2</v>
      </c>
      <c r="M51" s="1">
        <f t="shared" si="1"/>
        <v>7.3000000000000009E-2</v>
      </c>
    </row>
    <row r="52" spans="1:13" x14ac:dyDescent="0.25">
      <c r="A52" s="1">
        <v>600</v>
      </c>
      <c r="B52" s="1">
        <v>8.3000000000000004E-2</v>
      </c>
      <c r="C52" s="1">
        <v>6.7000000000000004E-2</v>
      </c>
      <c r="D52" s="1">
        <v>6.8000000000000005E-2</v>
      </c>
      <c r="E52" s="1">
        <v>6.6000000000000003E-2</v>
      </c>
      <c r="F52" s="1">
        <v>6.8000000000000005E-2</v>
      </c>
      <c r="H52" s="1">
        <v>600</v>
      </c>
      <c r="I52" s="1">
        <f t="shared" si="1"/>
        <v>7.9333333333333325E-2</v>
      </c>
      <c r="J52" s="1">
        <f t="shared" si="1"/>
        <v>7.9666666666666663E-2</v>
      </c>
      <c r="K52" s="1">
        <f t="shared" si="1"/>
        <v>6.6666666666666666E-2</v>
      </c>
      <c r="L52" s="1">
        <f t="shared" si="1"/>
        <v>6.433333333333334E-2</v>
      </c>
      <c r="M52" s="1">
        <f t="shared" si="1"/>
        <v>7.1333333333333346E-2</v>
      </c>
    </row>
    <row r="53" spans="1:13" x14ac:dyDescent="0.25">
      <c r="A53" s="1">
        <v>900</v>
      </c>
      <c r="B53" s="1">
        <v>0.08</v>
      </c>
      <c r="C53" s="1">
        <v>6.7000000000000004E-2</v>
      </c>
      <c r="D53" s="1">
        <v>6.5000000000000002E-2</v>
      </c>
      <c r="E53" s="1">
        <v>6.6000000000000003E-2</v>
      </c>
      <c r="F53" s="1">
        <v>6.5000000000000002E-2</v>
      </c>
      <c r="H53" s="1">
        <v>900</v>
      </c>
      <c r="I53" s="1">
        <f t="shared" si="1"/>
        <v>7.2333333333333347E-2</v>
      </c>
      <c r="J53" s="1">
        <f t="shared" si="1"/>
        <v>7.6333333333333336E-2</v>
      </c>
      <c r="K53" s="1">
        <f t="shared" si="1"/>
        <v>6.2333333333333331E-2</v>
      </c>
      <c r="L53" s="1">
        <f t="shared" si="1"/>
        <v>6.2333333333333331E-2</v>
      </c>
      <c r="M53" s="1">
        <f t="shared" si="1"/>
        <v>6.9000000000000006E-2</v>
      </c>
    </row>
    <row r="54" spans="1:13" x14ac:dyDescent="0.25">
      <c r="A54" s="1">
        <v>1800</v>
      </c>
      <c r="B54" s="1">
        <v>7.2999999999999995E-2</v>
      </c>
      <c r="C54" s="1">
        <v>6.4000000000000001E-2</v>
      </c>
      <c r="D54" s="1">
        <v>6.4000000000000001E-2</v>
      </c>
      <c r="E54" s="1">
        <v>6.4000000000000001E-2</v>
      </c>
      <c r="F54" s="1">
        <v>6.5000000000000002E-2</v>
      </c>
      <c r="H54" s="1">
        <v>1800</v>
      </c>
      <c r="I54" s="1">
        <f t="shared" si="1"/>
        <v>6.8666666666666668E-2</v>
      </c>
      <c r="J54" s="1">
        <f t="shared" si="1"/>
        <v>7.0000000000000007E-2</v>
      </c>
      <c r="K54" s="1">
        <f t="shared" si="1"/>
        <v>6.133333333333333E-2</v>
      </c>
      <c r="L54" s="1">
        <f t="shared" si="1"/>
        <v>6.0666666666666667E-2</v>
      </c>
      <c r="M54" s="1">
        <f t="shared" si="1"/>
        <v>6.433333333333334E-2</v>
      </c>
    </row>
    <row r="55" spans="1:13" x14ac:dyDescent="0.25">
      <c r="A55" s="1" t="s">
        <v>28</v>
      </c>
      <c r="B55" s="9" t="s">
        <v>27</v>
      </c>
      <c r="C55" s="10"/>
      <c r="D55" s="10"/>
      <c r="E55" s="10"/>
      <c r="F55" s="11"/>
    </row>
    <row r="56" spans="1:13" x14ac:dyDescent="0.25">
      <c r="A56" s="1" t="s">
        <v>5</v>
      </c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</row>
    <row r="57" spans="1:13" x14ac:dyDescent="0.25">
      <c r="A57" s="1">
        <v>0</v>
      </c>
      <c r="B57" s="1">
        <f>0.164</f>
        <v>0.16400000000000001</v>
      </c>
      <c r="C57" s="1">
        <v>0.13</v>
      </c>
      <c r="D57" s="1">
        <v>0.14699999999999999</v>
      </c>
      <c r="E57" s="1">
        <v>0.156</v>
      </c>
      <c r="F57" s="1">
        <v>0.16600000000000001</v>
      </c>
    </row>
    <row r="58" spans="1:13" x14ac:dyDescent="0.25">
      <c r="A58" s="1">
        <v>30</v>
      </c>
      <c r="B58" s="1">
        <v>0.157</v>
      </c>
      <c r="C58" s="1">
        <v>0.111</v>
      </c>
      <c r="D58" s="1">
        <v>0.14399999999999999</v>
      </c>
      <c r="E58" s="1">
        <v>0.12</v>
      </c>
      <c r="F58" s="1">
        <v>0.14299999999999999</v>
      </c>
    </row>
    <row r="59" spans="1:13" x14ac:dyDescent="0.25">
      <c r="A59" s="1">
        <v>60</v>
      </c>
      <c r="B59" s="1">
        <v>0.155</v>
      </c>
      <c r="C59" s="1">
        <v>9.4E-2</v>
      </c>
      <c r="D59" s="3">
        <v>0.123</v>
      </c>
      <c r="E59" s="1">
        <v>0.10299999999999999</v>
      </c>
      <c r="F59" s="1">
        <v>0.107</v>
      </c>
    </row>
    <row r="60" spans="1:13" x14ac:dyDescent="0.25">
      <c r="A60" s="1">
        <v>150</v>
      </c>
      <c r="B60" s="1">
        <v>0.115</v>
      </c>
      <c r="C60" s="4">
        <v>6.8000000000000005E-2</v>
      </c>
      <c r="D60" s="3">
        <v>7.4999999999999997E-2</v>
      </c>
      <c r="E60" s="1">
        <v>7.1999999999999995E-2</v>
      </c>
      <c r="F60" s="1">
        <v>7.5999999999999998E-2</v>
      </c>
    </row>
    <row r="61" spans="1:13" x14ac:dyDescent="0.25">
      <c r="A61" s="1">
        <v>300</v>
      </c>
      <c r="B61" s="1">
        <v>9.0999999999999998E-2</v>
      </c>
      <c r="C61" s="3">
        <v>6.7000000000000004E-2</v>
      </c>
      <c r="D61" s="1">
        <v>7.4999999999999997E-2</v>
      </c>
      <c r="E61" s="1">
        <v>7.0000000000000007E-2</v>
      </c>
      <c r="F61" s="1">
        <v>7.5999999999999998E-2</v>
      </c>
    </row>
    <row r="62" spans="1:13" x14ac:dyDescent="0.25">
      <c r="A62" s="1">
        <v>600</v>
      </c>
      <c r="B62" s="1">
        <v>7.9000000000000001E-2</v>
      </c>
      <c r="C62" s="1">
        <v>6.7000000000000004E-2</v>
      </c>
      <c r="D62" s="1">
        <v>7.2999999999999995E-2</v>
      </c>
      <c r="E62" s="1">
        <v>6.9000000000000006E-2</v>
      </c>
      <c r="F62" s="1">
        <v>7.4999999999999997E-2</v>
      </c>
    </row>
    <row r="63" spans="1:13" x14ac:dyDescent="0.25">
      <c r="A63" s="1">
        <v>900</v>
      </c>
      <c r="B63" s="1">
        <v>7.2999999999999995E-2</v>
      </c>
      <c r="C63" s="1">
        <v>6.6000000000000003E-2</v>
      </c>
      <c r="D63" s="1">
        <v>6.5000000000000002E-2</v>
      </c>
      <c r="E63" s="1">
        <v>6.7000000000000004E-2</v>
      </c>
      <c r="F63" s="1">
        <v>7.4999999999999997E-2</v>
      </c>
    </row>
    <row r="64" spans="1:13" x14ac:dyDescent="0.25">
      <c r="A64" s="1">
        <v>1800</v>
      </c>
      <c r="B64" s="1">
        <v>7.1999999999999995E-2</v>
      </c>
      <c r="C64" s="1">
        <v>6.5000000000000002E-2</v>
      </c>
      <c r="D64" s="1">
        <v>6.5000000000000002E-2</v>
      </c>
      <c r="E64" s="1">
        <v>6.7000000000000004E-2</v>
      </c>
      <c r="F64" s="1">
        <v>6.9000000000000006E-2</v>
      </c>
    </row>
    <row r="66" spans="1:13" x14ac:dyDescent="0.25">
      <c r="A66" s="4" t="s">
        <v>53</v>
      </c>
      <c r="B66" s="13" t="s">
        <v>6</v>
      </c>
      <c r="C66" s="14"/>
      <c r="D66" s="14"/>
      <c r="E66" s="14"/>
      <c r="F66" s="15"/>
    </row>
    <row r="67" spans="1:13" ht="30.75" customHeight="1" x14ac:dyDescent="0.25">
      <c r="A67" s="4" t="s">
        <v>5</v>
      </c>
      <c r="B67" s="5" t="s">
        <v>7</v>
      </c>
      <c r="C67" s="5" t="s">
        <v>8</v>
      </c>
      <c r="D67" s="5" t="s">
        <v>9</v>
      </c>
      <c r="E67" s="5" t="s">
        <v>10</v>
      </c>
      <c r="F67" s="5" t="s">
        <v>11</v>
      </c>
    </row>
    <row r="68" spans="1:13" x14ac:dyDescent="0.25">
      <c r="A68" s="4">
        <v>0</v>
      </c>
      <c r="B68" s="4">
        <v>0.26700000000000002</v>
      </c>
      <c r="C68" s="4">
        <v>0.30299999999999999</v>
      </c>
      <c r="D68" s="4">
        <v>0.23699999999999999</v>
      </c>
      <c r="E68" s="4">
        <v>0.26400000000000001</v>
      </c>
      <c r="F68" s="4">
        <v>0.29799999999999999</v>
      </c>
    </row>
    <row r="69" spans="1:13" x14ac:dyDescent="0.25">
      <c r="A69" s="4">
        <v>30</v>
      </c>
      <c r="B69" s="4">
        <v>0.17399999999999999</v>
      </c>
      <c r="C69" s="4">
        <v>0.13500000000000001</v>
      </c>
      <c r="D69" s="4">
        <v>0.11799999999999999</v>
      </c>
      <c r="E69" s="4">
        <v>9.2999999999999999E-2</v>
      </c>
      <c r="F69" s="4">
        <v>0.10299999999999999</v>
      </c>
    </row>
    <row r="70" spans="1:13" x14ac:dyDescent="0.25">
      <c r="A70" s="4">
        <v>60</v>
      </c>
      <c r="B70" s="4">
        <v>0.154</v>
      </c>
      <c r="C70" s="4">
        <v>0.115</v>
      </c>
      <c r="D70" s="4">
        <v>9.5000000000000001E-2</v>
      </c>
      <c r="E70" s="4">
        <v>7.4999999999999997E-2</v>
      </c>
      <c r="F70" s="4">
        <v>8.5999999999999993E-2</v>
      </c>
    </row>
    <row r="71" spans="1:13" x14ac:dyDescent="0.25">
      <c r="A71" s="4">
        <v>150</v>
      </c>
      <c r="B71" s="4">
        <v>9.6000000000000002E-2</v>
      </c>
      <c r="C71" s="4">
        <v>7.4999999999999997E-2</v>
      </c>
      <c r="D71" s="4">
        <v>6.7000000000000004E-2</v>
      </c>
      <c r="E71" s="4">
        <v>6.6000000000000003E-2</v>
      </c>
      <c r="F71" s="4">
        <v>6.7000000000000004E-2</v>
      </c>
    </row>
    <row r="72" spans="1:13" x14ac:dyDescent="0.25">
      <c r="A72" s="4">
        <v>300</v>
      </c>
      <c r="B72" s="4">
        <v>8.2000000000000003E-2</v>
      </c>
      <c r="C72" s="4">
        <v>6.9000000000000006E-2</v>
      </c>
      <c r="D72" s="4">
        <v>6.7000000000000004E-2</v>
      </c>
      <c r="E72" s="4">
        <v>6.5000000000000002E-2</v>
      </c>
      <c r="F72" s="4">
        <v>6.5000000000000002E-2</v>
      </c>
    </row>
    <row r="73" spans="1:13" x14ac:dyDescent="0.25">
      <c r="A73" s="4">
        <v>600</v>
      </c>
      <c r="B73" s="4">
        <v>7.1999999999999995E-2</v>
      </c>
      <c r="C73" s="4">
        <v>6.6000000000000003E-2</v>
      </c>
      <c r="D73" s="4">
        <v>6.4000000000000001E-2</v>
      </c>
      <c r="E73" s="4">
        <v>6.4000000000000001E-2</v>
      </c>
      <c r="F73" s="4">
        <v>6.5000000000000002E-2</v>
      </c>
    </row>
    <row r="74" spans="1:13" x14ac:dyDescent="0.25">
      <c r="A74" s="4">
        <v>900</v>
      </c>
      <c r="B74" s="4">
        <v>7.0999999999999994E-2</v>
      </c>
      <c r="C74" s="4">
        <v>6.4000000000000001E-2</v>
      </c>
      <c r="D74" s="4">
        <v>6.4000000000000001E-2</v>
      </c>
      <c r="E74" s="4">
        <v>6.4000000000000001E-2</v>
      </c>
      <c r="F74" s="4">
        <v>6.3E-2</v>
      </c>
    </row>
    <row r="75" spans="1:13" x14ac:dyDescent="0.25">
      <c r="A75" s="4">
        <v>1800</v>
      </c>
      <c r="B75" s="4">
        <v>7.0000000000000007E-2</v>
      </c>
      <c r="C75" s="4">
        <v>6.3E-2</v>
      </c>
      <c r="D75" s="4">
        <v>6.3E-2</v>
      </c>
      <c r="E75" s="4">
        <v>6.2E-2</v>
      </c>
      <c r="F75" s="4">
        <v>6.0999999999999999E-2</v>
      </c>
    </row>
    <row r="76" spans="1:13" x14ac:dyDescent="0.25">
      <c r="A76" s="1" t="s">
        <v>32</v>
      </c>
      <c r="B76" s="9" t="s">
        <v>23</v>
      </c>
      <c r="C76" s="10"/>
      <c r="D76" s="10"/>
      <c r="E76" s="10"/>
      <c r="F76" s="11"/>
      <c r="H76" s="1" t="s">
        <v>51</v>
      </c>
      <c r="I76" s="9" t="s">
        <v>52</v>
      </c>
      <c r="J76" s="10"/>
      <c r="K76" s="10"/>
      <c r="L76" s="10"/>
      <c r="M76" s="11"/>
    </row>
    <row r="77" spans="1:13" x14ac:dyDescent="0.25">
      <c r="A77" s="1" t="s">
        <v>5</v>
      </c>
      <c r="B77" s="2" t="s">
        <v>0</v>
      </c>
      <c r="C77" s="2" t="s">
        <v>1</v>
      </c>
      <c r="D77" s="2" t="s">
        <v>2</v>
      </c>
      <c r="E77" s="2" t="s">
        <v>3</v>
      </c>
      <c r="F77" s="2" t="s">
        <v>4</v>
      </c>
      <c r="H77" s="1" t="s">
        <v>5</v>
      </c>
      <c r="I77" s="2" t="s">
        <v>0</v>
      </c>
      <c r="J77" s="2" t="s">
        <v>36</v>
      </c>
      <c r="K77" s="2" t="s">
        <v>37</v>
      </c>
      <c r="L77" s="2" t="s">
        <v>38</v>
      </c>
      <c r="M77" s="2" t="s">
        <v>39</v>
      </c>
    </row>
    <row r="78" spans="1:13" x14ac:dyDescent="0.25">
      <c r="A78" s="1">
        <v>0</v>
      </c>
      <c r="B78" s="1">
        <v>0.13400000000000001</v>
      </c>
      <c r="C78" s="1">
        <v>0.13200000000000001</v>
      </c>
      <c r="D78" s="1">
        <v>0.123</v>
      </c>
      <c r="E78" s="1">
        <v>0.13600000000000001</v>
      </c>
      <c r="F78" s="1">
        <v>0.14299999999999999</v>
      </c>
      <c r="H78" s="1">
        <v>0</v>
      </c>
      <c r="I78" s="1">
        <f t="shared" ref="I78:M85" si="2">AVERAGE(B68,B78,B88)</f>
        <v>0.18000000000000002</v>
      </c>
      <c r="J78" s="1">
        <f t="shared" si="2"/>
        <v>0.19399999999999998</v>
      </c>
      <c r="K78" s="1">
        <f t="shared" si="2"/>
        <v>0.161</v>
      </c>
      <c r="L78" s="1">
        <f t="shared" si="2"/>
        <v>0.17566666666666667</v>
      </c>
      <c r="M78" s="1">
        <f t="shared" si="2"/>
        <v>0.19433333333333333</v>
      </c>
    </row>
    <row r="79" spans="1:13" x14ac:dyDescent="0.25">
      <c r="A79" s="1">
        <v>30</v>
      </c>
      <c r="B79" s="1">
        <v>0.11899999999999999</v>
      </c>
      <c r="C79" s="1">
        <v>8.2000000000000003E-2</v>
      </c>
      <c r="D79" s="1">
        <v>8.6999999999999994E-2</v>
      </c>
      <c r="E79" s="1">
        <v>8.6999999999999994E-2</v>
      </c>
      <c r="F79" s="1">
        <v>8.2000000000000003E-2</v>
      </c>
      <c r="H79" s="1">
        <v>30</v>
      </c>
      <c r="I79" s="1">
        <f t="shared" si="2"/>
        <v>0.13366666666666666</v>
      </c>
      <c r="J79" s="1">
        <f t="shared" si="2"/>
        <v>0.10066666666666668</v>
      </c>
      <c r="K79" s="1">
        <f t="shared" si="2"/>
        <v>9.7666666666666666E-2</v>
      </c>
      <c r="L79" s="1">
        <f t="shared" si="2"/>
        <v>8.8333333333333333E-2</v>
      </c>
      <c r="M79" s="1">
        <f t="shared" si="2"/>
        <v>8.9666666666666672E-2</v>
      </c>
    </row>
    <row r="80" spans="1:13" x14ac:dyDescent="0.25">
      <c r="A80" s="1">
        <v>60</v>
      </c>
      <c r="B80" s="1">
        <v>0.104</v>
      </c>
      <c r="C80" s="1">
        <v>7.6999999999999999E-2</v>
      </c>
      <c r="D80" s="3">
        <v>7.6999999999999999E-2</v>
      </c>
      <c r="E80" s="1">
        <v>7.9000000000000001E-2</v>
      </c>
      <c r="F80" s="1">
        <v>8.2000000000000003E-2</v>
      </c>
      <c r="H80" s="1">
        <v>60</v>
      </c>
      <c r="I80" s="1">
        <f t="shared" si="2"/>
        <v>0.11866666666666666</v>
      </c>
      <c r="J80" s="1">
        <f t="shared" si="2"/>
        <v>9.1333333333333336E-2</v>
      </c>
      <c r="K80" s="3">
        <f t="shared" si="2"/>
        <v>8.2666666666666666E-2</v>
      </c>
      <c r="L80" s="1">
        <f t="shared" si="2"/>
        <v>7.5999999999999998E-2</v>
      </c>
      <c r="M80" s="1">
        <f t="shared" si="2"/>
        <v>8.0666666666666664E-2</v>
      </c>
    </row>
    <row r="81" spans="1:13" x14ac:dyDescent="0.25">
      <c r="A81" s="1">
        <v>150</v>
      </c>
      <c r="B81" s="1">
        <v>8.2000000000000003E-2</v>
      </c>
      <c r="C81" s="4">
        <v>7.1999999999999995E-2</v>
      </c>
      <c r="D81" s="3">
        <v>6.9000000000000006E-2</v>
      </c>
      <c r="E81" s="1">
        <v>7.2999999999999995E-2</v>
      </c>
      <c r="F81" s="1">
        <v>6.9000000000000006E-2</v>
      </c>
      <c r="H81" s="1">
        <v>150</v>
      </c>
      <c r="I81" s="1">
        <f t="shared" si="2"/>
        <v>8.6000000000000007E-2</v>
      </c>
      <c r="J81" s="4">
        <f t="shared" si="2"/>
        <v>7.2999999999999995E-2</v>
      </c>
      <c r="K81" s="3">
        <f t="shared" si="2"/>
        <v>6.8666666666666668E-2</v>
      </c>
      <c r="L81" s="1">
        <f t="shared" si="2"/>
        <v>6.8666666666666668E-2</v>
      </c>
      <c r="M81" s="1">
        <f t="shared" si="2"/>
        <v>6.8666666666666668E-2</v>
      </c>
    </row>
    <row r="82" spans="1:13" x14ac:dyDescent="0.25">
      <c r="A82" s="1">
        <v>300</v>
      </c>
      <c r="B82" s="1">
        <v>7.9000000000000001E-2</v>
      </c>
      <c r="C82" s="3">
        <v>6.8000000000000005E-2</v>
      </c>
      <c r="D82" s="1">
        <v>6.8000000000000005E-2</v>
      </c>
      <c r="E82" s="1">
        <v>7.1999999999999995E-2</v>
      </c>
      <c r="F82" s="1">
        <v>6.8000000000000005E-2</v>
      </c>
      <c r="H82" s="1">
        <v>300</v>
      </c>
      <c r="I82" s="1">
        <f t="shared" si="2"/>
        <v>7.9000000000000001E-2</v>
      </c>
      <c r="J82" s="3">
        <f t="shared" si="2"/>
        <v>6.7666666666666667E-2</v>
      </c>
      <c r="K82" s="1">
        <f t="shared" si="2"/>
        <v>6.8333333333333343E-2</v>
      </c>
      <c r="L82" s="1">
        <f t="shared" si="2"/>
        <v>6.7666666666666667E-2</v>
      </c>
      <c r="M82" s="1">
        <f t="shared" si="2"/>
        <v>6.7000000000000004E-2</v>
      </c>
    </row>
    <row r="83" spans="1:13" x14ac:dyDescent="0.25">
      <c r="A83" s="1">
        <v>600</v>
      </c>
      <c r="B83" s="1">
        <v>7.4999999999999997E-2</v>
      </c>
      <c r="C83" s="1">
        <v>6.7000000000000004E-2</v>
      </c>
      <c r="D83" s="1">
        <v>6.8000000000000005E-2</v>
      </c>
      <c r="E83" s="1">
        <v>6.9000000000000006E-2</v>
      </c>
      <c r="F83" s="1">
        <v>6.7000000000000004E-2</v>
      </c>
      <c r="H83" s="1">
        <v>600</v>
      </c>
      <c r="I83" s="1">
        <f t="shared" si="2"/>
        <v>7.166666666666667E-2</v>
      </c>
      <c r="J83" s="1">
        <f t="shared" si="2"/>
        <v>6.6333333333333341E-2</v>
      </c>
      <c r="K83" s="1">
        <f t="shared" si="2"/>
        <v>6.6666666666666666E-2</v>
      </c>
      <c r="L83" s="1">
        <f t="shared" si="2"/>
        <v>6.6333333333333341E-2</v>
      </c>
      <c r="M83" s="1">
        <f t="shared" si="2"/>
        <v>6.6333333333333341E-2</v>
      </c>
    </row>
    <row r="84" spans="1:13" x14ac:dyDescent="0.25">
      <c r="A84" s="1">
        <v>900</v>
      </c>
      <c r="B84" s="1">
        <v>7.0000000000000007E-2</v>
      </c>
      <c r="C84" s="1">
        <v>6.7000000000000004E-2</v>
      </c>
      <c r="D84" s="1">
        <v>6.7000000000000004E-2</v>
      </c>
      <c r="E84" s="1">
        <v>6.6000000000000003E-2</v>
      </c>
      <c r="F84" s="1">
        <v>6.7000000000000004E-2</v>
      </c>
      <c r="H84" s="1">
        <v>900</v>
      </c>
      <c r="I84" s="1">
        <f t="shared" si="2"/>
        <v>6.9000000000000006E-2</v>
      </c>
      <c r="J84" s="1">
        <f t="shared" si="2"/>
        <v>6.533333333333334E-2</v>
      </c>
      <c r="K84" s="1">
        <f t="shared" si="2"/>
        <v>6.5000000000000002E-2</v>
      </c>
      <c r="L84" s="1">
        <f t="shared" si="2"/>
        <v>6.533333333333334E-2</v>
      </c>
      <c r="M84" s="1">
        <f t="shared" si="2"/>
        <v>6.5000000000000002E-2</v>
      </c>
    </row>
    <row r="85" spans="1:13" x14ac:dyDescent="0.25">
      <c r="A85" s="1">
        <v>1800</v>
      </c>
      <c r="B85" s="1">
        <v>6.6000000000000003E-2</v>
      </c>
      <c r="C85" s="1">
        <v>6.5000000000000002E-2</v>
      </c>
      <c r="D85" s="1">
        <v>6.6000000000000003E-2</v>
      </c>
      <c r="E85" s="1">
        <v>6.4000000000000001E-2</v>
      </c>
      <c r="F85" s="1">
        <v>6.5000000000000002E-2</v>
      </c>
      <c r="H85" s="1">
        <v>1800</v>
      </c>
      <c r="I85" s="1">
        <f t="shared" si="2"/>
        <v>6.7333333333333342E-2</v>
      </c>
      <c r="J85" s="1">
        <f t="shared" si="2"/>
        <v>6.433333333333334E-2</v>
      </c>
      <c r="K85" s="1">
        <f t="shared" si="2"/>
        <v>6.433333333333334E-2</v>
      </c>
      <c r="L85" s="1">
        <f t="shared" si="2"/>
        <v>6.3333333333333339E-2</v>
      </c>
      <c r="M85" s="1">
        <f t="shared" si="2"/>
        <v>6.3666666666666663E-2</v>
      </c>
    </row>
    <row r="86" spans="1:13" x14ac:dyDescent="0.25">
      <c r="A86" s="1" t="s">
        <v>32</v>
      </c>
      <c r="B86" s="9" t="s">
        <v>27</v>
      </c>
      <c r="C86" s="10"/>
      <c r="D86" s="10"/>
      <c r="E86" s="10"/>
      <c r="F86" s="11"/>
    </row>
    <row r="87" spans="1:13" x14ac:dyDescent="0.25">
      <c r="A87" s="1" t="s">
        <v>5</v>
      </c>
      <c r="B87" s="2" t="s">
        <v>0</v>
      </c>
      <c r="C87" s="2" t="s">
        <v>1</v>
      </c>
      <c r="D87" s="2" t="s">
        <v>2</v>
      </c>
      <c r="E87" s="2" t="s">
        <v>3</v>
      </c>
      <c r="F87" s="2" t="s">
        <v>4</v>
      </c>
    </row>
    <row r="88" spans="1:13" x14ac:dyDescent="0.25">
      <c r="A88" s="1">
        <v>0</v>
      </c>
      <c r="B88" s="1">
        <v>0.13900000000000001</v>
      </c>
      <c r="C88" s="1">
        <v>0.14699999999999999</v>
      </c>
      <c r="D88" s="1">
        <v>0.123</v>
      </c>
      <c r="E88" s="1">
        <v>0.127</v>
      </c>
      <c r="F88" s="1">
        <v>0.14199999999999999</v>
      </c>
    </row>
    <row r="89" spans="1:13" x14ac:dyDescent="0.25">
      <c r="A89" s="1">
        <v>30</v>
      </c>
      <c r="B89" s="1">
        <v>0.108</v>
      </c>
      <c r="C89" s="1">
        <v>8.5000000000000006E-2</v>
      </c>
      <c r="D89" s="1">
        <v>8.7999999999999995E-2</v>
      </c>
      <c r="E89" s="1">
        <v>8.5000000000000006E-2</v>
      </c>
      <c r="F89" s="1">
        <v>8.4000000000000005E-2</v>
      </c>
    </row>
    <row r="90" spans="1:13" x14ac:dyDescent="0.25">
      <c r="A90" s="1">
        <v>60</v>
      </c>
      <c r="B90" s="1">
        <v>9.8000000000000004E-2</v>
      </c>
      <c r="C90" s="1">
        <v>8.2000000000000003E-2</v>
      </c>
      <c r="D90" s="3">
        <v>7.5999999999999998E-2</v>
      </c>
      <c r="E90" s="1">
        <v>7.3999999999999996E-2</v>
      </c>
      <c r="F90" s="1">
        <v>7.3999999999999996E-2</v>
      </c>
    </row>
    <row r="91" spans="1:13" x14ac:dyDescent="0.25">
      <c r="A91" s="1">
        <v>150</v>
      </c>
      <c r="B91" s="1">
        <v>0.08</v>
      </c>
      <c r="C91" s="4">
        <v>7.1999999999999995E-2</v>
      </c>
      <c r="D91" s="3">
        <v>7.0000000000000007E-2</v>
      </c>
      <c r="E91" s="1">
        <v>6.7000000000000004E-2</v>
      </c>
      <c r="F91" s="1">
        <v>7.0000000000000007E-2</v>
      </c>
    </row>
    <row r="92" spans="1:13" x14ac:dyDescent="0.25">
      <c r="A92" s="1">
        <v>300</v>
      </c>
      <c r="B92" s="1">
        <v>7.5999999999999998E-2</v>
      </c>
      <c r="C92" s="3">
        <v>6.6000000000000003E-2</v>
      </c>
      <c r="D92" s="1">
        <v>7.0000000000000007E-2</v>
      </c>
      <c r="E92" s="1">
        <v>6.6000000000000003E-2</v>
      </c>
      <c r="F92" s="1">
        <v>6.8000000000000005E-2</v>
      </c>
    </row>
    <row r="93" spans="1:13" x14ac:dyDescent="0.25">
      <c r="A93" s="1">
        <v>600</v>
      </c>
      <c r="B93" s="1">
        <v>6.8000000000000005E-2</v>
      </c>
      <c r="C93" s="1">
        <v>6.6000000000000003E-2</v>
      </c>
      <c r="D93" s="1">
        <v>6.8000000000000005E-2</v>
      </c>
      <c r="E93" s="1">
        <v>6.6000000000000003E-2</v>
      </c>
      <c r="F93" s="1">
        <v>6.7000000000000004E-2</v>
      </c>
    </row>
    <row r="94" spans="1:13" x14ac:dyDescent="0.25">
      <c r="A94" s="1">
        <v>900</v>
      </c>
      <c r="B94" s="1">
        <v>6.6000000000000003E-2</v>
      </c>
      <c r="C94" s="1">
        <v>6.5000000000000002E-2</v>
      </c>
      <c r="D94" s="1">
        <v>6.4000000000000001E-2</v>
      </c>
      <c r="E94" s="1">
        <v>6.6000000000000003E-2</v>
      </c>
      <c r="F94" s="1">
        <v>6.5000000000000002E-2</v>
      </c>
    </row>
    <row r="95" spans="1:13" x14ac:dyDescent="0.25">
      <c r="A95" s="1">
        <v>1800</v>
      </c>
      <c r="B95" s="1">
        <v>6.6000000000000003E-2</v>
      </c>
      <c r="C95" s="1">
        <v>6.5000000000000002E-2</v>
      </c>
      <c r="D95" s="1">
        <v>6.4000000000000001E-2</v>
      </c>
      <c r="E95" s="1">
        <v>6.4000000000000001E-2</v>
      </c>
      <c r="F95" s="1">
        <v>6.5000000000000002E-2</v>
      </c>
    </row>
    <row r="97" spans="1:13" x14ac:dyDescent="0.25">
      <c r="A97" s="4" t="s">
        <v>34</v>
      </c>
      <c r="B97" s="13" t="s">
        <v>6</v>
      </c>
      <c r="C97" s="14"/>
      <c r="D97" s="14"/>
      <c r="E97" s="14"/>
      <c r="F97" s="15"/>
    </row>
    <row r="98" spans="1:13" ht="35.25" customHeight="1" x14ac:dyDescent="0.25">
      <c r="A98" s="4" t="s">
        <v>5</v>
      </c>
      <c r="B98" s="5" t="s">
        <v>7</v>
      </c>
      <c r="C98" s="5" t="s">
        <v>8</v>
      </c>
      <c r="D98" s="5" t="s">
        <v>9</v>
      </c>
      <c r="E98" s="5" t="s">
        <v>10</v>
      </c>
      <c r="F98" s="5" t="s">
        <v>11</v>
      </c>
    </row>
    <row r="99" spans="1:13" x14ac:dyDescent="0.25">
      <c r="A99" s="4">
        <v>0</v>
      </c>
      <c r="B99" s="4">
        <v>0.316</v>
      </c>
      <c r="C99" s="4">
        <v>0.18</v>
      </c>
      <c r="D99" s="4">
        <v>0.154</v>
      </c>
      <c r="E99" s="4">
        <v>0.188</v>
      </c>
      <c r="F99" s="4">
        <v>0.20699999999999999</v>
      </c>
    </row>
    <row r="100" spans="1:13" x14ac:dyDescent="0.25">
      <c r="A100" s="4">
        <v>30</v>
      </c>
      <c r="B100" s="4">
        <v>0.25600000000000001</v>
      </c>
      <c r="C100" s="4">
        <v>0.13200000000000001</v>
      </c>
      <c r="D100" s="4">
        <v>0.106</v>
      </c>
      <c r="E100" s="4">
        <v>0.09</v>
      </c>
      <c r="F100" s="4">
        <v>0.109</v>
      </c>
    </row>
    <row r="101" spans="1:13" x14ac:dyDescent="0.25">
      <c r="A101" s="4">
        <v>60</v>
      </c>
      <c r="B101" s="4">
        <v>0.23899999999999999</v>
      </c>
      <c r="C101" s="4">
        <v>0.113</v>
      </c>
      <c r="D101" s="4">
        <v>9.1999999999999998E-2</v>
      </c>
      <c r="E101" s="4">
        <v>7.9000000000000001E-2</v>
      </c>
      <c r="F101" s="4">
        <v>8.4000000000000005E-2</v>
      </c>
    </row>
    <row r="102" spans="1:13" x14ac:dyDescent="0.25">
      <c r="A102" s="4">
        <v>150</v>
      </c>
      <c r="B102" s="4">
        <v>0.14899999999999999</v>
      </c>
      <c r="C102" s="4">
        <v>7.4999999999999997E-2</v>
      </c>
      <c r="D102" s="4">
        <v>0.09</v>
      </c>
      <c r="E102" s="4">
        <v>6.8000000000000005E-2</v>
      </c>
      <c r="F102" s="4">
        <v>6.7000000000000004E-2</v>
      </c>
    </row>
    <row r="103" spans="1:13" x14ac:dyDescent="0.25">
      <c r="A103" s="4">
        <v>300</v>
      </c>
      <c r="B103" s="4">
        <v>0.113</v>
      </c>
      <c r="C103" s="4">
        <v>7.2999999999999995E-2</v>
      </c>
      <c r="D103" s="4">
        <v>6.8000000000000005E-2</v>
      </c>
      <c r="E103" s="4">
        <v>6.5000000000000002E-2</v>
      </c>
      <c r="F103" s="4">
        <v>6.2E-2</v>
      </c>
    </row>
    <row r="104" spans="1:13" x14ac:dyDescent="0.25">
      <c r="A104" s="4">
        <v>600</v>
      </c>
      <c r="B104" s="4">
        <v>9.1999999999999998E-2</v>
      </c>
      <c r="C104" s="4">
        <v>6.9000000000000006E-2</v>
      </c>
      <c r="D104" s="4">
        <v>6.7000000000000004E-2</v>
      </c>
      <c r="E104" s="4">
        <v>6.5000000000000002E-2</v>
      </c>
      <c r="F104" s="4">
        <v>6.2E-2</v>
      </c>
    </row>
    <row r="105" spans="1:13" x14ac:dyDescent="0.25">
      <c r="A105" s="4">
        <v>900</v>
      </c>
      <c r="B105" s="4">
        <v>8.3000000000000004E-2</v>
      </c>
      <c r="C105" s="4">
        <v>6.7000000000000004E-2</v>
      </c>
      <c r="D105" s="4">
        <v>6.6000000000000003E-2</v>
      </c>
      <c r="E105" s="4">
        <v>6.5000000000000002E-2</v>
      </c>
      <c r="F105" s="4">
        <v>6.2E-2</v>
      </c>
    </row>
    <row r="106" spans="1:13" x14ac:dyDescent="0.25">
      <c r="A106" s="4">
        <v>1800</v>
      </c>
      <c r="B106" s="4">
        <v>7.2999999999999995E-2</v>
      </c>
      <c r="C106" s="4">
        <v>6.6000000000000003E-2</v>
      </c>
      <c r="D106" s="4">
        <v>6.6000000000000003E-2</v>
      </c>
      <c r="E106" s="4">
        <v>6.5000000000000002E-2</v>
      </c>
      <c r="F106" s="4">
        <v>6.0999999999999999E-2</v>
      </c>
    </row>
    <row r="107" spans="1:13" x14ac:dyDescent="0.25">
      <c r="A107" s="1" t="s">
        <v>34</v>
      </c>
      <c r="B107" s="9" t="s">
        <v>23</v>
      </c>
      <c r="C107" s="10"/>
      <c r="D107" s="10"/>
      <c r="E107" s="10"/>
      <c r="F107" s="11"/>
      <c r="H107" s="1" t="s">
        <v>51</v>
      </c>
      <c r="I107" s="9" t="s">
        <v>52</v>
      </c>
      <c r="J107" s="10"/>
      <c r="K107" s="10"/>
      <c r="L107" s="10"/>
      <c r="M107" s="11"/>
    </row>
    <row r="108" spans="1:13" x14ac:dyDescent="0.25">
      <c r="A108" s="1" t="s">
        <v>5</v>
      </c>
      <c r="B108" s="2" t="s">
        <v>0</v>
      </c>
      <c r="C108" s="2" t="s">
        <v>1</v>
      </c>
      <c r="D108" s="2" t="s">
        <v>2</v>
      </c>
      <c r="E108" s="2" t="s">
        <v>3</v>
      </c>
      <c r="F108" s="2" t="s">
        <v>4</v>
      </c>
      <c r="H108" s="1" t="s">
        <v>5</v>
      </c>
      <c r="I108" s="2" t="s">
        <v>0</v>
      </c>
      <c r="J108" s="2" t="s">
        <v>36</v>
      </c>
      <c r="K108" s="2" t="s">
        <v>37</v>
      </c>
      <c r="L108" s="2" t="s">
        <v>38</v>
      </c>
      <c r="M108" s="2" t="s">
        <v>39</v>
      </c>
    </row>
    <row r="109" spans="1:13" x14ac:dyDescent="0.25">
      <c r="A109" s="1">
        <v>0</v>
      </c>
      <c r="B109" s="1">
        <v>0.13100000000000001</v>
      </c>
      <c r="C109" s="1">
        <v>0.129</v>
      </c>
      <c r="D109" s="1">
        <v>0.113</v>
      </c>
      <c r="E109" s="1">
        <v>0.125</v>
      </c>
      <c r="F109" s="1">
        <v>0.122</v>
      </c>
      <c r="H109" s="1">
        <v>0</v>
      </c>
      <c r="I109" s="1">
        <f t="shared" ref="I109:M116" si="3">AVERAGE(B99,B109,B119)</f>
        <v>0.18800000000000003</v>
      </c>
      <c r="J109" s="1">
        <f t="shared" si="3"/>
        <v>0.14133333333333334</v>
      </c>
      <c r="K109" s="1">
        <f t="shared" si="3"/>
        <v>0.12633333333333333</v>
      </c>
      <c r="L109" s="1">
        <f t="shared" si="3"/>
        <v>0.14733333333333334</v>
      </c>
      <c r="M109" s="1">
        <f t="shared" si="3"/>
        <v>0.14899999999999999</v>
      </c>
    </row>
    <row r="110" spans="1:13" x14ac:dyDescent="0.25">
      <c r="A110" s="1">
        <v>30</v>
      </c>
      <c r="B110" s="1">
        <v>0.10100000000000001</v>
      </c>
      <c r="C110" s="1">
        <v>8.3000000000000004E-2</v>
      </c>
      <c r="D110" s="1">
        <v>8.2000000000000003E-2</v>
      </c>
      <c r="E110" s="1">
        <v>8.2000000000000003E-2</v>
      </c>
      <c r="F110" s="1">
        <v>8.2000000000000003E-2</v>
      </c>
      <c r="H110" s="1">
        <v>30</v>
      </c>
      <c r="I110" s="1">
        <f t="shared" si="3"/>
        <v>0.15533333333333332</v>
      </c>
      <c r="J110" s="1">
        <f t="shared" si="3"/>
        <v>9.866666666666668E-2</v>
      </c>
      <c r="K110" s="1">
        <f t="shared" si="3"/>
        <v>8.900000000000001E-2</v>
      </c>
      <c r="L110" s="1">
        <f t="shared" si="3"/>
        <v>8.3333333333333329E-2</v>
      </c>
      <c r="M110" s="1">
        <f t="shared" si="3"/>
        <v>9.0000000000000011E-2</v>
      </c>
    </row>
    <row r="111" spans="1:13" x14ac:dyDescent="0.25">
      <c r="A111" s="1">
        <v>60</v>
      </c>
      <c r="B111" s="1">
        <v>8.6999999999999994E-2</v>
      </c>
      <c r="C111" s="1">
        <v>7.4999999999999997E-2</v>
      </c>
      <c r="D111" s="3">
        <v>7.1999999999999995E-2</v>
      </c>
      <c r="E111" s="1">
        <v>7.3999999999999996E-2</v>
      </c>
      <c r="F111" s="1">
        <v>7.4999999999999997E-2</v>
      </c>
      <c r="H111" s="1">
        <v>60</v>
      </c>
      <c r="I111" s="1">
        <f t="shared" si="3"/>
        <v>0.14166666666666664</v>
      </c>
      <c r="J111" s="1">
        <f t="shared" si="3"/>
        <v>8.7333333333333332E-2</v>
      </c>
      <c r="K111" s="3">
        <f t="shared" si="3"/>
        <v>7.9000000000000001E-2</v>
      </c>
      <c r="L111" s="1">
        <f t="shared" si="3"/>
        <v>7.4666666666666659E-2</v>
      </c>
      <c r="M111" s="1">
        <f t="shared" si="3"/>
        <v>7.6666666666666661E-2</v>
      </c>
    </row>
    <row r="112" spans="1:13" x14ac:dyDescent="0.25">
      <c r="A112" s="1">
        <v>150</v>
      </c>
      <c r="B112" s="1">
        <v>8.4000000000000005E-2</v>
      </c>
      <c r="C112" s="4">
        <v>7.3999999999999996E-2</v>
      </c>
      <c r="D112" s="3">
        <v>6.9000000000000006E-2</v>
      </c>
      <c r="E112" s="1">
        <v>7.0999999999999994E-2</v>
      </c>
      <c r="F112" s="1">
        <v>6.7000000000000004E-2</v>
      </c>
      <c r="H112" s="1">
        <v>150</v>
      </c>
      <c r="I112" s="1">
        <f t="shared" si="3"/>
        <v>0.10366666666666667</v>
      </c>
      <c r="J112" s="4">
        <f t="shared" si="3"/>
        <v>7.1999999999999995E-2</v>
      </c>
      <c r="K112" s="3">
        <f t="shared" si="3"/>
        <v>7.5999999999999998E-2</v>
      </c>
      <c r="L112" s="1">
        <f t="shared" si="3"/>
        <v>6.9333333333333344E-2</v>
      </c>
      <c r="M112" s="1">
        <f t="shared" si="3"/>
        <v>6.8000000000000005E-2</v>
      </c>
    </row>
    <row r="113" spans="1:13" x14ac:dyDescent="0.25">
      <c r="A113" s="1">
        <v>300</v>
      </c>
      <c r="B113" s="1">
        <v>7.0000000000000007E-2</v>
      </c>
      <c r="C113" s="3">
        <v>7.0000000000000007E-2</v>
      </c>
      <c r="D113" s="1">
        <v>6.5000000000000002E-2</v>
      </c>
      <c r="E113" s="1">
        <v>6.7000000000000004E-2</v>
      </c>
      <c r="F113" s="1">
        <v>6.7000000000000004E-2</v>
      </c>
      <c r="H113" s="1">
        <v>300</v>
      </c>
      <c r="I113" s="1">
        <f t="shared" si="3"/>
        <v>8.6333333333333331E-2</v>
      </c>
      <c r="J113" s="3">
        <f t="shared" si="3"/>
        <v>6.9333333333333344E-2</v>
      </c>
      <c r="K113" s="1">
        <f t="shared" si="3"/>
        <v>6.6666666666666666E-2</v>
      </c>
      <c r="L113" s="1">
        <f t="shared" si="3"/>
        <v>6.6333333333333341E-2</v>
      </c>
      <c r="M113" s="1">
        <f t="shared" si="3"/>
        <v>6.6000000000000003E-2</v>
      </c>
    </row>
    <row r="114" spans="1:13" x14ac:dyDescent="0.25">
      <c r="A114" s="1">
        <v>600</v>
      </c>
      <c r="B114" s="1">
        <v>6.7000000000000004E-2</v>
      </c>
      <c r="C114" s="1">
        <v>6.9000000000000006E-2</v>
      </c>
      <c r="D114" s="1">
        <v>6.5000000000000002E-2</v>
      </c>
      <c r="E114" s="1">
        <v>6.6000000000000003E-2</v>
      </c>
      <c r="F114" s="1">
        <v>6.6000000000000003E-2</v>
      </c>
      <c r="H114" s="1">
        <v>600</v>
      </c>
      <c r="I114" s="1">
        <f t="shared" si="3"/>
        <v>7.6333333333333336E-2</v>
      </c>
      <c r="J114" s="1">
        <f t="shared" si="3"/>
        <v>6.7666666666666667E-2</v>
      </c>
      <c r="K114" s="1">
        <f t="shared" si="3"/>
        <v>6.6333333333333341E-2</v>
      </c>
      <c r="L114" s="1">
        <f t="shared" si="3"/>
        <v>6.5666666666666665E-2</v>
      </c>
      <c r="M114" s="1">
        <f t="shared" si="3"/>
        <v>6.5000000000000002E-2</v>
      </c>
    </row>
    <row r="115" spans="1:13" x14ac:dyDescent="0.25">
      <c r="A115" s="1">
        <v>900</v>
      </c>
      <c r="B115" s="1">
        <v>6.7000000000000004E-2</v>
      </c>
      <c r="C115" s="1">
        <v>6.8000000000000005E-2</v>
      </c>
      <c r="D115" s="1">
        <v>6.4000000000000001E-2</v>
      </c>
      <c r="E115" s="1">
        <v>6.6000000000000003E-2</v>
      </c>
      <c r="F115" s="1">
        <v>6.5000000000000002E-2</v>
      </c>
      <c r="H115" s="1">
        <v>900</v>
      </c>
      <c r="I115" s="1">
        <f t="shared" si="3"/>
        <v>7.3000000000000009E-2</v>
      </c>
      <c r="J115" s="1">
        <f t="shared" si="3"/>
        <v>6.6666666666666666E-2</v>
      </c>
      <c r="K115" s="1">
        <f t="shared" si="3"/>
        <v>6.5000000000000002E-2</v>
      </c>
      <c r="L115" s="1">
        <f t="shared" si="3"/>
        <v>6.533333333333334E-2</v>
      </c>
      <c r="M115" s="1">
        <f t="shared" si="3"/>
        <v>6.433333333333334E-2</v>
      </c>
    </row>
    <row r="116" spans="1:13" x14ac:dyDescent="0.25">
      <c r="A116" s="1">
        <v>1800</v>
      </c>
      <c r="B116" s="1">
        <v>6.6000000000000003E-2</v>
      </c>
      <c r="C116" s="1">
        <v>6.4000000000000001E-2</v>
      </c>
      <c r="D116" s="1">
        <v>6.3E-2</v>
      </c>
      <c r="E116" s="1">
        <v>6.6000000000000003E-2</v>
      </c>
      <c r="F116" s="1">
        <v>6.3E-2</v>
      </c>
      <c r="H116" s="1">
        <v>1800</v>
      </c>
      <c r="I116" s="1">
        <f t="shared" si="3"/>
        <v>6.8333333333333343E-2</v>
      </c>
      <c r="J116" s="1">
        <f t="shared" si="3"/>
        <v>6.4666666666666664E-2</v>
      </c>
      <c r="K116" s="1">
        <f t="shared" si="3"/>
        <v>6.4000000000000001E-2</v>
      </c>
      <c r="L116" s="1">
        <f t="shared" si="3"/>
        <v>6.5000000000000002E-2</v>
      </c>
      <c r="M116" s="1">
        <f t="shared" si="3"/>
        <v>6.2666666666666662E-2</v>
      </c>
    </row>
    <row r="117" spans="1:13" x14ac:dyDescent="0.25">
      <c r="A117" s="1" t="s">
        <v>34</v>
      </c>
      <c r="B117" s="9" t="s">
        <v>27</v>
      </c>
      <c r="C117" s="10"/>
      <c r="D117" s="10"/>
      <c r="E117" s="10"/>
      <c r="F117" s="11"/>
    </row>
    <row r="118" spans="1:13" x14ac:dyDescent="0.25">
      <c r="A118" s="1" t="s">
        <v>5</v>
      </c>
      <c r="B118" s="2" t="s">
        <v>0</v>
      </c>
      <c r="C118" s="2" t="s">
        <v>1</v>
      </c>
      <c r="D118" s="2" t="s">
        <v>2</v>
      </c>
      <c r="E118" s="2" t="s">
        <v>3</v>
      </c>
      <c r="F118" s="2" t="s">
        <v>4</v>
      </c>
    </row>
    <row r="119" spans="1:13" x14ac:dyDescent="0.25">
      <c r="A119" s="1">
        <v>0</v>
      </c>
      <c r="B119" s="1">
        <v>0.11700000000000001</v>
      </c>
      <c r="C119" s="1">
        <v>0.115</v>
      </c>
      <c r="D119" s="1">
        <v>0.112</v>
      </c>
      <c r="E119" s="1">
        <v>0.129</v>
      </c>
      <c r="F119" s="1">
        <v>0.11799999999999999</v>
      </c>
    </row>
    <row r="120" spans="1:13" x14ac:dyDescent="0.25">
      <c r="A120" s="1">
        <v>30</v>
      </c>
      <c r="B120" s="1">
        <v>0.109</v>
      </c>
      <c r="C120" s="1">
        <v>8.1000000000000003E-2</v>
      </c>
      <c r="D120" s="1">
        <v>7.9000000000000001E-2</v>
      </c>
      <c r="E120" s="1">
        <v>7.8E-2</v>
      </c>
      <c r="F120" s="1">
        <v>7.9000000000000001E-2</v>
      </c>
    </row>
    <row r="121" spans="1:13" x14ac:dyDescent="0.25">
      <c r="A121" s="1">
        <v>60</v>
      </c>
      <c r="B121" s="1">
        <v>9.9000000000000005E-2</v>
      </c>
      <c r="C121" s="1">
        <v>7.3999999999999996E-2</v>
      </c>
      <c r="D121" s="3">
        <v>7.2999999999999995E-2</v>
      </c>
      <c r="E121" s="1">
        <v>7.0999999999999994E-2</v>
      </c>
      <c r="F121" s="1">
        <v>7.0999999999999994E-2</v>
      </c>
    </row>
    <row r="122" spans="1:13" x14ac:dyDescent="0.25">
      <c r="A122" s="1">
        <v>150</v>
      </c>
      <c r="B122" s="1">
        <v>7.8E-2</v>
      </c>
      <c r="C122" s="4">
        <v>6.7000000000000004E-2</v>
      </c>
      <c r="D122" s="3">
        <v>6.9000000000000006E-2</v>
      </c>
      <c r="E122" s="1">
        <v>6.9000000000000006E-2</v>
      </c>
      <c r="F122" s="1">
        <v>7.0000000000000007E-2</v>
      </c>
    </row>
    <row r="123" spans="1:13" x14ac:dyDescent="0.25">
      <c r="A123" s="1">
        <v>300</v>
      </c>
      <c r="B123" s="1">
        <v>7.5999999999999998E-2</v>
      </c>
      <c r="C123" s="3">
        <v>6.5000000000000002E-2</v>
      </c>
      <c r="D123" s="1">
        <v>6.7000000000000004E-2</v>
      </c>
      <c r="E123" s="1">
        <v>6.7000000000000004E-2</v>
      </c>
      <c r="F123" s="1">
        <v>6.9000000000000006E-2</v>
      </c>
    </row>
    <row r="124" spans="1:13" x14ac:dyDescent="0.25">
      <c r="A124" s="1">
        <v>600</v>
      </c>
      <c r="B124" s="1">
        <v>7.0000000000000007E-2</v>
      </c>
      <c r="C124" s="1">
        <v>6.5000000000000002E-2</v>
      </c>
      <c r="D124" s="1">
        <v>6.7000000000000004E-2</v>
      </c>
      <c r="E124" s="1">
        <v>6.6000000000000003E-2</v>
      </c>
      <c r="F124" s="1">
        <v>6.7000000000000004E-2</v>
      </c>
    </row>
    <row r="125" spans="1:13" x14ac:dyDescent="0.25">
      <c r="A125" s="1">
        <v>900</v>
      </c>
      <c r="B125" s="1">
        <v>6.9000000000000006E-2</v>
      </c>
      <c r="C125" s="1">
        <v>6.5000000000000002E-2</v>
      </c>
      <c r="D125" s="1">
        <v>6.5000000000000002E-2</v>
      </c>
      <c r="E125" s="1">
        <v>6.5000000000000002E-2</v>
      </c>
      <c r="F125" s="1">
        <v>6.6000000000000003E-2</v>
      </c>
    </row>
    <row r="126" spans="1:13" x14ac:dyDescent="0.25">
      <c r="A126" s="1">
        <v>1800</v>
      </c>
      <c r="B126" s="1">
        <v>6.6000000000000003E-2</v>
      </c>
      <c r="C126" s="1">
        <v>6.4000000000000001E-2</v>
      </c>
      <c r="D126" s="1">
        <v>6.3E-2</v>
      </c>
      <c r="E126" s="1">
        <v>6.4000000000000001E-2</v>
      </c>
      <c r="F126" s="1">
        <v>6.4000000000000001E-2</v>
      </c>
    </row>
    <row r="128" spans="1:13" x14ac:dyDescent="0.25">
      <c r="A128" s="4">
        <v>1600</v>
      </c>
      <c r="B128" s="13" t="s">
        <v>6</v>
      </c>
      <c r="C128" s="14"/>
      <c r="D128" s="14"/>
      <c r="E128" s="14"/>
      <c r="F128" s="15"/>
    </row>
    <row r="129" spans="1:13" ht="33" customHeight="1" x14ac:dyDescent="0.25">
      <c r="A129" s="4" t="s">
        <v>5</v>
      </c>
      <c r="B129" s="5" t="s">
        <v>7</v>
      </c>
      <c r="C129" s="5" t="s">
        <v>8</v>
      </c>
      <c r="D129" s="5" t="s">
        <v>9</v>
      </c>
      <c r="E129" s="5" t="s">
        <v>10</v>
      </c>
      <c r="F129" s="5" t="s">
        <v>11</v>
      </c>
    </row>
    <row r="130" spans="1:13" x14ac:dyDescent="0.25">
      <c r="A130" s="4">
        <v>0</v>
      </c>
      <c r="B130" s="4">
        <v>0.28000000000000003</v>
      </c>
      <c r="C130" s="4">
        <v>0.19700000000000001</v>
      </c>
      <c r="D130" s="4">
        <v>0.187</v>
      </c>
      <c r="E130" s="4">
        <v>0.19400000000000001</v>
      </c>
      <c r="F130" s="4">
        <v>0.24199999999999999</v>
      </c>
    </row>
    <row r="131" spans="1:13" x14ac:dyDescent="0.25">
      <c r="A131" s="4">
        <v>30</v>
      </c>
      <c r="B131" s="4">
        <v>0.25700000000000001</v>
      </c>
      <c r="C131" s="4">
        <v>0.121</v>
      </c>
      <c r="D131" s="4">
        <v>0.11899999999999999</v>
      </c>
      <c r="E131" s="4">
        <v>0.1</v>
      </c>
      <c r="F131" s="4">
        <v>0.112</v>
      </c>
    </row>
    <row r="132" spans="1:13" x14ac:dyDescent="0.25">
      <c r="A132" s="4">
        <v>60</v>
      </c>
      <c r="B132" s="4">
        <v>0.224</v>
      </c>
      <c r="C132" s="4">
        <v>0.10199999999999999</v>
      </c>
      <c r="D132" s="4">
        <v>9.9000000000000005E-2</v>
      </c>
      <c r="E132" s="4">
        <v>8.2000000000000003E-2</v>
      </c>
      <c r="F132" s="4">
        <v>0.09</v>
      </c>
    </row>
    <row r="133" spans="1:13" x14ac:dyDescent="0.25">
      <c r="A133" s="4">
        <v>150</v>
      </c>
      <c r="B133" s="4">
        <v>0.13900000000000001</v>
      </c>
      <c r="C133" s="4">
        <v>6.9000000000000006E-2</v>
      </c>
      <c r="D133" s="4">
        <v>6.8000000000000005E-2</v>
      </c>
      <c r="E133" s="4">
        <v>6.5000000000000002E-2</v>
      </c>
      <c r="F133" s="4">
        <v>6.9000000000000006E-2</v>
      </c>
    </row>
    <row r="134" spans="1:13" x14ac:dyDescent="0.25">
      <c r="A134" s="4">
        <v>300</v>
      </c>
      <c r="B134" s="4">
        <v>0.106</v>
      </c>
      <c r="C134" s="4">
        <v>6.9000000000000006E-2</v>
      </c>
      <c r="D134" s="4">
        <v>6.7000000000000004E-2</v>
      </c>
      <c r="E134" s="4">
        <v>6.4000000000000001E-2</v>
      </c>
      <c r="F134" s="4">
        <v>6.8000000000000005E-2</v>
      </c>
    </row>
    <row r="135" spans="1:13" x14ac:dyDescent="0.25">
      <c r="A135" s="4">
        <v>600</v>
      </c>
      <c r="B135" s="4">
        <v>8.5000000000000006E-2</v>
      </c>
      <c r="C135" s="4">
        <v>6.9000000000000006E-2</v>
      </c>
      <c r="D135" s="4">
        <v>6.6000000000000003E-2</v>
      </c>
      <c r="E135" s="4">
        <v>6.4000000000000001E-2</v>
      </c>
      <c r="F135" s="4">
        <v>6.5000000000000002E-2</v>
      </c>
    </row>
    <row r="136" spans="1:13" x14ac:dyDescent="0.25">
      <c r="A136" s="4">
        <v>900</v>
      </c>
      <c r="B136" s="4">
        <v>8.1000000000000003E-2</v>
      </c>
      <c r="C136" s="4">
        <v>6.7000000000000004E-2</v>
      </c>
      <c r="D136" s="4">
        <v>6.6000000000000003E-2</v>
      </c>
      <c r="E136" s="4">
        <v>6.2E-2</v>
      </c>
      <c r="F136" s="4">
        <v>6.5000000000000002E-2</v>
      </c>
    </row>
    <row r="137" spans="1:13" x14ac:dyDescent="0.25">
      <c r="A137" s="4">
        <v>1800</v>
      </c>
      <c r="B137" s="4">
        <v>7.0000000000000007E-2</v>
      </c>
      <c r="C137" s="4">
        <v>6.6000000000000003E-2</v>
      </c>
      <c r="D137" s="4">
        <v>6.4000000000000001E-2</v>
      </c>
      <c r="E137" s="4">
        <v>6.2E-2</v>
      </c>
      <c r="F137" s="4">
        <v>6.2E-2</v>
      </c>
    </row>
    <row r="138" spans="1:13" x14ac:dyDescent="0.25">
      <c r="A138" s="1">
        <v>1600</v>
      </c>
      <c r="B138" s="9" t="s">
        <v>23</v>
      </c>
      <c r="C138" s="10"/>
      <c r="D138" s="10"/>
      <c r="E138" s="10"/>
      <c r="F138" s="11"/>
      <c r="H138" s="1" t="s">
        <v>51</v>
      </c>
      <c r="I138" s="9" t="s">
        <v>52</v>
      </c>
      <c r="J138" s="10"/>
      <c r="K138" s="10"/>
      <c r="L138" s="10"/>
      <c r="M138" s="11"/>
    </row>
    <row r="139" spans="1:13" x14ac:dyDescent="0.25">
      <c r="A139" s="1" t="s">
        <v>5</v>
      </c>
      <c r="B139" s="2" t="s">
        <v>0</v>
      </c>
      <c r="C139" s="2" t="s">
        <v>1</v>
      </c>
      <c r="D139" s="2" t="s">
        <v>2</v>
      </c>
      <c r="E139" s="2" t="s">
        <v>3</v>
      </c>
      <c r="F139" s="2" t="s">
        <v>4</v>
      </c>
      <c r="H139" s="1" t="s">
        <v>5</v>
      </c>
      <c r="I139" s="2" t="s">
        <v>0</v>
      </c>
      <c r="J139" s="2" t="s">
        <v>36</v>
      </c>
      <c r="K139" s="2" t="s">
        <v>37</v>
      </c>
      <c r="L139" s="2" t="s">
        <v>38</v>
      </c>
      <c r="M139" s="2" t="s">
        <v>39</v>
      </c>
    </row>
    <row r="140" spans="1:13" x14ac:dyDescent="0.25">
      <c r="A140" s="1">
        <v>0</v>
      </c>
      <c r="B140" s="1">
        <v>0.154</v>
      </c>
      <c r="C140" s="1">
        <v>0.13900000000000001</v>
      </c>
      <c r="D140" s="1">
        <v>0.14000000000000001</v>
      </c>
      <c r="E140" s="1">
        <v>0.13700000000000001</v>
      </c>
      <c r="F140" s="1">
        <v>0.14499999999999999</v>
      </c>
      <c r="H140" s="1">
        <v>0</v>
      </c>
      <c r="I140" s="1">
        <f t="shared" ref="I140:M147" si="4">AVERAGE(B130,B140,B150)</f>
        <v>0.19733333333333336</v>
      </c>
      <c r="J140" s="1">
        <f t="shared" si="4"/>
        <v>0.16200000000000001</v>
      </c>
      <c r="K140" s="1">
        <f t="shared" si="4"/>
        <v>0.15566666666666668</v>
      </c>
      <c r="L140" s="1">
        <f t="shared" si="4"/>
        <v>0.15766666666666665</v>
      </c>
      <c r="M140" s="1">
        <f t="shared" si="4"/>
        <v>0.18066666666666667</v>
      </c>
    </row>
    <row r="141" spans="1:13" x14ac:dyDescent="0.25">
      <c r="A141" s="1">
        <v>30</v>
      </c>
      <c r="B141" s="1">
        <v>0.15</v>
      </c>
      <c r="C141" s="1">
        <v>0.09</v>
      </c>
      <c r="D141" s="1">
        <v>0.111</v>
      </c>
      <c r="E141" s="1">
        <v>0.108</v>
      </c>
      <c r="F141" s="1">
        <v>8.6999999999999994E-2</v>
      </c>
      <c r="H141" s="1">
        <v>30</v>
      </c>
      <c r="I141" s="1">
        <f t="shared" si="4"/>
        <v>0.17566666666666667</v>
      </c>
      <c r="J141" s="1">
        <f t="shared" si="4"/>
        <v>9.9333333333333329E-2</v>
      </c>
      <c r="K141" s="1">
        <f t="shared" si="4"/>
        <v>0.10666666666666665</v>
      </c>
      <c r="L141" s="1">
        <f t="shared" si="4"/>
        <v>9.5000000000000015E-2</v>
      </c>
      <c r="M141" s="1">
        <f t="shared" si="4"/>
        <v>0.105</v>
      </c>
    </row>
    <row r="142" spans="1:13" x14ac:dyDescent="0.25">
      <c r="A142" s="1">
        <v>60</v>
      </c>
      <c r="B142" s="1">
        <v>0.115</v>
      </c>
      <c r="C142" s="1">
        <v>7.9000000000000001E-2</v>
      </c>
      <c r="D142" s="3">
        <v>9.6000000000000002E-2</v>
      </c>
      <c r="E142" s="1">
        <v>8.1000000000000003E-2</v>
      </c>
      <c r="F142" s="1">
        <v>8.5000000000000006E-2</v>
      </c>
      <c r="H142" s="1">
        <v>60</v>
      </c>
      <c r="I142" s="1">
        <f t="shared" si="4"/>
        <v>0.14799999999999999</v>
      </c>
      <c r="J142" s="1">
        <f t="shared" si="4"/>
        <v>8.7000000000000008E-2</v>
      </c>
      <c r="K142" s="3">
        <f t="shared" si="4"/>
        <v>9.1000000000000011E-2</v>
      </c>
      <c r="L142" s="1">
        <f t="shared" si="4"/>
        <v>0.08</v>
      </c>
      <c r="M142" s="1">
        <f t="shared" si="4"/>
        <v>8.9333333333333334E-2</v>
      </c>
    </row>
    <row r="143" spans="1:13" x14ac:dyDescent="0.25">
      <c r="A143" s="1">
        <v>150</v>
      </c>
      <c r="B143" s="1">
        <v>8.7999999999999995E-2</v>
      </c>
      <c r="C143" s="4">
        <v>6.7000000000000004E-2</v>
      </c>
      <c r="D143" s="3">
        <v>7.2999999999999995E-2</v>
      </c>
      <c r="E143" s="1">
        <v>6.9000000000000006E-2</v>
      </c>
      <c r="F143" s="1">
        <v>7.0000000000000007E-2</v>
      </c>
      <c r="H143" s="1">
        <v>150</v>
      </c>
      <c r="I143" s="1">
        <f t="shared" si="4"/>
        <v>0.11066666666666668</v>
      </c>
      <c r="J143" s="4">
        <f t="shared" si="4"/>
        <v>7.166666666666667E-2</v>
      </c>
      <c r="K143" s="3">
        <f t="shared" si="4"/>
        <v>6.9333333333333344E-2</v>
      </c>
      <c r="L143" s="1">
        <f t="shared" si="4"/>
        <v>6.8000000000000005E-2</v>
      </c>
      <c r="M143" s="1">
        <f t="shared" si="4"/>
        <v>7.1000000000000008E-2</v>
      </c>
    </row>
    <row r="144" spans="1:13" x14ac:dyDescent="0.25">
      <c r="A144" s="1">
        <v>300</v>
      </c>
      <c r="B144" s="1">
        <v>7.6999999999999999E-2</v>
      </c>
      <c r="C144" s="3">
        <v>6.6000000000000003E-2</v>
      </c>
      <c r="D144" s="1">
        <v>6.7000000000000004E-2</v>
      </c>
      <c r="E144" s="1">
        <v>6.8000000000000005E-2</v>
      </c>
      <c r="F144" s="1">
        <v>6.7000000000000004E-2</v>
      </c>
      <c r="H144" s="1">
        <v>300</v>
      </c>
      <c r="I144" s="1">
        <f t="shared" si="4"/>
        <v>9.1333333333333336E-2</v>
      </c>
      <c r="J144" s="3">
        <f t="shared" si="4"/>
        <v>6.8333333333333343E-2</v>
      </c>
      <c r="K144" s="1">
        <f t="shared" si="4"/>
        <v>6.5666666666666665E-2</v>
      </c>
      <c r="L144" s="1">
        <f t="shared" si="4"/>
        <v>6.6000000000000003E-2</v>
      </c>
      <c r="M144" s="1">
        <f t="shared" si="4"/>
        <v>6.9333333333333344E-2</v>
      </c>
    </row>
    <row r="145" spans="1:13" x14ac:dyDescent="0.25">
      <c r="A145" s="1">
        <v>600</v>
      </c>
      <c r="B145" s="1">
        <v>7.2999999999999995E-2</v>
      </c>
      <c r="C145" s="1">
        <v>6.5000000000000002E-2</v>
      </c>
      <c r="D145" s="1">
        <v>6.4000000000000001E-2</v>
      </c>
      <c r="E145" s="1">
        <v>6.7000000000000004E-2</v>
      </c>
      <c r="F145" s="1">
        <v>6.7000000000000004E-2</v>
      </c>
      <c r="H145" s="1">
        <v>600</v>
      </c>
      <c r="I145" s="1">
        <f t="shared" si="4"/>
        <v>7.5999999999999998E-2</v>
      </c>
      <c r="J145" s="1">
        <f t="shared" si="4"/>
        <v>6.6666666666666666E-2</v>
      </c>
      <c r="K145" s="1">
        <f t="shared" si="4"/>
        <v>6.433333333333334E-2</v>
      </c>
      <c r="L145" s="1">
        <f t="shared" si="4"/>
        <v>6.533333333333334E-2</v>
      </c>
      <c r="M145" s="1">
        <f t="shared" si="4"/>
        <v>6.8333333333333343E-2</v>
      </c>
    </row>
    <row r="146" spans="1:13" x14ac:dyDescent="0.25">
      <c r="A146" s="1">
        <v>900</v>
      </c>
      <c r="B146" s="1">
        <v>6.7000000000000004E-2</v>
      </c>
      <c r="C146" s="1">
        <v>6.4000000000000001E-2</v>
      </c>
      <c r="D146" s="1">
        <v>6.3E-2</v>
      </c>
      <c r="E146" s="1">
        <v>6.4000000000000001E-2</v>
      </c>
      <c r="F146" s="1">
        <v>6.5000000000000002E-2</v>
      </c>
      <c r="H146" s="1">
        <v>900</v>
      </c>
      <c r="I146" s="1">
        <f t="shared" si="4"/>
        <v>7.0333333333333345E-2</v>
      </c>
      <c r="J146" s="1">
        <f t="shared" si="4"/>
        <v>6.5000000000000002E-2</v>
      </c>
      <c r="K146" s="1">
        <f t="shared" si="4"/>
        <v>6.4000000000000001E-2</v>
      </c>
      <c r="L146" s="1">
        <f t="shared" si="4"/>
        <v>6.3333333333333339E-2</v>
      </c>
      <c r="M146" s="1">
        <f t="shared" si="4"/>
        <v>6.533333333333334E-2</v>
      </c>
    </row>
    <row r="147" spans="1:13" x14ac:dyDescent="0.25">
      <c r="A147" s="1">
        <v>1800</v>
      </c>
      <c r="B147" s="1">
        <v>6.5000000000000002E-2</v>
      </c>
      <c r="C147" s="1">
        <v>6.3E-2</v>
      </c>
      <c r="D147" s="1">
        <v>6.2E-2</v>
      </c>
      <c r="E147" s="1">
        <v>6.4000000000000001E-2</v>
      </c>
      <c r="F147" s="1">
        <v>6.4000000000000001E-2</v>
      </c>
      <c r="H147" s="1">
        <v>1800</v>
      </c>
      <c r="I147" s="1">
        <f t="shared" si="4"/>
        <v>6.6000000000000003E-2</v>
      </c>
      <c r="J147" s="1">
        <f t="shared" si="4"/>
        <v>6.3333333333333339E-2</v>
      </c>
      <c r="K147" s="1">
        <f t="shared" si="4"/>
        <v>6.1666666666666668E-2</v>
      </c>
      <c r="L147" s="1">
        <f t="shared" si="4"/>
        <v>6.3333333333333339E-2</v>
      </c>
      <c r="M147" s="1">
        <f t="shared" si="4"/>
        <v>6.4000000000000001E-2</v>
      </c>
    </row>
    <row r="148" spans="1:13" x14ac:dyDescent="0.25">
      <c r="A148" s="1">
        <v>1600</v>
      </c>
      <c r="B148" s="9" t="s">
        <v>27</v>
      </c>
      <c r="C148" s="10"/>
      <c r="D148" s="10"/>
      <c r="E148" s="10"/>
      <c r="F148" s="11"/>
    </row>
    <row r="149" spans="1:13" x14ac:dyDescent="0.25">
      <c r="A149" s="1" t="s">
        <v>5</v>
      </c>
      <c r="B149" s="2" t="s">
        <v>0</v>
      </c>
      <c r="C149" s="2" t="s">
        <v>1</v>
      </c>
      <c r="D149" s="2" t="s">
        <v>2</v>
      </c>
      <c r="E149" s="2" t="s">
        <v>3</v>
      </c>
      <c r="F149" s="2" t="s">
        <v>4</v>
      </c>
    </row>
    <row r="150" spans="1:13" x14ac:dyDescent="0.25">
      <c r="A150" s="1">
        <v>0</v>
      </c>
      <c r="B150" s="1">
        <v>0.158</v>
      </c>
      <c r="C150" s="1">
        <v>0.15</v>
      </c>
      <c r="D150" s="1">
        <v>0.14000000000000001</v>
      </c>
      <c r="E150" s="1">
        <v>0.14199999999999999</v>
      </c>
      <c r="F150" s="1">
        <v>0.155</v>
      </c>
    </row>
    <row r="151" spans="1:13" x14ac:dyDescent="0.25">
      <c r="A151" s="1">
        <v>30</v>
      </c>
      <c r="B151" s="1">
        <v>0.12</v>
      </c>
      <c r="C151" s="1">
        <v>8.6999999999999994E-2</v>
      </c>
      <c r="D151" s="1">
        <v>0.09</v>
      </c>
      <c r="E151" s="1">
        <v>7.6999999999999999E-2</v>
      </c>
      <c r="F151" s="1">
        <v>0.11600000000000001</v>
      </c>
    </row>
    <row r="152" spans="1:13" x14ac:dyDescent="0.25">
      <c r="A152" s="1">
        <v>60</v>
      </c>
      <c r="B152" s="1">
        <v>0.105</v>
      </c>
      <c r="C152" s="1">
        <v>0.08</v>
      </c>
      <c r="D152" s="3">
        <v>7.8E-2</v>
      </c>
      <c r="E152" s="1">
        <v>7.6999999999999999E-2</v>
      </c>
      <c r="F152" s="1">
        <v>9.2999999999999999E-2</v>
      </c>
    </row>
    <row r="153" spans="1:13" x14ac:dyDescent="0.25">
      <c r="A153" s="1">
        <v>150</v>
      </c>
      <c r="B153" s="1">
        <v>0.105</v>
      </c>
      <c r="C153" s="4">
        <v>7.9000000000000001E-2</v>
      </c>
      <c r="D153" s="3">
        <v>6.7000000000000004E-2</v>
      </c>
      <c r="E153" s="1">
        <v>7.0000000000000007E-2</v>
      </c>
      <c r="F153" s="1">
        <v>7.3999999999999996E-2</v>
      </c>
    </row>
    <row r="154" spans="1:13" x14ac:dyDescent="0.25">
      <c r="A154" s="1">
        <v>300</v>
      </c>
      <c r="B154" s="1">
        <v>9.0999999999999998E-2</v>
      </c>
      <c r="C154" s="3">
        <v>7.0000000000000007E-2</v>
      </c>
      <c r="D154" s="1">
        <v>6.3E-2</v>
      </c>
      <c r="E154" s="1">
        <v>6.6000000000000003E-2</v>
      </c>
      <c r="F154" s="1">
        <v>7.2999999999999995E-2</v>
      </c>
    </row>
    <row r="155" spans="1:13" x14ac:dyDescent="0.25">
      <c r="A155" s="1">
        <v>600</v>
      </c>
      <c r="B155" s="1">
        <v>7.0000000000000007E-2</v>
      </c>
      <c r="C155" s="1">
        <v>6.6000000000000003E-2</v>
      </c>
      <c r="D155" s="1">
        <v>6.3E-2</v>
      </c>
      <c r="E155" s="1">
        <v>6.5000000000000002E-2</v>
      </c>
      <c r="F155" s="1">
        <v>7.2999999999999995E-2</v>
      </c>
    </row>
    <row r="156" spans="1:13" x14ac:dyDescent="0.25">
      <c r="A156" s="1">
        <v>900</v>
      </c>
      <c r="B156" s="1">
        <v>6.3E-2</v>
      </c>
      <c r="C156" s="1">
        <v>6.4000000000000001E-2</v>
      </c>
      <c r="D156" s="1">
        <v>6.3E-2</v>
      </c>
      <c r="E156" s="1">
        <v>6.4000000000000001E-2</v>
      </c>
      <c r="F156" s="1">
        <v>6.6000000000000003E-2</v>
      </c>
    </row>
    <row r="157" spans="1:13" x14ac:dyDescent="0.25">
      <c r="A157" s="1">
        <v>1800</v>
      </c>
      <c r="B157" s="1">
        <v>6.3E-2</v>
      </c>
      <c r="C157" s="1">
        <v>6.0999999999999999E-2</v>
      </c>
      <c r="D157" s="1">
        <v>5.8999999999999997E-2</v>
      </c>
      <c r="E157" s="1">
        <v>6.4000000000000001E-2</v>
      </c>
      <c r="F157" s="1">
        <v>6.6000000000000003E-2</v>
      </c>
    </row>
  </sheetData>
  <mergeCells count="20">
    <mergeCell ref="B148:F148"/>
    <mergeCell ref="I138:M138"/>
    <mergeCell ref="B97:F97"/>
    <mergeCell ref="B107:F107"/>
    <mergeCell ref="B117:F117"/>
    <mergeCell ref="I107:M107"/>
    <mergeCell ref="B128:F128"/>
    <mergeCell ref="B138:F138"/>
    <mergeCell ref="B55:F55"/>
    <mergeCell ref="I45:M45"/>
    <mergeCell ref="B66:F66"/>
    <mergeCell ref="B76:F76"/>
    <mergeCell ref="B86:F86"/>
    <mergeCell ref="I76:M76"/>
    <mergeCell ref="B45:F45"/>
    <mergeCell ref="B3:F3"/>
    <mergeCell ref="B13:F13"/>
    <mergeCell ref="B23:F23"/>
    <mergeCell ref="I14:M14"/>
    <mergeCell ref="B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Natural Sedimentation</vt:lpstr>
      <vt:lpstr>400xg</vt:lpstr>
      <vt:lpstr>800xg</vt:lpstr>
      <vt:lpstr>1200xg</vt:lpstr>
      <vt:lpstr>1600xg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 Scientist</cp:lastModifiedBy>
  <dcterms:created xsi:type="dcterms:W3CDTF">2019-01-16T11:11:21Z</dcterms:created>
  <dcterms:modified xsi:type="dcterms:W3CDTF">2025-03-03T17:21:19Z</dcterms:modified>
</cp:coreProperties>
</file>