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kipio\Desktop\New folder\"/>
    </mc:Choice>
  </mc:AlternateContent>
  <bookViews>
    <workbookView xWindow="0" yWindow="0" windowWidth="23040" windowHeight="907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7" i="1" l="1"/>
  <c r="M27" i="1" l="1"/>
  <c r="L27" i="1"/>
  <c r="L17" i="1" l="1"/>
  <c r="L18" i="1"/>
  <c r="L19" i="1"/>
  <c r="L20" i="1"/>
  <c r="L21" i="1"/>
  <c r="L16" i="1"/>
  <c r="J5" i="1"/>
  <c r="H21" i="1"/>
  <c r="H20" i="1"/>
  <c r="G21" i="1"/>
  <c r="G20" i="1"/>
  <c r="H19" i="1"/>
  <c r="G19" i="1"/>
  <c r="H16" i="1"/>
  <c r="G16" i="1"/>
  <c r="L3" i="1" l="1"/>
  <c r="L4" i="1"/>
  <c r="K4" i="1"/>
  <c r="K3" i="1"/>
  <c r="J3" i="1"/>
  <c r="J4" i="1"/>
</calcChain>
</file>

<file path=xl/sharedStrings.xml><?xml version="1.0" encoding="utf-8"?>
<sst xmlns="http://schemas.openxmlformats.org/spreadsheetml/2006/main" count="84" uniqueCount="23">
  <si>
    <t>Llama3.2:1b</t>
  </si>
  <si>
    <t>Destill</t>
  </si>
  <si>
    <t>Extract</t>
  </si>
  <si>
    <t>Llama3:8b</t>
  </si>
  <si>
    <t>Gemma2:2b</t>
  </si>
  <si>
    <t>sec</t>
  </si>
  <si>
    <t>Length</t>
  </si>
  <si>
    <t>Entites</t>
  </si>
  <si>
    <t>Relation</t>
  </si>
  <si>
    <t>Total time</t>
  </si>
  <si>
    <t>Total extracted</t>
  </si>
  <si>
    <t>Time per page</t>
  </si>
  <si>
    <t>Models</t>
  </si>
  <si>
    <t>Total</t>
  </si>
  <si>
    <t>1000 - T</t>
  </si>
  <si>
    <t>Extrapolated Test</t>
  </si>
  <si>
    <t>Objects per 1k characters</t>
  </si>
  <si>
    <t>Enteties</t>
  </si>
  <si>
    <t>Relations</t>
  </si>
  <si>
    <t>N/A</t>
  </si>
  <si>
    <t>Star Test</t>
  </si>
  <si>
    <t>Embed</t>
  </si>
  <si>
    <t>nomic-text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</si>
</sst>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theme="1"/>
      <name val="Calibri"/>
      <family val="2"/>
      <charset val="204"/>
      <scheme val="minor"/>
    </font>
    <font>
      <sz val="10"/>
      <color theme="1"/>
      <name val="Arial Unicode MS"/>
    </font>
    <font>
      <b/>
      <sz val="11"/>
      <color rgb="FFFA7D00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39994506668294322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rgb="FFF2F2F2"/>
      </patternFill>
    </fill>
    <fill>
      <patternFill patternType="solid">
        <fgColor rgb="FFFF7C80"/>
        <bgColor indexed="64"/>
      </patternFill>
    </fill>
    <fill>
      <patternFill patternType="solid">
        <fgColor rgb="FFFFEB9C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theme="0" tint="-0.14999847407452621"/>
      </right>
      <top style="thin">
        <color indexed="64"/>
      </top>
      <bottom style="thin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indexed="64"/>
      </top>
      <bottom style="thin">
        <color indexed="64"/>
      </bottom>
      <diagonal/>
    </border>
    <border>
      <left style="thin">
        <color theme="0" tint="-0.1499984740745262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2" fillId="4" borderId="3" applyNumberFormat="0" applyAlignment="0" applyProtection="0"/>
    <xf numFmtId="0" fontId="4" fillId="6" borderId="0" applyNumberFormat="0" applyBorder="0" applyAlignment="0" applyProtection="0"/>
  </cellStyleXfs>
  <cellXfs count="39">
    <xf numFmtId="0" fontId="0" fillId="0" borderId="0" xfId="0"/>
    <xf numFmtId="0" fontId="1" fillId="0" borderId="0" xfId="0" applyFont="1" applyAlignment="1">
      <alignment vertical="center"/>
    </xf>
    <xf numFmtId="2" fontId="0" fillId="0" borderId="0" xfId="0" applyNumberFormat="1"/>
    <xf numFmtId="0" fontId="0" fillId="3" borderId="1" xfId="0" applyFill="1" applyBorder="1"/>
    <xf numFmtId="0" fontId="0" fillId="2" borderId="1" xfId="0" applyFill="1" applyBorder="1"/>
    <xf numFmtId="0" fontId="0" fillId="0" borderId="0" xfId="0" applyFill="1"/>
    <xf numFmtId="0" fontId="0" fillId="0" borderId="0" xfId="0" applyAlignment="1"/>
    <xf numFmtId="0" fontId="0" fillId="2" borderId="6" xfId="0" applyFill="1" applyBorder="1"/>
    <xf numFmtId="0" fontId="0" fillId="3" borderId="7" xfId="0" applyFill="1" applyBorder="1"/>
    <xf numFmtId="0" fontId="0" fillId="0" borderId="2" xfId="0" applyBorder="1"/>
    <xf numFmtId="0" fontId="0" fillId="0" borderId="0" xfId="0" applyBorder="1"/>
    <xf numFmtId="0" fontId="0" fillId="0" borderId="0" xfId="0" applyFill="1" applyBorder="1"/>
    <xf numFmtId="2" fontId="0" fillId="0" borderId="0" xfId="0" applyNumberFormat="1" applyBorder="1"/>
    <xf numFmtId="0" fontId="0" fillId="0" borderId="11" xfId="0" applyBorder="1"/>
    <xf numFmtId="0" fontId="1" fillId="0" borderId="0" xfId="0" applyFont="1" applyBorder="1" applyAlignment="1">
      <alignment vertical="center"/>
    </xf>
    <xf numFmtId="0" fontId="0" fillId="0" borderId="12" xfId="0" applyBorder="1"/>
    <xf numFmtId="0" fontId="0" fillId="0" borderId="13" xfId="0" applyBorder="1"/>
    <xf numFmtId="0" fontId="1" fillId="0" borderId="13" xfId="0" applyFont="1" applyBorder="1" applyAlignment="1">
      <alignment vertical="center"/>
    </xf>
    <xf numFmtId="0" fontId="0" fillId="0" borderId="13" xfId="0" applyFill="1" applyBorder="1"/>
    <xf numFmtId="2" fontId="0" fillId="0" borderId="13" xfId="0" applyNumberFormat="1" applyBorder="1"/>
    <xf numFmtId="0" fontId="0" fillId="0" borderId="14" xfId="0" applyBorder="1"/>
    <xf numFmtId="0" fontId="0" fillId="3" borderId="15" xfId="0" applyFill="1" applyBorder="1"/>
    <xf numFmtId="0" fontId="0" fillId="0" borderId="16" xfId="0" applyBorder="1"/>
    <xf numFmtId="2" fontId="0" fillId="0" borderId="0" xfId="0" applyNumberFormat="1" applyFill="1" applyBorder="1"/>
    <xf numFmtId="0" fontId="0" fillId="3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0" fontId="4" fillId="6" borderId="13" xfId="2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2" fillId="4" borderId="3" xfId="1" applyAlignment="1">
      <alignment horizontal="center"/>
    </xf>
    <xf numFmtId="0" fontId="3" fillId="5" borderId="0" xfId="0" applyFont="1" applyFill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2" fillId="4" borderId="5" xfId="1" applyBorder="1" applyAlignment="1">
      <alignment horizontal="center"/>
    </xf>
    <xf numFmtId="0" fontId="2" fillId="4" borderId="4" xfId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</cellXfs>
  <cellStyles count="3">
    <cellStyle name="Calculation" xfId="1" builtinId="22"/>
    <cellStyle name="Neutral" xfId="2" builtinId="28"/>
    <cellStyle name="Normal" xfId="0" builtinId="0"/>
  </cellStyles>
  <dxfs count="0"/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8"/>
  <sheetViews>
    <sheetView tabSelected="1" workbookViewId="0">
      <selection activeCell="P27" sqref="P27"/>
    </sheetView>
  </sheetViews>
  <sheetFormatPr defaultRowHeight="14.4"/>
  <cols>
    <col min="1" max="2" width="12.77734375" customWidth="1"/>
    <col min="5" max="5" width="8.88671875" style="5"/>
    <col min="8" max="9" width="8.88671875" customWidth="1"/>
  </cols>
  <sheetData>
    <row r="1" spans="1:21">
      <c r="A1" s="26" t="s">
        <v>12</v>
      </c>
      <c r="B1" s="26"/>
      <c r="C1" s="26" t="s">
        <v>9</v>
      </c>
      <c r="D1" s="26"/>
      <c r="E1" s="4"/>
      <c r="F1" s="26" t="s">
        <v>10</v>
      </c>
      <c r="G1" s="26"/>
      <c r="H1" s="26"/>
      <c r="I1" s="7"/>
      <c r="J1" s="28" t="s">
        <v>11</v>
      </c>
      <c r="K1" s="29"/>
      <c r="L1" s="30"/>
      <c r="M1" s="10"/>
      <c r="N1" s="6"/>
      <c r="O1" s="6"/>
      <c r="P1" s="31" t="s">
        <v>16</v>
      </c>
      <c r="Q1" s="31"/>
      <c r="R1" s="31"/>
      <c r="S1" s="31"/>
      <c r="T1" s="31"/>
      <c r="U1" s="31"/>
    </row>
    <row r="2" spans="1:21">
      <c r="A2" s="3" t="s">
        <v>1</v>
      </c>
      <c r="B2" s="3" t="s">
        <v>2</v>
      </c>
      <c r="C2" s="3" t="s">
        <v>1</v>
      </c>
      <c r="D2" s="3" t="s">
        <v>2</v>
      </c>
      <c r="E2" s="3"/>
      <c r="F2" s="3" t="s">
        <v>6</v>
      </c>
      <c r="G2" s="3" t="s">
        <v>7</v>
      </c>
      <c r="H2" s="3" t="s">
        <v>8</v>
      </c>
      <c r="I2" s="3"/>
      <c r="J2" s="8" t="s">
        <v>1</v>
      </c>
      <c r="K2" s="8" t="s">
        <v>2</v>
      </c>
      <c r="L2" s="8" t="s">
        <v>13</v>
      </c>
      <c r="N2" s="6"/>
      <c r="O2" s="6"/>
      <c r="P2" s="35" t="s">
        <v>17</v>
      </c>
      <c r="Q2" s="35"/>
      <c r="R2" s="35" t="s">
        <v>18</v>
      </c>
      <c r="S2" s="35"/>
      <c r="T2" s="35" t="s">
        <v>13</v>
      </c>
      <c r="U2" s="35"/>
    </row>
    <row r="3" spans="1:21">
      <c r="A3" s="9" t="s">
        <v>4</v>
      </c>
      <c r="B3" s="10" t="s">
        <v>4</v>
      </c>
      <c r="C3" s="10">
        <v>485</v>
      </c>
      <c r="D3" s="10">
        <v>693.86</v>
      </c>
      <c r="E3" s="11" t="s">
        <v>5</v>
      </c>
      <c r="F3" s="10">
        <v>17624</v>
      </c>
      <c r="G3" s="10">
        <v>16</v>
      </c>
      <c r="H3" s="10">
        <v>30</v>
      </c>
      <c r="I3" s="10"/>
      <c r="J3" s="12">
        <f>485/14</f>
        <v>34.642857142857146</v>
      </c>
      <c r="K3" s="12">
        <f>693.86/14</f>
        <v>49.561428571428571</v>
      </c>
      <c r="L3" s="13">
        <f>(C3+D3)/14</f>
        <v>84.204285714285717</v>
      </c>
      <c r="N3" s="31" t="s">
        <v>4</v>
      </c>
      <c r="O3" s="36"/>
      <c r="P3" s="37">
        <v>0.90785292782569227</v>
      </c>
      <c r="Q3" s="37"/>
      <c r="R3" s="37">
        <v>1.702224239673173</v>
      </c>
      <c r="S3" s="37"/>
      <c r="T3" s="37">
        <v>2.6100771674988654</v>
      </c>
      <c r="U3" s="37"/>
    </row>
    <row r="4" spans="1:21">
      <c r="A4" s="9" t="s">
        <v>0</v>
      </c>
      <c r="B4" s="10" t="s">
        <v>3</v>
      </c>
      <c r="C4" s="14">
        <v>126.4</v>
      </c>
      <c r="D4" s="10">
        <v>549</v>
      </c>
      <c r="E4" s="11" t="s">
        <v>5</v>
      </c>
      <c r="F4" s="10">
        <v>8581</v>
      </c>
      <c r="G4" s="10">
        <v>7</v>
      </c>
      <c r="H4" s="10">
        <v>15</v>
      </c>
      <c r="I4" s="10"/>
      <c r="J4" s="12">
        <f>126.4/14</f>
        <v>9.0285714285714285</v>
      </c>
      <c r="K4" s="12">
        <f>549/14</f>
        <v>39.214285714285715</v>
      </c>
      <c r="L4" s="13">
        <f>(C4+D4)/14</f>
        <v>48.24285714285714</v>
      </c>
      <c r="N4" s="31" t="s">
        <v>3</v>
      </c>
      <c r="O4" s="36"/>
      <c r="P4" s="37">
        <v>0.81575573942430957</v>
      </c>
      <c r="Q4" s="37"/>
      <c r="R4" s="37">
        <v>1.7480480130520919</v>
      </c>
      <c r="S4" s="37"/>
      <c r="T4" s="37">
        <v>2.5638037524764012</v>
      </c>
      <c r="U4" s="37"/>
    </row>
    <row r="5" spans="1:21">
      <c r="A5" s="15" t="s">
        <v>3</v>
      </c>
      <c r="B5" s="16"/>
      <c r="C5" s="17">
        <v>775.29</v>
      </c>
      <c r="D5" s="16" t="s">
        <v>14</v>
      </c>
      <c r="E5" s="18"/>
      <c r="F5" s="16">
        <v>4289</v>
      </c>
      <c r="G5" s="16"/>
      <c r="H5" s="16"/>
      <c r="I5" s="16"/>
      <c r="J5" s="19">
        <f>C5/14</f>
        <v>55.377857142857138</v>
      </c>
      <c r="K5" s="19"/>
      <c r="L5" s="20"/>
      <c r="N5" s="31" t="s">
        <v>0</v>
      </c>
      <c r="O5" s="36"/>
      <c r="P5" s="38" t="s">
        <v>19</v>
      </c>
      <c r="Q5" s="38"/>
      <c r="R5" s="38" t="s">
        <v>19</v>
      </c>
      <c r="S5" s="38"/>
      <c r="T5" s="38" t="s">
        <v>19</v>
      </c>
      <c r="U5" s="38"/>
    </row>
    <row r="6" spans="1:21">
      <c r="E6"/>
    </row>
    <row r="7" spans="1:21">
      <c r="E7"/>
    </row>
    <row r="8" spans="1:21">
      <c r="E8"/>
    </row>
    <row r="9" spans="1:21">
      <c r="J9" s="2"/>
      <c r="K9" s="2"/>
    </row>
    <row r="10" spans="1:21">
      <c r="J10" s="2"/>
      <c r="K10" s="2"/>
    </row>
    <row r="11" spans="1:21">
      <c r="J11" s="2"/>
      <c r="K11" s="2"/>
    </row>
    <row r="12" spans="1:21">
      <c r="J12" s="2"/>
      <c r="K12" s="2"/>
    </row>
    <row r="13" spans="1:21">
      <c r="A13" s="32" t="s">
        <v>15</v>
      </c>
      <c r="B13" s="32"/>
      <c r="C13" s="32"/>
      <c r="D13" s="32"/>
      <c r="E13" s="32"/>
      <c r="F13" s="32"/>
      <c r="G13" s="32"/>
      <c r="H13" s="32"/>
      <c r="I13" s="32"/>
      <c r="J13" s="32"/>
      <c r="K13" s="32"/>
      <c r="L13" s="32"/>
      <c r="P13" s="6"/>
      <c r="Q13" s="6"/>
      <c r="R13" s="6"/>
      <c r="S13" s="6"/>
      <c r="T13" s="6"/>
      <c r="U13" s="6"/>
    </row>
    <row r="14" spans="1:21">
      <c r="A14" s="26" t="s">
        <v>12</v>
      </c>
      <c r="B14" s="26"/>
      <c r="C14" s="26" t="s">
        <v>9</v>
      </c>
      <c r="D14" s="26"/>
      <c r="E14" s="4"/>
      <c r="F14" s="26" t="s">
        <v>10</v>
      </c>
      <c r="G14" s="26"/>
      <c r="H14" s="26"/>
      <c r="I14" s="4"/>
      <c r="J14" s="33" t="s">
        <v>11</v>
      </c>
      <c r="K14" s="34"/>
      <c r="L14" s="34"/>
      <c r="P14" s="6"/>
      <c r="Q14" s="6"/>
      <c r="R14" s="6"/>
      <c r="S14" s="6"/>
      <c r="T14" s="6"/>
      <c r="U14" s="6"/>
    </row>
    <row r="15" spans="1:21">
      <c r="A15" s="21" t="s">
        <v>1</v>
      </c>
      <c r="B15" s="21" t="s">
        <v>2</v>
      </c>
      <c r="C15" s="3" t="s">
        <v>1</v>
      </c>
      <c r="D15" s="3" t="s">
        <v>2</v>
      </c>
      <c r="E15" s="3"/>
      <c r="F15" s="3" t="s">
        <v>6</v>
      </c>
      <c r="G15" s="3" t="s">
        <v>7</v>
      </c>
      <c r="H15" s="3" t="s">
        <v>8</v>
      </c>
      <c r="I15" s="3"/>
      <c r="J15" s="3" t="s">
        <v>1</v>
      </c>
      <c r="K15" s="3" t="s">
        <v>2</v>
      </c>
      <c r="L15" s="3" t="s">
        <v>13</v>
      </c>
      <c r="N15" s="6"/>
      <c r="O15" s="6"/>
      <c r="P15" s="6"/>
      <c r="Q15" s="6"/>
      <c r="R15" s="6"/>
      <c r="S15" s="6"/>
      <c r="T15" s="6"/>
      <c r="U15" s="6"/>
    </row>
    <row r="16" spans="1:21">
      <c r="A16" s="22" t="s">
        <v>4</v>
      </c>
      <c r="B16" s="22" t="s">
        <v>3</v>
      </c>
      <c r="C16">
        <v>485</v>
      </c>
      <c r="D16">
        <v>693.86</v>
      </c>
      <c r="E16" s="5" t="s">
        <v>5</v>
      </c>
      <c r="F16" s="10">
        <v>17624</v>
      </c>
      <c r="G16" s="2">
        <f>(F16/1000)*P4</f>
        <v>14.37687915161403</v>
      </c>
      <c r="H16" s="2">
        <f>(F16/1000)*R4</f>
        <v>30.807598182030066</v>
      </c>
      <c r="J16" s="12">
        <v>34.642857142857146</v>
      </c>
      <c r="K16" s="12">
        <v>39.214285714285715</v>
      </c>
      <c r="L16" s="2">
        <f>J16+K16</f>
        <v>73.857142857142861</v>
      </c>
      <c r="N16" s="6"/>
      <c r="O16" s="6"/>
      <c r="P16" s="6"/>
      <c r="Q16" s="6"/>
      <c r="R16" s="6"/>
      <c r="S16" s="6"/>
      <c r="T16" s="6"/>
      <c r="U16" s="6"/>
    </row>
    <row r="17" spans="1:21">
      <c r="A17" s="10" t="s">
        <v>4</v>
      </c>
      <c r="B17" s="10" t="s">
        <v>4</v>
      </c>
      <c r="C17" s="1">
        <v>485</v>
      </c>
      <c r="D17" s="10">
        <v>549</v>
      </c>
      <c r="E17" s="5" t="s">
        <v>5</v>
      </c>
      <c r="F17" s="10">
        <v>17624</v>
      </c>
      <c r="G17" s="23">
        <v>16</v>
      </c>
      <c r="H17" s="23">
        <v>30</v>
      </c>
      <c r="J17" s="12">
        <v>34.642857142857146</v>
      </c>
      <c r="K17" s="12">
        <v>49.561428571428571</v>
      </c>
      <c r="L17" s="2">
        <f t="shared" ref="L17:L21" si="0">J17+K17</f>
        <v>84.204285714285717</v>
      </c>
      <c r="N17" s="6"/>
      <c r="O17" s="6"/>
      <c r="P17" s="6"/>
      <c r="Q17" s="6"/>
      <c r="R17" s="6"/>
      <c r="S17" s="6"/>
      <c r="T17" s="6"/>
      <c r="U17" s="6"/>
    </row>
    <row r="18" spans="1:21">
      <c r="B18" s="10" t="s">
        <v>3</v>
      </c>
      <c r="C18" s="1">
        <v>126.4</v>
      </c>
      <c r="D18">
        <v>693.86</v>
      </c>
      <c r="E18" s="5" t="s">
        <v>5</v>
      </c>
      <c r="F18" s="10">
        <v>8581</v>
      </c>
      <c r="G18" s="23">
        <v>7</v>
      </c>
      <c r="H18" s="23">
        <v>15</v>
      </c>
      <c r="J18" s="12">
        <v>9.0285714285714285</v>
      </c>
      <c r="K18" s="12">
        <v>39.214285714285715</v>
      </c>
      <c r="L18" s="2">
        <f t="shared" si="0"/>
        <v>48.242857142857147</v>
      </c>
    </row>
    <row r="19" spans="1:21">
      <c r="A19" s="10" t="s">
        <v>0</v>
      </c>
      <c r="B19" s="10" t="s">
        <v>4</v>
      </c>
      <c r="C19">
        <v>126.4</v>
      </c>
      <c r="D19" s="10">
        <v>549</v>
      </c>
      <c r="E19" s="11" t="s">
        <v>5</v>
      </c>
      <c r="F19" s="10">
        <v>8581</v>
      </c>
      <c r="G19" s="2">
        <f>(F19/1000)*P3</f>
        <v>7.7902859736722645</v>
      </c>
      <c r="H19" s="2">
        <f>(F19/1000)*R3</f>
        <v>14.606786200635497</v>
      </c>
      <c r="J19" s="12">
        <v>9.0285714285714285</v>
      </c>
      <c r="K19" s="12">
        <v>49.561428571428571</v>
      </c>
      <c r="L19" s="2">
        <f t="shared" si="0"/>
        <v>58.59</v>
      </c>
    </row>
    <row r="20" spans="1:21">
      <c r="A20" s="10" t="s">
        <v>3</v>
      </c>
      <c r="B20" s="10" t="s">
        <v>3</v>
      </c>
      <c r="C20">
        <v>775.28</v>
      </c>
      <c r="D20">
        <v>693.86</v>
      </c>
      <c r="E20" s="11" t="s">
        <v>5</v>
      </c>
      <c r="F20" s="10">
        <v>4289</v>
      </c>
      <c r="G20" s="2">
        <f>(F20/1000)*P4</f>
        <v>3.4987763663908633</v>
      </c>
      <c r="H20" s="2">
        <f>(F20/1000)*R4</f>
        <v>7.4973779279804216</v>
      </c>
      <c r="J20" s="12">
        <v>55.377857142857138</v>
      </c>
      <c r="K20" s="12">
        <v>39.214285714285715</v>
      </c>
      <c r="L20" s="2">
        <f t="shared" si="0"/>
        <v>94.592142857142846</v>
      </c>
    </row>
    <row r="21" spans="1:21">
      <c r="A21" s="10" t="s">
        <v>3</v>
      </c>
      <c r="B21" s="10" t="s">
        <v>4</v>
      </c>
      <c r="C21">
        <v>775.29</v>
      </c>
      <c r="D21" s="10">
        <v>549</v>
      </c>
      <c r="E21" s="11" t="s">
        <v>5</v>
      </c>
      <c r="F21" s="10">
        <v>4289</v>
      </c>
      <c r="G21" s="2">
        <f>(F21/1000)*P3</f>
        <v>3.8937812074443938</v>
      </c>
      <c r="H21" s="2">
        <f>(F21/1000)*R3</f>
        <v>7.3008397639582387</v>
      </c>
      <c r="J21" s="12">
        <v>55.377857142857138</v>
      </c>
      <c r="K21" s="12">
        <v>49.561428571428571</v>
      </c>
      <c r="L21" s="2">
        <f t="shared" si="0"/>
        <v>104.93928571428572</v>
      </c>
    </row>
    <row r="22" spans="1:21">
      <c r="J22" s="2"/>
      <c r="K22" s="2"/>
    </row>
    <row r="23" spans="1:21">
      <c r="J23" s="2"/>
      <c r="K23" s="2"/>
    </row>
    <row r="24" spans="1:21">
      <c r="A24" s="27" t="s">
        <v>20</v>
      </c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</row>
    <row r="25" spans="1:21">
      <c r="A25" s="26" t="s">
        <v>12</v>
      </c>
      <c r="B25" s="26"/>
      <c r="C25" s="26"/>
      <c r="D25" s="26"/>
      <c r="E25" s="26" t="s">
        <v>9</v>
      </c>
      <c r="F25" s="26"/>
      <c r="G25" s="4"/>
      <c r="H25" s="26" t="s">
        <v>10</v>
      </c>
      <c r="I25" s="26"/>
      <c r="J25" s="26"/>
      <c r="K25" s="4"/>
      <c r="L25" s="26" t="s">
        <v>11</v>
      </c>
      <c r="M25" s="26"/>
      <c r="N25" s="26"/>
    </row>
    <row r="26" spans="1:21">
      <c r="A26" s="3" t="s">
        <v>1</v>
      </c>
      <c r="B26" s="3" t="s">
        <v>2</v>
      </c>
      <c r="C26" s="24" t="s">
        <v>21</v>
      </c>
      <c r="D26" s="24"/>
      <c r="E26" s="3" t="s">
        <v>1</v>
      </c>
      <c r="F26" s="3" t="s">
        <v>2</v>
      </c>
      <c r="G26" s="3"/>
      <c r="H26" s="3" t="s">
        <v>6</v>
      </c>
      <c r="I26" s="3" t="s">
        <v>7</v>
      </c>
      <c r="J26" s="3" t="s">
        <v>8</v>
      </c>
      <c r="K26" s="3"/>
      <c r="L26" s="3" t="s">
        <v>1</v>
      </c>
      <c r="M26" s="3" t="s">
        <v>2</v>
      </c>
      <c r="N26" s="3" t="s">
        <v>13</v>
      </c>
    </row>
    <row r="27" spans="1:21">
      <c r="A27" s="10" t="s">
        <v>0</v>
      </c>
      <c r="B27" s="10" t="s">
        <v>4</v>
      </c>
      <c r="C27" s="25" t="s">
        <v>22</v>
      </c>
      <c r="D27" s="25"/>
      <c r="E27">
        <v>123.76</v>
      </c>
      <c r="F27">
        <v>183</v>
      </c>
      <c r="G27" s="5" t="s">
        <v>5</v>
      </c>
      <c r="H27" s="10">
        <v>8581</v>
      </c>
      <c r="I27" s="2">
        <v>33</v>
      </c>
      <c r="J27" s="2">
        <v>42</v>
      </c>
      <c r="L27" s="12">
        <f>E27/14</f>
        <v>8.84</v>
      </c>
      <c r="M27" s="12">
        <f>F27/14</f>
        <v>13.071428571428571</v>
      </c>
      <c r="N27" s="2">
        <f>L27+M27</f>
        <v>21.911428571428573</v>
      </c>
    </row>
    <row r="31" spans="1:21">
      <c r="J31" s="2"/>
      <c r="K31" s="2"/>
    </row>
    <row r="32" spans="1:21">
      <c r="J32" s="2"/>
      <c r="K32" s="2"/>
    </row>
    <row r="33" spans="10:11">
      <c r="J33" s="2"/>
      <c r="K33" s="2"/>
    </row>
    <row r="34" spans="10:11">
      <c r="J34" s="2"/>
      <c r="K34" s="2"/>
    </row>
    <row r="35" spans="10:11">
      <c r="J35" s="2"/>
      <c r="K35" s="2"/>
    </row>
    <row r="36" spans="10:11">
      <c r="J36" s="2"/>
      <c r="K36" s="2"/>
    </row>
    <row r="37" spans="10:11">
      <c r="J37" s="2"/>
      <c r="K37" s="2"/>
    </row>
    <row r="38" spans="10:11">
      <c r="J38" s="2"/>
      <c r="K38" s="2"/>
    </row>
    <row r="39" spans="10:11">
      <c r="J39" s="2"/>
      <c r="K39" s="2"/>
    </row>
    <row r="40" spans="10:11">
      <c r="J40" s="2"/>
      <c r="K40" s="2"/>
    </row>
    <row r="41" spans="10:11">
      <c r="J41" s="2"/>
      <c r="K41" s="2"/>
    </row>
    <row r="42" spans="10:11">
      <c r="J42" s="2"/>
      <c r="K42" s="2"/>
    </row>
    <row r="43" spans="10:11">
      <c r="J43" s="2"/>
      <c r="K43" s="2"/>
    </row>
    <row r="44" spans="10:11">
      <c r="J44" s="2"/>
      <c r="K44" s="2"/>
    </row>
    <row r="45" spans="10:11">
      <c r="J45" s="2"/>
      <c r="K45" s="2"/>
    </row>
    <row r="46" spans="10:11">
      <c r="J46" s="2"/>
      <c r="K46" s="2"/>
    </row>
    <row r="47" spans="10:11">
      <c r="J47" s="2"/>
      <c r="K47" s="2"/>
    </row>
    <row r="48" spans="10:11">
      <c r="J48" s="2"/>
      <c r="K48" s="2"/>
    </row>
    <row r="49" spans="10:11">
      <c r="J49" s="2"/>
      <c r="K49" s="2"/>
    </row>
    <row r="50" spans="10:11">
      <c r="J50" s="2"/>
      <c r="K50" s="2"/>
    </row>
    <row r="51" spans="10:11">
      <c r="J51" s="2"/>
      <c r="K51" s="2"/>
    </row>
    <row r="52" spans="10:11">
      <c r="J52" s="2"/>
      <c r="K52" s="2"/>
    </row>
    <row r="53" spans="10:11">
      <c r="J53" s="2"/>
      <c r="K53" s="2"/>
    </row>
    <row r="54" spans="10:11">
      <c r="J54" s="2"/>
      <c r="K54" s="2"/>
    </row>
    <row r="55" spans="10:11">
      <c r="J55" s="2"/>
      <c r="K55" s="2"/>
    </row>
    <row r="56" spans="10:11">
      <c r="J56" s="2"/>
      <c r="K56" s="2"/>
    </row>
    <row r="57" spans="10:11">
      <c r="J57" s="2"/>
      <c r="K57" s="2"/>
    </row>
    <row r="58" spans="10:11">
      <c r="J58" s="2"/>
      <c r="K58" s="2"/>
    </row>
    <row r="59" spans="10:11">
      <c r="J59" s="2"/>
      <c r="K59" s="2"/>
    </row>
    <row r="60" spans="10:11">
      <c r="J60" s="2"/>
      <c r="K60" s="2"/>
    </row>
    <row r="61" spans="10:11">
      <c r="J61" s="2"/>
      <c r="K61" s="2"/>
    </row>
    <row r="62" spans="10:11">
      <c r="J62" s="2"/>
      <c r="K62" s="2"/>
    </row>
    <row r="63" spans="10:11">
      <c r="J63" s="2"/>
      <c r="K63" s="2"/>
    </row>
    <row r="64" spans="10:11">
      <c r="J64" s="2"/>
      <c r="K64" s="2"/>
    </row>
    <row r="65" spans="10:11">
      <c r="J65" s="2"/>
      <c r="K65" s="2"/>
    </row>
    <row r="66" spans="10:11">
      <c r="J66" s="2"/>
      <c r="K66" s="2"/>
    </row>
    <row r="67" spans="10:11">
      <c r="J67" s="2"/>
      <c r="K67" s="2"/>
    </row>
    <row r="68" spans="10:11">
      <c r="J68" s="2"/>
      <c r="K68" s="2"/>
    </row>
    <row r="69" spans="10:11">
      <c r="J69" s="2"/>
      <c r="K69" s="2"/>
    </row>
    <row r="70" spans="10:11">
      <c r="J70" s="2"/>
      <c r="K70" s="2"/>
    </row>
    <row r="71" spans="10:11">
      <c r="J71" s="2"/>
      <c r="K71" s="2"/>
    </row>
    <row r="72" spans="10:11">
      <c r="J72" s="2"/>
      <c r="K72" s="2"/>
    </row>
    <row r="73" spans="10:11">
      <c r="J73" s="2"/>
      <c r="K73" s="2"/>
    </row>
    <row r="74" spans="10:11">
      <c r="J74" s="2"/>
      <c r="K74" s="2"/>
    </row>
    <row r="75" spans="10:11">
      <c r="J75" s="2"/>
      <c r="K75" s="2"/>
    </row>
    <row r="76" spans="10:11">
      <c r="J76" s="2"/>
      <c r="K76" s="2"/>
    </row>
    <row r="77" spans="10:11">
      <c r="J77" s="2"/>
      <c r="K77" s="2"/>
    </row>
    <row r="78" spans="10:11">
      <c r="J78" s="2"/>
      <c r="K78" s="2"/>
    </row>
    <row r="79" spans="10:11">
      <c r="J79" s="2"/>
      <c r="K79" s="2"/>
    </row>
    <row r="80" spans="10:11">
      <c r="J80" s="2"/>
      <c r="K80" s="2"/>
    </row>
    <row r="81" spans="10:11">
      <c r="J81" s="2"/>
      <c r="K81" s="2"/>
    </row>
    <row r="82" spans="10:11">
      <c r="J82" s="2"/>
      <c r="K82" s="2"/>
    </row>
    <row r="83" spans="10:11">
      <c r="J83" s="2"/>
      <c r="K83" s="2"/>
    </row>
    <row r="84" spans="10:11">
      <c r="J84" s="2"/>
      <c r="K84" s="2"/>
    </row>
    <row r="85" spans="10:11">
      <c r="J85" s="2"/>
      <c r="K85" s="2"/>
    </row>
    <row r="86" spans="10:11">
      <c r="J86" s="2"/>
      <c r="K86" s="2"/>
    </row>
    <row r="87" spans="10:11">
      <c r="J87" s="2"/>
      <c r="K87" s="2"/>
    </row>
    <row r="88" spans="10:11">
      <c r="J88" s="2"/>
      <c r="K88" s="2"/>
    </row>
    <row r="89" spans="10:11">
      <c r="J89" s="2"/>
      <c r="K89" s="2"/>
    </row>
    <row r="90" spans="10:11">
      <c r="J90" s="2"/>
      <c r="K90" s="2"/>
    </row>
    <row r="91" spans="10:11">
      <c r="J91" s="2"/>
      <c r="K91" s="2"/>
    </row>
    <row r="92" spans="10:11">
      <c r="J92" s="2"/>
      <c r="K92" s="2"/>
    </row>
    <row r="93" spans="10:11">
      <c r="J93" s="2"/>
      <c r="K93" s="2"/>
    </row>
    <row r="94" spans="10:11">
      <c r="J94" s="2"/>
      <c r="K94" s="2"/>
    </row>
    <row r="95" spans="10:11">
      <c r="J95" s="2"/>
      <c r="K95" s="2"/>
    </row>
    <row r="96" spans="10:11">
      <c r="J96" s="2"/>
      <c r="K96" s="2"/>
    </row>
    <row r="97" spans="10:11">
      <c r="J97" s="2"/>
      <c r="K97" s="2"/>
    </row>
    <row r="98" spans="10:11">
      <c r="J98" s="2"/>
      <c r="K98" s="2"/>
    </row>
    <row r="99" spans="10:11">
      <c r="J99" s="2"/>
      <c r="K99" s="2"/>
    </row>
    <row r="100" spans="10:11">
      <c r="J100" s="2"/>
      <c r="K100" s="2"/>
    </row>
    <row r="101" spans="10:11">
      <c r="J101" s="2"/>
      <c r="K101" s="2"/>
    </row>
    <row r="102" spans="10:11">
      <c r="J102" s="2"/>
      <c r="K102" s="2"/>
    </row>
    <row r="103" spans="10:11">
      <c r="J103" s="2"/>
      <c r="K103" s="2"/>
    </row>
    <row r="104" spans="10:11">
      <c r="J104" s="2"/>
      <c r="K104" s="2"/>
    </row>
    <row r="105" spans="10:11">
      <c r="J105" s="2"/>
      <c r="K105" s="2"/>
    </row>
    <row r="106" spans="10:11">
      <c r="J106" s="2"/>
      <c r="K106" s="2"/>
    </row>
    <row r="107" spans="10:11">
      <c r="J107" s="2"/>
      <c r="K107" s="2"/>
    </row>
    <row r="108" spans="10:11">
      <c r="J108" s="2"/>
      <c r="K108" s="2"/>
    </row>
  </sheetData>
  <mergeCells count="32">
    <mergeCell ref="T4:U4"/>
    <mergeCell ref="N5:O5"/>
    <mergeCell ref="P5:Q5"/>
    <mergeCell ref="R5:S5"/>
    <mergeCell ref="T5:U5"/>
    <mergeCell ref="N4:O4"/>
    <mergeCell ref="P4:Q4"/>
    <mergeCell ref="R4:S4"/>
    <mergeCell ref="T2:U2"/>
    <mergeCell ref="N3:O3"/>
    <mergeCell ref="P3:Q3"/>
    <mergeCell ref="R3:S3"/>
    <mergeCell ref="T3:U3"/>
    <mergeCell ref="P2:Q2"/>
    <mergeCell ref="R2:S2"/>
    <mergeCell ref="A13:L13"/>
    <mergeCell ref="A14:B14"/>
    <mergeCell ref="C14:D14"/>
    <mergeCell ref="F14:H14"/>
    <mergeCell ref="J14:L14"/>
    <mergeCell ref="C1:D1"/>
    <mergeCell ref="F1:H1"/>
    <mergeCell ref="A1:B1"/>
    <mergeCell ref="J1:L1"/>
    <mergeCell ref="P1:U1"/>
    <mergeCell ref="C26:D26"/>
    <mergeCell ref="C27:D27"/>
    <mergeCell ref="A25:D25"/>
    <mergeCell ref="A24:N24"/>
    <mergeCell ref="E25:F25"/>
    <mergeCell ref="H25:J25"/>
    <mergeCell ref="L25:N2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Skipio</dc:creator>
  <cp:lastModifiedBy>Skipio</cp:lastModifiedBy>
  <dcterms:created xsi:type="dcterms:W3CDTF">2025-08-19T17:38:54Z</dcterms:created>
  <dcterms:modified xsi:type="dcterms:W3CDTF">2025-08-20T10:41:14Z</dcterms:modified>
</cp:coreProperties>
</file>