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Isdsf00d03\PrimaryCare\GP Workforce\Publications\GPCD Annual Publication 2021\Output\Tables\"/>
    </mc:Choice>
  </mc:AlternateContent>
  <bookViews>
    <workbookView xWindow="-120" yWindow="-120" windowWidth="20730" windowHeight="11160"/>
  </bookViews>
  <sheets>
    <sheet name="Notes" sheetId="6" r:id="rId1"/>
    <sheet name="Table &amp; Chart" sheetId="9" r:id="rId2"/>
    <sheet name="Data" sheetId="8" r:id="rId3"/>
    <sheet name="LKP" sheetId="4" state="hidden" r:id="rId4"/>
  </sheets>
  <definedNames>
    <definedName name="_xlnm._FilterDatabase" localSheetId="2" hidden="1">Data!$A$3:$V$249</definedName>
    <definedName name="LKP_Age">LKP!$H$3:$H$13</definedName>
    <definedName name="LKP_Des">LKP!$B$3:$B$7</definedName>
    <definedName name="LKP_Gender">LKP!$K$3:$K$6</definedName>
    <definedName name="LKP_HB">LKP!$N$3:$N$17</definedName>
    <definedName name="LKP_Year">LKP!$E$3:$E$11</definedName>
    <definedName name="_xlnm.Print_Area" localSheetId="0">Notes!$A$1:$O$16</definedName>
    <definedName name="_xlnm.Print_Area" localSheetId="1">'Table &amp; Chart'!$A$1:$O$48</definedName>
    <definedName name="_xlnm.Print_Titles" localSheetId="2">Data!$1:$3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62" i="8" l="1"/>
  <c r="A176" i="8"/>
  <c r="A35" i="8"/>
  <c r="A49" i="8"/>
  <c r="A65" i="8"/>
  <c r="A81" i="8"/>
  <c r="A97" i="8"/>
  <c r="A114" i="8"/>
  <c r="A130" i="8"/>
  <c r="A147" i="8"/>
  <c r="A164" i="8"/>
  <c r="A178" i="8"/>
  <c r="A195" i="8"/>
  <c r="A210" i="8"/>
  <c r="A226" i="8"/>
  <c r="A238" i="8"/>
  <c r="A131" i="8"/>
  <c r="A196" i="8"/>
  <c r="A239" i="8"/>
  <c r="A240" i="8"/>
  <c r="A241" i="8"/>
  <c r="A242" i="8"/>
  <c r="A243" i="8"/>
  <c r="A244" i="8"/>
  <c r="A245" i="8"/>
  <c r="A246" i="8"/>
  <c r="A247" i="8"/>
  <c r="A248" i="8"/>
  <c r="A249" i="8"/>
  <c r="E36" i="4" l="1"/>
  <c r="F36" i="4"/>
  <c r="G36" i="4"/>
  <c r="H36" i="4"/>
  <c r="I36" i="4"/>
  <c r="J36" i="4"/>
  <c r="K36" i="4"/>
  <c r="L36" i="4"/>
  <c r="M36" i="4"/>
  <c r="N36" i="4"/>
  <c r="D36" i="4"/>
  <c r="E29" i="4"/>
  <c r="F29" i="4"/>
  <c r="G29" i="4"/>
  <c r="H29" i="4"/>
  <c r="I29" i="4"/>
  <c r="J29" i="4"/>
  <c r="K29" i="4"/>
  <c r="L29" i="4"/>
  <c r="M29" i="4"/>
  <c r="N29" i="4"/>
  <c r="D29" i="4"/>
  <c r="C21" i="4" l="1"/>
  <c r="C25" i="4"/>
  <c r="C23" i="4"/>
  <c r="C24" i="4"/>
  <c r="C20" i="4"/>
  <c r="C19" i="4"/>
  <c r="A7" i="9" l="1"/>
  <c r="G29" i="9"/>
  <c r="A29" i="9"/>
  <c r="A4" i="8"/>
  <c r="A20" i="8"/>
  <c r="A36" i="8"/>
  <c r="A50" i="8"/>
  <c r="A66" i="8"/>
  <c r="A82" i="8"/>
  <c r="A98" i="8"/>
  <c r="A115" i="8"/>
  <c r="A132" i="8"/>
  <c r="A148" i="8"/>
  <c r="A165" i="8"/>
  <c r="A179" i="8"/>
  <c r="A197" i="8"/>
  <c r="A211" i="8"/>
  <c r="A227" i="8"/>
  <c r="A5" i="8"/>
  <c r="A21" i="8"/>
  <c r="A37" i="8"/>
  <c r="A51" i="8"/>
  <c r="A67" i="8"/>
  <c r="A83" i="8"/>
  <c r="A99" i="8"/>
  <c r="A116" i="8"/>
  <c r="A133" i="8"/>
  <c r="A149" i="8"/>
  <c r="A166" i="8"/>
  <c r="A180" i="8"/>
  <c r="A198" i="8"/>
  <c r="A212" i="8"/>
  <c r="A228" i="8"/>
  <c r="A6" i="8"/>
  <c r="A22" i="8"/>
  <c r="A38" i="8"/>
  <c r="A52" i="8"/>
  <c r="A68" i="8"/>
  <c r="A84" i="8"/>
  <c r="A100" i="8"/>
  <c r="A117" i="8"/>
  <c r="A134" i="8"/>
  <c r="A150" i="8"/>
  <c r="A167" i="8"/>
  <c r="A181" i="8"/>
  <c r="A199" i="8"/>
  <c r="A213" i="8"/>
  <c r="A229" i="8"/>
  <c r="A7" i="8"/>
  <c r="A23" i="8"/>
  <c r="A53" i="8"/>
  <c r="A69" i="8"/>
  <c r="A85" i="8"/>
  <c r="A101" i="8"/>
  <c r="A118" i="8"/>
  <c r="A135" i="8"/>
  <c r="A151" i="8"/>
  <c r="A168" i="8"/>
  <c r="A182" i="8"/>
  <c r="A214" i="8"/>
  <c r="A8" i="8"/>
  <c r="A24" i="8"/>
  <c r="A39" i="8"/>
  <c r="A54" i="8"/>
  <c r="A70" i="8"/>
  <c r="A86" i="8"/>
  <c r="A102" i="8"/>
  <c r="A119" i="8"/>
  <c r="A136" i="8"/>
  <c r="A152" i="8"/>
  <c r="A169" i="8"/>
  <c r="A183" i="8"/>
  <c r="A200" i="8"/>
  <c r="A215" i="8"/>
  <c r="A230" i="8"/>
  <c r="A9" i="8"/>
  <c r="A25" i="8"/>
  <c r="A40" i="8"/>
  <c r="A55" i="8"/>
  <c r="A71" i="8"/>
  <c r="A87" i="8"/>
  <c r="A103" i="8"/>
  <c r="A120" i="8"/>
  <c r="A137" i="8"/>
  <c r="A153" i="8"/>
  <c r="A170" i="8"/>
  <c r="A184" i="8"/>
  <c r="A201" i="8"/>
  <c r="A216" i="8"/>
  <c r="A231" i="8"/>
  <c r="A10" i="8"/>
  <c r="A26" i="8"/>
  <c r="A41" i="8"/>
  <c r="A56" i="8"/>
  <c r="A72" i="8"/>
  <c r="A88" i="8"/>
  <c r="A104" i="8"/>
  <c r="A121" i="8"/>
  <c r="A138" i="8"/>
  <c r="A154" i="8"/>
  <c r="A171" i="8"/>
  <c r="A185" i="8"/>
  <c r="A202" i="8"/>
  <c r="A217" i="8"/>
  <c r="A232" i="8"/>
  <c r="A11" i="8"/>
  <c r="A27" i="8"/>
  <c r="A42" i="8"/>
  <c r="A57" i="8"/>
  <c r="A73" i="8"/>
  <c r="A89" i="8"/>
  <c r="A105" i="8"/>
  <c r="A122" i="8"/>
  <c r="A139" i="8"/>
  <c r="A155" i="8"/>
  <c r="A172" i="8"/>
  <c r="A186" i="8"/>
  <c r="A203" i="8"/>
  <c r="A218" i="8"/>
  <c r="A233" i="8"/>
  <c r="A12" i="8"/>
  <c r="A28" i="8"/>
  <c r="A43" i="8"/>
  <c r="A58" i="8"/>
  <c r="A74" i="8"/>
  <c r="A90" i="8"/>
  <c r="A106" i="8"/>
  <c r="A123" i="8"/>
  <c r="A140" i="8"/>
  <c r="A156" i="8"/>
  <c r="A173" i="8"/>
  <c r="A187" i="8"/>
  <c r="A204" i="8"/>
  <c r="A219" i="8"/>
  <c r="A234" i="8"/>
  <c r="A13" i="8"/>
  <c r="A29" i="8"/>
  <c r="A44" i="8"/>
  <c r="A59" i="8"/>
  <c r="A75" i="8"/>
  <c r="A91" i="8"/>
  <c r="A107" i="8"/>
  <c r="A124" i="8"/>
  <c r="A141" i="8"/>
  <c r="A157" i="8"/>
  <c r="A174" i="8"/>
  <c r="A188" i="8"/>
  <c r="A205" i="8"/>
  <c r="A220" i="8"/>
  <c r="A235" i="8"/>
  <c r="A14" i="8"/>
  <c r="A30" i="8"/>
  <c r="A60" i="8"/>
  <c r="A76" i="8"/>
  <c r="A92" i="8"/>
  <c r="A108" i="8"/>
  <c r="A125" i="8"/>
  <c r="A142" i="8"/>
  <c r="A158" i="8"/>
  <c r="A175" i="8"/>
  <c r="A189" i="8"/>
  <c r="A221" i="8"/>
  <c r="A15" i="8"/>
  <c r="A31" i="8"/>
  <c r="A45" i="8"/>
  <c r="A61" i="8"/>
  <c r="A77" i="8"/>
  <c r="A93" i="8"/>
  <c r="A109" i="8"/>
  <c r="A126" i="8"/>
  <c r="A143" i="8"/>
  <c r="A159" i="8"/>
  <c r="A190" i="8"/>
  <c r="A206" i="8"/>
  <c r="A222" i="8"/>
  <c r="A16" i="8"/>
  <c r="A32" i="8"/>
  <c r="A46" i="8"/>
  <c r="A62" i="8"/>
  <c r="A78" i="8"/>
  <c r="A94" i="8"/>
  <c r="A110" i="8"/>
  <c r="A127" i="8"/>
  <c r="A144" i="8"/>
  <c r="A160" i="8"/>
  <c r="A191" i="8"/>
  <c r="A207" i="8"/>
  <c r="A223" i="8"/>
  <c r="A111" i="8"/>
  <c r="A161" i="8"/>
  <c r="A192" i="8"/>
  <c r="A17" i="8"/>
  <c r="A33" i="8"/>
  <c r="A47" i="8"/>
  <c r="A63" i="8"/>
  <c r="A79" i="8"/>
  <c r="A95" i="8"/>
  <c r="A112" i="8"/>
  <c r="A128" i="8"/>
  <c r="A145" i="8"/>
  <c r="A193" i="8"/>
  <c r="A208" i="8"/>
  <c r="A224" i="8"/>
  <c r="A236" i="8"/>
  <c r="A18" i="8"/>
  <c r="A34" i="8"/>
  <c r="A48" i="8"/>
  <c r="A64" i="8"/>
  <c r="A80" i="8"/>
  <c r="A96" i="8"/>
  <c r="A113" i="8"/>
  <c r="A129" i="8"/>
  <c r="A146" i="8"/>
  <c r="A163" i="8"/>
  <c r="A177" i="8"/>
  <c r="A194" i="8"/>
  <c r="A209" i="8"/>
  <c r="A225" i="8"/>
  <c r="A237" i="8"/>
  <c r="A19" i="8"/>
  <c r="D37" i="4" l="1"/>
  <c r="H10" i="9"/>
  <c r="C18" i="9"/>
  <c r="G19" i="9"/>
  <c r="G24" i="9"/>
  <c r="I30" i="4" s="1"/>
  <c r="K12" i="9"/>
  <c r="B20" i="9"/>
  <c r="E11" i="9"/>
  <c r="D19" i="9"/>
  <c r="G23" i="9"/>
  <c r="C13" i="9"/>
  <c r="B11" i="9"/>
  <c r="G10" i="9"/>
  <c r="D10" i="9"/>
  <c r="I10" i="9"/>
  <c r="K13" i="9"/>
  <c r="E20" i="9"/>
  <c r="F17" i="9"/>
  <c r="G14" i="9"/>
  <c r="H11" i="9"/>
  <c r="D23" i="9"/>
  <c r="I21" i="9"/>
  <c r="J18" i="9"/>
  <c r="K15" i="9"/>
  <c r="L12" i="9"/>
  <c r="D18" i="9"/>
  <c r="J23" i="9"/>
  <c r="K20" i="9"/>
  <c r="L17" i="9"/>
  <c r="B15" i="9"/>
  <c r="C12" i="9"/>
  <c r="I24" i="9"/>
  <c r="D22" i="9"/>
  <c r="E19" i="9"/>
  <c r="F16" i="9"/>
  <c r="G13" i="9"/>
  <c r="J24" i="9"/>
  <c r="E24" i="9"/>
  <c r="G30" i="4" s="1"/>
  <c r="F21" i="9"/>
  <c r="G18" i="9"/>
  <c r="H15" i="9"/>
  <c r="I12" i="9"/>
  <c r="I11" i="9"/>
  <c r="J22" i="9"/>
  <c r="K19" i="9"/>
  <c r="L16" i="9"/>
  <c r="B14" i="9"/>
  <c r="C11" i="9"/>
  <c r="K24" i="9"/>
  <c r="L21" i="9"/>
  <c r="B19" i="9"/>
  <c r="C16" i="9"/>
  <c r="D13" i="9"/>
  <c r="K37" i="4"/>
  <c r="H37" i="4"/>
  <c r="M37" i="4"/>
  <c r="J10" i="9"/>
  <c r="B21" i="9"/>
  <c r="E12" i="9"/>
  <c r="F22" i="9"/>
  <c r="I13" i="9"/>
  <c r="H21" i="9"/>
  <c r="J15" i="9"/>
  <c r="L22" i="9"/>
  <c r="D14" i="9"/>
  <c r="C22" i="9"/>
  <c r="F13" i="9"/>
  <c r="H20" i="9"/>
  <c r="J14" i="9"/>
  <c r="I22" i="9"/>
  <c r="K16" i="9"/>
  <c r="L37" i="4"/>
  <c r="F10" i="9"/>
  <c r="K10" i="9"/>
  <c r="B10" i="9"/>
  <c r="G22" i="9"/>
  <c r="H19" i="9"/>
  <c r="I16" i="9"/>
  <c r="J13" i="9"/>
  <c r="H22" i="9"/>
  <c r="K23" i="9"/>
  <c r="L20" i="9"/>
  <c r="B18" i="9"/>
  <c r="C15" i="9"/>
  <c r="D12" i="9"/>
  <c r="F12" i="9"/>
  <c r="B23" i="9"/>
  <c r="C20" i="9"/>
  <c r="D17" i="9"/>
  <c r="E14" i="9"/>
  <c r="F11" i="9"/>
  <c r="F24" i="9"/>
  <c r="H30" i="4" s="1"/>
  <c r="G21" i="9"/>
  <c r="H18" i="9"/>
  <c r="I15" i="9"/>
  <c r="J12" i="9"/>
  <c r="F20" i="9"/>
  <c r="H23" i="9"/>
  <c r="I20" i="9"/>
  <c r="J17" i="9"/>
  <c r="K14" i="9"/>
  <c r="L11" i="9"/>
  <c r="L24" i="9"/>
  <c r="N30" i="4" s="1"/>
  <c r="B22" i="9"/>
  <c r="C19" i="9"/>
  <c r="D16" i="9"/>
  <c r="E13" i="9"/>
  <c r="K21" i="9"/>
  <c r="C24" i="9"/>
  <c r="D21" i="9"/>
  <c r="E18" i="9"/>
  <c r="F15" i="9"/>
  <c r="G12" i="9"/>
  <c r="J37" i="4"/>
  <c r="G37" i="4"/>
  <c r="E37" i="4"/>
  <c r="L10" i="9"/>
  <c r="L18" i="9"/>
  <c r="D15" i="9"/>
  <c r="H14" i="9"/>
  <c r="H16" i="9"/>
  <c r="B24" i="9"/>
  <c r="D30" i="4" s="1"/>
  <c r="I18" i="9"/>
  <c r="B16" i="9"/>
  <c r="C17" i="9"/>
  <c r="L23" i="9"/>
  <c r="E16" i="9"/>
  <c r="I19" i="9"/>
  <c r="I17" i="9"/>
  <c r="K11" i="9"/>
  <c r="J19" i="9"/>
  <c r="L13" i="9"/>
  <c r="F37" i="4"/>
  <c r="E10" i="9"/>
  <c r="C10" i="9"/>
  <c r="E23" i="9"/>
  <c r="J21" i="9"/>
  <c r="K18" i="9"/>
  <c r="L15" i="9"/>
  <c r="B13" i="9"/>
  <c r="G17" i="9"/>
  <c r="C23" i="9"/>
  <c r="D20" i="9"/>
  <c r="E17" i="9"/>
  <c r="F14" i="9"/>
  <c r="G11" i="9"/>
  <c r="H24" i="9"/>
  <c r="J30" i="4" s="1"/>
  <c r="E22" i="9"/>
  <c r="F19" i="9"/>
  <c r="G16" i="9"/>
  <c r="H13" i="9"/>
  <c r="C21" i="9"/>
  <c r="I23" i="9"/>
  <c r="J20" i="9"/>
  <c r="K17" i="9"/>
  <c r="L14" i="9"/>
  <c r="B12" i="9"/>
  <c r="E15" i="9"/>
  <c r="K22" i="9"/>
  <c r="L19" i="9"/>
  <c r="B17" i="9"/>
  <c r="C14" i="9"/>
  <c r="D11" i="9"/>
  <c r="D24" i="9"/>
  <c r="F30" i="4" s="1"/>
  <c r="E21" i="9"/>
  <c r="F18" i="9"/>
  <c r="G15" i="9"/>
  <c r="H12" i="9"/>
  <c r="J16" i="9"/>
  <c r="F23" i="9"/>
  <c r="G20" i="9"/>
  <c r="H17" i="9"/>
  <c r="I14" i="9"/>
  <c r="J11" i="9"/>
  <c r="I37" i="4"/>
  <c r="N37" i="4"/>
  <c r="K30" i="4" l="1"/>
  <c r="L30" i="4"/>
  <c r="M30" i="4"/>
  <c r="E30" i="4"/>
</calcChain>
</file>

<file path=xl/sharedStrings.xml><?xml version="1.0" encoding="utf-8"?>
<sst xmlns="http://schemas.openxmlformats.org/spreadsheetml/2006/main" count="805" uniqueCount="78">
  <si>
    <t>Female</t>
  </si>
  <si>
    <t>All</t>
  </si>
  <si>
    <t>Male</t>
  </si>
  <si>
    <t>Performer</t>
  </si>
  <si>
    <t>Performer Salaried</t>
  </si>
  <si>
    <t>Performer Retainee</t>
  </si>
  <si>
    <t>-</t>
  </si>
  <si>
    <t>All GPs</t>
  </si>
  <si>
    <t>Gender</t>
  </si>
  <si>
    <t>Year</t>
  </si>
  <si>
    <t>All Ages</t>
  </si>
  <si>
    <t>65+</t>
  </si>
  <si>
    <t>60-64</t>
  </si>
  <si>
    <t>55-59</t>
  </si>
  <si>
    <t>50-54</t>
  </si>
  <si>
    <t>45-49</t>
  </si>
  <si>
    <t>40-44</t>
  </si>
  <si>
    <t>35-39</t>
  </si>
  <si>
    <t>30-34</t>
  </si>
  <si>
    <t>25-29</t>
  </si>
  <si>
    <t>20-24</t>
  </si>
  <si>
    <t>Designation</t>
  </si>
  <si>
    <t>Age Groups</t>
  </si>
  <si>
    <t>General Notes</t>
  </si>
  <si>
    <t xml:space="preserve">Excludes GPs working only on a locum/sessional basis and the majority of those working only in Out of Hours services. </t>
  </si>
  <si>
    <t>ST = Specialist Trainee, previously and generally known as GP Registrar</t>
  </si>
  <si>
    <t xml:space="preserve">For further information please refer to the glossary available on our website - </t>
  </si>
  <si>
    <t xml:space="preserve"> </t>
  </si>
  <si>
    <t>Ayrshire &amp; Arran</t>
  </si>
  <si>
    <t>Borders</t>
  </si>
  <si>
    <t>Dumfries &amp; Galloway</t>
  </si>
  <si>
    <t>Fife</t>
  </si>
  <si>
    <t>Forth Valley</t>
  </si>
  <si>
    <t>Grampian</t>
  </si>
  <si>
    <t>Lanarkshire</t>
  </si>
  <si>
    <t>Lothian</t>
  </si>
  <si>
    <t>Orkney</t>
  </si>
  <si>
    <t>Shetland</t>
  </si>
  <si>
    <t>Tayside</t>
  </si>
  <si>
    <t>Western Isles</t>
  </si>
  <si>
    <t>Highland</t>
  </si>
  <si>
    <t>Greater Glasgow and Clyde</t>
  </si>
  <si>
    <t>Scotland</t>
  </si>
  <si>
    <t>Health Board</t>
  </si>
  <si>
    <t>Data for Chart 1</t>
  </si>
  <si>
    <t>Data for Chart 2</t>
  </si>
  <si>
    <t>Male only</t>
  </si>
  <si>
    <t>Female only</t>
  </si>
  <si>
    <t>Please note that the charts, depending on the analysis options selected, will have different scales.</t>
  </si>
  <si>
    <t>Please note that GPs may hold multiple posts simultaneously and therefore the Scotland total may not equal the sum of  the different types of GP post or the sum of the headcount in the different boards.</t>
  </si>
  <si>
    <t>General Practice – GP workforce and practice list sizes</t>
  </si>
  <si>
    <t>http://www.isdscotland.org/Health-Topics/General-Practice/Workforce-and-Practice-Populations/Glossary/</t>
  </si>
  <si>
    <t>Controls for sheet</t>
  </si>
  <si>
    <t>Table 2</t>
  </si>
  <si>
    <t>These data are sourced from a dynamic administrative database. Previously published figures will be subject to change due to administrative time lag in updating information in the database.</t>
  </si>
  <si>
    <t>Performer Registrar</t>
  </si>
  <si>
    <t>NHS Board</t>
  </si>
  <si>
    <t>Lookup</t>
  </si>
  <si>
    <t>Select GP designation for Table 2 and Chart 2a</t>
  </si>
  <si>
    <t>Select Health Board for Chart 2a</t>
  </si>
  <si>
    <t>Select GP designation for Chart 2b</t>
  </si>
  <si>
    <t>Select Gender for Chart 2b</t>
  </si>
  <si>
    <t>Select Health Board for Chart 2b</t>
  </si>
  <si>
    <t xml:space="preserve">The boundaries of NHS Boards have changed to some degree in the period covered by these data. The 2014 boundary changes resulted in a number of practices moving from NHS Greater Glasgow and Clyde to NHS Lanarkshire. Refreshes of data retain the structure of the NHS Boards at the time point reported. As such, it is not advisable to compare wholesale across years for some NHS Boards, eg Greater Glasgow and Clyde from 2009 to 2013, and then again to 2014. </t>
  </si>
  <si>
    <t>Select Sex for Table 2 and Chart 2a</t>
  </si>
  <si>
    <t>Both Sexes</t>
  </si>
  <si>
    <t>PERFORMER</t>
  </si>
  <si>
    <t>PERFORMER REGISTRAR</t>
  </si>
  <si>
    <t>PERFORMER RETAINEE</t>
  </si>
  <si>
    <t>PERFORMER SALARIED</t>
  </si>
  <si>
    <t>Data source: National Primary Care Clinician Database (NPCCD), Public Health Scotland</t>
  </si>
  <si>
    <t>Not recorded</t>
  </si>
  <si>
    <r>
      <t xml:space="preserve">This is a Public Health Scotland (PHS) </t>
    </r>
    <r>
      <rPr>
        <i/>
        <sz val="8"/>
        <rFont val="Arial"/>
        <family val="2"/>
      </rPr>
      <t>national statistics</t>
    </r>
    <r>
      <rPr>
        <sz val="8"/>
        <rFont val="Arial"/>
        <family val="2"/>
      </rPr>
      <t xml:space="preserve"> release</t>
    </r>
  </si>
  <si>
    <t>https://beta.isdscotland.org/find-publications-and-data/health-services/primary-care/general-practice-gp-workforce-and-practice-list-sizes/</t>
  </si>
  <si>
    <t>Number (headcount) of GPs in post by NHS Board, Designation and Gender: 2011 - 2021</t>
  </si>
  <si>
    <t>Number (headcount) of GPs in post by NHS Board: 2011 - 2021</t>
  </si>
  <si>
    <t>Table 2: Number of GPs at NHS Board level by designation and sex 2011 - 2021</t>
  </si>
  <si>
    <t>Data for 2011 - 2021 are as at 30 September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</si>
</sst>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
    <numFmt numFmtId="166" formatCode="#,##0_ ;\-#,##0\ "/>
  </numFmts>
  <fonts count="19" x14ac:knownFonts="1">
    <font>
      <sz val="10"/>
      <name val="Arial"/>
    </font>
    <font>
      <sz val="10"/>
      <name val="Arial"/>
      <family val="2"/>
    </font>
    <font>
      <sz val="10"/>
      <name val="Arial"/>
      <family val="2"/>
    </font>
    <font>
      <u/>
      <sz val="10"/>
      <color indexed="12"/>
      <name val="Arial"/>
      <family val="2"/>
    </font>
    <font>
      <b/>
      <sz val="10"/>
      <name val="Arial"/>
      <family val="2"/>
    </font>
    <font>
      <sz val="10"/>
      <name val="Arial"/>
      <family val="2"/>
    </font>
    <font>
      <b/>
      <sz val="12"/>
      <name val="Arial"/>
      <family val="2"/>
    </font>
    <font>
      <sz val="8"/>
      <name val="Arial"/>
      <family val="2"/>
    </font>
    <font>
      <i/>
      <sz val="8"/>
      <name val="Arial"/>
      <family val="2"/>
    </font>
    <font>
      <sz val="9"/>
      <name val="Arial"/>
      <family val="2"/>
    </font>
    <font>
      <sz val="10"/>
      <color indexed="9"/>
      <name val="Arial"/>
      <family val="2"/>
    </font>
    <font>
      <b/>
      <sz val="10"/>
      <color indexed="9"/>
      <name val="Arial"/>
      <family val="2"/>
    </font>
    <font>
      <b/>
      <sz val="18"/>
      <color indexed="10"/>
      <name val="Arial"/>
      <family val="2"/>
    </font>
    <font>
      <sz val="8"/>
      <name val="Arial"/>
      <family val="2"/>
    </font>
    <font>
      <sz val="10"/>
      <color theme="0"/>
      <name val="Arial"/>
      <family val="2"/>
    </font>
    <font>
      <b/>
      <sz val="10"/>
      <color indexed="10"/>
      <name val="Arial"/>
      <family val="2"/>
    </font>
    <font>
      <i/>
      <sz val="9"/>
      <name val="Arial"/>
      <family val="2"/>
    </font>
    <font>
      <i/>
      <sz val="10"/>
      <name val="Arial"/>
      <family val="2"/>
    </font>
    <font>
      <u/>
      <sz val="8"/>
      <color indexed="12"/>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92869"/>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75">
    <xf numFmtId="0" fontId="0" fillId="0" borderId="0" xfId="0"/>
    <xf numFmtId="0" fontId="2" fillId="2" borderId="0" xfId="0" applyFont="1" applyFill="1"/>
    <xf numFmtId="0" fontId="2" fillId="0" borderId="0" xfId="0" applyFont="1"/>
    <xf numFmtId="0" fontId="2" fillId="0" borderId="0" xfId="0" applyFont="1" applyFill="1" applyBorder="1" applyAlignment="1">
      <alignment horizontal="right"/>
    </xf>
    <xf numFmtId="0" fontId="4" fillId="2" borderId="0" xfId="0" applyFont="1" applyFill="1"/>
    <xf numFmtId="0" fontId="5" fillId="2" borderId="0" xfId="0" applyFont="1" applyFill="1"/>
    <xf numFmtId="1" fontId="2" fillId="0" borderId="0" xfId="0" applyNumberFormat="1" applyFont="1" applyFill="1" applyBorder="1" applyAlignment="1">
      <alignment horizontal="right"/>
    </xf>
    <xf numFmtId="0" fontId="2" fillId="0" borderId="0" xfId="0" quotePrefix="1" applyFont="1" applyFill="1" applyBorder="1" applyAlignment="1">
      <alignment horizontal="right"/>
    </xf>
    <xf numFmtId="0" fontId="2" fillId="0" borderId="0" xfId="0" applyFont="1" applyFill="1"/>
    <xf numFmtId="3" fontId="4" fillId="0" borderId="0" xfId="0" applyNumberFormat="1" applyFont="1" applyFill="1" applyBorder="1" applyAlignment="1">
      <alignment horizontal="right"/>
    </xf>
    <xf numFmtId="0" fontId="0" fillId="0" borderId="0" xfId="0" applyBorder="1"/>
    <xf numFmtId="0" fontId="2" fillId="0" borderId="0" xfId="0" applyFont="1" applyFill="1" applyBorder="1"/>
    <xf numFmtId="0" fontId="4" fillId="0" borderId="0" xfId="0" applyFont="1" applyFill="1" applyBorder="1"/>
    <xf numFmtId="0" fontId="4" fillId="0" borderId="0" xfId="0" applyFont="1" applyFill="1" applyBorder="1" applyAlignment="1">
      <alignment horizontal="right"/>
    </xf>
    <xf numFmtId="0" fontId="4" fillId="0" borderId="0" xfId="0" applyFont="1" applyFill="1" applyBorder="1" applyAlignment="1">
      <alignment horizontal="left"/>
    </xf>
    <xf numFmtId="1" fontId="4" fillId="0" borderId="0" xfId="0" applyNumberFormat="1" applyFont="1" applyFill="1" applyBorder="1" applyAlignment="1">
      <alignment horizontal="left"/>
    </xf>
    <xf numFmtId="0" fontId="0" fillId="0" borderId="0" xfId="0" applyFill="1" applyBorder="1"/>
    <xf numFmtId="0" fontId="2" fillId="0" borderId="0" xfId="0" applyFont="1" applyFill="1" applyBorder="1" applyAlignment="1">
      <alignment horizontal="left"/>
    </xf>
    <xf numFmtId="0" fontId="0" fillId="0" borderId="0" xfId="0" applyFill="1" applyBorder="1" applyAlignment="1">
      <alignment horizontal="left"/>
    </xf>
    <xf numFmtId="0" fontId="4" fillId="0" borderId="0" xfId="0" applyFont="1"/>
    <xf numFmtId="3" fontId="0" fillId="0" borderId="0" xfId="0" applyNumberFormat="1" applyFill="1"/>
    <xf numFmtId="164" fontId="0" fillId="0" borderId="0" xfId="0" applyNumberFormat="1"/>
    <xf numFmtId="164" fontId="7" fillId="0" borderId="0" xfId="0" applyNumberFormat="1" applyFont="1" applyAlignment="1">
      <alignment horizontal="right"/>
    </xf>
    <xf numFmtId="3" fontId="2" fillId="0" borderId="0" xfId="0" applyNumberFormat="1" applyFont="1"/>
    <xf numFmtId="0" fontId="10" fillId="0" borderId="0" xfId="0" applyFont="1"/>
    <xf numFmtId="164" fontId="2" fillId="0" borderId="0" xfId="0" applyNumberFormat="1" applyFont="1"/>
    <xf numFmtId="0" fontId="2" fillId="0" borderId="0" xfId="0" applyFont="1" applyBorder="1"/>
    <xf numFmtId="165" fontId="0" fillId="0" borderId="0" xfId="0" applyNumberFormat="1" applyBorder="1"/>
    <xf numFmtId="3" fontId="0" fillId="0" borderId="0" xfId="0" applyNumberFormat="1" applyBorder="1"/>
    <xf numFmtId="164" fontId="0" fillId="0" borderId="0" xfId="0" applyNumberFormat="1" applyBorder="1"/>
    <xf numFmtId="3" fontId="2" fillId="0" borderId="0" xfId="0" applyNumberFormat="1" applyFont="1" applyAlignment="1">
      <alignment horizontal="right"/>
    </xf>
    <xf numFmtId="164" fontId="2" fillId="0" borderId="0" xfId="0" applyNumberFormat="1" applyFont="1" applyAlignment="1">
      <alignment horizontal="right"/>
    </xf>
    <xf numFmtId="3" fontId="0" fillId="0" borderId="0" xfId="0" applyNumberFormat="1"/>
    <xf numFmtId="0" fontId="6" fillId="0" borderId="0" xfId="0" applyFont="1" applyFill="1" applyAlignment="1">
      <alignment vertical="center"/>
    </xf>
    <xf numFmtId="0" fontId="9" fillId="0" borderId="0" xfId="0" applyFont="1" applyFill="1" applyBorder="1" applyAlignment="1">
      <alignment vertical="center"/>
    </xf>
    <xf numFmtId="0" fontId="9" fillId="0" borderId="0" xfId="0" applyFont="1" applyFill="1" applyAlignment="1">
      <alignment vertical="center"/>
    </xf>
    <xf numFmtId="0" fontId="9" fillId="0" borderId="0" xfId="0" applyFont="1" applyFill="1" applyAlignment="1">
      <alignment horizontal="left" vertical="center"/>
    </xf>
    <xf numFmtId="0" fontId="2" fillId="2" borderId="0" xfId="0" applyFont="1" applyFill="1" applyBorder="1"/>
    <xf numFmtId="0" fontId="4" fillId="0" borderId="0" xfId="0" applyFont="1" applyFill="1" applyAlignment="1">
      <alignment vertical="top" wrapText="1"/>
    </xf>
    <xf numFmtId="0" fontId="4" fillId="0" borderId="0" xfId="0" applyFont="1" applyAlignment="1">
      <alignment vertical="top"/>
    </xf>
    <xf numFmtId="0" fontId="14" fillId="3" borderId="0" xfId="0" applyFont="1" applyFill="1"/>
    <xf numFmtId="0" fontId="14" fillId="3" borderId="0" xfId="0" applyFont="1" applyFill="1" applyBorder="1" applyAlignment="1">
      <alignment horizontal="right"/>
    </xf>
    <xf numFmtId="0" fontId="14" fillId="3" borderId="0" xfId="0" applyFont="1" applyFill="1" applyBorder="1"/>
    <xf numFmtId="0" fontId="12" fillId="0" borderId="0" xfId="0" applyFont="1" applyAlignment="1">
      <alignment vertical="top"/>
    </xf>
    <xf numFmtId="0" fontId="15" fillId="0" borderId="0" xfId="0" applyFont="1" applyAlignment="1">
      <alignment vertical="top"/>
    </xf>
    <xf numFmtId="0" fontId="1" fillId="0" borderId="0" xfId="0" applyFont="1"/>
    <xf numFmtId="0" fontId="16" fillId="0" borderId="0" xfId="0" applyFont="1"/>
    <xf numFmtId="0" fontId="11" fillId="4" borderId="0" xfId="0" applyFont="1" applyFill="1" applyBorder="1"/>
    <xf numFmtId="0" fontId="10" fillId="4" borderId="0" xfId="0" applyFont="1" applyFill="1" applyBorder="1"/>
    <xf numFmtId="165" fontId="10" fillId="4" borderId="0" xfId="0" applyNumberFormat="1" applyFont="1" applyFill="1" applyBorder="1"/>
    <xf numFmtId="3" fontId="10" fillId="4" borderId="0" xfId="0" applyNumberFormat="1" applyFont="1" applyFill="1" applyBorder="1"/>
    <xf numFmtId="164" fontId="10" fillId="4" borderId="0" xfId="0" applyNumberFormat="1" applyFont="1" applyFill="1" applyBorder="1"/>
    <xf numFmtId="0" fontId="10" fillId="4" borderId="0" xfId="0" applyFont="1" applyFill="1"/>
    <xf numFmtId="3" fontId="3" fillId="0" borderId="0" xfId="2" applyNumberFormat="1" applyAlignment="1" applyProtection="1"/>
    <xf numFmtId="3" fontId="2" fillId="0" borderId="0" xfId="0" applyNumberFormat="1" applyFont="1" applyAlignment="1"/>
    <xf numFmtId="0" fontId="8" fillId="0" borderId="0" xfId="2" applyFont="1" applyFill="1" applyBorder="1" applyAlignment="1" applyProtection="1">
      <alignment vertical="top"/>
    </xf>
    <xf numFmtId="0" fontId="1" fillId="2" borderId="0" xfId="0" applyFont="1" applyFill="1"/>
    <xf numFmtId="0" fontId="4" fillId="0" borderId="0" xfId="0" applyFont="1" applyFill="1" applyBorder="1" applyAlignment="1">
      <alignment horizontal="right" vertical="center"/>
    </xf>
    <xf numFmtId="0" fontId="4" fillId="2" borderId="0" xfId="0" applyFont="1" applyFill="1" applyBorder="1"/>
    <xf numFmtId="166" fontId="2" fillId="0" borderId="0" xfId="1" applyNumberFormat="1" applyFont="1" applyBorder="1" applyAlignment="1">
      <alignment horizontal="right" vertical="center"/>
    </xf>
    <xf numFmtId="166" fontId="4" fillId="0" borderId="0" xfId="1" applyNumberFormat="1" applyFont="1" applyBorder="1" applyAlignment="1">
      <alignment horizontal="right" vertical="center"/>
    </xf>
    <xf numFmtId="0" fontId="17" fillId="0" borderId="0" xfId="0" applyFont="1" applyFill="1"/>
    <xf numFmtId="0" fontId="17" fillId="0" borderId="0" xfId="0" applyFont="1"/>
    <xf numFmtId="0" fontId="1" fillId="2" borderId="0" xfId="0" applyFont="1" applyFill="1" applyBorder="1"/>
    <xf numFmtId="0" fontId="9" fillId="0" borderId="0" xfId="0" applyFont="1" applyFill="1" applyBorder="1" applyAlignment="1">
      <alignment horizontal="left" vertical="top" wrapText="1"/>
    </xf>
    <xf numFmtId="0" fontId="18" fillId="0" borderId="0" xfId="2" applyFont="1" applyFill="1" applyAlignment="1" applyProtection="1">
      <alignment horizontal="right"/>
    </xf>
    <xf numFmtId="0" fontId="0" fillId="0" borderId="0" xfId="0" applyAlignment="1">
      <alignment horizontal="left"/>
    </xf>
    <xf numFmtId="0" fontId="3" fillId="0" borderId="0" xfId="2" applyAlignment="1" applyProtection="1">
      <alignment horizontal="left"/>
    </xf>
    <xf numFmtId="0" fontId="6" fillId="0" borderId="0" xfId="0" applyFont="1" applyAlignment="1">
      <alignment horizontal="left" vertical="center"/>
    </xf>
    <xf numFmtId="0" fontId="9" fillId="0" borderId="0" xfId="0" applyFont="1" applyFill="1" applyBorder="1" applyAlignment="1">
      <alignment horizontal="left" vertical="top" wrapText="1"/>
    </xf>
    <xf numFmtId="0" fontId="4" fillId="0" borderId="0" xfId="0" applyFont="1" applyFill="1" applyAlignment="1">
      <alignment horizontal="left" vertical="top"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17" fillId="0" borderId="0" xfId="0" applyFont="1" applyFill="1" applyAlignment="1">
      <alignment horizontal="left" wrapText="1"/>
    </xf>
    <xf numFmtId="0" fontId="0" fillId="0" borderId="0" xfId="0" applyFill="1" applyBorder="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0391BF"/>
      <color rgb="FF0928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LKP!$C$30</c:f>
              <c:strCache>
                <c:ptCount val="1"/>
              </c:strCache>
            </c:strRef>
          </c:tx>
          <c:marker>
            <c:symbol val="none"/>
          </c:marker>
          <c:cat>
            <c:numRef>
              <c:f>LKP!$D$29:$O$29</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LKP!$D$30:$O$30</c:f>
              <c:numCache>
                <c:formatCode>General</c:formatCode>
                <c:ptCount val="12"/>
                <c:pt idx="0">
                  <c:v>478</c:v>
                </c:pt>
                <c:pt idx="1">
                  <c:v>455</c:v>
                </c:pt>
                <c:pt idx="2">
                  <c:v>490</c:v>
                </c:pt>
                <c:pt idx="3">
                  <c:v>499</c:v>
                </c:pt>
                <c:pt idx="4">
                  <c:v>502</c:v>
                </c:pt>
                <c:pt idx="5">
                  <c:v>497</c:v>
                </c:pt>
                <c:pt idx="6">
                  <c:v>516</c:v>
                </c:pt>
                <c:pt idx="7">
                  <c:v>559</c:v>
                </c:pt>
                <c:pt idx="8">
                  <c:v>586</c:v>
                </c:pt>
                <c:pt idx="9">
                  <c:v>634</c:v>
                </c:pt>
                <c:pt idx="10">
                  <c:v>639</c:v>
                </c:pt>
              </c:numCache>
            </c:numRef>
          </c:val>
          <c:smooth val="0"/>
          <c:extLst>
            <c:ext xmlns:c16="http://schemas.microsoft.com/office/drawing/2014/chart" uri="{C3380CC4-5D6E-409C-BE32-E72D297353CC}">
              <c16:uniqueId val="{00000000-9856-4B29-A8D6-D970C45C2B12}"/>
            </c:ext>
          </c:extLst>
        </c:ser>
        <c:dLbls>
          <c:showLegendKey val="0"/>
          <c:showVal val="0"/>
          <c:showCatName val="0"/>
          <c:showSerName val="0"/>
          <c:showPercent val="0"/>
          <c:showBubbleSize val="0"/>
        </c:dLbls>
        <c:smooth val="0"/>
        <c:axId val="69289856"/>
        <c:axId val="69291392"/>
      </c:lineChart>
      <c:catAx>
        <c:axId val="69289856"/>
        <c:scaling>
          <c:orientation val="minMax"/>
        </c:scaling>
        <c:delete val="0"/>
        <c:axPos val="b"/>
        <c:numFmt formatCode="General" sourceLinked="1"/>
        <c:majorTickMark val="out"/>
        <c:minorTickMark val="none"/>
        <c:tickLblPos val="nextTo"/>
        <c:txPr>
          <a:bodyPr rot="0" vert="horz"/>
          <a:lstStyle/>
          <a:p>
            <a:pPr>
              <a:defRPr/>
            </a:pPr>
            <a:endParaRPr lang="en-US"/>
          </a:p>
        </c:txPr>
        <c:crossAx val="69291392"/>
        <c:crosses val="autoZero"/>
        <c:auto val="1"/>
        <c:lblAlgn val="ctr"/>
        <c:lblOffset val="100"/>
        <c:noMultiLvlLbl val="0"/>
      </c:catAx>
      <c:valAx>
        <c:axId val="69291392"/>
        <c:scaling>
          <c:orientation val="minMax"/>
          <c:min val="0"/>
        </c:scaling>
        <c:delete val="0"/>
        <c:axPos val="l"/>
        <c:majorGridlines>
          <c:spPr>
            <a:ln>
              <a:solidFill>
                <a:schemeClr val="bg1">
                  <a:lumMod val="65000"/>
                </a:schemeClr>
              </a:solidFill>
              <a:prstDash val="dash"/>
            </a:ln>
          </c:spPr>
        </c:majorGridlines>
        <c:title>
          <c:tx>
            <c:rich>
              <a:bodyPr/>
              <a:lstStyle/>
              <a:p>
                <a:pPr>
                  <a:defRPr b="1"/>
                </a:pPr>
                <a:r>
                  <a:rPr lang="en-GB" b="1"/>
                  <a:t>Number of GPs</a:t>
                </a:r>
              </a:p>
            </c:rich>
          </c:tx>
          <c:layout>
            <c:manualLayout>
              <c:xMode val="edge"/>
              <c:yMode val="edge"/>
              <c:x val="2.0434227330779056E-2"/>
              <c:y val="0.31980497229513688"/>
            </c:manualLayout>
          </c:layout>
          <c:overlay val="0"/>
          <c:spPr>
            <a:noFill/>
            <a:ln w="25400">
              <a:noFill/>
            </a:ln>
          </c:spPr>
        </c:title>
        <c:numFmt formatCode="#,##0" sourceLinked="0"/>
        <c:majorTickMark val="out"/>
        <c:minorTickMark val="none"/>
        <c:tickLblPos val="nextTo"/>
        <c:spPr>
          <a:ln>
            <a:noFill/>
          </a:ln>
        </c:spPr>
        <c:txPr>
          <a:bodyPr rot="0" vert="horz"/>
          <a:lstStyle/>
          <a:p>
            <a:pPr>
              <a:defRPr/>
            </a:pPr>
            <a:endParaRPr lang="en-US"/>
          </a:p>
        </c:txPr>
        <c:crossAx val="69289856"/>
        <c:crosses val="autoZero"/>
        <c:crossBetween val="midCat"/>
      </c:valAx>
    </c:plotArea>
    <c:plotVisOnly val="1"/>
    <c:dispBlanksAs val="gap"/>
    <c:showDLblsOverMax val="0"/>
  </c:chart>
  <c:spPr>
    <a:ln>
      <a:noFill/>
    </a:ln>
  </c:spPr>
  <c:txPr>
    <a:bodyPr/>
    <a:lstStyle/>
    <a:p>
      <a:pPr>
        <a:defRPr sz="1000" b="0" i="0" u="none" strike="noStrike" baseline="0">
          <a:solidFill>
            <a:srgbClr val="000000"/>
          </a:solidFill>
          <a:latin typeface="Arial" pitchFamily="34" charset="0"/>
          <a:ea typeface="Calibri"/>
          <a:cs typeface="Arial" pitchFamily="34" charset="0"/>
        </a:defRPr>
      </a:pPr>
      <a:endParaRPr lang="en-US"/>
    </a:p>
  </c:txPr>
  <c:printSettings>
    <c:headerFooter/>
    <c:pageMargins b="0.75000000000000788" l="0.70000000000000062" r="0.70000000000000062" t="0.750000000000007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LKP!$C$37</c:f>
              <c:strCache>
                <c:ptCount val="1"/>
              </c:strCache>
            </c:strRef>
          </c:tx>
          <c:marker>
            <c:symbol val="none"/>
          </c:marker>
          <c:cat>
            <c:numRef>
              <c:f>LKP!$D$36:$O$36</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LKP!$D$37:$O$37</c:f>
              <c:numCache>
                <c:formatCode>General</c:formatCode>
                <c:ptCount val="12"/>
                <c:pt idx="0">
                  <c:v>4893</c:v>
                </c:pt>
                <c:pt idx="1">
                  <c:v>4873</c:v>
                </c:pt>
                <c:pt idx="2">
                  <c:v>4885</c:v>
                </c:pt>
                <c:pt idx="3">
                  <c:v>4922</c:v>
                </c:pt>
                <c:pt idx="4">
                  <c:v>4927</c:v>
                </c:pt>
                <c:pt idx="5">
                  <c:v>4884</c:v>
                </c:pt>
                <c:pt idx="6">
                  <c:v>4918</c:v>
                </c:pt>
                <c:pt idx="7">
                  <c:v>4986</c:v>
                </c:pt>
                <c:pt idx="8">
                  <c:v>5044</c:v>
                </c:pt>
                <c:pt idx="9">
                  <c:v>5121</c:v>
                </c:pt>
                <c:pt idx="10">
                  <c:v>5195</c:v>
                </c:pt>
              </c:numCache>
            </c:numRef>
          </c:val>
          <c:smooth val="0"/>
          <c:extLst>
            <c:ext xmlns:c16="http://schemas.microsoft.com/office/drawing/2014/chart" uri="{C3380CC4-5D6E-409C-BE32-E72D297353CC}">
              <c16:uniqueId val="{00000000-F2D3-43AF-AD85-43BDC6F4F841}"/>
            </c:ext>
          </c:extLst>
        </c:ser>
        <c:dLbls>
          <c:showLegendKey val="0"/>
          <c:showVal val="0"/>
          <c:showCatName val="0"/>
          <c:showSerName val="0"/>
          <c:showPercent val="0"/>
          <c:showBubbleSize val="0"/>
        </c:dLbls>
        <c:smooth val="0"/>
        <c:axId val="99981952"/>
        <c:axId val="100028800"/>
      </c:lineChart>
      <c:catAx>
        <c:axId val="99981952"/>
        <c:scaling>
          <c:orientation val="minMax"/>
        </c:scaling>
        <c:delete val="0"/>
        <c:axPos val="b"/>
        <c:numFmt formatCode="General" sourceLinked="1"/>
        <c:majorTickMark val="out"/>
        <c:minorTickMark val="none"/>
        <c:tickLblPos val="nextTo"/>
        <c:txPr>
          <a:bodyPr rot="0" vert="horz"/>
          <a:lstStyle/>
          <a:p>
            <a:pPr>
              <a:defRPr/>
            </a:pPr>
            <a:endParaRPr lang="en-US"/>
          </a:p>
        </c:txPr>
        <c:crossAx val="100028800"/>
        <c:crosses val="autoZero"/>
        <c:auto val="1"/>
        <c:lblAlgn val="ctr"/>
        <c:lblOffset val="100"/>
        <c:noMultiLvlLbl val="0"/>
      </c:catAx>
      <c:valAx>
        <c:axId val="100028800"/>
        <c:scaling>
          <c:orientation val="minMax"/>
          <c:min val="0"/>
        </c:scaling>
        <c:delete val="0"/>
        <c:axPos val="l"/>
        <c:majorGridlines>
          <c:spPr>
            <a:ln>
              <a:solidFill>
                <a:schemeClr val="bg1">
                  <a:lumMod val="65000"/>
                </a:schemeClr>
              </a:solidFill>
              <a:prstDash val="dash"/>
            </a:ln>
          </c:spPr>
        </c:majorGridlines>
        <c:title>
          <c:tx>
            <c:rich>
              <a:bodyPr/>
              <a:lstStyle/>
              <a:p>
                <a:pPr>
                  <a:defRPr b="1"/>
                </a:pPr>
                <a:r>
                  <a:rPr lang="en-GB" b="1"/>
                  <a:t>Number of GPs</a:t>
                </a:r>
              </a:p>
            </c:rich>
          </c:tx>
          <c:layout>
            <c:manualLayout>
              <c:xMode val="edge"/>
              <c:yMode val="edge"/>
              <c:x val="2.0434227330779056E-2"/>
              <c:y val="0.31980497229513688"/>
            </c:manualLayout>
          </c:layout>
          <c:overlay val="0"/>
          <c:spPr>
            <a:noFill/>
            <a:ln w="25400">
              <a:noFill/>
            </a:ln>
          </c:spPr>
        </c:title>
        <c:numFmt formatCode="#,##0" sourceLinked="0"/>
        <c:majorTickMark val="out"/>
        <c:minorTickMark val="none"/>
        <c:tickLblPos val="nextTo"/>
        <c:spPr>
          <a:ln>
            <a:noFill/>
          </a:ln>
        </c:spPr>
        <c:txPr>
          <a:bodyPr rot="0" vert="horz"/>
          <a:lstStyle/>
          <a:p>
            <a:pPr>
              <a:defRPr/>
            </a:pPr>
            <a:endParaRPr lang="en-US"/>
          </a:p>
        </c:txPr>
        <c:crossAx val="99981952"/>
        <c:crosses val="autoZero"/>
        <c:crossBetween val="midCat"/>
      </c:valAx>
    </c:plotArea>
    <c:plotVisOnly val="1"/>
    <c:dispBlanksAs val="gap"/>
    <c:showDLblsOverMax val="0"/>
  </c:chart>
  <c:spPr>
    <a:ln>
      <a:noFill/>
    </a:ln>
  </c:spPr>
  <c:txPr>
    <a:bodyPr/>
    <a:lstStyle/>
    <a:p>
      <a:pPr>
        <a:defRPr sz="1000" b="0" i="0" u="none" strike="noStrike" baseline="0">
          <a:solidFill>
            <a:srgbClr val="000000"/>
          </a:solidFill>
          <a:latin typeface="Arial" pitchFamily="34" charset="0"/>
          <a:ea typeface="Calibri"/>
          <a:cs typeface="Arial" pitchFamily="34" charset="0"/>
        </a:defRPr>
      </a:pPr>
      <a:endParaRPr lang="en-US"/>
    </a:p>
  </c:txPr>
  <c:printSettings>
    <c:headerFooter/>
    <c:pageMargins b="0.7500000000000081" l="0.70000000000000062" r="0.70000000000000062" t="0.7500000000000081" header="0.30000000000000032" footer="0.30000000000000032"/>
    <c:pageSetup orientation="portrait"/>
  </c:printSettings>
</c:chartSpace>
</file>

<file path=xl/ctrlProps/ctrlProp1.xml><?xml version="1.0" encoding="utf-8"?>
<formControlPr xmlns="http://schemas.microsoft.com/office/spreadsheetml/2009/9/main" objectType="Drop" dropStyle="combo" dx="15" fmlaLink="LKP!$B$19" fmlaRange="LKP_Des" noThreeD="1" sel="5" val="0"/>
</file>

<file path=xl/ctrlProps/ctrlProp2.xml><?xml version="1.0" encoding="utf-8"?>
<formControlPr xmlns="http://schemas.microsoft.com/office/spreadsheetml/2009/9/main" objectType="Drop" dropStyle="combo" dx="15" fmlaLink="LKP!$B$21" fmlaRange="LKP!$N$3:$N$17" noThreeD="1" sel="1" val="0"/>
</file>

<file path=xl/ctrlProps/ctrlProp3.xml><?xml version="1.0" encoding="utf-8"?>
<formControlPr xmlns="http://schemas.microsoft.com/office/spreadsheetml/2009/9/main" objectType="Drop" dropStyle="combo" dx="15" fmlaLink="LKP!$B$20" fmlaRange="LKP_Gender" noThreeD="1" sel="1" val="0"/>
</file>

<file path=xl/ctrlProps/ctrlProp4.xml><?xml version="1.0" encoding="utf-8"?>
<formControlPr xmlns="http://schemas.microsoft.com/office/spreadsheetml/2009/9/main" objectType="Drop" dropStyle="combo" dx="15" fmlaLink="LKP!$B$23" fmlaRange="LKP_Des" noThreeD="1" sel="1" val="0"/>
</file>

<file path=xl/ctrlProps/ctrlProp5.xml><?xml version="1.0" encoding="utf-8"?>
<formControlPr xmlns="http://schemas.microsoft.com/office/spreadsheetml/2009/9/main" objectType="Drop" dropStyle="combo" dx="15" fmlaLink="LKP!$B$24" fmlaRange="LKP!$L$3:$L$5" noThreeD="1" sel="1" val="0"/>
</file>

<file path=xl/ctrlProps/ctrlProp6.xml><?xml version="1.0" encoding="utf-8"?>
<formControlPr xmlns="http://schemas.microsoft.com/office/spreadsheetml/2009/9/main" objectType="Drop" dropStyle="combo" dx="15" fmlaLink="LKP!$B$25" fmlaRange="LKP!$N$3:$N$17" noThreeD="1" sel="1"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29</xdr:row>
      <xdr:rowOff>66675</xdr:rowOff>
    </xdr:from>
    <xdr:to>
      <xdr:col>5</xdr:col>
      <xdr:colOff>390074</xdr:colOff>
      <xdr:row>46</xdr:row>
      <xdr:rowOff>57150</xdr:rowOff>
    </xdr:to>
    <xdr:graphicFrame macro="">
      <xdr:nvGraphicFramePr>
        <xdr:cNvPr id="62055" name="Chart 2">
          <a:extLst>
            <a:ext uri="{FF2B5EF4-FFF2-40B4-BE49-F238E27FC236}">
              <a16:creationId xmlns:a16="http://schemas.microsoft.com/office/drawing/2014/main" id="{00000000-0008-0000-0100-000067F2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19048</xdr:colOff>
      <xdr:row>29</xdr:row>
      <xdr:rowOff>57150</xdr:rowOff>
    </xdr:from>
    <xdr:to>
      <xdr:col>14</xdr:col>
      <xdr:colOff>295274</xdr:colOff>
      <xdr:row>46</xdr:row>
      <xdr:rowOff>47625</xdr:rowOff>
    </xdr:to>
    <xdr:graphicFrame macro="">
      <xdr:nvGraphicFramePr>
        <xdr:cNvPr id="62056" name="Chart 3">
          <a:extLst>
            <a:ext uri="{FF2B5EF4-FFF2-40B4-BE49-F238E27FC236}">
              <a16:creationId xmlns:a16="http://schemas.microsoft.com/office/drawing/2014/main" id="{00000000-0008-0000-0100-000068F2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19050</xdr:colOff>
          <xdr:row>4</xdr:row>
          <xdr:rowOff>9525</xdr:rowOff>
        </xdr:from>
        <xdr:to>
          <xdr:col>0</xdr:col>
          <xdr:colOff>1419225</xdr:colOff>
          <xdr:row>5</xdr:row>
          <xdr:rowOff>47625</xdr:rowOff>
        </xdr:to>
        <xdr:sp macro="" textlink="">
          <xdr:nvSpPr>
            <xdr:cNvPr id="61441" name="Drop Down 1" hidden="1">
              <a:extLst>
                <a:ext uri="{63B3BB69-23CF-44E3-9099-C40C66FF867C}">
                  <a14:compatExt spid="_x0000_s61441"/>
                </a:ext>
                <a:ext uri="{FF2B5EF4-FFF2-40B4-BE49-F238E27FC236}">
                  <a16:creationId xmlns:a16="http://schemas.microsoft.com/office/drawing/2014/main" id="{00000000-0008-0000-0100-000001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26</xdr:row>
          <xdr:rowOff>66675</xdr:rowOff>
        </xdr:from>
        <xdr:to>
          <xdr:col>1</xdr:col>
          <xdr:colOff>114300</xdr:colOff>
          <xdr:row>27</xdr:row>
          <xdr:rowOff>104775</xdr:rowOff>
        </xdr:to>
        <xdr:sp macro="" textlink="">
          <xdr:nvSpPr>
            <xdr:cNvPr id="61443" name="Drop Down 3" hidden="1">
              <a:extLst>
                <a:ext uri="{63B3BB69-23CF-44E3-9099-C40C66FF867C}">
                  <a14:compatExt spid="_x0000_s61443"/>
                </a:ext>
                <a:ext uri="{FF2B5EF4-FFF2-40B4-BE49-F238E27FC236}">
                  <a16:creationId xmlns:a16="http://schemas.microsoft.com/office/drawing/2014/main" id="{00000000-0008-0000-0100-000003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19050</xdr:rowOff>
        </xdr:from>
        <xdr:to>
          <xdr:col>4</xdr:col>
          <xdr:colOff>466725</xdr:colOff>
          <xdr:row>5</xdr:row>
          <xdr:rowOff>57150</xdr:rowOff>
        </xdr:to>
        <xdr:sp macro="" textlink="">
          <xdr:nvSpPr>
            <xdr:cNvPr id="61446" name="Drop Down 6" hidden="1">
              <a:extLst>
                <a:ext uri="{63B3BB69-23CF-44E3-9099-C40C66FF867C}">
                  <a14:compatExt spid="_x0000_s61446"/>
                </a:ext>
                <a:ext uri="{FF2B5EF4-FFF2-40B4-BE49-F238E27FC236}">
                  <a16:creationId xmlns:a16="http://schemas.microsoft.com/office/drawing/2014/main" id="{00000000-0008-0000-0100-000006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26</xdr:row>
          <xdr:rowOff>9525</xdr:rowOff>
        </xdr:from>
        <xdr:to>
          <xdr:col>8</xdr:col>
          <xdr:colOff>219075</xdr:colOff>
          <xdr:row>27</xdr:row>
          <xdr:rowOff>47625</xdr:rowOff>
        </xdr:to>
        <xdr:sp macro="" textlink="">
          <xdr:nvSpPr>
            <xdr:cNvPr id="61448" name="Drop Down 8" hidden="1">
              <a:extLst>
                <a:ext uri="{63B3BB69-23CF-44E3-9099-C40C66FF867C}">
                  <a14:compatExt spid="_x0000_s61448"/>
                </a:ext>
                <a:ext uri="{FF2B5EF4-FFF2-40B4-BE49-F238E27FC236}">
                  <a16:creationId xmlns:a16="http://schemas.microsoft.com/office/drawing/2014/main" id="{00000000-0008-0000-0100-000008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26</xdr:row>
          <xdr:rowOff>9525</xdr:rowOff>
        </xdr:from>
        <xdr:to>
          <xdr:col>10</xdr:col>
          <xdr:colOff>333375</xdr:colOff>
          <xdr:row>27</xdr:row>
          <xdr:rowOff>47625</xdr:rowOff>
        </xdr:to>
        <xdr:sp macro="" textlink="">
          <xdr:nvSpPr>
            <xdr:cNvPr id="61451" name="Drop Down 11" hidden="1">
              <a:extLst>
                <a:ext uri="{63B3BB69-23CF-44E3-9099-C40C66FF867C}">
                  <a14:compatExt spid="_x0000_s61451"/>
                </a:ext>
                <a:ext uri="{FF2B5EF4-FFF2-40B4-BE49-F238E27FC236}">
                  <a16:creationId xmlns:a16="http://schemas.microsoft.com/office/drawing/2014/main" id="{00000000-0008-0000-0100-00000B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26</xdr:row>
          <xdr:rowOff>9525</xdr:rowOff>
        </xdr:from>
        <xdr:to>
          <xdr:col>14</xdr:col>
          <xdr:colOff>28575</xdr:colOff>
          <xdr:row>27</xdr:row>
          <xdr:rowOff>47625</xdr:rowOff>
        </xdr:to>
        <xdr:sp macro="" textlink="">
          <xdr:nvSpPr>
            <xdr:cNvPr id="61453" name="Drop Down 13" hidden="1">
              <a:extLst>
                <a:ext uri="{63B3BB69-23CF-44E3-9099-C40C66FF867C}">
                  <a14:compatExt spid="_x0000_s61453"/>
                </a:ext>
                <a:ext uri="{FF2B5EF4-FFF2-40B4-BE49-F238E27FC236}">
                  <a16:creationId xmlns:a16="http://schemas.microsoft.com/office/drawing/2014/main" id="{00000000-0008-0000-0100-00000D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sdscotland.org/Health-Topics/General-Practice/Workforce-and-Practice-Populations/Glossary/"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6"/>
  <sheetViews>
    <sheetView showGridLines="0" tabSelected="1" zoomScaleNormal="100" workbookViewId="0">
      <selection activeCell="A2" sqref="A2"/>
    </sheetView>
  </sheetViews>
  <sheetFormatPr defaultRowHeight="12.75" x14ac:dyDescent="0.2"/>
  <cols>
    <col min="1" max="1" width="1.7109375" customWidth="1"/>
    <col min="2" max="2" width="2.85546875" customWidth="1"/>
    <col min="3" max="3" width="1.7109375" customWidth="1"/>
    <col min="4" max="4" width="12.85546875" customWidth="1"/>
    <col min="5" max="5" width="16.7109375" customWidth="1"/>
    <col min="6" max="6" width="12.7109375" style="32" customWidth="1"/>
    <col min="7" max="7" width="12.7109375" style="21" customWidth="1"/>
    <col min="8" max="8" width="4.85546875" style="21" customWidth="1"/>
    <col min="9" max="9" width="12.7109375" style="21" customWidth="1"/>
    <col min="10" max="10" width="11.42578125" style="32" customWidth="1"/>
    <col min="11" max="11" width="17.28515625" style="32" customWidth="1"/>
    <col min="12" max="12" width="17.28515625" style="21" customWidth="1"/>
    <col min="14" max="14" width="53.140625" customWidth="1"/>
  </cols>
  <sheetData>
    <row r="1" spans="1:16" ht="3" customHeight="1" x14ac:dyDescent="0.2">
      <c r="A1" s="43" t="s">
        <v>27</v>
      </c>
      <c r="B1" s="43"/>
      <c r="C1" s="43"/>
      <c r="D1" s="43"/>
      <c r="E1" s="43"/>
      <c r="F1" s="43"/>
      <c r="G1" s="43"/>
      <c r="H1" s="43"/>
      <c r="I1" s="43"/>
      <c r="J1" s="43"/>
      <c r="K1" s="43"/>
      <c r="L1" s="43"/>
      <c r="M1" s="44"/>
      <c r="N1" s="43"/>
      <c r="O1" s="43"/>
      <c r="P1" s="43"/>
    </row>
    <row r="2" spans="1:16" ht="17.25" customHeight="1" x14ac:dyDescent="0.2">
      <c r="B2" s="68" t="s">
        <v>50</v>
      </c>
      <c r="C2" s="68"/>
      <c r="D2" s="68"/>
      <c r="E2" s="68"/>
      <c r="F2" s="68"/>
      <c r="G2" s="68"/>
      <c r="H2" s="68"/>
      <c r="I2" s="68"/>
      <c r="J2" s="68"/>
      <c r="K2" s="20"/>
      <c r="N2" s="22" t="s">
        <v>72</v>
      </c>
    </row>
    <row r="3" spans="1:16" ht="17.25" customHeight="1" x14ac:dyDescent="0.2">
      <c r="B3" s="68" t="s">
        <v>76</v>
      </c>
      <c r="C3" s="68"/>
      <c r="D3" s="68"/>
      <c r="E3" s="68"/>
      <c r="F3" s="68"/>
      <c r="G3" s="68"/>
      <c r="H3" s="68"/>
      <c r="I3" s="68"/>
      <c r="J3" s="68"/>
      <c r="K3" s="53"/>
      <c r="L3" s="54"/>
      <c r="M3" s="54"/>
      <c r="N3" s="65" t="s">
        <v>73</v>
      </c>
    </row>
    <row r="4" spans="1:16" ht="4.5" customHeight="1" x14ac:dyDescent="0.2">
      <c r="A4" s="24"/>
      <c r="B4" s="19"/>
      <c r="C4" s="19"/>
      <c r="D4" s="2"/>
      <c r="E4" s="2"/>
      <c r="F4" s="23"/>
      <c r="J4" s="23"/>
      <c r="K4" s="23"/>
      <c r="L4" s="25"/>
    </row>
    <row r="5" spans="1:16" ht="12.75" customHeight="1" x14ac:dyDescent="0.2">
      <c r="A5" s="52"/>
      <c r="B5" s="47" t="s">
        <v>23</v>
      </c>
      <c r="C5" s="48"/>
      <c r="D5" s="49"/>
      <c r="E5" s="48"/>
      <c r="F5" s="50"/>
      <c r="G5" s="51"/>
      <c r="H5" s="51"/>
      <c r="I5" s="51"/>
      <c r="J5" s="50"/>
      <c r="K5" s="50"/>
      <c r="L5" s="51"/>
      <c r="M5" s="52"/>
      <c r="N5" s="52"/>
    </row>
    <row r="6" spans="1:16" ht="6" customHeight="1" x14ac:dyDescent="0.2">
      <c r="B6" s="26"/>
      <c r="C6" s="26"/>
      <c r="D6" s="27"/>
      <c r="E6" s="10"/>
      <c r="F6" s="28"/>
      <c r="G6" s="29"/>
      <c r="H6" s="29"/>
      <c r="I6" s="29"/>
      <c r="J6" s="28"/>
      <c r="K6" s="28"/>
      <c r="L6" s="29"/>
    </row>
    <row r="7" spans="1:16" x14ac:dyDescent="0.2">
      <c r="B7" s="39">
        <v>1</v>
      </c>
      <c r="C7" s="39" t="s">
        <v>6</v>
      </c>
      <c r="D7" s="69" t="s">
        <v>70</v>
      </c>
      <c r="E7" s="69"/>
      <c r="F7" s="69"/>
      <c r="G7" s="69"/>
      <c r="H7" s="69"/>
      <c r="I7" s="69"/>
      <c r="J7" s="69"/>
      <c r="K7" s="69"/>
      <c r="L7" s="69"/>
      <c r="M7" s="69"/>
      <c r="N7" s="69"/>
      <c r="O7" s="2"/>
    </row>
    <row r="8" spans="1:16" x14ac:dyDescent="0.2">
      <c r="B8" s="19">
        <v>2</v>
      </c>
      <c r="C8" s="19" t="s">
        <v>6</v>
      </c>
      <c r="D8" s="35" t="s">
        <v>24</v>
      </c>
      <c r="E8" s="2"/>
      <c r="F8" s="30"/>
      <c r="G8" s="31"/>
      <c r="H8" s="31"/>
      <c r="I8" s="31"/>
      <c r="J8" s="30"/>
      <c r="K8" s="30"/>
      <c r="L8" s="31"/>
      <c r="M8" s="2"/>
      <c r="N8" s="2"/>
      <c r="O8" s="2"/>
    </row>
    <row r="9" spans="1:16" x14ac:dyDescent="0.2">
      <c r="B9" s="19">
        <v>3</v>
      </c>
      <c r="C9" s="19" t="s">
        <v>6</v>
      </c>
      <c r="D9" s="36" t="s">
        <v>77</v>
      </c>
      <c r="E9" s="2"/>
      <c r="F9" s="30"/>
      <c r="G9" s="31"/>
      <c r="H9" s="31"/>
      <c r="I9" s="31"/>
      <c r="J9" s="30"/>
      <c r="K9" s="30"/>
      <c r="L9" s="31"/>
      <c r="M9" s="2"/>
      <c r="N9" s="2"/>
      <c r="O9" s="2"/>
    </row>
    <row r="10" spans="1:16" x14ac:dyDescent="0.2">
      <c r="B10" s="19">
        <v>4</v>
      </c>
      <c r="C10" s="19" t="s">
        <v>6</v>
      </c>
      <c r="D10" s="35" t="s">
        <v>49</v>
      </c>
    </row>
    <row r="11" spans="1:16" x14ac:dyDescent="0.2">
      <c r="B11" s="19">
        <v>5</v>
      </c>
      <c r="C11" s="19" t="s">
        <v>6</v>
      </c>
      <c r="D11" s="34" t="s">
        <v>25</v>
      </c>
    </row>
    <row r="12" spans="1:16" ht="12.75" customHeight="1" x14ac:dyDescent="0.2">
      <c r="B12" s="39">
        <v>6</v>
      </c>
      <c r="C12" s="39" t="s">
        <v>6</v>
      </c>
      <c r="D12" s="69" t="s">
        <v>54</v>
      </c>
      <c r="E12" s="69"/>
      <c r="F12" s="69"/>
      <c r="G12" s="69"/>
      <c r="H12" s="69"/>
      <c r="I12" s="69"/>
      <c r="J12" s="69"/>
      <c r="K12" s="69"/>
      <c r="L12" s="69"/>
      <c r="M12" s="69"/>
      <c r="N12" s="69"/>
    </row>
    <row r="13" spans="1:16" s="19" customFormat="1" ht="39" customHeight="1" x14ac:dyDescent="0.2">
      <c r="B13" s="39">
        <v>7</v>
      </c>
      <c r="C13" s="39" t="s">
        <v>6</v>
      </c>
      <c r="D13" s="69" t="s">
        <v>63</v>
      </c>
      <c r="E13" s="69"/>
      <c r="F13" s="69"/>
      <c r="G13" s="69"/>
      <c r="H13" s="69"/>
      <c r="I13" s="69"/>
      <c r="J13" s="69"/>
      <c r="K13" s="69"/>
      <c r="L13" s="69"/>
      <c r="M13" s="69"/>
      <c r="N13" s="69"/>
    </row>
    <row r="14" spans="1:16" s="19" customFormat="1" ht="22.5" customHeight="1" x14ac:dyDescent="0.2">
      <c r="B14" s="39"/>
      <c r="C14" s="39"/>
      <c r="D14" s="64"/>
      <c r="E14" s="64"/>
      <c r="F14" s="64"/>
      <c r="G14" s="64"/>
      <c r="H14" s="64"/>
      <c r="I14" s="64"/>
      <c r="J14" s="64"/>
      <c r="K14" s="64"/>
      <c r="L14" s="64"/>
      <c r="M14" s="64"/>
      <c r="N14" s="64"/>
    </row>
    <row r="15" spans="1:16" x14ac:dyDescent="0.2">
      <c r="B15" s="2" t="s">
        <v>26</v>
      </c>
      <c r="C15" s="2"/>
      <c r="E15" s="2"/>
      <c r="F15" s="23"/>
      <c r="G15" s="25"/>
      <c r="H15" s="25"/>
      <c r="I15" s="67" t="s">
        <v>51</v>
      </c>
      <c r="J15" s="67"/>
      <c r="K15" s="67"/>
      <c r="L15" s="67"/>
      <c r="M15" s="67"/>
      <c r="N15" s="67"/>
    </row>
    <row r="16" spans="1:16" x14ac:dyDescent="0.2">
      <c r="B16" s="2"/>
      <c r="C16" s="2"/>
      <c r="D16" s="2"/>
      <c r="E16" s="2"/>
      <c r="F16" s="23"/>
      <c r="G16" s="25"/>
      <c r="H16" s="25"/>
    </row>
  </sheetData>
  <mergeCells count="6">
    <mergeCell ref="I15:N15"/>
    <mergeCell ref="B3:J3"/>
    <mergeCell ref="B2:J2"/>
    <mergeCell ref="D7:N7"/>
    <mergeCell ref="D12:N12"/>
    <mergeCell ref="D13:N13"/>
  </mergeCells>
  <phoneticPr fontId="13" type="noConversion"/>
  <hyperlinks>
    <hyperlink ref="I15" r:id="rId1"/>
  </hyperlinks>
  <pageMargins left="0.7" right="0.7" top="0.75" bottom="0.75" header="0.3" footer="0.3"/>
  <pageSetup paperSize="9" scale="69"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O49"/>
  <sheetViews>
    <sheetView showGridLines="0" zoomScaleNormal="100" workbookViewId="0">
      <selection activeCell="P31" sqref="P31"/>
    </sheetView>
  </sheetViews>
  <sheetFormatPr defaultColWidth="9.140625" defaultRowHeight="12.75" x14ac:dyDescent="0.2"/>
  <cols>
    <col min="1" max="1" width="30" style="2" customWidth="1"/>
    <col min="2" max="13" width="8.5703125" style="2" customWidth="1"/>
    <col min="14" max="14" width="6.140625" style="2" customWidth="1"/>
    <col min="15" max="16384" width="9.140625" style="2"/>
  </cols>
  <sheetData>
    <row r="1" spans="1:13" s="8" customFormat="1" ht="15.75" x14ac:dyDescent="0.2">
      <c r="A1" s="33" t="s">
        <v>50</v>
      </c>
    </row>
    <row r="2" spans="1:13" s="8" customFormat="1" ht="15.75" x14ac:dyDescent="0.2">
      <c r="A2" s="33" t="s">
        <v>75</v>
      </c>
    </row>
    <row r="4" spans="1:13" x14ac:dyDescent="0.2">
      <c r="A4" s="61" t="s">
        <v>58</v>
      </c>
      <c r="D4" s="61" t="s">
        <v>64</v>
      </c>
    </row>
    <row r="5" spans="1:13" x14ac:dyDescent="0.2">
      <c r="A5" s="8"/>
      <c r="B5" s="8"/>
      <c r="D5" s="62"/>
    </row>
    <row r="6" spans="1:13" x14ac:dyDescent="0.2">
      <c r="A6" s="8" t="s">
        <v>27</v>
      </c>
      <c r="B6" s="8"/>
    </row>
    <row r="7" spans="1:13" x14ac:dyDescent="0.2">
      <c r="A7" s="19" t="str">
        <f ca="1">"Table 2 - Number (headcount) of "&amp;IF(LKP!B20=1,(LKP!C19&amp;" for Both Sexes"),(LKP!C19&amp;" for "&amp;LKP!C20&amp;"s only"))</f>
        <v>Table 2 - Number (headcount) of Performer Registrar for Both Sexes</v>
      </c>
    </row>
    <row r="8" spans="1:13" s="40" customFormat="1" ht="11.25" customHeight="1" x14ac:dyDescent="0.2">
      <c r="B8" s="42"/>
      <c r="C8" s="41"/>
      <c r="D8" s="42"/>
      <c r="E8" s="41"/>
      <c r="F8" s="42"/>
      <c r="G8" s="41"/>
      <c r="H8" s="42"/>
      <c r="I8" s="41"/>
      <c r="J8" s="42"/>
      <c r="K8" s="41"/>
      <c r="L8" s="42"/>
      <c r="M8" s="41">
        <v>16</v>
      </c>
    </row>
    <row r="9" spans="1:13" s="8" customFormat="1" ht="18.75" customHeight="1" x14ac:dyDescent="0.2">
      <c r="A9" s="11"/>
      <c r="B9" s="57">
        <v>2011</v>
      </c>
      <c r="C9" s="57">
        <v>2012</v>
      </c>
      <c r="D9" s="57">
        <v>2013</v>
      </c>
      <c r="E9" s="57">
        <v>2014</v>
      </c>
      <c r="F9" s="57">
        <v>2015</v>
      </c>
      <c r="G9" s="57">
        <v>2016</v>
      </c>
      <c r="H9" s="57">
        <v>2017</v>
      </c>
      <c r="I9" s="57">
        <v>2018</v>
      </c>
      <c r="J9" s="57">
        <v>2019</v>
      </c>
      <c r="K9" s="57">
        <v>2020</v>
      </c>
      <c r="L9" s="57">
        <v>2021</v>
      </c>
    </row>
    <row r="10" spans="1:13" ht="18.75" customHeight="1" x14ac:dyDescent="0.2">
      <c r="A10" s="37" t="s">
        <v>28</v>
      </c>
      <c r="B10" s="59">
        <f ca="1">IFERROR(VLOOKUP($A10&amp;LKP!$C$19&amp;LKP!$C$20,Data!$A:$W,B$9-$L$9+15,FALSE),0)</f>
        <v>34</v>
      </c>
      <c r="C10" s="59">
        <f ca="1">IFERROR(VLOOKUP($A10&amp;LKP!$C$19&amp;LKP!$C$20,Data!$A:$W,C$9-$L$9+15,FALSE),0)</f>
        <v>30</v>
      </c>
      <c r="D10" s="59">
        <f ca="1">IFERROR(VLOOKUP($A10&amp;LKP!$C$19&amp;LKP!$C$20,Data!$A:$W,D$9-$L$9+15,FALSE),0)</f>
        <v>30</v>
      </c>
      <c r="E10" s="59">
        <f ca="1">IFERROR(VLOOKUP($A10&amp;LKP!$C$19&amp;LKP!$C$20,Data!$A:$W,E$9-$L$9+15,FALSE),0)</f>
        <v>35</v>
      </c>
      <c r="F10" s="59">
        <f ca="1">IFERROR(VLOOKUP($A10&amp;LKP!$C$19&amp;LKP!$C$20,Data!$A:$W,F$9-$L$9+15,FALSE),0)</f>
        <v>30</v>
      </c>
      <c r="G10" s="59">
        <f ca="1">IFERROR(VLOOKUP($A10&amp;LKP!$C$19&amp;LKP!$C$20,Data!$A:$W,G$9-$L$9+15,FALSE),0)</f>
        <v>38</v>
      </c>
      <c r="H10" s="59">
        <f ca="1">IFERROR(VLOOKUP($A10&amp;LKP!$C$19&amp;LKP!$C$20,Data!$A:$W,H$9-$L$9+15,FALSE),0)</f>
        <v>29</v>
      </c>
      <c r="I10" s="59">
        <f ca="1">IFERROR(VLOOKUP($A10&amp;LKP!$C$19&amp;LKP!$C$20,Data!$A:$W,I$9-$L$9+15,FALSE),0)</f>
        <v>38</v>
      </c>
      <c r="J10" s="59">
        <f ca="1">IFERROR(VLOOKUP($A10&amp;LKP!$C$19&amp;LKP!$C$20,Data!$A:$W,J$9-$L$9+15,FALSE),0)</f>
        <v>34</v>
      </c>
      <c r="K10" s="59">
        <f ca="1">IFERROR(VLOOKUP($A10&amp;LKP!$C$19&amp;LKP!$C$20,Data!$A:$W,K$9-$L$9+15,FALSE),0)</f>
        <v>42</v>
      </c>
      <c r="L10" s="59">
        <f ca="1">IFERROR(VLOOKUP($A10&amp;LKP!$C$19&amp;LKP!$C$20,Data!$A:$W,L$9-$L$9+15,FALSE),0)</f>
        <v>52</v>
      </c>
    </row>
    <row r="11" spans="1:13" ht="18.75" customHeight="1" x14ac:dyDescent="0.2">
      <c r="A11" s="37" t="s">
        <v>29</v>
      </c>
      <c r="B11" s="59">
        <f ca="1">IFERROR(VLOOKUP($A11&amp;LKP!$C$19&amp;LKP!$C$20,Data!$A:$W,B$9-$L$9+15,FALSE),0)</f>
        <v>10</v>
      </c>
      <c r="C11" s="59">
        <f ca="1">IFERROR(VLOOKUP($A11&amp;LKP!$C$19&amp;LKP!$C$20,Data!$A:$W,C$9-$L$9+15,FALSE),0)</f>
        <v>8</v>
      </c>
      <c r="D11" s="59">
        <f ca="1">IFERROR(VLOOKUP($A11&amp;LKP!$C$19&amp;LKP!$C$20,Data!$A:$W,D$9-$L$9+15,FALSE),0)</f>
        <v>9</v>
      </c>
      <c r="E11" s="59">
        <f ca="1">IFERROR(VLOOKUP($A11&amp;LKP!$C$19&amp;LKP!$C$20,Data!$A:$W,E$9-$L$9+15,FALSE),0)</f>
        <v>10</v>
      </c>
      <c r="F11" s="59">
        <f ca="1">IFERROR(VLOOKUP($A11&amp;LKP!$C$19&amp;LKP!$C$20,Data!$A:$W,F$9-$L$9+15,FALSE),0)</f>
        <v>9</v>
      </c>
      <c r="G11" s="59">
        <f ca="1">IFERROR(VLOOKUP($A11&amp;LKP!$C$19&amp;LKP!$C$20,Data!$A:$W,G$9-$L$9+15,FALSE),0)</f>
        <v>8</v>
      </c>
      <c r="H11" s="59">
        <f ca="1">IFERROR(VLOOKUP($A11&amp;LKP!$C$19&amp;LKP!$C$20,Data!$A:$W,H$9-$L$9+15,FALSE),0)</f>
        <v>10</v>
      </c>
      <c r="I11" s="59">
        <f ca="1">IFERROR(VLOOKUP($A11&amp;LKP!$C$19&amp;LKP!$C$20,Data!$A:$W,I$9-$L$9+15,FALSE),0)</f>
        <v>10</v>
      </c>
      <c r="J11" s="59">
        <f ca="1">IFERROR(VLOOKUP($A11&amp;LKP!$C$19&amp;LKP!$C$20,Data!$A:$W,J$9-$L$9+15,FALSE),0)</f>
        <v>15</v>
      </c>
      <c r="K11" s="59">
        <f ca="1">IFERROR(VLOOKUP($A11&amp;LKP!$C$19&amp;LKP!$C$20,Data!$A:$W,K$9-$L$9+15,FALSE),0)</f>
        <v>9</v>
      </c>
      <c r="L11" s="59">
        <f ca="1">IFERROR(VLOOKUP($A11&amp;LKP!$C$19&amp;LKP!$C$20,Data!$A:$W,L$9-$L$9+15,FALSE),0)</f>
        <v>12</v>
      </c>
    </row>
    <row r="12" spans="1:13" ht="18.75" customHeight="1" x14ac:dyDescent="0.2">
      <c r="A12" s="37" t="s">
        <v>30</v>
      </c>
      <c r="B12" s="59">
        <f ca="1">IFERROR(VLOOKUP($A12&amp;LKP!$C$19&amp;LKP!$C$20,Data!$A:$W,B$9-$L$9+15,FALSE),0)</f>
        <v>20</v>
      </c>
      <c r="C12" s="59">
        <f ca="1">IFERROR(VLOOKUP($A12&amp;LKP!$C$19&amp;LKP!$C$20,Data!$A:$W,C$9-$L$9+15,FALSE),0)</f>
        <v>17</v>
      </c>
      <c r="D12" s="59">
        <f ca="1">IFERROR(VLOOKUP($A12&amp;LKP!$C$19&amp;LKP!$C$20,Data!$A:$W,D$9-$L$9+15,FALSE),0)</f>
        <v>17</v>
      </c>
      <c r="E12" s="59">
        <f ca="1">IFERROR(VLOOKUP($A12&amp;LKP!$C$19&amp;LKP!$C$20,Data!$A:$W,E$9-$L$9+15,FALSE),0)</f>
        <v>21</v>
      </c>
      <c r="F12" s="59">
        <f ca="1">IFERROR(VLOOKUP($A12&amp;LKP!$C$19&amp;LKP!$C$20,Data!$A:$W,F$9-$L$9+15,FALSE),0)</f>
        <v>18</v>
      </c>
      <c r="G12" s="59">
        <f ca="1">IFERROR(VLOOKUP($A12&amp;LKP!$C$19&amp;LKP!$C$20,Data!$A:$W,G$9-$L$9+15,FALSE),0)</f>
        <v>13</v>
      </c>
      <c r="H12" s="59">
        <f ca="1">IFERROR(VLOOKUP($A12&amp;LKP!$C$19&amp;LKP!$C$20,Data!$A:$W,H$9-$L$9+15,FALSE),0)</f>
        <v>18</v>
      </c>
      <c r="I12" s="59">
        <f ca="1">IFERROR(VLOOKUP($A12&amp;LKP!$C$19&amp;LKP!$C$20,Data!$A:$W,I$9-$L$9+15,FALSE),0)</f>
        <v>11</v>
      </c>
      <c r="J12" s="59">
        <f ca="1">IFERROR(VLOOKUP($A12&amp;LKP!$C$19&amp;LKP!$C$20,Data!$A:$W,J$9-$L$9+15,FALSE),0)</f>
        <v>13</v>
      </c>
      <c r="K12" s="59">
        <f ca="1">IFERROR(VLOOKUP($A12&amp;LKP!$C$19&amp;LKP!$C$20,Data!$A:$W,K$9-$L$9+15,FALSE),0)</f>
        <v>18</v>
      </c>
      <c r="L12" s="59">
        <f ca="1">IFERROR(VLOOKUP($A12&amp;LKP!$C$19&amp;LKP!$C$20,Data!$A:$W,L$9-$L$9+15,FALSE),0)</f>
        <v>19</v>
      </c>
    </row>
    <row r="13" spans="1:13" ht="18.75" customHeight="1" x14ac:dyDescent="0.2">
      <c r="A13" s="37" t="s">
        <v>31</v>
      </c>
      <c r="B13" s="59">
        <f ca="1">IFERROR(VLOOKUP($A13&amp;LKP!$C$19&amp;LKP!$C$20,Data!$A:$W,B$9-$L$9+15,FALSE),0)</f>
        <v>11</v>
      </c>
      <c r="C13" s="59">
        <f ca="1">IFERROR(VLOOKUP($A13&amp;LKP!$C$19&amp;LKP!$C$20,Data!$A:$W,C$9-$L$9+15,FALSE),0)</f>
        <v>20</v>
      </c>
      <c r="D13" s="59">
        <f ca="1">IFERROR(VLOOKUP($A13&amp;LKP!$C$19&amp;LKP!$C$20,Data!$A:$W,D$9-$L$9+15,FALSE),0)</f>
        <v>21</v>
      </c>
      <c r="E13" s="59">
        <f ca="1">IFERROR(VLOOKUP($A13&amp;LKP!$C$19&amp;LKP!$C$20,Data!$A:$W,E$9-$L$9+15,FALSE),0)</f>
        <v>20</v>
      </c>
      <c r="F13" s="59">
        <f ca="1">IFERROR(VLOOKUP($A13&amp;LKP!$C$19&amp;LKP!$C$20,Data!$A:$W,F$9-$L$9+15,FALSE),0)</f>
        <v>19</v>
      </c>
      <c r="G13" s="59">
        <f ca="1">IFERROR(VLOOKUP($A13&amp;LKP!$C$19&amp;LKP!$C$20,Data!$A:$W,G$9-$L$9+15,FALSE),0)</f>
        <v>15</v>
      </c>
      <c r="H13" s="59">
        <f ca="1">IFERROR(VLOOKUP($A13&amp;LKP!$C$19&amp;LKP!$C$20,Data!$A:$W,H$9-$L$9+15,FALSE),0)</f>
        <v>16</v>
      </c>
      <c r="I13" s="59">
        <f ca="1">IFERROR(VLOOKUP($A13&amp;LKP!$C$19&amp;LKP!$C$20,Data!$A:$W,I$9-$L$9+15,FALSE),0)</f>
        <v>16</v>
      </c>
      <c r="J13" s="59">
        <f ca="1">IFERROR(VLOOKUP($A13&amp;LKP!$C$19&amp;LKP!$C$20,Data!$A:$W,J$9-$L$9+15,FALSE),0)</f>
        <v>23</v>
      </c>
      <c r="K13" s="59">
        <f ca="1">IFERROR(VLOOKUP($A13&amp;LKP!$C$19&amp;LKP!$C$20,Data!$A:$W,K$9-$L$9+15,FALSE),0)</f>
        <v>21</v>
      </c>
      <c r="L13" s="59">
        <f ca="1">IFERROR(VLOOKUP($A13&amp;LKP!$C$19&amp;LKP!$C$20,Data!$A:$W,L$9-$L$9+15,FALSE),0)</f>
        <v>23</v>
      </c>
    </row>
    <row r="14" spans="1:13" ht="18.75" customHeight="1" x14ac:dyDescent="0.2">
      <c r="A14" s="37" t="s">
        <v>32</v>
      </c>
      <c r="B14" s="59">
        <f ca="1">IFERROR(VLOOKUP($A14&amp;LKP!$C$19&amp;LKP!$C$20,Data!$A:$W,B$9-$L$9+15,FALSE),0)</f>
        <v>19</v>
      </c>
      <c r="C14" s="59">
        <f ca="1">IFERROR(VLOOKUP($A14&amp;LKP!$C$19&amp;LKP!$C$20,Data!$A:$W,C$9-$L$9+15,FALSE),0)</f>
        <v>20</v>
      </c>
      <c r="D14" s="59">
        <f ca="1">IFERROR(VLOOKUP($A14&amp;LKP!$C$19&amp;LKP!$C$20,Data!$A:$W,D$9-$L$9+15,FALSE),0)</f>
        <v>23</v>
      </c>
      <c r="E14" s="59">
        <f ca="1">IFERROR(VLOOKUP($A14&amp;LKP!$C$19&amp;LKP!$C$20,Data!$A:$W,E$9-$L$9+15,FALSE),0)</f>
        <v>23</v>
      </c>
      <c r="F14" s="59">
        <f ca="1">IFERROR(VLOOKUP($A14&amp;LKP!$C$19&amp;LKP!$C$20,Data!$A:$W,F$9-$L$9+15,FALSE),0)</f>
        <v>29</v>
      </c>
      <c r="G14" s="59">
        <f ca="1">IFERROR(VLOOKUP($A14&amp;LKP!$C$19&amp;LKP!$C$20,Data!$A:$W,G$9-$L$9+15,FALSE),0)</f>
        <v>28</v>
      </c>
      <c r="H14" s="59">
        <f ca="1">IFERROR(VLOOKUP($A14&amp;LKP!$C$19&amp;LKP!$C$20,Data!$A:$W,H$9-$L$9+15,FALSE),0)</f>
        <v>32</v>
      </c>
      <c r="I14" s="59">
        <f ca="1">IFERROR(VLOOKUP($A14&amp;LKP!$C$19&amp;LKP!$C$20,Data!$A:$W,I$9-$L$9+15,FALSE),0)</f>
        <v>29</v>
      </c>
      <c r="J14" s="59">
        <f ca="1">IFERROR(VLOOKUP($A14&amp;LKP!$C$19&amp;LKP!$C$20,Data!$A:$W,J$9-$L$9+15,FALSE),0)</f>
        <v>30</v>
      </c>
      <c r="K14" s="59">
        <f ca="1">IFERROR(VLOOKUP($A14&amp;LKP!$C$19&amp;LKP!$C$20,Data!$A:$W,K$9-$L$9+15,FALSE),0)</f>
        <v>35</v>
      </c>
      <c r="L14" s="59">
        <f ca="1">IFERROR(VLOOKUP($A14&amp;LKP!$C$19&amp;LKP!$C$20,Data!$A:$W,L$9-$L$9+15,FALSE),0)</f>
        <v>30</v>
      </c>
    </row>
    <row r="15" spans="1:13" ht="18.75" customHeight="1" x14ac:dyDescent="0.2">
      <c r="A15" s="37" t="s">
        <v>33</v>
      </c>
      <c r="B15" s="59">
        <f ca="1">IFERROR(VLOOKUP($A15&amp;LKP!$C$19&amp;LKP!$C$20,Data!$A:$W,B$9-$L$9+15,FALSE),0)</f>
        <v>47</v>
      </c>
      <c r="C15" s="59">
        <f ca="1">IFERROR(VLOOKUP($A15&amp;LKP!$C$19&amp;LKP!$C$20,Data!$A:$W,C$9-$L$9+15,FALSE),0)</f>
        <v>40</v>
      </c>
      <c r="D15" s="59">
        <f ca="1">IFERROR(VLOOKUP($A15&amp;LKP!$C$19&amp;LKP!$C$20,Data!$A:$W,D$9-$L$9+15,FALSE),0)</f>
        <v>54</v>
      </c>
      <c r="E15" s="59">
        <f ca="1">IFERROR(VLOOKUP($A15&amp;LKP!$C$19&amp;LKP!$C$20,Data!$A:$W,E$9-$L$9+15,FALSE),0)</f>
        <v>56</v>
      </c>
      <c r="F15" s="59">
        <f ca="1">IFERROR(VLOOKUP($A15&amp;LKP!$C$19&amp;LKP!$C$20,Data!$A:$W,F$9-$L$9+15,FALSE),0)</f>
        <v>52</v>
      </c>
      <c r="G15" s="59">
        <f ca="1">IFERROR(VLOOKUP($A15&amp;LKP!$C$19&amp;LKP!$C$20,Data!$A:$W,G$9-$L$9+15,FALSE),0)</f>
        <v>64</v>
      </c>
      <c r="H15" s="59">
        <f ca="1">IFERROR(VLOOKUP($A15&amp;LKP!$C$19&amp;LKP!$C$20,Data!$A:$W,H$9-$L$9+15,FALSE),0)</f>
        <v>54</v>
      </c>
      <c r="I15" s="59">
        <f ca="1">IFERROR(VLOOKUP($A15&amp;LKP!$C$19&amp;LKP!$C$20,Data!$A:$W,I$9-$L$9+15,FALSE),0)</f>
        <v>63</v>
      </c>
      <c r="J15" s="59">
        <f ca="1">IFERROR(VLOOKUP($A15&amp;LKP!$C$19&amp;LKP!$C$20,Data!$A:$W,J$9-$L$9+15,FALSE),0)</f>
        <v>54</v>
      </c>
      <c r="K15" s="59">
        <f ca="1">IFERROR(VLOOKUP($A15&amp;LKP!$C$19&amp;LKP!$C$20,Data!$A:$W,K$9-$L$9+15,FALSE),0)</f>
        <v>58</v>
      </c>
      <c r="L15" s="59">
        <f ca="1">IFERROR(VLOOKUP($A15&amp;LKP!$C$19&amp;LKP!$C$20,Data!$A:$W,L$9-$L$9+15,FALSE),0)</f>
        <v>67</v>
      </c>
    </row>
    <row r="16" spans="1:13" ht="18.75" customHeight="1" x14ac:dyDescent="0.2">
      <c r="A16" s="37" t="s">
        <v>41</v>
      </c>
      <c r="B16" s="59">
        <f ca="1">IFERROR(VLOOKUP($A16&amp;LKP!$C$19&amp;LKP!$C$20,Data!$A:$W,B$9-$L$9+15,FALSE),0)</f>
        <v>125</v>
      </c>
      <c r="C16" s="59">
        <f ca="1">IFERROR(VLOOKUP($A16&amp;LKP!$C$19&amp;LKP!$C$20,Data!$A:$W,C$9-$L$9+15,FALSE),0)</f>
        <v>129</v>
      </c>
      <c r="D16" s="59">
        <f ca="1">IFERROR(VLOOKUP($A16&amp;LKP!$C$19&amp;LKP!$C$20,Data!$A:$W,D$9-$L$9+15,FALSE),0)</f>
        <v>131</v>
      </c>
      <c r="E16" s="59">
        <f ca="1">IFERROR(VLOOKUP($A16&amp;LKP!$C$19&amp;LKP!$C$20,Data!$A:$W,E$9-$L$9+15,FALSE),0)</f>
        <v>136</v>
      </c>
      <c r="F16" s="59">
        <f ca="1">IFERROR(VLOOKUP($A16&amp;LKP!$C$19&amp;LKP!$C$20,Data!$A:$W,F$9-$L$9+15,FALSE),0)</f>
        <v>139</v>
      </c>
      <c r="G16" s="59">
        <f ca="1">IFERROR(VLOOKUP($A16&amp;LKP!$C$19&amp;LKP!$C$20,Data!$A:$W,G$9-$L$9+15,FALSE),0)</f>
        <v>139</v>
      </c>
      <c r="H16" s="59">
        <f ca="1">IFERROR(VLOOKUP($A16&amp;LKP!$C$19&amp;LKP!$C$20,Data!$A:$W,H$9-$L$9+15,FALSE),0)</f>
        <v>151</v>
      </c>
      <c r="I16" s="59">
        <f ca="1">IFERROR(VLOOKUP($A16&amp;LKP!$C$19&amp;LKP!$C$20,Data!$A:$W,I$9-$L$9+15,FALSE),0)</f>
        <v>164</v>
      </c>
      <c r="J16" s="59">
        <f ca="1">IFERROR(VLOOKUP($A16&amp;LKP!$C$19&amp;LKP!$C$20,Data!$A:$W,J$9-$L$9+15,FALSE),0)</f>
        <v>164</v>
      </c>
      <c r="K16" s="59">
        <f ca="1">IFERROR(VLOOKUP($A16&amp;LKP!$C$19&amp;LKP!$C$20,Data!$A:$W,K$9-$L$9+15,FALSE),0)</f>
        <v>176</v>
      </c>
      <c r="L16" s="59">
        <f ca="1">IFERROR(VLOOKUP($A16&amp;LKP!$C$19&amp;LKP!$C$20,Data!$A:$W,L$9-$L$9+15,FALSE),0)</f>
        <v>166</v>
      </c>
    </row>
    <row r="17" spans="1:15" ht="18.75" customHeight="1" x14ac:dyDescent="0.2">
      <c r="A17" s="37" t="s">
        <v>40</v>
      </c>
      <c r="B17" s="59">
        <f ca="1">IFERROR(VLOOKUP($A17&amp;LKP!$C$19&amp;LKP!$C$20,Data!$A:$W,B$9-$L$9+15,FALSE),0)</f>
        <v>35</v>
      </c>
      <c r="C17" s="59">
        <f ca="1">IFERROR(VLOOKUP($A17&amp;LKP!$C$19&amp;LKP!$C$20,Data!$A:$W,C$9-$L$9+15,FALSE),0)</f>
        <v>26</v>
      </c>
      <c r="D17" s="59">
        <f ca="1">IFERROR(VLOOKUP($A17&amp;LKP!$C$19&amp;LKP!$C$20,Data!$A:$W,D$9-$L$9+15,FALSE),0)</f>
        <v>31</v>
      </c>
      <c r="E17" s="59">
        <f ca="1">IFERROR(VLOOKUP($A17&amp;LKP!$C$19&amp;LKP!$C$20,Data!$A:$W,E$9-$L$9+15,FALSE),0)</f>
        <v>29</v>
      </c>
      <c r="F17" s="59">
        <f ca="1">IFERROR(VLOOKUP($A17&amp;LKP!$C$19&amp;LKP!$C$20,Data!$A:$W,F$9-$L$9+15,FALSE),0)</f>
        <v>30</v>
      </c>
      <c r="G17" s="59">
        <f ca="1">IFERROR(VLOOKUP($A17&amp;LKP!$C$19&amp;LKP!$C$20,Data!$A:$W,G$9-$L$9+15,FALSE),0)</f>
        <v>27</v>
      </c>
      <c r="H17" s="59">
        <f ca="1">IFERROR(VLOOKUP($A17&amp;LKP!$C$19&amp;LKP!$C$20,Data!$A:$W,H$9-$L$9+15,FALSE),0)</f>
        <v>32</v>
      </c>
      <c r="I17" s="59">
        <f ca="1">IFERROR(VLOOKUP($A17&amp;LKP!$C$19&amp;LKP!$C$20,Data!$A:$W,I$9-$L$9+15,FALSE),0)</f>
        <v>32</v>
      </c>
      <c r="J17" s="59">
        <f ca="1">IFERROR(VLOOKUP($A17&amp;LKP!$C$19&amp;LKP!$C$20,Data!$A:$W,J$9-$L$9+15,FALSE),0)</f>
        <v>42</v>
      </c>
      <c r="K17" s="59">
        <f ca="1">IFERROR(VLOOKUP($A17&amp;LKP!$C$19&amp;LKP!$C$20,Data!$A:$W,K$9-$L$9+15,FALSE),0)</f>
        <v>37</v>
      </c>
      <c r="L17" s="59">
        <f ca="1">IFERROR(VLOOKUP($A17&amp;LKP!$C$19&amp;LKP!$C$20,Data!$A:$W,L$9-$L$9+15,FALSE),0)</f>
        <v>38</v>
      </c>
    </row>
    <row r="18" spans="1:15" ht="18.75" customHeight="1" x14ac:dyDescent="0.2">
      <c r="A18" s="37" t="s">
        <v>34</v>
      </c>
      <c r="B18" s="59">
        <f ca="1">IFERROR(VLOOKUP($A18&amp;LKP!$C$19&amp;LKP!$C$20,Data!$A:$W,B$9-$L$9+15,FALSE),0)</f>
        <v>26</v>
      </c>
      <c r="C18" s="59">
        <f ca="1">IFERROR(VLOOKUP($A18&amp;LKP!$C$19&amp;LKP!$C$20,Data!$A:$W,C$9-$L$9+15,FALSE),0)</f>
        <v>35</v>
      </c>
      <c r="D18" s="59">
        <f ca="1">IFERROR(VLOOKUP($A18&amp;LKP!$C$19&amp;LKP!$C$20,Data!$A:$W,D$9-$L$9+15,FALSE),0)</f>
        <v>33</v>
      </c>
      <c r="E18" s="59">
        <f ca="1">IFERROR(VLOOKUP($A18&amp;LKP!$C$19&amp;LKP!$C$20,Data!$A:$W,E$9-$L$9+15,FALSE),0)</f>
        <v>32</v>
      </c>
      <c r="F18" s="59">
        <f ca="1">IFERROR(VLOOKUP($A18&amp;LKP!$C$19&amp;LKP!$C$20,Data!$A:$W,F$9-$L$9+15,FALSE),0)</f>
        <v>35</v>
      </c>
      <c r="G18" s="59">
        <f ca="1">IFERROR(VLOOKUP($A18&amp;LKP!$C$19&amp;LKP!$C$20,Data!$A:$W,G$9-$L$9+15,FALSE),0)</f>
        <v>36</v>
      </c>
      <c r="H18" s="59">
        <f ca="1">IFERROR(VLOOKUP($A18&amp;LKP!$C$19&amp;LKP!$C$20,Data!$A:$W,H$9-$L$9+15,FALSE),0)</f>
        <v>35</v>
      </c>
      <c r="I18" s="59">
        <f ca="1">IFERROR(VLOOKUP($A18&amp;LKP!$C$19&amp;LKP!$C$20,Data!$A:$W,I$9-$L$9+15,FALSE),0)</f>
        <v>40</v>
      </c>
      <c r="J18" s="59">
        <f ca="1">IFERROR(VLOOKUP($A18&amp;LKP!$C$19&amp;LKP!$C$20,Data!$A:$W,J$9-$L$9+15,FALSE),0)</f>
        <v>41</v>
      </c>
      <c r="K18" s="59">
        <f ca="1">IFERROR(VLOOKUP($A18&amp;LKP!$C$19&amp;LKP!$C$20,Data!$A:$W,K$9-$L$9+15,FALSE),0)</f>
        <v>44</v>
      </c>
      <c r="L18" s="59">
        <f ca="1">IFERROR(VLOOKUP($A18&amp;LKP!$C$19&amp;LKP!$C$20,Data!$A:$W,L$9-$L$9+15,FALSE),0)</f>
        <v>41</v>
      </c>
    </row>
    <row r="19" spans="1:15" ht="18.75" customHeight="1" x14ac:dyDescent="0.2">
      <c r="A19" s="37" t="s">
        <v>35</v>
      </c>
      <c r="B19" s="59">
        <f ca="1">IFERROR(VLOOKUP($A19&amp;LKP!$C$19&amp;LKP!$C$20,Data!$A:$W,B$9-$L$9+15,FALSE),0)</f>
        <v>94</v>
      </c>
      <c r="C19" s="59">
        <f ca="1">IFERROR(VLOOKUP($A19&amp;LKP!$C$19&amp;LKP!$C$20,Data!$A:$W,C$9-$L$9+15,FALSE),0)</f>
        <v>84</v>
      </c>
      <c r="D19" s="59">
        <f ca="1">IFERROR(VLOOKUP($A19&amp;LKP!$C$19&amp;LKP!$C$20,Data!$A:$W,D$9-$L$9+15,FALSE),0)</f>
        <v>93</v>
      </c>
      <c r="E19" s="59">
        <f ca="1">IFERROR(VLOOKUP($A19&amp;LKP!$C$19&amp;LKP!$C$20,Data!$A:$W,E$9-$L$9+15,FALSE),0)</f>
        <v>91</v>
      </c>
      <c r="F19" s="59">
        <f ca="1">IFERROR(VLOOKUP($A19&amp;LKP!$C$19&amp;LKP!$C$20,Data!$A:$W,F$9-$L$9+15,FALSE),0)</f>
        <v>103</v>
      </c>
      <c r="G19" s="59">
        <f ca="1">IFERROR(VLOOKUP($A19&amp;LKP!$C$19&amp;LKP!$C$20,Data!$A:$W,G$9-$L$9+15,FALSE),0)</f>
        <v>103</v>
      </c>
      <c r="H19" s="59">
        <f ca="1">IFERROR(VLOOKUP($A19&amp;LKP!$C$19&amp;LKP!$C$20,Data!$A:$W,H$9-$L$9+15,FALSE),0)</f>
        <v>101</v>
      </c>
      <c r="I19" s="59">
        <f ca="1">IFERROR(VLOOKUP($A19&amp;LKP!$C$19&amp;LKP!$C$20,Data!$A:$W,I$9-$L$9+15,FALSE),0)</f>
        <v>108</v>
      </c>
      <c r="J19" s="59">
        <f ca="1">IFERROR(VLOOKUP($A19&amp;LKP!$C$19&amp;LKP!$C$20,Data!$A:$W,J$9-$L$9+15,FALSE),0)</f>
        <v>132</v>
      </c>
      <c r="K19" s="59">
        <f ca="1">IFERROR(VLOOKUP($A19&amp;LKP!$C$19&amp;LKP!$C$20,Data!$A:$W,K$9-$L$9+15,FALSE),0)</f>
        <v>125</v>
      </c>
      <c r="L19" s="59">
        <f ca="1">IFERROR(VLOOKUP($A19&amp;LKP!$C$19&amp;LKP!$C$20,Data!$A:$W,L$9-$L$9+15,FALSE),0)</f>
        <v>136</v>
      </c>
    </row>
    <row r="20" spans="1:15" ht="18.75" customHeight="1" x14ac:dyDescent="0.2">
      <c r="A20" s="37" t="s">
        <v>36</v>
      </c>
      <c r="B20" s="59">
        <f ca="1">IFERROR(VLOOKUP($A20&amp;LKP!$C$19&amp;LKP!$C$20,Data!$A:$W,B$9-$L$9+15,FALSE),0)</f>
        <v>1</v>
      </c>
      <c r="C20" s="59">
        <f ca="1">IFERROR(VLOOKUP($A20&amp;LKP!$C$19&amp;LKP!$C$20,Data!$A:$W,C$9-$L$9+15,FALSE),0)</f>
        <v>1</v>
      </c>
      <c r="D20" s="59">
        <f ca="1">IFERROR(VLOOKUP($A20&amp;LKP!$C$19&amp;LKP!$C$20,Data!$A:$W,D$9-$L$9+15,FALSE),0)</f>
        <v>1</v>
      </c>
      <c r="E20" s="59">
        <f ca="1">IFERROR(VLOOKUP($A20&amp;LKP!$C$19&amp;LKP!$C$20,Data!$A:$W,E$9-$L$9+15,FALSE),0)</f>
        <v>0</v>
      </c>
      <c r="F20" s="59">
        <f ca="1">IFERROR(VLOOKUP($A20&amp;LKP!$C$19&amp;LKP!$C$20,Data!$A:$W,F$9-$L$9+15,FALSE),0)</f>
        <v>0</v>
      </c>
      <c r="G20" s="59">
        <f ca="1">IFERROR(VLOOKUP($A20&amp;LKP!$C$19&amp;LKP!$C$20,Data!$A:$W,G$9-$L$9+15,FALSE),0)</f>
        <v>0</v>
      </c>
      <c r="H20" s="59">
        <f ca="1">IFERROR(VLOOKUP($A20&amp;LKP!$C$19&amp;LKP!$C$20,Data!$A:$W,H$9-$L$9+15,FALSE),0)</f>
        <v>1</v>
      </c>
      <c r="I20" s="59">
        <f ca="1">IFERROR(VLOOKUP($A20&amp;LKP!$C$19&amp;LKP!$C$20,Data!$A:$W,I$9-$L$9+15,FALSE),0)</f>
        <v>1</v>
      </c>
      <c r="J20" s="59">
        <f ca="1">IFERROR(VLOOKUP($A20&amp;LKP!$C$19&amp;LKP!$C$20,Data!$A:$W,J$9-$L$9+15,FALSE),0)</f>
        <v>3</v>
      </c>
      <c r="K20" s="59">
        <f ca="1">IFERROR(VLOOKUP($A20&amp;LKP!$C$19&amp;LKP!$C$20,Data!$A:$W,K$9-$L$9+15,FALSE),0)</f>
        <v>3</v>
      </c>
      <c r="L20" s="59">
        <f ca="1">IFERROR(VLOOKUP($A20&amp;LKP!$C$19&amp;LKP!$C$20,Data!$A:$W,L$9-$L$9+15,FALSE),0)</f>
        <v>3</v>
      </c>
    </row>
    <row r="21" spans="1:15" ht="18.75" customHeight="1" x14ac:dyDescent="0.2">
      <c r="A21" s="37" t="s">
        <v>37</v>
      </c>
      <c r="B21" s="59">
        <f ca="1">IFERROR(VLOOKUP($A21&amp;LKP!$C$19&amp;LKP!$C$20,Data!$A:$W,B$9-$L$9+15,FALSE),0)</f>
        <v>0</v>
      </c>
      <c r="C21" s="59">
        <f ca="1">IFERROR(VLOOKUP($A21&amp;LKP!$C$19&amp;LKP!$C$20,Data!$A:$W,C$9-$L$9+15,FALSE),0)</f>
        <v>0</v>
      </c>
      <c r="D21" s="59">
        <f ca="1">IFERROR(VLOOKUP($A21&amp;LKP!$C$19&amp;LKP!$C$20,Data!$A:$W,D$9-$L$9+15,FALSE),0)</f>
        <v>0</v>
      </c>
      <c r="E21" s="59">
        <f ca="1">IFERROR(VLOOKUP($A21&amp;LKP!$C$19&amp;LKP!$C$20,Data!$A:$W,E$9-$L$9+15,FALSE),0)</f>
        <v>1</v>
      </c>
      <c r="F21" s="59">
        <f ca="1">IFERROR(VLOOKUP($A21&amp;LKP!$C$19&amp;LKP!$C$20,Data!$A:$W,F$9-$L$9+15,FALSE),0)</f>
        <v>2</v>
      </c>
      <c r="G21" s="59">
        <f ca="1">IFERROR(VLOOKUP($A21&amp;LKP!$C$19&amp;LKP!$C$20,Data!$A:$W,G$9-$L$9+15,FALSE),0)</f>
        <v>1</v>
      </c>
      <c r="H21" s="59">
        <f ca="1">IFERROR(VLOOKUP($A21&amp;LKP!$C$19&amp;LKP!$C$20,Data!$A:$W,H$9-$L$9+15,FALSE),0)</f>
        <v>3</v>
      </c>
      <c r="I21" s="59">
        <f ca="1">IFERROR(VLOOKUP($A21&amp;LKP!$C$19&amp;LKP!$C$20,Data!$A:$W,I$9-$L$9+15,FALSE),0)</f>
        <v>3</v>
      </c>
      <c r="J21" s="59">
        <f ca="1">IFERROR(VLOOKUP($A21&amp;LKP!$C$19&amp;LKP!$C$20,Data!$A:$W,J$9-$L$9+15,FALSE),0)</f>
        <v>3</v>
      </c>
      <c r="K21" s="59">
        <f ca="1">IFERROR(VLOOKUP($A21&amp;LKP!$C$19&amp;LKP!$C$20,Data!$A:$W,K$9-$L$9+15,FALSE),0)</f>
        <v>5</v>
      </c>
      <c r="L21" s="59">
        <f ca="1">IFERROR(VLOOKUP($A21&amp;LKP!$C$19&amp;LKP!$C$20,Data!$A:$W,L$9-$L$9+15,FALSE),0)</f>
        <v>2</v>
      </c>
    </row>
    <row r="22" spans="1:15" ht="18.75" customHeight="1" x14ac:dyDescent="0.2">
      <c r="A22" s="37" t="s">
        <v>38</v>
      </c>
      <c r="B22" s="59">
        <f ca="1">IFERROR(VLOOKUP($A22&amp;LKP!$C$19&amp;LKP!$C$20,Data!$A:$W,B$9-$L$9+15,FALSE),0)</f>
        <v>55</v>
      </c>
      <c r="C22" s="59">
        <f ca="1">IFERROR(VLOOKUP($A22&amp;LKP!$C$19&amp;LKP!$C$20,Data!$A:$W,C$9-$L$9+15,FALSE),0)</f>
        <v>43</v>
      </c>
      <c r="D22" s="59">
        <f ca="1">IFERROR(VLOOKUP($A22&amp;LKP!$C$19&amp;LKP!$C$20,Data!$A:$W,D$9-$L$9+15,FALSE),0)</f>
        <v>43</v>
      </c>
      <c r="E22" s="59">
        <f ca="1">IFERROR(VLOOKUP($A22&amp;LKP!$C$19&amp;LKP!$C$20,Data!$A:$W,E$9-$L$9+15,FALSE),0)</f>
        <v>43</v>
      </c>
      <c r="F22" s="59">
        <f ca="1">IFERROR(VLOOKUP($A22&amp;LKP!$C$19&amp;LKP!$C$20,Data!$A:$W,F$9-$L$9+15,FALSE),0)</f>
        <v>34</v>
      </c>
      <c r="G22" s="59">
        <f ca="1">IFERROR(VLOOKUP($A22&amp;LKP!$C$19&amp;LKP!$C$20,Data!$A:$W,G$9-$L$9+15,FALSE),0)</f>
        <v>23</v>
      </c>
      <c r="H22" s="59">
        <f ca="1">IFERROR(VLOOKUP($A22&amp;LKP!$C$19&amp;LKP!$C$20,Data!$A:$W,H$9-$L$9+15,FALSE),0)</f>
        <v>32</v>
      </c>
      <c r="I22" s="59">
        <f ca="1">IFERROR(VLOOKUP($A22&amp;LKP!$C$19&amp;LKP!$C$20,Data!$A:$W,I$9-$L$9+15,FALSE),0)</f>
        <v>42</v>
      </c>
      <c r="J22" s="59">
        <f ca="1">IFERROR(VLOOKUP($A22&amp;LKP!$C$19&amp;LKP!$C$20,Data!$A:$W,J$9-$L$9+15,FALSE),0)</f>
        <v>29</v>
      </c>
      <c r="K22" s="59">
        <f ca="1">IFERROR(VLOOKUP($A22&amp;LKP!$C$19&amp;LKP!$C$20,Data!$A:$W,K$9-$L$9+15,FALSE),0)</f>
        <v>59</v>
      </c>
      <c r="L22" s="59">
        <f ca="1">IFERROR(VLOOKUP($A22&amp;LKP!$C$19&amp;LKP!$C$20,Data!$A:$W,L$9-$L$9+15,FALSE),0)</f>
        <v>49</v>
      </c>
    </row>
    <row r="23" spans="1:15" ht="18.75" customHeight="1" x14ac:dyDescent="0.2">
      <c r="A23" s="37" t="s">
        <v>39</v>
      </c>
      <c r="B23" s="59">
        <f ca="1">IFERROR(VLOOKUP($A23&amp;LKP!$C$19&amp;LKP!$C$20,Data!$A:$W,B$9-$L$9+15,FALSE),0)</f>
        <v>1</v>
      </c>
      <c r="C23" s="59">
        <f ca="1">IFERROR(VLOOKUP($A23&amp;LKP!$C$19&amp;LKP!$C$20,Data!$A:$W,C$9-$L$9+15,FALSE),0)</f>
        <v>2</v>
      </c>
      <c r="D23" s="59">
        <f ca="1">IFERROR(VLOOKUP($A23&amp;LKP!$C$19&amp;LKP!$C$20,Data!$A:$W,D$9-$L$9+15,FALSE),0)</f>
        <v>4</v>
      </c>
      <c r="E23" s="59">
        <f ca="1">IFERROR(VLOOKUP($A23&amp;LKP!$C$19&amp;LKP!$C$20,Data!$A:$W,E$9-$L$9+15,FALSE),0)</f>
        <v>2</v>
      </c>
      <c r="F23" s="59">
        <f ca="1">IFERROR(VLOOKUP($A23&amp;LKP!$C$19&amp;LKP!$C$20,Data!$A:$W,F$9-$L$9+15,FALSE),0)</f>
        <v>2</v>
      </c>
      <c r="G23" s="59">
        <f ca="1">IFERROR(VLOOKUP($A23&amp;LKP!$C$19&amp;LKP!$C$20,Data!$A:$W,G$9-$L$9+15,FALSE),0)</f>
        <v>2</v>
      </c>
      <c r="H23" s="59">
        <f ca="1">IFERROR(VLOOKUP($A23&amp;LKP!$C$19&amp;LKP!$C$20,Data!$A:$W,H$9-$L$9+15,FALSE),0)</f>
        <v>2</v>
      </c>
      <c r="I23" s="59">
        <f ca="1">IFERROR(VLOOKUP($A23&amp;LKP!$C$19&amp;LKP!$C$20,Data!$A:$W,I$9-$L$9+15,FALSE),0)</f>
        <v>2</v>
      </c>
      <c r="J23" s="59">
        <f ca="1">IFERROR(VLOOKUP($A23&amp;LKP!$C$19&amp;LKP!$C$20,Data!$A:$W,J$9-$L$9+15,FALSE),0)</f>
        <v>3</v>
      </c>
      <c r="K23" s="59">
        <f ca="1">IFERROR(VLOOKUP($A23&amp;LKP!$C$19&amp;LKP!$C$20,Data!$A:$W,K$9-$L$9+15,FALSE),0)</f>
        <v>2</v>
      </c>
      <c r="L23" s="59">
        <f ca="1">IFERROR(VLOOKUP($A23&amp;LKP!$C$19&amp;LKP!$C$20,Data!$A:$W,L$9-$L$9+15,FALSE),0)</f>
        <v>1</v>
      </c>
    </row>
    <row r="24" spans="1:15" ht="18.75" customHeight="1" x14ac:dyDescent="0.2">
      <c r="A24" s="58" t="s">
        <v>42</v>
      </c>
      <c r="B24" s="60">
        <f ca="1">IFERROR(VLOOKUP($A24&amp;LKP!$C$19&amp;LKP!$C$20,Data!$A:$W,B$9-$L$9+15,FALSE),0)</f>
        <v>478</v>
      </c>
      <c r="C24" s="60">
        <f ca="1">IFERROR(VLOOKUP($A24&amp;LKP!$C$19&amp;LKP!$C$20,Data!$A:$W,C$9-$L$9+15,FALSE),0)</f>
        <v>455</v>
      </c>
      <c r="D24" s="60">
        <f ca="1">IFERROR(VLOOKUP($A24&amp;LKP!$C$19&amp;LKP!$C$20,Data!$A:$W,D$9-$L$9+15,FALSE),0)</f>
        <v>490</v>
      </c>
      <c r="E24" s="60">
        <f ca="1">IFERROR(VLOOKUP($A24&amp;LKP!$C$19&amp;LKP!$C$20,Data!$A:$W,E$9-$L$9+15,FALSE),0)</f>
        <v>499</v>
      </c>
      <c r="F24" s="60">
        <f ca="1">IFERROR(VLOOKUP($A24&amp;LKP!$C$19&amp;LKP!$C$20,Data!$A:$W,F$9-$L$9+15,FALSE),0)</f>
        <v>502</v>
      </c>
      <c r="G24" s="60">
        <f ca="1">IFERROR(VLOOKUP($A24&amp;LKP!$C$19&amp;LKP!$C$20,Data!$A:$W,G$9-$L$9+15,FALSE),0)</f>
        <v>497</v>
      </c>
      <c r="H24" s="60">
        <f ca="1">IFERROR(VLOOKUP($A24&amp;LKP!$C$19&amp;LKP!$C$20,Data!$A:$W,H$9-$L$9+15,FALSE),0)</f>
        <v>516</v>
      </c>
      <c r="I24" s="60">
        <f ca="1">IFERROR(VLOOKUP($A24&amp;LKP!$C$19&amp;LKP!$C$20,Data!$A:$W,I$9-$L$9+15,FALSE),0)</f>
        <v>559</v>
      </c>
      <c r="J24" s="60">
        <f ca="1">IFERROR(VLOOKUP($A24&amp;LKP!$C$19&amp;LKP!$C$20,Data!$A:$W,J$9-$L$9+15,FALSE),0)</f>
        <v>586</v>
      </c>
      <c r="K24" s="60">
        <f ca="1">IFERROR(VLOOKUP($A24&amp;LKP!$C$19&amp;LKP!$C$20,Data!$A:$W,K$9-$L$9+15,FALSE),0)</f>
        <v>634</v>
      </c>
      <c r="L24" s="60">
        <f ca="1">IFERROR(VLOOKUP($A24&amp;LKP!$C$19&amp;LKP!$C$20,Data!$A:$W,L$9-$L$9+15,FALSE),0)</f>
        <v>639</v>
      </c>
    </row>
    <row r="25" spans="1:15" ht="20.25" customHeight="1" x14ac:dyDescent="0.2">
      <c r="A25" s="55"/>
    </row>
    <row r="26" spans="1:15" ht="23.25" customHeight="1" x14ac:dyDescent="0.2">
      <c r="A26" s="62" t="s">
        <v>59</v>
      </c>
      <c r="G26" s="73" t="s">
        <v>60</v>
      </c>
      <c r="H26" s="73"/>
      <c r="I26" s="73"/>
      <c r="J26" s="73" t="s">
        <v>61</v>
      </c>
      <c r="K26" s="73"/>
      <c r="L26" s="73" t="s">
        <v>62</v>
      </c>
      <c r="M26" s="73"/>
    </row>
    <row r="27" spans="1:15" x14ac:dyDescent="0.2">
      <c r="G27" s="8"/>
      <c r="H27" s="8"/>
      <c r="I27" s="8"/>
      <c r="J27" s="8"/>
      <c r="K27" s="8"/>
      <c r="L27" s="8"/>
    </row>
    <row r="28" spans="1:15" x14ac:dyDescent="0.2">
      <c r="G28" s="8"/>
      <c r="H28" s="8"/>
      <c r="I28" s="8"/>
      <c r="J28" s="8"/>
      <c r="K28" s="8"/>
      <c r="L28" s="8"/>
    </row>
    <row r="29" spans="1:15" ht="25.5" customHeight="1" x14ac:dyDescent="0.2">
      <c r="A29" s="70" t="str">
        <f ca="1">"Chart 2a - Number (headcount) of "&amp;IF(LKP!B20=1,(LKP!C19&amp;" for Both Genders - "&amp;LKP!C21),(LKP!C19&amp;" for "&amp;LKP!C20&amp;"s only - "&amp;LKP!C21))</f>
        <v>Chart 2a - Number (headcount) of Performer Registrar for Both Genders - Scotland</v>
      </c>
      <c r="B29" s="70"/>
      <c r="C29" s="70"/>
      <c r="D29" s="70"/>
      <c r="E29" s="38"/>
      <c r="F29" s="38"/>
      <c r="G29" s="70" t="str">
        <f ca="1">"Chart 2b - Number (headcount) of "&amp;IF(LKP!B24=1,(LKP!C23&amp;" for Both Genders - "&amp;LKP!C25),(LKP!C23&amp;" for "&amp;LKP!C24&amp;"s only - "&amp;LKP!C25))</f>
        <v>Chart 2b - Number (headcount) of All GPs for Both Genders - Scotland</v>
      </c>
      <c r="H29" s="70"/>
      <c r="I29" s="70"/>
      <c r="J29" s="70"/>
      <c r="K29" s="70"/>
      <c r="L29" s="70"/>
      <c r="M29" s="70"/>
      <c r="N29" s="38"/>
      <c r="O29" s="38"/>
    </row>
    <row r="32" spans="1:15" x14ac:dyDescent="0.2">
      <c r="A32" s="37"/>
    </row>
    <row r="33" spans="1:2" x14ac:dyDescent="0.2">
      <c r="A33" s="37"/>
    </row>
    <row r="34" spans="1:2" x14ac:dyDescent="0.2">
      <c r="A34" s="37"/>
    </row>
    <row r="35" spans="1:2" x14ac:dyDescent="0.2">
      <c r="A35" s="37"/>
    </row>
    <row r="36" spans="1:2" x14ac:dyDescent="0.2">
      <c r="A36" s="37"/>
    </row>
    <row r="37" spans="1:2" x14ac:dyDescent="0.2">
      <c r="A37" s="37"/>
    </row>
    <row r="38" spans="1:2" x14ac:dyDescent="0.2">
      <c r="A38" s="37"/>
    </row>
    <row r="39" spans="1:2" x14ac:dyDescent="0.2">
      <c r="A39" s="37"/>
    </row>
    <row r="40" spans="1:2" x14ac:dyDescent="0.2">
      <c r="A40" s="37"/>
    </row>
    <row r="41" spans="1:2" x14ac:dyDescent="0.2">
      <c r="A41" s="37"/>
    </row>
    <row r="42" spans="1:2" x14ac:dyDescent="0.2">
      <c r="A42" s="37"/>
    </row>
    <row r="43" spans="1:2" x14ac:dyDescent="0.2">
      <c r="A43" s="37"/>
    </row>
    <row r="44" spans="1:2" x14ac:dyDescent="0.2">
      <c r="A44" s="37"/>
    </row>
    <row r="48" spans="1:2" x14ac:dyDescent="0.2">
      <c r="B48" s="46" t="s">
        <v>48</v>
      </c>
    </row>
    <row r="49" spans="1:15" ht="15.75" customHeight="1" x14ac:dyDescent="0.2">
      <c r="A49" s="71"/>
      <c r="B49" s="72"/>
      <c r="C49" s="72"/>
      <c r="D49" s="72"/>
      <c r="E49" s="72"/>
      <c r="F49" s="72"/>
      <c r="G49" s="72"/>
      <c r="H49" s="72"/>
      <c r="I49" s="72"/>
      <c r="J49" s="72"/>
      <c r="K49" s="72"/>
      <c r="L49" s="72"/>
      <c r="M49" s="72"/>
      <c r="N49" s="72"/>
      <c r="O49" s="72"/>
    </row>
  </sheetData>
  <mergeCells count="6">
    <mergeCell ref="G29:M29"/>
    <mergeCell ref="A49:O49"/>
    <mergeCell ref="G26:I26"/>
    <mergeCell ref="J26:K26"/>
    <mergeCell ref="L26:M26"/>
    <mergeCell ref="A29:D29"/>
  </mergeCells>
  <phoneticPr fontId="13" type="noConversion"/>
  <pageMargins left="0.23622047244094491" right="0.23622047244094491" top="0.74803149606299213" bottom="0.74803149606299213" header="0.31496062992125984" footer="0.31496062992125984"/>
  <pageSetup paperSize="9" scale="6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41" r:id="rId4" name="Drop Down 1">
              <controlPr defaultSize="0" autoLine="0" autoPict="0">
                <anchor moveWithCells="1">
                  <from>
                    <xdr:col>0</xdr:col>
                    <xdr:colOff>19050</xdr:colOff>
                    <xdr:row>4</xdr:row>
                    <xdr:rowOff>9525</xdr:rowOff>
                  </from>
                  <to>
                    <xdr:col>0</xdr:col>
                    <xdr:colOff>1419225</xdr:colOff>
                    <xdr:row>5</xdr:row>
                    <xdr:rowOff>47625</xdr:rowOff>
                  </to>
                </anchor>
              </controlPr>
            </control>
          </mc:Choice>
        </mc:AlternateContent>
        <mc:AlternateContent xmlns:mc="http://schemas.openxmlformats.org/markup-compatibility/2006">
          <mc:Choice Requires="x14">
            <control shapeId="61443" r:id="rId5" name="Drop Down 3">
              <controlPr defaultSize="0" autoLine="0" autoPict="0">
                <anchor moveWithCells="1">
                  <from>
                    <xdr:col>0</xdr:col>
                    <xdr:colOff>47625</xdr:colOff>
                    <xdr:row>26</xdr:row>
                    <xdr:rowOff>66675</xdr:rowOff>
                  </from>
                  <to>
                    <xdr:col>1</xdr:col>
                    <xdr:colOff>114300</xdr:colOff>
                    <xdr:row>27</xdr:row>
                    <xdr:rowOff>104775</xdr:rowOff>
                  </to>
                </anchor>
              </controlPr>
            </control>
          </mc:Choice>
        </mc:AlternateContent>
        <mc:AlternateContent xmlns:mc="http://schemas.openxmlformats.org/markup-compatibility/2006">
          <mc:Choice Requires="x14">
            <control shapeId="61446" r:id="rId6" name="Drop Down 6">
              <controlPr defaultSize="0" autoLine="0" autoPict="0">
                <anchor moveWithCells="1">
                  <from>
                    <xdr:col>3</xdr:col>
                    <xdr:colOff>0</xdr:colOff>
                    <xdr:row>4</xdr:row>
                    <xdr:rowOff>19050</xdr:rowOff>
                  </from>
                  <to>
                    <xdr:col>4</xdr:col>
                    <xdr:colOff>466725</xdr:colOff>
                    <xdr:row>5</xdr:row>
                    <xdr:rowOff>57150</xdr:rowOff>
                  </to>
                </anchor>
              </controlPr>
            </control>
          </mc:Choice>
        </mc:AlternateContent>
        <mc:AlternateContent xmlns:mc="http://schemas.openxmlformats.org/markup-compatibility/2006">
          <mc:Choice Requires="x14">
            <control shapeId="61448" r:id="rId7" name="Drop Down 8">
              <controlPr defaultSize="0" autoLine="0" autoPict="0">
                <anchor moveWithCells="1">
                  <from>
                    <xdr:col>6</xdr:col>
                    <xdr:colOff>19050</xdr:colOff>
                    <xdr:row>26</xdr:row>
                    <xdr:rowOff>9525</xdr:rowOff>
                  </from>
                  <to>
                    <xdr:col>8</xdr:col>
                    <xdr:colOff>219075</xdr:colOff>
                    <xdr:row>27</xdr:row>
                    <xdr:rowOff>47625</xdr:rowOff>
                  </to>
                </anchor>
              </controlPr>
            </control>
          </mc:Choice>
        </mc:AlternateContent>
        <mc:AlternateContent xmlns:mc="http://schemas.openxmlformats.org/markup-compatibility/2006">
          <mc:Choice Requires="x14">
            <control shapeId="61451" r:id="rId8" name="Drop Down 11">
              <controlPr defaultSize="0" autoLine="0" autoPict="0">
                <anchor moveWithCells="1">
                  <from>
                    <xdr:col>9</xdr:col>
                    <xdr:colOff>19050</xdr:colOff>
                    <xdr:row>26</xdr:row>
                    <xdr:rowOff>9525</xdr:rowOff>
                  </from>
                  <to>
                    <xdr:col>10</xdr:col>
                    <xdr:colOff>333375</xdr:colOff>
                    <xdr:row>27</xdr:row>
                    <xdr:rowOff>47625</xdr:rowOff>
                  </to>
                </anchor>
              </controlPr>
            </control>
          </mc:Choice>
        </mc:AlternateContent>
        <mc:AlternateContent xmlns:mc="http://schemas.openxmlformats.org/markup-compatibility/2006">
          <mc:Choice Requires="x14">
            <control shapeId="61453" r:id="rId9" name="Drop Down 13">
              <controlPr defaultSize="0" autoLine="0" autoPict="0">
                <anchor moveWithCells="1">
                  <from>
                    <xdr:col>11</xdr:col>
                    <xdr:colOff>19050</xdr:colOff>
                    <xdr:row>26</xdr:row>
                    <xdr:rowOff>9525</xdr:rowOff>
                  </from>
                  <to>
                    <xdr:col>14</xdr:col>
                    <xdr:colOff>28575</xdr:colOff>
                    <xdr:row>27</xdr:row>
                    <xdr:rowOff>47625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49"/>
  <sheetViews>
    <sheetView showGridLines="0" topLeftCell="B1" zoomScaleNormal="100" workbookViewId="0">
      <pane ySplit="3" topLeftCell="A4" activePane="bottomLeft" state="frozen"/>
      <selection activeCell="B1" sqref="B1"/>
      <selection pane="bottomLeft" activeCell="R15" sqref="R15"/>
    </sheetView>
  </sheetViews>
  <sheetFormatPr defaultColWidth="9.140625" defaultRowHeight="12.75" x14ac:dyDescent="0.2"/>
  <cols>
    <col min="1" max="1" width="9.140625" style="16" hidden="1" customWidth="1"/>
    <col min="2" max="2" width="17.5703125" style="18" customWidth="1"/>
    <col min="3" max="3" width="30.42578125" style="18" customWidth="1"/>
    <col min="4" max="4" width="11" style="18" customWidth="1"/>
    <col min="5" max="12" width="9.140625" style="16" customWidth="1"/>
    <col min="13" max="16384" width="9.140625" style="16"/>
  </cols>
  <sheetData>
    <row r="1" spans="1:22" ht="15.75" x14ac:dyDescent="0.2">
      <c r="B1" s="33" t="s">
        <v>74</v>
      </c>
    </row>
    <row r="2" spans="1:22" x14ac:dyDescent="0.2">
      <c r="E2" s="74"/>
      <c r="F2" s="74"/>
      <c r="G2" s="74"/>
      <c r="H2" s="74"/>
      <c r="I2" s="74"/>
      <c r="J2" s="74"/>
    </row>
    <row r="3" spans="1:22" x14ac:dyDescent="0.2">
      <c r="A3" s="12" t="s">
        <v>57</v>
      </c>
      <c r="B3" s="12" t="s">
        <v>56</v>
      </c>
      <c r="C3" s="14" t="s">
        <v>21</v>
      </c>
      <c r="D3" s="14" t="s">
        <v>8</v>
      </c>
      <c r="E3" s="13">
        <v>2011</v>
      </c>
      <c r="F3" s="13">
        <v>2012</v>
      </c>
      <c r="G3" s="13">
        <v>2013</v>
      </c>
      <c r="H3" s="13">
        <v>2014</v>
      </c>
      <c r="I3" s="13">
        <v>2015</v>
      </c>
      <c r="J3" s="13">
        <v>2016</v>
      </c>
      <c r="K3" s="13">
        <v>2017</v>
      </c>
      <c r="L3" s="13">
        <v>2018</v>
      </c>
      <c r="M3" s="13">
        <v>2019</v>
      </c>
      <c r="N3" s="13">
        <v>2020</v>
      </c>
      <c r="O3" s="13">
        <v>2021</v>
      </c>
      <c r="P3" s="13"/>
    </row>
    <row r="4" spans="1:22" x14ac:dyDescent="0.2">
      <c r="A4" s="18" t="str">
        <f>CONCATENATE(B4,C4,D4)</f>
        <v>Ayrshire &amp; ArranAll GPsAll</v>
      </c>
      <c r="B4" t="s">
        <v>28</v>
      </c>
      <c r="C4" t="s">
        <v>7</v>
      </c>
      <c r="D4" t="s">
        <v>1</v>
      </c>
      <c r="E4" s="32">
        <v>322</v>
      </c>
      <c r="F4" s="32">
        <v>325</v>
      </c>
      <c r="G4" s="32">
        <v>329</v>
      </c>
      <c r="H4" s="32">
        <v>335</v>
      </c>
      <c r="I4" s="32">
        <v>329</v>
      </c>
      <c r="J4" s="32">
        <v>331</v>
      </c>
      <c r="K4" s="32">
        <v>319</v>
      </c>
      <c r="L4" s="32">
        <v>338</v>
      </c>
      <c r="M4" s="32">
        <v>330</v>
      </c>
      <c r="N4" s="32">
        <v>340</v>
      </c>
      <c r="O4" s="32">
        <v>345</v>
      </c>
      <c r="P4"/>
      <c r="Q4" s="13"/>
      <c r="R4" s="13"/>
      <c r="S4" s="13"/>
      <c r="T4" s="13"/>
      <c r="U4" s="13"/>
      <c r="V4" s="13"/>
    </row>
    <row r="5" spans="1:22" x14ac:dyDescent="0.2">
      <c r="A5" s="18" t="str">
        <f>CONCATENATE(B5,C5,D5)</f>
        <v>Ayrshire &amp; ArranAll GPsFemale</v>
      </c>
      <c r="B5" t="s">
        <v>28</v>
      </c>
      <c r="C5" t="s">
        <v>7</v>
      </c>
      <c r="D5" t="s">
        <v>0</v>
      </c>
      <c r="E5" s="32">
        <v>141</v>
      </c>
      <c r="F5" s="32">
        <v>149</v>
      </c>
      <c r="G5" s="32">
        <v>155</v>
      </c>
      <c r="H5" s="32">
        <v>152</v>
      </c>
      <c r="I5" s="32">
        <v>168</v>
      </c>
      <c r="J5" s="32">
        <v>168</v>
      </c>
      <c r="K5" s="32">
        <v>170</v>
      </c>
      <c r="L5" s="32">
        <v>191</v>
      </c>
      <c r="M5" s="32">
        <v>182</v>
      </c>
      <c r="N5" s="32">
        <v>194</v>
      </c>
      <c r="O5" s="32">
        <v>201</v>
      </c>
      <c r="P5"/>
      <c r="Q5" s="14"/>
      <c r="R5" s="14"/>
      <c r="S5" s="14"/>
      <c r="T5" s="14"/>
      <c r="U5" s="15"/>
      <c r="V5" s="14"/>
    </row>
    <row r="6" spans="1:22" x14ac:dyDescent="0.2">
      <c r="A6" s="18" t="str">
        <f>CONCATENATE(B6,C6,D6)</f>
        <v>Ayrshire &amp; ArranAll GPsMale</v>
      </c>
      <c r="B6" t="s">
        <v>28</v>
      </c>
      <c r="C6" t="s">
        <v>7</v>
      </c>
      <c r="D6" t="s">
        <v>2</v>
      </c>
      <c r="E6" s="32">
        <v>181</v>
      </c>
      <c r="F6" s="32">
        <v>176</v>
      </c>
      <c r="G6" s="32">
        <v>174</v>
      </c>
      <c r="H6" s="32">
        <v>183</v>
      </c>
      <c r="I6" s="32">
        <v>161</v>
      </c>
      <c r="J6" s="32">
        <v>163</v>
      </c>
      <c r="K6" s="32">
        <v>149</v>
      </c>
      <c r="L6" s="32">
        <v>147</v>
      </c>
      <c r="M6" s="32">
        <v>147</v>
      </c>
      <c r="N6" s="32">
        <v>144</v>
      </c>
      <c r="O6" s="32">
        <v>141</v>
      </c>
      <c r="P6"/>
      <c r="Q6" s="12"/>
      <c r="R6" s="12"/>
      <c r="S6" s="12"/>
      <c r="T6" s="12"/>
      <c r="U6" s="12"/>
      <c r="V6" s="12"/>
    </row>
    <row r="7" spans="1:22" x14ac:dyDescent="0.2">
      <c r="A7" s="18" t="str">
        <f>CONCATENATE(B7,C7,D7)</f>
        <v>Ayrshire &amp; ArranAll GPsNot recorded</v>
      </c>
      <c r="B7" t="s">
        <v>28</v>
      </c>
      <c r="C7" t="s">
        <v>7</v>
      </c>
      <c r="D7" t="s">
        <v>71</v>
      </c>
      <c r="E7">
        <v>0</v>
      </c>
      <c r="F7">
        <v>0</v>
      </c>
      <c r="G7">
        <v>0</v>
      </c>
      <c r="H7">
        <v>0</v>
      </c>
      <c r="I7">
        <v>0</v>
      </c>
      <c r="J7">
        <v>0</v>
      </c>
      <c r="K7">
        <v>0</v>
      </c>
      <c r="L7">
        <v>0</v>
      </c>
      <c r="M7">
        <v>1</v>
      </c>
      <c r="N7">
        <v>2</v>
      </c>
      <c r="O7">
        <v>3</v>
      </c>
      <c r="P7"/>
      <c r="Q7" s="12"/>
      <c r="R7" s="12"/>
      <c r="S7" s="12"/>
      <c r="T7" s="12"/>
      <c r="U7" s="12"/>
      <c r="V7" s="12"/>
    </row>
    <row r="8" spans="1:22" x14ac:dyDescent="0.2">
      <c r="A8" s="18" t="str">
        <f>CONCATENATE(B8,C8,D8)</f>
        <v>Ayrshire &amp; ArranPERFORMERAll</v>
      </c>
      <c r="B8" t="s">
        <v>28</v>
      </c>
      <c r="C8" t="s">
        <v>66</v>
      </c>
      <c r="D8" t="s">
        <v>1</v>
      </c>
      <c r="E8">
        <v>269</v>
      </c>
      <c r="F8">
        <v>277</v>
      </c>
      <c r="G8">
        <v>280</v>
      </c>
      <c r="H8">
        <v>287</v>
      </c>
      <c r="I8">
        <v>281</v>
      </c>
      <c r="J8">
        <v>270</v>
      </c>
      <c r="K8">
        <v>262</v>
      </c>
      <c r="L8">
        <v>254</v>
      </c>
      <c r="M8">
        <v>252</v>
      </c>
      <c r="N8">
        <v>250</v>
      </c>
      <c r="O8">
        <v>247</v>
      </c>
      <c r="P8"/>
      <c r="Q8" s="9"/>
      <c r="R8" s="9"/>
      <c r="S8" s="9"/>
      <c r="T8" s="9"/>
      <c r="U8" s="9"/>
      <c r="V8" s="9"/>
    </row>
    <row r="9" spans="1:22" x14ac:dyDescent="0.2">
      <c r="A9" s="18" t="str">
        <f>CONCATENATE(B9,C9,D9)</f>
        <v>Ayrshire &amp; ArranPERFORMERFemale</v>
      </c>
      <c r="B9" t="s">
        <v>28</v>
      </c>
      <c r="C9" t="s">
        <v>66</v>
      </c>
      <c r="D9" t="s">
        <v>0</v>
      </c>
      <c r="E9">
        <v>107</v>
      </c>
      <c r="F9">
        <v>114</v>
      </c>
      <c r="G9">
        <v>116</v>
      </c>
      <c r="H9">
        <v>125</v>
      </c>
      <c r="I9">
        <v>131</v>
      </c>
      <c r="J9">
        <v>130</v>
      </c>
      <c r="K9">
        <v>128</v>
      </c>
      <c r="L9">
        <v>128</v>
      </c>
      <c r="M9">
        <v>126</v>
      </c>
      <c r="N9">
        <v>129</v>
      </c>
      <c r="O9">
        <v>126</v>
      </c>
      <c r="P9"/>
      <c r="Q9" s="3"/>
      <c r="R9" s="3"/>
      <c r="S9" s="3"/>
      <c r="T9" s="3"/>
      <c r="U9" s="3"/>
      <c r="V9" s="3"/>
    </row>
    <row r="10" spans="1:22" x14ac:dyDescent="0.2">
      <c r="A10" s="18" t="str">
        <f>CONCATENATE(B10,C10,D10)</f>
        <v>Ayrshire &amp; ArranPERFORMERMale</v>
      </c>
      <c r="B10" t="s">
        <v>28</v>
      </c>
      <c r="C10" t="s">
        <v>66</v>
      </c>
      <c r="D10" t="s">
        <v>2</v>
      </c>
      <c r="E10">
        <v>162</v>
      </c>
      <c r="F10">
        <v>163</v>
      </c>
      <c r="G10">
        <v>164</v>
      </c>
      <c r="H10">
        <v>162</v>
      </c>
      <c r="I10">
        <v>150</v>
      </c>
      <c r="J10">
        <v>140</v>
      </c>
      <c r="K10">
        <v>134</v>
      </c>
      <c r="L10">
        <v>126</v>
      </c>
      <c r="M10">
        <v>126</v>
      </c>
      <c r="N10">
        <v>121</v>
      </c>
      <c r="O10">
        <v>121</v>
      </c>
      <c r="P10"/>
      <c r="Q10" s="7"/>
      <c r="R10" s="7"/>
      <c r="S10" s="7"/>
      <c r="T10" s="7"/>
      <c r="U10" s="7"/>
      <c r="V10" s="7"/>
    </row>
    <row r="11" spans="1:22" x14ac:dyDescent="0.2">
      <c r="A11" s="18" t="str">
        <f>CONCATENATE(B11,C11,D11)</f>
        <v>Ayrshire &amp; ArranPERFORMER REGISTRARAll</v>
      </c>
      <c r="B11" t="s">
        <v>28</v>
      </c>
      <c r="C11" t="s">
        <v>67</v>
      </c>
      <c r="D11" t="s">
        <v>1</v>
      </c>
      <c r="E11">
        <v>34</v>
      </c>
      <c r="F11">
        <v>30</v>
      </c>
      <c r="G11">
        <v>30</v>
      </c>
      <c r="H11">
        <v>35</v>
      </c>
      <c r="I11">
        <v>30</v>
      </c>
      <c r="J11">
        <v>38</v>
      </c>
      <c r="K11">
        <v>29</v>
      </c>
      <c r="L11">
        <v>38</v>
      </c>
      <c r="M11">
        <v>34</v>
      </c>
      <c r="N11">
        <v>42</v>
      </c>
      <c r="O11">
        <v>52</v>
      </c>
      <c r="P11"/>
      <c r="Q11" s="6"/>
      <c r="R11" s="6"/>
      <c r="S11" s="6"/>
      <c r="T11" s="6"/>
      <c r="U11" s="6"/>
      <c r="V11" s="6"/>
    </row>
    <row r="12" spans="1:22" x14ac:dyDescent="0.2">
      <c r="A12" s="18" t="str">
        <f>CONCATENATE(B12,C12,D12)</f>
        <v>Ayrshire &amp; ArranPERFORMER REGISTRARFemale</v>
      </c>
      <c r="B12" t="s">
        <v>28</v>
      </c>
      <c r="C12" t="s">
        <v>67</v>
      </c>
      <c r="D12" t="s">
        <v>0</v>
      </c>
      <c r="E12">
        <v>19</v>
      </c>
      <c r="F12">
        <v>21</v>
      </c>
      <c r="G12">
        <v>22</v>
      </c>
      <c r="H12">
        <v>16</v>
      </c>
      <c r="I12">
        <v>22</v>
      </c>
      <c r="J12">
        <v>20</v>
      </c>
      <c r="K12">
        <v>20</v>
      </c>
      <c r="L12">
        <v>32</v>
      </c>
      <c r="M12">
        <v>22</v>
      </c>
      <c r="N12">
        <v>29</v>
      </c>
      <c r="O12">
        <v>33</v>
      </c>
      <c r="P12"/>
      <c r="Q12" s="6"/>
      <c r="R12" s="6"/>
      <c r="S12" s="6"/>
      <c r="T12" s="6"/>
      <c r="U12" s="6"/>
      <c r="V12" s="6"/>
    </row>
    <row r="13" spans="1:22" x14ac:dyDescent="0.2">
      <c r="A13" s="18" t="str">
        <f>CONCATENATE(B13,C13,D13)</f>
        <v>Ayrshire &amp; ArranPERFORMER REGISTRARMale</v>
      </c>
      <c r="B13" t="s">
        <v>28</v>
      </c>
      <c r="C13" t="s">
        <v>67</v>
      </c>
      <c r="D13" t="s">
        <v>2</v>
      </c>
      <c r="E13">
        <v>15</v>
      </c>
      <c r="F13">
        <v>9</v>
      </c>
      <c r="G13">
        <v>8</v>
      </c>
      <c r="H13">
        <v>19</v>
      </c>
      <c r="I13">
        <v>8</v>
      </c>
      <c r="J13">
        <v>18</v>
      </c>
      <c r="K13">
        <v>9</v>
      </c>
      <c r="L13">
        <v>6</v>
      </c>
      <c r="M13">
        <v>11</v>
      </c>
      <c r="N13">
        <v>11</v>
      </c>
      <c r="O13">
        <v>16</v>
      </c>
      <c r="P13"/>
      <c r="Q13" s="6"/>
      <c r="R13" s="6"/>
      <c r="S13" s="6"/>
      <c r="T13" s="6"/>
      <c r="U13" s="6"/>
      <c r="V13" s="6"/>
    </row>
    <row r="14" spans="1:22" x14ac:dyDescent="0.2">
      <c r="A14" s="18" t="str">
        <f>CONCATENATE(B14,C14,D14)</f>
        <v>Ayrshire &amp; ArranPERFORMER REGISTRARNot recorded</v>
      </c>
      <c r="B14" t="s">
        <v>28</v>
      </c>
      <c r="C14" t="s">
        <v>67</v>
      </c>
      <c r="D14" t="s">
        <v>71</v>
      </c>
      <c r="E14">
        <v>0</v>
      </c>
      <c r="F14">
        <v>0</v>
      </c>
      <c r="G14">
        <v>0</v>
      </c>
      <c r="H14">
        <v>0</v>
      </c>
      <c r="I14">
        <v>0</v>
      </c>
      <c r="J14">
        <v>0</v>
      </c>
      <c r="K14">
        <v>0</v>
      </c>
      <c r="L14">
        <v>0</v>
      </c>
      <c r="M14">
        <v>1</v>
      </c>
      <c r="N14">
        <v>2</v>
      </c>
      <c r="O14">
        <v>3</v>
      </c>
      <c r="P14"/>
      <c r="Q14" s="3"/>
      <c r="R14" s="3"/>
      <c r="S14" s="3"/>
      <c r="T14" s="3"/>
      <c r="U14" s="3"/>
      <c r="V14" s="3"/>
    </row>
    <row r="15" spans="1:22" x14ac:dyDescent="0.2">
      <c r="A15" s="18" t="str">
        <f>CONCATENATE(B15,C15,D15)</f>
        <v>Ayrshire &amp; ArranPERFORMER RETAINEEAll</v>
      </c>
      <c r="B15" t="s">
        <v>28</v>
      </c>
      <c r="C15" t="s">
        <v>68</v>
      </c>
      <c r="D15" t="s">
        <v>1</v>
      </c>
      <c r="E15">
        <v>6</v>
      </c>
      <c r="F15">
        <v>6</v>
      </c>
      <c r="G15">
        <v>5</v>
      </c>
      <c r="H15">
        <v>2</v>
      </c>
      <c r="I15">
        <v>2</v>
      </c>
      <c r="J15">
        <v>2</v>
      </c>
      <c r="K15">
        <v>0</v>
      </c>
      <c r="L15">
        <v>0</v>
      </c>
      <c r="M15">
        <v>0</v>
      </c>
      <c r="N15">
        <v>1</v>
      </c>
      <c r="O15">
        <v>2</v>
      </c>
      <c r="P15"/>
      <c r="Q15" s="9"/>
      <c r="R15" s="9"/>
      <c r="S15" s="9"/>
      <c r="T15" s="9"/>
      <c r="U15" s="9"/>
      <c r="V15" s="9"/>
    </row>
    <row r="16" spans="1:22" x14ac:dyDescent="0.2">
      <c r="A16" s="18" t="str">
        <f>CONCATENATE(B16,C16,D16)</f>
        <v>Ayrshire &amp; ArranPERFORMER RETAINEEFemale</v>
      </c>
      <c r="B16" t="s">
        <v>28</v>
      </c>
      <c r="C16" t="s">
        <v>68</v>
      </c>
      <c r="D16" t="s">
        <v>0</v>
      </c>
      <c r="E16">
        <v>6</v>
      </c>
      <c r="F16">
        <v>6</v>
      </c>
      <c r="G16">
        <v>5</v>
      </c>
      <c r="H16">
        <v>2</v>
      </c>
      <c r="I16">
        <v>2</v>
      </c>
      <c r="J16">
        <v>2</v>
      </c>
      <c r="K16">
        <v>0</v>
      </c>
      <c r="L16">
        <v>0</v>
      </c>
      <c r="M16">
        <v>0</v>
      </c>
      <c r="N16">
        <v>1</v>
      </c>
      <c r="O16">
        <v>2</v>
      </c>
      <c r="P16"/>
      <c r="Q16" s="3"/>
      <c r="R16" s="3"/>
      <c r="S16" s="3"/>
      <c r="T16" s="3"/>
      <c r="U16" s="3"/>
      <c r="V16" s="3"/>
    </row>
    <row r="17" spans="1:22" x14ac:dyDescent="0.2">
      <c r="A17" s="18" t="str">
        <f>CONCATENATE(B17,C17,D17)</f>
        <v>Ayrshire &amp; ArranPERFORMER SALARIEDAll</v>
      </c>
      <c r="B17" t="s">
        <v>28</v>
      </c>
      <c r="C17" t="s">
        <v>69</v>
      </c>
      <c r="D17" t="s">
        <v>1</v>
      </c>
      <c r="E17">
        <v>13</v>
      </c>
      <c r="F17">
        <v>12</v>
      </c>
      <c r="G17">
        <v>14</v>
      </c>
      <c r="H17">
        <v>11</v>
      </c>
      <c r="I17">
        <v>16</v>
      </c>
      <c r="J17">
        <v>21</v>
      </c>
      <c r="K17">
        <v>28</v>
      </c>
      <c r="L17">
        <v>46</v>
      </c>
      <c r="M17">
        <v>44</v>
      </c>
      <c r="N17">
        <v>47</v>
      </c>
      <c r="O17">
        <v>44</v>
      </c>
      <c r="P17"/>
      <c r="Q17" s="7"/>
      <c r="R17" s="7"/>
      <c r="S17" s="7"/>
      <c r="T17" s="7"/>
      <c r="U17" s="7"/>
      <c r="V17" s="7"/>
    </row>
    <row r="18" spans="1:22" x14ac:dyDescent="0.2">
      <c r="A18" s="18" t="str">
        <f>CONCATENATE(B18,C18,D18)</f>
        <v>Ayrshire &amp; ArranPERFORMER SALARIEDFemale</v>
      </c>
      <c r="B18" t="s">
        <v>28</v>
      </c>
      <c r="C18" t="s">
        <v>69</v>
      </c>
      <c r="D18" t="s">
        <v>0</v>
      </c>
      <c r="E18">
        <v>9</v>
      </c>
      <c r="F18">
        <v>8</v>
      </c>
      <c r="G18">
        <v>12</v>
      </c>
      <c r="H18">
        <v>9</v>
      </c>
      <c r="I18">
        <v>13</v>
      </c>
      <c r="J18">
        <v>16</v>
      </c>
      <c r="K18">
        <v>22</v>
      </c>
      <c r="L18">
        <v>31</v>
      </c>
      <c r="M18">
        <v>34</v>
      </c>
      <c r="N18">
        <v>35</v>
      </c>
      <c r="O18">
        <v>40</v>
      </c>
      <c r="P18"/>
      <c r="Q18" s="6"/>
      <c r="R18" s="6"/>
      <c r="S18" s="6"/>
      <c r="T18" s="6"/>
      <c r="U18" s="6"/>
      <c r="V18" s="6"/>
    </row>
    <row r="19" spans="1:22" x14ac:dyDescent="0.2">
      <c r="A19" s="18" t="str">
        <f>CONCATENATE(B19,C19,D19)</f>
        <v>Ayrshire &amp; ArranPERFORMER SALARIEDMale</v>
      </c>
      <c r="B19" t="s">
        <v>28</v>
      </c>
      <c r="C19" s="66" t="s">
        <v>69</v>
      </c>
      <c r="D19" s="66" t="s">
        <v>2</v>
      </c>
      <c r="E19">
        <v>4</v>
      </c>
      <c r="F19">
        <v>4</v>
      </c>
      <c r="G19">
        <v>2</v>
      </c>
      <c r="H19">
        <v>2</v>
      </c>
      <c r="I19">
        <v>3</v>
      </c>
      <c r="J19">
        <v>5</v>
      </c>
      <c r="K19">
        <v>6</v>
      </c>
      <c r="L19">
        <v>15</v>
      </c>
      <c r="M19">
        <v>10</v>
      </c>
      <c r="N19">
        <v>12</v>
      </c>
      <c r="O19">
        <v>4</v>
      </c>
      <c r="P19"/>
      <c r="Q19" s="6"/>
      <c r="R19" s="6"/>
      <c r="S19" s="6"/>
      <c r="T19" s="6"/>
      <c r="U19" s="6"/>
      <c r="V19" s="6"/>
    </row>
    <row r="20" spans="1:22" x14ac:dyDescent="0.2">
      <c r="A20" s="18" t="str">
        <f>CONCATENATE(B20,C20,D20)</f>
        <v>BordersAll GPsAll</v>
      </c>
      <c r="B20" t="s">
        <v>29</v>
      </c>
      <c r="C20" t="s">
        <v>7</v>
      </c>
      <c r="D20" t="s">
        <v>1</v>
      </c>
      <c r="E20" s="32">
        <v>121</v>
      </c>
      <c r="F20" s="32">
        <v>115</v>
      </c>
      <c r="G20" s="32">
        <v>118</v>
      </c>
      <c r="H20" s="32">
        <v>120</v>
      </c>
      <c r="I20" s="32">
        <v>117</v>
      </c>
      <c r="J20" s="32">
        <v>118</v>
      </c>
      <c r="K20" s="32">
        <v>121</v>
      </c>
      <c r="L20" s="32">
        <v>126</v>
      </c>
      <c r="M20" s="32">
        <v>131</v>
      </c>
      <c r="N20" s="32">
        <v>120</v>
      </c>
      <c r="O20" s="32">
        <v>121</v>
      </c>
      <c r="P20"/>
      <c r="Q20" s="6"/>
      <c r="R20" s="6"/>
      <c r="S20" s="6"/>
      <c r="T20" s="6"/>
      <c r="U20" s="6"/>
      <c r="V20" s="6"/>
    </row>
    <row r="21" spans="1:22" x14ac:dyDescent="0.2">
      <c r="A21" s="18" t="str">
        <f>CONCATENATE(B21,C21,D21)</f>
        <v>BordersAll GPsFemale</v>
      </c>
      <c r="B21" t="s">
        <v>29</v>
      </c>
      <c r="C21" t="s">
        <v>7</v>
      </c>
      <c r="D21" t="s">
        <v>0</v>
      </c>
      <c r="E21" s="32">
        <v>64</v>
      </c>
      <c r="F21" s="32">
        <v>60</v>
      </c>
      <c r="G21" s="32">
        <v>65</v>
      </c>
      <c r="H21" s="32">
        <v>70</v>
      </c>
      <c r="I21" s="32">
        <v>66</v>
      </c>
      <c r="J21" s="32">
        <v>66</v>
      </c>
      <c r="K21" s="32">
        <v>68</v>
      </c>
      <c r="L21" s="32">
        <v>76</v>
      </c>
      <c r="M21" s="32">
        <v>79</v>
      </c>
      <c r="N21" s="32">
        <v>71</v>
      </c>
      <c r="O21" s="32">
        <v>69</v>
      </c>
      <c r="P21"/>
      <c r="Q21" s="6"/>
      <c r="R21" s="6"/>
      <c r="S21" s="6"/>
      <c r="T21" s="6"/>
      <c r="U21" s="6"/>
      <c r="V21" s="6"/>
    </row>
    <row r="22" spans="1:22" x14ac:dyDescent="0.2">
      <c r="A22" s="18" t="str">
        <f>CONCATENATE(B22,C22,D22)</f>
        <v>BordersAll GPsMale</v>
      </c>
      <c r="B22" t="s">
        <v>29</v>
      </c>
      <c r="C22" t="s">
        <v>7</v>
      </c>
      <c r="D22" t="s">
        <v>2</v>
      </c>
      <c r="E22" s="32">
        <v>57</v>
      </c>
      <c r="F22" s="32">
        <v>55</v>
      </c>
      <c r="G22" s="32">
        <v>53</v>
      </c>
      <c r="H22" s="32">
        <v>50</v>
      </c>
      <c r="I22" s="32">
        <v>51</v>
      </c>
      <c r="J22" s="32">
        <v>52</v>
      </c>
      <c r="K22" s="32">
        <v>52</v>
      </c>
      <c r="L22" s="32">
        <v>50</v>
      </c>
      <c r="M22" s="32">
        <v>52</v>
      </c>
      <c r="N22" s="32">
        <v>48</v>
      </c>
      <c r="O22" s="32">
        <v>51</v>
      </c>
      <c r="P22"/>
      <c r="Q22" s="6"/>
      <c r="R22" s="6"/>
      <c r="S22" s="6"/>
      <c r="T22" s="6"/>
      <c r="U22" s="6"/>
      <c r="V22" s="6"/>
    </row>
    <row r="23" spans="1:22" x14ac:dyDescent="0.2">
      <c r="A23" s="18" t="str">
        <f>CONCATENATE(B23,C23,D23)</f>
        <v>BordersAll GPsNot recorded</v>
      </c>
      <c r="B23" t="s">
        <v>29</v>
      </c>
      <c r="C23" t="s">
        <v>7</v>
      </c>
      <c r="D23" t="s">
        <v>71</v>
      </c>
      <c r="E23">
        <v>0</v>
      </c>
      <c r="F23">
        <v>0</v>
      </c>
      <c r="G23">
        <v>0</v>
      </c>
      <c r="H23">
        <v>0</v>
      </c>
      <c r="I23">
        <v>0</v>
      </c>
      <c r="J23">
        <v>0</v>
      </c>
      <c r="K23">
        <v>1</v>
      </c>
      <c r="L23">
        <v>0</v>
      </c>
      <c r="M23">
        <v>0</v>
      </c>
      <c r="N23">
        <v>1</v>
      </c>
      <c r="O23">
        <v>1</v>
      </c>
      <c r="P23"/>
      <c r="Q23" s="6"/>
      <c r="R23" s="6"/>
      <c r="S23" s="6"/>
      <c r="T23" s="6"/>
      <c r="U23" s="6"/>
      <c r="V23" s="6"/>
    </row>
    <row r="24" spans="1:22" x14ac:dyDescent="0.2">
      <c r="A24" s="18" t="str">
        <f>CONCATENATE(B24,C24,D24)</f>
        <v>BordersPERFORMERAll</v>
      </c>
      <c r="B24" t="s">
        <v>29</v>
      </c>
      <c r="C24" t="s">
        <v>66</v>
      </c>
      <c r="D24" t="s">
        <v>1</v>
      </c>
      <c r="E24">
        <v>97</v>
      </c>
      <c r="F24">
        <v>95</v>
      </c>
      <c r="G24">
        <v>98</v>
      </c>
      <c r="H24">
        <v>96</v>
      </c>
      <c r="I24">
        <v>94</v>
      </c>
      <c r="J24">
        <v>94</v>
      </c>
      <c r="K24">
        <v>91</v>
      </c>
      <c r="L24">
        <v>89</v>
      </c>
      <c r="M24">
        <v>90</v>
      </c>
      <c r="N24">
        <v>84</v>
      </c>
      <c r="O24">
        <v>83</v>
      </c>
      <c r="P24"/>
      <c r="Q24" s="6"/>
      <c r="R24" s="6"/>
      <c r="S24" s="6"/>
      <c r="T24" s="6"/>
      <c r="U24" s="6"/>
      <c r="V24" s="6"/>
    </row>
    <row r="25" spans="1:22" x14ac:dyDescent="0.2">
      <c r="A25" s="18" t="str">
        <f>CONCATENATE(B25,C25,D25)</f>
        <v>BordersPERFORMERFemale</v>
      </c>
      <c r="B25" t="s">
        <v>29</v>
      </c>
      <c r="C25" t="s">
        <v>66</v>
      </c>
      <c r="D25" t="s">
        <v>0</v>
      </c>
      <c r="E25">
        <v>44</v>
      </c>
      <c r="F25">
        <v>44</v>
      </c>
      <c r="G25">
        <v>49</v>
      </c>
      <c r="H25">
        <v>49</v>
      </c>
      <c r="I25">
        <v>47</v>
      </c>
      <c r="J25">
        <v>47</v>
      </c>
      <c r="K25">
        <v>48</v>
      </c>
      <c r="L25">
        <v>47</v>
      </c>
      <c r="M25">
        <v>48</v>
      </c>
      <c r="N25">
        <v>43</v>
      </c>
      <c r="O25">
        <v>43</v>
      </c>
      <c r="P25"/>
      <c r="Q25" s="6"/>
      <c r="R25" s="6"/>
      <c r="S25" s="6"/>
      <c r="T25" s="6"/>
      <c r="U25" s="6"/>
      <c r="V25" s="6"/>
    </row>
    <row r="26" spans="1:22" x14ac:dyDescent="0.2">
      <c r="A26" s="18" t="str">
        <f>CONCATENATE(B26,C26,D26)</f>
        <v>BordersPERFORMERMale</v>
      </c>
      <c r="B26" t="s">
        <v>29</v>
      </c>
      <c r="C26" t="s">
        <v>66</v>
      </c>
      <c r="D26" t="s">
        <v>2</v>
      </c>
      <c r="E26">
        <v>53</v>
      </c>
      <c r="F26">
        <v>51</v>
      </c>
      <c r="G26">
        <v>49</v>
      </c>
      <c r="H26">
        <v>47</v>
      </c>
      <c r="I26">
        <v>47</v>
      </c>
      <c r="J26">
        <v>47</v>
      </c>
      <c r="K26">
        <v>43</v>
      </c>
      <c r="L26">
        <v>42</v>
      </c>
      <c r="M26">
        <v>42</v>
      </c>
      <c r="N26">
        <v>41</v>
      </c>
      <c r="O26">
        <v>40</v>
      </c>
      <c r="P26"/>
      <c r="Q26" s="6"/>
      <c r="R26" s="6"/>
      <c r="S26" s="6"/>
      <c r="T26" s="6"/>
      <c r="U26" s="6"/>
      <c r="V26" s="6"/>
    </row>
    <row r="27" spans="1:22" x14ac:dyDescent="0.2">
      <c r="A27" s="18" t="str">
        <f>CONCATENATE(B27,C27,D27)</f>
        <v>BordersPERFORMER REGISTRARAll</v>
      </c>
      <c r="B27" t="s">
        <v>29</v>
      </c>
      <c r="C27" t="s">
        <v>67</v>
      </c>
      <c r="D27" t="s">
        <v>1</v>
      </c>
      <c r="E27">
        <v>10</v>
      </c>
      <c r="F27">
        <v>8</v>
      </c>
      <c r="G27">
        <v>9</v>
      </c>
      <c r="H27">
        <v>10</v>
      </c>
      <c r="I27">
        <v>9</v>
      </c>
      <c r="J27">
        <v>8</v>
      </c>
      <c r="K27">
        <v>10</v>
      </c>
      <c r="L27">
        <v>10</v>
      </c>
      <c r="M27">
        <v>15</v>
      </c>
      <c r="N27">
        <v>9</v>
      </c>
      <c r="O27">
        <v>12</v>
      </c>
      <c r="P27"/>
    </row>
    <row r="28" spans="1:22" x14ac:dyDescent="0.2">
      <c r="A28" s="18" t="str">
        <f>CONCATENATE(B28,C28,D28)</f>
        <v>BordersPERFORMER REGISTRARFemale</v>
      </c>
      <c r="B28" t="s">
        <v>29</v>
      </c>
      <c r="C28" t="s">
        <v>67</v>
      </c>
      <c r="D28" t="s">
        <v>0</v>
      </c>
      <c r="E28">
        <v>8</v>
      </c>
      <c r="F28">
        <v>5</v>
      </c>
      <c r="G28">
        <v>6</v>
      </c>
      <c r="H28">
        <v>9</v>
      </c>
      <c r="I28">
        <v>7</v>
      </c>
      <c r="J28">
        <v>6</v>
      </c>
      <c r="K28">
        <v>6</v>
      </c>
      <c r="L28">
        <v>8</v>
      </c>
      <c r="M28">
        <v>10</v>
      </c>
      <c r="N28">
        <v>6</v>
      </c>
      <c r="O28">
        <v>8</v>
      </c>
      <c r="P28"/>
    </row>
    <row r="29" spans="1:22" x14ac:dyDescent="0.2">
      <c r="A29" s="18" t="str">
        <f>CONCATENATE(B29,C29,D29)</f>
        <v>BordersPERFORMER REGISTRARMale</v>
      </c>
      <c r="B29" t="s">
        <v>29</v>
      </c>
      <c r="C29" t="s">
        <v>67</v>
      </c>
      <c r="D29" t="s">
        <v>2</v>
      </c>
      <c r="E29">
        <v>2</v>
      </c>
      <c r="F29">
        <v>3</v>
      </c>
      <c r="G29">
        <v>3</v>
      </c>
      <c r="H29">
        <v>1</v>
      </c>
      <c r="I29">
        <v>2</v>
      </c>
      <c r="J29">
        <v>2</v>
      </c>
      <c r="K29">
        <v>3</v>
      </c>
      <c r="L29">
        <v>2</v>
      </c>
      <c r="M29">
        <v>5</v>
      </c>
      <c r="N29">
        <v>2</v>
      </c>
      <c r="O29">
        <v>3</v>
      </c>
      <c r="P29"/>
    </row>
    <row r="30" spans="1:22" x14ac:dyDescent="0.2">
      <c r="A30" s="18" t="str">
        <f>CONCATENATE(B30,C30,D30)</f>
        <v>BordersPERFORMER REGISTRARNot recorded</v>
      </c>
      <c r="B30" t="s">
        <v>29</v>
      </c>
      <c r="C30" t="s">
        <v>67</v>
      </c>
      <c r="D30" t="s">
        <v>71</v>
      </c>
      <c r="E30">
        <v>0</v>
      </c>
      <c r="F30">
        <v>0</v>
      </c>
      <c r="G30">
        <v>0</v>
      </c>
      <c r="H30">
        <v>0</v>
      </c>
      <c r="I30">
        <v>0</v>
      </c>
      <c r="J30">
        <v>0</v>
      </c>
      <c r="K30">
        <v>1</v>
      </c>
      <c r="L30">
        <v>0</v>
      </c>
      <c r="M30">
        <v>0</v>
      </c>
      <c r="N30">
        <v>1</v>
      </c>
      <c r="O30">
        <v>1</v>
      </c>
      <c r="P30"/>
    </row>
    <row r="31" spans="1:22" x14ac:dyDescent="0.2">
      <c r="A31" s="18" t="str">
        <f>CONCATENATE(B31,C31,D31)</f>
        <v>BordersPERFORMER RETAINEEAll</v>
      </c>
      <c r="B31" t="s">
        <v>29</v>
      </c>
      <c r="C31" t="s">
        <v>68</v>
      </c>
      <c r="D31" t="s">
        <v>1</v>
      </c>
      <c r="E31">
        <v>4</v>
      </c>
      <c r="F31">
        <v>5</v>
      </c>
      <c r="G31">
        <v>3</v>
      </c>
      <c r="H31">
        <v>4</v>
      </c>
      <c r="I31">
        <v>3</v>
      </c>
      <c r="J31">
        <v>4</v>
      </c>
      <c r="K31">
        <v>3</v>
      </c>
      <c r="L31">
        <v>3</v>
      </c>
      <c r="M31">
        <v>3</v>
      </c>
      <c r="N31">
        <v>3</v>
      </c>
      <c r="O31">
        <v>2</v>
      </c>
      <c r="P31"/>
    </row>
    <row r="32" spans="1:22" x14ac:dyDescent="0.2">
      <c r="A32" s="18" t="str">
        <f>CONCATENATE(B32,C32,D32)</f>
        <v>BordersPERFORMER RETAINEEFemale</v>
      </c>
      <c r="B32" t="s">
        <v>29</v>
      </c>
      <c r="C32" t="s">
        <v>68</v>
      </c>
      <c r="D32" t="s">
        <v>0</v>
      </c>
      <c r="E32">
        <v>4</v>
      </c>
      <c r="F32">
        <v>5</v>
      </c>
      <c r="G32">
        <v>3</v>
      </c>
      <c r="H32">
        <v>4</v>
      </c>
      <c r="I32">
        <v>3</v>
      </c>
      <c r="J32">
        <v>4</v>
      </c>
      <c r="K32">
        <v>3</v>
      </c>
      <c r="L32">
        <v>3</v>
      </c>
      <c r="M32">
        <v>3</v>
      </c>
      <c r="N32">
        <v>3</v>
      </c>
      <c r="O32">
        <v>2</v>
      </c>
      <c r="P32"/>
    </row>
    <row r="33" spans="1:20" x14ac:dyDescent="0.2">
      <c r="A33" s="18" t="str">
        <f>CONCATENATE(B33,C33,D33)</f>
        <v>BordersPERFORMER SALARIEDAll</v>
      </c>
      <c r="B33" t="s">
        <v>29</v>
      </c>
      <c r="C33" t="s">
        <v>69</v>
      </c>
      <c r="D33" t="s">
        <v>1</v>
      </c>
      <c r="E33">
        <v>10</v>
      </c>
      <c r="F33">
        <v>7</v>
      </c>
      <c r="G33">
        <v>8</v>
      </c>
      <c r="H33">
        <v>10</v>
      </c>
      <c r="I33">
        <v>11</v>
      </c>
      <c r="J33">
        <v>13</v>
      </c>
      <c r="K33">
        <v>17</v>
      </c>
      <c r="L33">
        <v>24</v>
      </c>
      <c r="M33">
        <v>24</v>
      </c>
      <c r="N33">
        <v>25</v>
      </c>
      <c r="O33">
        <v>27</v>
      </c>
      <c r="P33"/>
    </row>
    <row r="34" spans="1:20" x14ac:dyDescent="0.2">
      <c r="A34" s="18" t="str">
        <f>CONCATENATE(B34,C34,D34)</f>
        <v>BordersPERFORMER SALARIEDFemale</v>
      </c>
      <c r="B34" t="s">
        <v>29</v>
      </c>
      <c r="C34" t="s">
        <v>69</v>
      </c>
      <c r="D34" t="s">
        <v>0</v>
      </c>
      <c r="E34">
        <v>8</v>
      </c>
      <c r="F34">
        <v>6</v>
      </c>
      <c r="G34">
        <v>7</v>
      </c>
      <c r="H34">
        <v>8</v>
      </c>
      <c r="I34">
        <v>9</v>
      </c>
      <c r="J34">
        <v>10</v>
      </c>
      <c r="K34">
        <v>11</v>
      </c>
      <c r="L34">
        <v>18</v>
      </c>
      <c r="M34">
        <v>18</v>
      </c>
      <c r="N34">
        <v>19</v>
      </c>
      <c r="O34">
        <v>17</v>
      </c>
      <c r="P34"/>
    </row>
    <row r="35" spans="1:20" x14ac:dyDescent="0.2">
      <c r="A35" s="18" t="str">
        <f>CONCATENATE(B35,C35,D35)</f>
        <v>BordersPERFORMER SALARIEDMale</v>
      </c>
      <c r="B35" t="s">
        <v>29</v>
      </c>
      <c r="C35" s="66" t="s">
        <v>69</v>
      </c>
      <c r="D35" s="66" t="s">
        <v>2</v>
      </c>
      <c r="E35">
        <v>2</v>
      </c>
      <c r="F35">
        <v>1</v>
      </c>
      <c r="G35">
        <v>1</v>
      </c>
      <c r="H35">
        <v>2</v>
      </c>
      <c r="I35">
        <v>2</v>
      </c>
      <c r="J35">
        <v>3</v>
      </c>
      <c r="K35">
        <v>6</v>
      </c>
      <c r="L35">
        <v>6</v>
      </c>
      <c r="M35">
        <v>6</v>
      </c>
      <c r="N35">
        <v>6</v>
      </c>
      <c r="O35">
        <v>10</v>
      </c>
      <c r="P35"/>
    </row>
    <row r="36" spans="1:20" x14ac:dyDescent="0.2">
      <c r="A36" s="18" t="str">
        <f>CONCATENATE(B36,C36,D36)</f>
        <v>Dumfries &amp; GallowayAll GPsAll</v>
      </c>
      <c r="B36" t="s">
        <v>30</v>
      </c>
      <c r="C36" t="s">
        <v>7</v>
      </c>
      <c r="D36" t="s">
        <v>1</v>
      </c>
      <c r="E36" s="32">
        <v>156</v>
      </c>
      <c r="F36" s="32">
        <v>152</v>
      </c>
      <c r="G36" s="32">
        <v>152</v>
      </c>
      <c r="H36" s="32">
        <v>148</v>
      </c>
      <c r="I36" s="32">
        <v>138</v>
      </c>
      <c r="J36" s="32">
        <v>128</v>
      </c>
      <c r="K36" s="32">
        <v>136</v>
      </c>
      <c r="L36" s="32">
        <v>123</v>
      </c>
      <c r="M36" s="32">
        <v>123</v>
      </c>
      <c r="N36" s="32">
        <v>133</v>
      </c>
      <c r="O36" s="32">
        <v>132</v>
      </c>
      <c r="P36"/>
    </row>
    <row r="37" spans="1:20" x14ac:dyDescent="0.2">
      <c r="A37" s="18" t="str">
        <f>CONCATENATE(B37,C37,D37)</f>
        <v>Dumfries &amp; GallowayAll GPsFemale</v>
      </c>
      <c r="B37" t="s">
        <v>30</v>
      </c>
      <c r="C37" t="s">
        <v>7</v>
      </c>
      <c r="D37" t="s">
        <v>0</v>
      </c>
      <c r="E37" s="32">
        <v>60</v>
      </c>
      <c r="F37" s="32">
        <v>57</v>
      </c>
      <c r="G37" s="32">
        <v>60</v>
      </c>
      <c r="H37" s="32">
        <v>58</v>
      </c>
      <c r="I37" s="32">
        <v>58</v>
      </c>
      <c r="J37" s="32">
        <v>54</v>
      </c>
      <c r="K37" s="32">
        <v>58</v>
      </c>
      <c r="L37" s="32">
        <v>51</v>
      </c>
      <c r="M37" s="32">
        <v>50</v>
      </c>
      <c r="N37" s="32">
        <v>53</v>
      </c>
      <c r="O37" s="32">
        <v>55</v>
      </c>
      <c r="P37"/>
    </row>
    <row r="38" spans="1:20" x14ac:dyDescent="0.2">
      <c r="A38" s="18" t="str">
        <f>CONCATENATE(B38,C38,D38)</f>
        <v>Dumfries &amp; GallowayAll GPsMale</v>
      </c>
      <c r="B38" t="s">
        <v>30</v>
      </c>
      <c r="C38" t="s">
        <v>7</v>
      </c>
      <c r="D38" t="s">
        <v>2</v>
      </c>
      <c r="E38" s="32">
        <v>96</v>
      </c>
      <c r="F38" s="32">
        <v>95</v>
      </c>
      <c r="G38" s="32">
        <v>92</v>
      </c>
      <c r="H38" s="32">
        <v>90</v>
      </c>
      <c r="I38" s="32">
        <v>80</v>
      </c>
      <c r="J38" s="32">
        <v>74</v>
      </c>
      <c r="K38" s="32">
        <v>78</v>
      </c>
      <c r="L38" s="32">
        <v>72</v>
      </c>
      <c r="M38" s="32">
        <v>73</v>
      </c>
      <c r="N38" s="32">
        <v>80</v>
      </c>
      <c r="O38" s="32">
        <v>77</v>
      </c>
      <c r="P38"/>
    </row>
    <row r="39" spans="1:20" x14ac:dyDescent="0.2">
      <c r="A39" s="18" t="str">
        <f>CONCATENATE(B39,C39,D39)</f>
        <v>Dumfries &amp; GallowayPERFORMERAll</v>
      </c>
      <c r="B39" t="s">
        <v>30</v>
      </c>
      <c r="C39" t="s">
        <v>66</v>
      </c>
      <c r="D39" t="s">
        <v>1</v>
      </c>
      <c r="E39">
        <v>123</v>
      </c>
      <c r="F39">
        <v>123</v>
      </c>
      <c r="G39">
        <v>123</v>
      </c>
      <c r="H39">
        <v>119</v>
      </c>
      <c r="I39">
        <v>111</v>
      </c>
      <c r="J39">
        <v>109</v>
      </c>
      <c r="K39">
        <v>106</v>
      </c>
      <c r="L39">
        <v>100</v>
      </c>
      <c r="M39">
        <v>96</v>
      </c>
      <c r="N39">
        <v>99</v>
      </c>
      <c r="O39">
        <v>96</v>
      </c>
      <c r="P39"/>
      <c r="Q39" s="13"/>
      <c r="R39" s="13"/>
      <c r="S39" s="13"/>
      <c r="T39" s="13"/>
    </row>
    <row r="40" spans="1:20" x14ac:dyDescent="0.2">
      <c r="A40" s="18" t="str">
        <f>CONCATENATE(B40,C40,D40)</f>
        <v>Dumfries &amp; GallowayPERFORMERFemale</v>
      </c>
      <c r="B40" t="s">
        <v>30</v>
      </c>
      <c r="C40" t="s">
        <v>66</v>
      </c>
      <c r="D40" t="s">
        <v>0</v>
      </c>
      <c r="E40">
        <v>40</v>
      </c>
      <c r="F40">
        <v>43</v>
      </c>
      <c r="G40">
        <v>44</v>
      </c>
      <c r="H40">
        <v>44</v>
      </c>
      <c r="I40">
        <v>41</v>
      </c>
      <c r="J40">
        <v>41</v>
      </c>
      <c r="K40">
        <v>40</v>
      </c>
      <c r="L40">
        <v>36</v>
      </c>
      <c r="M40">
        <v>36</v>
      </c>
      <c r="N40">
        <v>39</v>
      </c>
      <c r="O40">
        <v>38</v>
      </c>
      <c r="P40"/>
    </row>
    <row r="41" spans="1:20" x14ac:dyDescent="0.2">
      <c r="A41" s="18" t="str">
        <f>CONCATENATE(B41,C41,D41)</f>
        <v>Dumfries &amp; GallowayPERFORMERMale</v>
      </c>
      <c r="B41" t="s">
        <v>30</v>
      </c>
      <c r="C41" t="s">
        <v>66</v>
      </c>
      <c r="D41" t="s">
        <v>2</v>
      </c>
      <c r="E41">
        <v>83</v>
      </c>
      <c r="F41">
        <v>80</v>
      </c>
      <c r="G41">
        <v>79</v>
      </c>
      <c r="H41">
        <v>75</v>
      </c>
      <c r="I41">
        <v>70</v>
      </c>
      <c r="J41">
        <v>68</v>
      </c>
      <c r="K41">
        <v>66</v>
      </c>
      <c r="L41">
        <v>64</v>
      </c>
      <c r="M41">
        <v>60</v>
      </c>
      <c r="N41">
        <v>60</v>
      </c>
      <c r="O41">
        <v>58</v>
      </c>
      <c r="P41"/>
      <c r="Q41" s="11"/>
      <c r="R41" s="11"/>
      <c r="S41" s="11"/>
      <c r="T41" s="11"/>
    </row>
    <row r="42" spans="1:20" x14ac:dyDescent="0.2">
      <c r="A42" s="18" t="str">
        <f>CONCATENATE(B42,C42,D42)</f>
        <v>Dumfries &amp; GallowayPERFORMER REGISTRARAll</v>
      </c>
      <c r="B42" t="s">
        <v>30</v>
      </c>
      <c r="C42" t="s">
        <v>67</v>
      </c>
      <c r="D42" t="s">
        <v>1</v>
      </c>
      <c r="E42">
        <v>20</v>
      </c>
      <c r="F42">
        <v>17</v>
      </c>
      <c r="G42">
        <v>17</v>
      </c>
      <c r="H42">
        <v>21</v>
      </c>
      <c r="I42">
        <v>18</v>
      </c>
      <c r="J42">
        <v>13</v>
      </c>
      <c r="K42">
        <v>18</v>
      </c>
      <c r="L42">
        <v>11</v>
      </c>
      <c r="M42">
        <v>13</v>
      </c>
      <c r="N42">
        <v>18</v>
      </c>
      <c r="O42">
        <v>19</v>
      </c>
      <c r="P42"/>
      <c r="Q42" s="11"/>
      <c r="R42" s="11"/>
      <c r="S42" s="11"/>
      <c r="T42" s="11"/>
    </row>
    <row r="43" spans="1:20" x14ac:dyDescent="0.2">
      <c r="A43" s="18" t="str">
        <f>CONCATENATE(B43,C43,D43)</f>
        <v>Dumfries &amp; GallowayPERFORMER REGISTRARFemale</v>
      </c>
      <c r="B43" t="s">
        <v>30</v>
      </c>
      <c r="C43" t="s">
        <v>67</v>
      </c>
      <c r="D43" t="s">
        <v>0</v>
      </c>
      <c r="E43">
        <v>11</v>
      </c>
      <c r="F43">
        <v>6</v>
      </c>
      <c r="G43">
        <v>6</v>
      </c>
      <c r="H43">
        <v>7</v>
      </c>
      <c r="I43">
        <v>10</v>
      </c>
      <c r="J43">
        <v>9</v>
      </c>
      <c r="K43">
        <v>10</v>
      </c>
      <c r="L43">
        <v>7</v>
      </c>
      <c r="M43">
        <v>6</v>
      </c>
      <c r="N43">
        <v>6</v>
      </c>
      <c r="O43">
        <v>8</v>
      </c>
      <c r="P43"/>
    </row>
    <row r="44" spans="1:20" x14ac:dyDescent="0.2">
      <c r="A44" s="18" t="str">
        <f>CONCATENATE(B44,C44,D44)</f>
        <v>Dumfries &amp; GallowayPERFORMER REGISTRARMale</v>
      </c>
      <c r="B44" t="s">
        <v>30</v>
      </c>
      <c r="C44" t="s">
        <v>67</v>
      </c>
      <c r="D44" t="s">
        <v>2</v>
      </c>
      <c r="E44">
        <v>9</v>
      </c>
      <c r="F44">
        <v>11</v>
      </c>
      <c r="G44">
        <v>11</v>
      </c>
      <c r="H44">
        <v>14</v>
      </c>
      <c r="I44">
        <v>8</v>
      </c>
      <c r="J44">
        <v>4</v>
      </c>
      <c r="K44">
        <v>8</v>
      </c>
      <c r="L44">
        <v>4</v>
      </c>
      <c r="M44">
        <v>7</v>
      </c>
      <c r="N44">
        <v>12</v>
      </c>
      <c r="O44">
        <v>11</v>
      </c>
      <c r="P44"/>
    </row>
    <row r="45" spans="1:20" x14ac:dyDescent="0.2">
      <c r="A45" s="18" t="str">
        <f>CONCATENATE(B45,C45,D45)</f>
        <v>Dumfries &amp; GallowayPERFORMER RETAINEEAll</v>
      </c>
      <c r="B45" t="s">
        <v>30</v>
      </c>
      <c r="C45" t="s">
        <v>68</v>
      </c>
      <c r="D45" t="s">
        <v>1</v>
      </c>
      <c r="E45">
        <v>2</v>
      </c>
      <c r="F45">
        <v>1</v>
      </c>
      <c r="G45">
        <v>1</v>
      </c>
      <c r="H45">
        <v>0</v>
      </c>
      <c r="I45">
        <v>0</v>
      </c>
      <c r="J45">
        <v>0</v>
      </c>
      <c r="K45">
        <v>0</v>
      </c>
      <c r="L45">
        <v>0</v>
      </c>
      <c r="M45">
        <v>0</v>
      </c>
      <c r="N45">
        <v>0</v>
      </c>
      <c r="O45">
        <v>0</v>
      </c>
      <c r="P45"/>
    </row>
    <row r="46" spans="1:20" x14ac:dyDescent="0.2">
      <c r="A46" s="18" t="str">
        <f>CONCATENATE(B46,C46,D46)</f>
        <v>Dumfries &amp; GallowayPERFORMER RETAINEEFemale</v>
      </c>
      <c r="B46" t="s">
        <v>30</v>
      </c>
      <c r="C46" t="s">
        <v>68</v>
      </c>
      <c r="D46" t="s">
        <v>0</v>
      </c>
      <c r="E46">
        <v>2</v>
      </c>
      <c r="F46">
        <v>1</v>
      </c>
      <c r="G46">
        <v>1</v>
      </c>
      <c r="H46">
        <v>0</v>
      </c>
      <c r="I46">
        <v>0</v>
      </c>
      <c r="J46">
        <v>0</v>
      </c>
      <c r="K46">
        <v>0</v>
      </c>
      <c r="L46">
        <v>0</v>
      </c>
      <c r="M46">
        <v>0</v>
      </c>
      <c r="N46">
        <v>0</v>
      </c>
      <c r="O46">
        <v>0</v>
      </c>
      <c r="P46"/>
    </row>
    <row r="47" spans="1:20" x14ac:dyDescent="0.2">
      <c r="A47" s="18" t="str">
        <f>CONCATENATE(B47,C47,D47)</f>
        <v>Dumfries &amp; GallowayPERFORMER SALARIEDAll</v>
      </c>
      <c r="B47" t="s">
        <v>30</v>
      </c>
      <c r="C47" t="s">
        <v>69</v>
      </c>
      <c r="D47" t="s">
        <v>1</v>
      </c>
      <c r="E47">
        <v>11</v>
      </c>
      <c r="F47">
        <v>11</v>
      </c>
      <c r="G47">
        <v>11</v>
      </c>
      <c r="H47">
        <v>8</v>
      </c>
      <c r="I47">
        <v>9</v>
      </c>
      <c r="J47">
        <v>6</v>
      </c>
      <c r="K47">
        <v>12</v>
      </c>
      <c r="L47">
        <v>12</v>
      </c>
      <c r="M47">
        <v>14</v>
      </c>
      <c r="N47">
        <v>16</v>
      </c>
      <c r="O47">
        <v>17</v>
      </c>
      <c r="P47"/>
    </row>
    <row r="48" spans="1:20" x14ac:dyDescent="0.2">
      <c r="A48" s="18" t="str">
        <f>CONCATENATE(B48,C48,D48)</f>
        <v>Dumfries &amp; GallowayPERFORMER SALARIEDFemale</v>
      </c>
      <c r="B48" t="s">
        <v>30</v>
      </c>
      <c r="C48" s="66" t="s">
        <v>69</v>
      </c>
      <c r="D48" s="66" t="s">
        <v>0</v>
      </c>
      <c r="E48">
        <v>7</v>
      </c>
      <c r="F48">
        <v>7</v>
      </c>
      <c r="G48">
        <v>9</v>
      </c>
      <c r="H48">
        <v>7</v>
      </c>
      <c r="I48">
        <v>7</v>
      </c>
      <c r="J48">
        <v>4</v>
      </c>
      <c r="K48">
        <v>8</v>
      </c>
      <c r="L48">
        <v>8</v>
      </c>
      <c r="M48">
        <v>8</v>
      </c>
      <c r="N48">
        <v>8</v>
      </c>
      <c r="O48">
        <v>9</v>
      </c>
      <c r="P48"/>
    </row>
    <row r="49" spans="1:16" x14ac:dyDescent="0.2">
      <c r="A49" s="18" t="str">
        <f>CONCATENATE(B49,C49,D49)</f>
        <v>Dumfries &amp; GallowayPERFORMER SALARIEDMale</v>
      </c>
      <c r="B49" t="s">
        <v>30</v>
      </c>
      <c r="C49" s="66" t="s">
        <v>69</v>
      </c>
      <c r="D49" s="66" t="s">
        <v>2</v>
      </c>
      <c r="E49">
        <v>4</v>
      </c>
      <c r="F49">
        <v>4</v>
      </c>
      <c r="G49">
        <v>2</v>
      </c>
      <c r="H49">
        <v>1</v>
      </c>
      <c r="I49">
        <v>2</v>
      </c>
      <c r="J49">
        <v>2</v>
      </c>
      <c r="K49">
        <v>4</v>
      </c>
      <c r="L49">
        <v>4</v>
      </c>
      <c r="M49">
        <v>6</v>
      </c>
      <c r="N49">
        <v>8</v>
      </c>
      <c r="O49">
        <v>8</v>
      </c>
      <c r="P49"/>
    </row>
    <row r="50" spans="1:16" x14ac:dyDescent="0.2">
      <c r="A50" s="18" t="str">
        <f>CONCATENATE(B50,C50,D50)</f>
        <v>FifeAll GPsAll</v>
      </c>
      <c r="B50" t="s">
        <v>31</v>
      </c>
      <c r="C50" t="s">
        <v>7</v>
      </c>
      <c r="D50" t="s">
        <v>1</v>
      </c>
      <c r="E50" s="32">
        <v>273</v>
      </c>
      <c r="F50" s="32">
        <v>286</v>
      </c>
      <c r="G50" s="32">
        <v>285</v>
      </c>
      <c r="H50" s="32">
        <v>283</v>
      </c>
      <c r="I50" s="32">
        <v>278</v>
      </c>
      <c r="J50" s="32">
        <v>273</v>
      </c>
      <c r="K50" s="32">
        <v>273</v>
      </c>
      <c r="L50" s="32">
        <v>287</v>
      </c>
      <c r="M50" s="32">
        <v>294</v>
      </c>
      <c r="N50" s="32">
        <v>298</v>
      </c>
      <c r="O50" s="32">
        <v>298</v>
      </c>
      <c r="P50"/>
    </row>
    <row r="51" spans="1:16" x14ac:dyDescent="0.2">
      <c r="A51" s="18" t="str">
        <f>CONCATENATE(B51,C51,D51)</f>
        <v>FifeAll GPsFemale</v>
      </c>
      <c r="B51" t="s">
        <v>31</v>
      </c>
      <c r="C51" t="s">
        <v>7</v>
      </c>
      <c r="D51" t="s">
        <v>0</v>
      </c>
      <c r="E51" s="32">
        <v>127</v>
      </c>
      <c r="F51" s="32">
        <v>143</v>
      </c>
      <c r="G51" s="32">
        <v>151</v>
      </c>
      <c r="H51" s="32">
        <v>154</v>
      </c>
      <c r="I51" s="32">
        <v>156</v>
      </c>
      <c r="J51" s="32">
        <v>155</v>
      </c>
      <c r="K51" s="32">
        <v>163</v>
      </c>
      <c r="L51" s="32">
        <v>164</v>
      </c>
      <c r="M51" s="32">
        <v>173</v>
      </c>
      <c r="N51" s="32">
        <v>178</v>
      </c>
      <c r="O51" s="32">
        <v>180</v>
      </c>
      <c r="P51"/>
    </row>
    <row r="52" spans="1:16" x14ac:dyDescent="0.2">
      <c r="A52" s="18" t="str">
        <f>CONCATENATE(B52,C52,D52)</f>
        <v>FifeAll GPsMale</v>
      </c>
      <c r="B52" t="s">
        <v>31</v>
      </c>
      <c r="C52" t="s">
        <v>7</v>
      </c>
      <c r="D52" t="s">
        <v>2</v>
      </c>
      <c r="E52" s="32">
        <v>146</v>
      </c>
      <c r="F52" s="32">
        <v>143</v>
      </c>
      <c r="G52" s="32">
        <v>134</v>
      </c>
      <c r="H52" s="32">
        <v>129</v>
      </c>
      <c r="I52" s="32">
        <v>122</v>
      </c>
      <c r="J52" s="32">
        <v>118</v>
      </c>
      <c r="K52" s="32">
        <v>110</v>
      </c>
      <c r="L52" s="32">
        <v>123</v>
      </c>
      <c r="M52" s="32">
        <v>120</v>
      </c>
      <c r="N52" s="32">
        <v>120</v>
      </c>
      <c r="O52" s="32">
        <v>117</v>
      </c>
      <c r="P52"/>
    </row>
    <row r="53" spans="1:16" x14ac:dyDescent="0.2">
      <c r="A53" s="18" t="str">
        <f>CONCATENATE(B53,C53,D53)</f>
        <v>FifeAll GPsNot recorded</v>
      </c>
      <c r="B53" t="s">
        <v>31</v>
      </c>
      <c r="C53" t="s">
        <v>7</v>
      </c>
      <c r="D53" t="s">
        <v>71</v>
      </c>
      <c r="E53">
        <v>0</v>
      </c>
      <c r="F53">
        <v>0</v>
      </c>
      <c r="G53">
        <v>0</v>
      </c>
      <c r="H53">
        <v>0</v>
      </c>
      <c r="I53">
        <v>0</v>
      </c>
      <c r="J53">
        <v>0</v>
      </c>
      <c r="K53">
        <v>0</v>
      </c>
      <c r="L53">
        <v>0</v>
      </c>
      <c r="M53">
        <v>1</v>
      </c>
      <c r="N53">
        <v>0</v>
      </c>
      <c r="O53">
        <v>1</v>
      </c>
      <c r="P53"/>
    </row>
    <row r="54" spans="1:16" x14ac:dyDescent="0.2">
      <c r="A54" s="18" t="str">
        <f>CONCATENATE(B54,C54,D54)</f>
        <v>FifePERFORMERAll</v>
      </c>
      <c r="B54" t="s">
        <v>31</v>
      </c>
      <c r="C54" t="s">
        <v>66</v>
      </c>
      <c r="D54" t="s">
        <v>1</v>
      </c>
      <c r="E54">
        <v>242</v>
      </c>
      <c r="F54">
        <v>238</v>
      </c>
      <c r="G54">
        <v>238</v>
      </c>
      <c r="H54">
        <v>237</v>
      </c>
      <c r="I54">
        <v>234</v>
      </c>
      <c r="J54">
        <v>224</v>
      </c>
      <c r="K54">
        <v>220</v>
      </c>
      <c r="L54">
        <v>220</v>
      </c>
      <c r="M54">
        <v>218</v>
      </c>
      <c r="N54">
        <v>216</v>
      </c>
      <c r="O54">
        <v>217</v>
      </c>
      <c r="P54"/>
    </row>
    <row r="55" spans="1:16" x14ac:dyDescent="0.2">
      <c r="A55" s="18" t="str">
        <f>CONCATENATE(B55,C55,D55)</f>
        <v>FifePERFORMERFemale</v>
      </c>
      <c r="B55" t="s">
        <v>31</v>
      </c>
      <c r="C55" t="s">
        <v>66</v>
      </c>
      <c r="D55" t="s">
        <v>0</v>
      </c>
      <c r="E55">
        <v>104</v>
      </c>
      <c r="F55">
        <v>107</v>
      </c>
      <c r="G55">
        <v>109</v>
      </c>
      <c r="H55">
        <v>116</v>
      </c>
      <c r="I55">
        <v>118</v>
      </c>
      <c r="J55">
        <v>113</v>
      </c>
      <c r="K55">
        <v>117</v>
      </c>
      <c r="L55">
        <v>117</v>
      </c>
      <c r="M55">
        <v>119</v>
      </c>
      <c r="N55">
        <v>120</v>
      </c>
      <c r="O55">
        <v>122</v>
      </c>
      <c r="P55"/>
    </row>
    <row r="56" spans="1:16" x14ac:dyDescent="0.2">
      <c r="A56" s="18" t="str">
        <f>CONCATENATE(B56,C56,D56)</f>
        <v>FifePERFORMERMale</v>
      </c>
      <c r="B56" t="s">
        <v>31</v>
      </c>
      <c r="C56" t="s">
        <v>66</v>
      </c>
      <c r="D56" t="s">
        <v>2</v>
      </c>
      <c r="E56">
        <v>138</v>
      </c>
      <c r="F56">
        <v>131</v>
      </c>
      <c r="G56">
        <v>129</v>
      </c>
      <c r="H56">
        <v>121</v>
      </c>
      <c r="I56">
        <v>116</v>
      </c>
      <c r="J56">
        <v>111</v>
      </c>
      <c r="K56">
        <v>103</v>
      </c>
      <c r="L56">
        <v>103</v>
      </c>
      <c r="M56">
        <v>99</v>
      </c>
      <c r="N56">
        <v>96</v>
      </c>
      <c r="O56">
        <v>95</v>
      </c>
      <c r="P56"/>
    </row>
    <row r="57" spans="1:16" x14ac:dyDescent="0.2">
      <c r="A57" s="18" t="str">
        <f>CONCATENATE(B57,C57,D57)</f>
        <v>FifePERFORMER REGISTRARAll</v>
      </c>
      <c r="B57" t="s">
        <v>31</v>
      </c>
      <c r="C57" t="s">
        <v>67</v>
      </c>
      <c r="D57" t="s">
        <v>1</v>
      </c>
      <c r="E57">
        <v>11</v>
      </c>
      <c r="F57">
        <v>20</v>
      </c>
      <c r="G57">
        <v>21</v>
      </c>
      <c r="H57">
        <v>20</v>
      </c>
      <c r="I57">
        <v>19</v>
      </c>
      <c r="J57">
        <v>15</v>
      </c>
      <c r="K57">
        <v>16</v>
      </c>
      <c r="L57">
        <v>16</v>
      </c>
      <c r="M57">
        <v>23</v>
      </c>
      <c r="N57">
        <v>21</v>
      </c>
      <c r="O57">
        <v>23</v>
      </c>
      <c r="P57"/>
    </row>
    <row r="58" spans="1:16" x14ac:dyDescent="0.2">
      <c r="A58" s="18" t="str">
        <f>CONCATENATE(B58,C58,D58)</f>
        <v>FifePERFORMER REGISTRARFemale</v>
      </c>
      <c r="B58" t="s">
        <v>31</v>
      </c>
      <c r="C58" t="s">
        <v>67</v>
      </c>
      <c r="D58" t="s">
        <v>0</v>
      </c>
      <c r="E58">
        <v>9</v>
      </c>
      <c r="F58">
        <v>15</v>
      </c>
      <c r="G58">
        <v>18</v>
      </c>
      <c r="H58">
        <v>13</v>
      </c>
      <c r="I58">
        <v>14</v>
      </c>
      <c r="J58">
        <v>11</v>
      </c>
      <c r="K58">
        <v>13</v>
      </c>
      <c r="L58">
        <v>8</v>
      </c>
      <c r="M58">
        <v>15</v>
      </c>
      <c r="N58">
        <v>14</v>
      </c>
      <c r="O58">
        <v>15</v>
      </c>
      <c r="P58"/>
    </row>
    <row r="59" spans="1:16" x14ac:dyDescent="0.2">
      <c r="A59" s="18" t="str">
        <f>CONCATENATE(B59,C59,D59)</f>
        <v>FifePERFORMER REGISTRARMale</v>
      </c>
      <c r="B59" t="s">
        <v>31</v>
      </c>
      <c r="C59" t="s">
        <v>67</v>
      </c>
      <c r="D59" t="s">
        <v>2</v>
      </c>
      <c r="E59">
        <v>2</v>
      </c>
      <c r="F59">
        <v>5</v>
      </c>
      <c r="G59">
        <v>3</v>
      </c>
      <c r="H59">
        <v>7</v>
      </c>
      <c r="I59">
        <v>5</v>
      </c>
      <c r="J59">
        <v>4</v>
      </c>
      <c r="K59">
        <v>3</v>
      </c>
      <c r="L59">
        <v>8</v>
      </c>
      <c r="M59">
        <v>7</v>
      </c>
      <c r="N59">
        <v>7</v>
      </c>
      <c r="O59">
        <v>7</v>
      </c>
      <c r="P59"/>
    </row>
    <row r="60" spans="1:16" x14ac:dyDescent="0.2">
      <c r="A60" s="18" t="str">
        <f>CONCATENATE(B60,C60,D60)</f>
        <v>FifePERFORMER REGISTRARNot recorded</v>
      </c>
      <c r="B60" t="s">
        <v>31</v>
      </c>
      <c r="C60" t="s">
        <v>67</v>
      </c>
      <c r="D60" t="s">
        <v>71</v>
      </c>
      <c r="E60">
        <v>0</v>
      </c>
      <c r="F60">
        <v>0</v>
      </c>
      <c r="G60">
        <v>0</v>
      </c>
      <c r="H60">
        <v>0</v>
      </c>
      <c r="I60">
        <v>0</v>
      </c>
      <c r="J60">
        <v>0</v>
      </c>
      <c r="K60">
        <v>0</v>
      </c>
      <c r="L60">
        <v>0</v>
      </c>
      <c r="M60">
        <v>1</v>
      </c>
      <c r="N60">
        <v>0</v>
      </c>
      <c r="O60">
        <v>1</v>
      </c>
      <c r="P60"/>
    </row>
    <row r="61" spans="1:16" x14ac:dyDescent="0.2">
      <c r="A61" s="18" t="str">
        <f>CONCATENATE(B61,C61,D61)</f>
        <v>FifePERFORMER RETAINEEAll</v>
      </c>
      <c r="B61" t="s">
        <v>31</v>
      </c>
      <c r="C61" t="s">
        <v>68</v>
      </c>
      <c r="D61" t="s">
        <v>1</v>
      </c>
      <c r="E61">
        <v>2</v>
      </c>
      <c r="F61">
        <v>3</v>
      </c>
      <c r="G61">
        <v>4</v>
      </c>
      <c r="H61">
        <v>4</v>
      </c>
      <c r="I61">
        <v>3</v>
      </c>
      <c r="J61">
        <v>2</v>
      </c>
      <c r="K61">
        <v>2</v>
      </c>
      <c r="L61">
        <v>2</v>
      </c>
      <c r="M61">
        <v>1</v>
      </c>
      <c r="N61">
        <v>2</v>
      </c>
      <c r="O61">
        <v>2</v>
      </c>
      <c r="P61"/>
    </row>
    <row r="62" spans="1:16" x14ac:dyDescent="0.2">
      <c r="A62" s="18" t="str">
        <f>CONCATENATE(B62,C62,D62)</f>
        <v>FifePERFORMER RETAINEEFemale</v>
      </c>
      <c r="B62" t="s">
        <v>31</v>
      </c>
      <c r="C62" t="s">
        <v>68</v>
      </c>
      <c r="D62" t="s">
        <v>0</v>
      </c>
      <c r="E62">
        <v>2</v>
      </c>
      <c r="F62">
        <v>3</v>
      </c>
      <c r="G62">
        <v>4</v>
      </c>
      <c r="H62">
        <v>4</v>
      </c>
      <c r="I62">
        <v>3</v>
      </c>
      <c r="J62">
        <v>2</v>
      </c>
      <c r="K62">
        <v>2</v>
      </c>
      <c r="L62">
        <v>2</v>
      </c>
      <c r="M62">
        <v>1</v>
      </c>
      <c r="N62">
        <v>2</v>
      </c>
      <c r="O62">
        <v>2</v>
      </c>
      <c r="P62"/>
    </row>
    <row r="63" spans="1:16" x14ac:dyDescent="0.2">
      <c r="A63" s="18" t="str">
        <f>CONCATENATE(B63,C63,D63)</f>
        <v>FifePERFORMER SALARIEDAll</v>
      </c>
      <c r="B63" t="s">
        <v>31</v>
      </c>
      <c r="C63" t="s">
        <v>69</v>
      </c>
      <c r="D63" t="s">
        <v>1</v>
      </c>
      <c r="E63">
        <v>18</v>
      </c>
      <c r="F63">
        <v>25</v>
      </c>
      <c r="G63">
        <v>22</v>
      </c>
      <c r="H63">
        <v>22</v>
      </c>
      <c r="I63">
        <v>22</v>
      </c>
      <c r="J63">
        <v>32</v>
      </c>
      <c r="K63">
        <v>35</v>
      </c>
      <c r="L63">
        <v>49</v>
      </c>
      <c r="M63">
        <v>52</v>
      </c>
      <c r="N63">
        <v>59</v>
      </c>
      <c r="O63">
        <v>56</v>
      </c>
      <c r="P63"/>
    </row>
    <row r="64" spans="1:16" x14ac:dyDescent="0.2">
      <c r="A64" s="18" t="str">
        <f>CONCATENATE(B64,C64,D64)</f>
        <v>FifePERFORMER SALARIEDFemale</v>
      </c>
      <c r="B64" t="s">
        <v>31</v>
      </c>
      <c r="C64" t="s">
        <v>69</v>
      </c>
      <c r="D64" t="s">
        <v>0</v>
      </c>
      <c r="E64">
        <v>12</v>
      </c>
      <c r="F64">
        <v>18</v>
      </c>
      <c r="G64">
        <v>20</v>
      </c>
      <c r="H64">
        <v>21</v>
      </c>
      <c r="I64">
        <v>21</v>
      </c>
      <c r="J64">
        <v>29</v>
      </c>
      <c r="K64">
        <v>31</v>
      </c>
      <c r="L64">
        <v>37</v>
      </c>
      <c r="M64">
        <v>38</v>
      </c>
      <c r="N64">
        <v>42</v>
      </c>
      <c r="O64">
        <v>41</v>
      </c>
      <c r="P64"/>
    </row>
    <row r="65" spans="1:16" x14ac:dyDescent="0.2">
      <c r="A65" s="18" t="str">
        <f>CONCATENATE(B65,C65,D65)</f>
        <v>FifePERFORMER SALARIEDMale</v>
      </c>
      <c r="B65" t="s">
        <v>31</v>
      </c>
      <c r="C65" s="66" t="s">
        <v>69</v>
      </c>
      <c r="D65" s="66" t="s">
        <v>2</v>
      </c>
      <c r="E65">
        <v>6</v>
      </c>
      <c r="F65">
        <v>7</v>
      </c>
      <c r="G65">
        <v>2</v>
      </c>
      <c r="H65">
        <v>1</v>
      </c>
      <c r="I65">
        <v>1</v>
      </c>
      <c r="J65">
        <v>3</v>
      </c>
      <c r="K65">
        <v>4</v>
      </c>
      <c r="L65">
        <v>12</v>
      </c>
      <c r="M65">
        <v>14</v>
      </c>
      <c r="N65">
        <v>17</v>
      </c>
      <c r="O65">
        <v>15</v>
      </c>
      <c r="P65"/>
    </row>
    <row r="66" spans="1:16" x14ac:dyDescent="0.2">
      <c r="A66" s="18" t="str">
        <f>CONCATENATE(B66,C66,D66)</f>
        <v>Forth ValleyAll GPsAll</v>
      </c>
      <c r="B66" t="s">
        <v>32</v>
      </c>
      <c r="C66" t="s">
        <v>7</v>
      </c>
      <c r="D66" t="s">
        <v>1</v>
      </c>
      <c r="E66" s="32">
        <v>264</v>
      </c>
      <c r="F66" s="32">
        <v>270</v>
      </c>
      <c r="G66" s="32">
        <v>271</v>
      </c>
      <c r="H66" s="32">
        <v>270</v>
      </c>
      <c r="I66" s="32">
        <v>263</v>
      </c>
      <c r="J66" s="32">
        <v>273</v>
      </c>
      <c r="K66" s="32">
        <v>279</v>
      </c>
      <c r="L66" s="32">
        <v>272</v>
      </c>
      <c r="M66" s="32">
        <v>279</v>
      </c>
      <c r="N66" s="32">
        <v>292</v>
      </c>
      <c r="O66" s="32">
        <v>282</v>
      </c>
      <c r="P66"/>
    </row>
    <row r="67" spans="1:16" x14ac:dyDescent="0.2">
      <c r="A67" s="18" t="str">
        <f>CONCATENATE(B67,C67,D67)</f>
        <v>Forth ValleyAll GPsFemale</v>
      </c>
      <c r="B67" t="s">
        <v>32</v>
      </c>
      <c r="C67" t="s">
        <v>7</v>
      </c>
      <c r="D67" t="s">
        <v>0</v>
      </c>
      <c r="E67" s="32">
        <v>129</v>
      </c>
      <c r="F67" s="32">
        <v>138</v>
      </c>
      <c r="G67" s="32">
        <v>143</v>
      </c>
      <c r="H67" s="32">
        <v>148</v>
      </c>
      <c r="I67" s="32">
        <v>151</v>
      </c>
      <c r="J67" s="32">
        <v>153</v>
      </c>
      <c r="K67" s="32">
        <v>159</v>
      </c>
      <c r="L67" s="32">
        <v>166</v>
      </c>
      <c r="M67" s="32">
        <v>169</v>
      </c>
      <c r="N67" s="32">
        <v>169</v>
      </c>
      <c r="O67" s="32">
        <v>163</v>
      </c>
      <c r="P67"/>
    </row>
    <row r="68" spans="1:16" x14ac:dyDescent="0.2">
      <c r="A68" s="18" t="str">
        <f>CONCATENATE(B68,C68,D68)</f>
        <v>Forth ValleyAll GPsMale</v>
      </c>
      <c r="B68" t="s">
        <v>32</v>
      </c>
      <c r="C68" t="s">
        <v>7</v>
      </c>
      <c r="D68" t="s">
        <v>2</v>
      </c>
      <c r="E68" s="32">
        <v>135</v>
      </c>
      <c r="F68" s="32">
        <v>132</v>
      </c>
      <c r="G68" s="32">
        <v>128</v>
      </c>
      <c r="H68" s="32">
        <v>122</v>
      </c>
      <c r="I68" s="32">
        <v>112</v>
      </c>
      <c r="J68" s="32">
        <v>119</v>
      </c>
      <c r="K68" s="32">
        <v>120</v>
      </c>
      <c r="L68" s="32">
        <v>106</v>
      </c>
      <c r="M68" s="32">
        <v>108</v>
      </c>
      <c r="N68" s="32">
        <v>120</v>
      </c>
      <c r="O68" s="32">
        <v>117</v>
      </c>
      <c r="P68"/>
    </row>
    <row r="69" spans="1:16" x14ac:dyDescent="0.2">
      <c r="A69" s="18" t="str">
        <f>CONCATENATE(B69,C69,D69)</f>
        <v>Forth ValleyAll GPsNot recorded</v>
      </c>
      <c r="B69" t="s">
        <v>32</v>
      </c>
      <c r="C69" t="s">
        <v>7</v>
      </c>
      <c r="D69" t="s">
        <v>71</v>
      </c>
      <c r="E69">
        <v>0</v>
      </c>
      <c r="F69">
        <v>0</v>
      </c>
      <c r="G69">
        <v>0</v>
      </c>
      <c r="H69">
        <v>0</v>
      </c>
      <c r="I69">
        <v>0</v>
      </c>
      <c r="J69">
        <v>1</v>
      </c>
      <c r="K69">
        <v>0</v>
      </c>
      <c r="L69">
        <v>0</v>
      </c>
      <c r="M69">
        <v>2</v>
      </c>
      <c r="N69">
        <v>3</v>
      </c>
      <c r="O69">
        <v>2</v>
      </c>
      <c r="P69"/>
    </row>
    <row r="70" spans="1:16" x14ac:dyDescent="0.2">
      <c r="A70" s="18" t="str">
        <f>CONCATENATE(B70,C70,D70)</f>
        <v>Forth ValleyPERFORMERAll</v>
      </c>
      <c r="B70" t="s">
        <v>32</v>
      </c>
      <c r="C70" t="s">
        <v>66</v>
      </c>
      <c r="D70" t="s">
        <v>1</v>
      </c>
      <c r="E70">
        <v>206</v>
      </c>
      <c r="F70">
        <v>214</v>
      </c>
      <c r="G70">
        <v>211</v>
      </c>
      <c r="H70">
        <v>212</v>
      </c>
      <c r="I70">
        <v>192</v>
      </c>
      <c r="J70">
        <v>193</v>
      </c>
      <c r="K70">
        <v>192</v>
      </c>
      <c r="L70">
        <v>187</v>
      </c>
      <c r="M70">
        <v>187</v>
      </c>
      <c r="N70">
        <v>199</v>
      </c>
      <c r="O70">
        <v>199</v>
      </c>
      <c r="P70"/>
    </row>
    <row r="71" spans="1:16" x14ac:dyDescent="0.2">
      <c r="A71" s="18" t="str">
        <f>CONCATENATE(B71,C71,D71)</f>
        <v>Forth ValleyPERFORMERFemale</v>
      </c>
      <c r="B71" t="s">
        <v>32</v>
      </c>
      <c r="C71" t="s">
        <v>66</v>
      </c>
      <c r="D71" t="s">
        <v>0</v>
      </c>
      <c r="E71">
        <v>88</v>
      </c>
      <c r="F71">
        <v>97</v>
      </c>
      <c r="G71">
        <v>97</v>
      </c>
      <c r="H71">
        <v>106</v>
      </c>
      <c r="I71">
        <v>98</v>
      </c>
      <c r="J71">
        <v>99</v>
      </c>
      <c r="K71">
        <v>99</v>
      </c>
      <c r="L71">
        <v>103</v>
      </c>
      <c r="M71">
        <v>106</v>
      </c>
      <c r="N71">
        <v>110</v>
      </c>
      <c r="O71">
        <v>111</v>
      </c>
      <c r="P71"/>
    </row>
    <row r="72" spans="1:16" x14ac:dyDescent="0.2">
      <c r="A72" s="18" t="str">
        <f>CONCATENATE(B72,C72,D72)</f>
        <v>Forth ValleyPERFORMERMale</v>
      </c>
      <c r="B72" t="s">
        <v>32</v>
      </c>
      <c r="C72" t="s">
        <v>66</v>
      </c>
      <c r="D72" t="s">
        <v>2</v>
      </c>
      <c r="E72">
        <v>118</v>
      </c>
      <c r="F72">
        <v>117</v>
      </c>
      <c r="G72">
        <v>114</v>
      </c>
      <c r="H72">
        <v>106</v>
      </c>
      <c r="I72">
        <v>94</v>
      </c>
      <c r="J72">
        <v>94</v>
      </c>
      <c r="K72">
        <v>93</v>
      </c>
      <c r="L72">
        <v>84</v>
      </c>
      <c r="M72">
        <v>81</v>
      </c>
      <c r="N72">
        <v>89</v>
      </c>
      <c r="O72">
        <v>88</v>
      </c>
      <c r="P72"/>
    </row>
    <row r="73" spans="1:16" x14ac:dyDescent="0.2">
      <c r="A73" s="18" t="str">
        <f>CONCATENATE(B73,C73,D73)</f>
        <v>Forth ValleyPERFORMER REGISTRARAll</v>
      </c>
      <c r="B73" t="s">
        <v>32</v>
      </c>
      <c r="C73" t="s">
        <v>67</v>
      </c>
      <c r="D73" t="s">
        <v>1</v>
      </c>
      <c r="E73">
        <v>19</v>
      </c>
      <c r="F73">
        <v>20</v>
      </c>
      <c r="G73">
        <v>23</v>
      </c>
      <c r="H73">
        <v>23</v>
      </c>
      <c r="I73">
        <v>29</v>
      </c>
      <c r="J73">
        <v>28</v>
      </c>
      <c r="K73">
        <v>32</v>
      </c>
      <c r="L73">
        <v>29</v>
      </c>
      <c r="M73">
        <v>30</v>
      </c>
      <c r="N73">
        <v>35</v>
      </c>
      <c r="O73">
        <v>30</v>
      </c>
      <c r="P73"/>
    </row>
    <row r="74" spans="1:16" x14ac:dyDescent="0.2">
      <c r="A74" s="18" t="str">
        <f>CONCATENATE(B74,C74,D74)</f>
        <v>Forth ValleyPERFORMER REGISTRARFemale</v>
      </c>
      <c r="B74" t="s">
        <v>32</v>
      </c>
      <c r="C74" t="s">
        <v>67</v>
      </c>
      <c r="D74" t="s">
        <v>0</v>
      </c>
      <c r="E74">
        <v>10</v>
      </c>
      <c r="F74">
        <v>12</v>
      </c>
      <c r="G74">
        <v>17</v>
      </c>
      <c r="H74">
        <v>16</v>
      </c>
      <c r="I74">
        <v>22</v>
      </c>
      <c r="J74">
        <v>21</v>
      </c>
      <c r="K74">
        <v>20</v>
      </c>
      <c r="L74">
        <v>22</v>
      </c>
      <c r="M74">
        <v>20</v>
      </c>
      <c r="N74">
        <v>20</v>
      </c>
      <c r="O74">
        <v>15</v>
      </c>
      <c r="P74"/>
    </row>
    <row r="75" spans="1:16" x14ac:dyDescent="0.2">
      <c r="A75" s="18" t="str">
        <f>CONCATENATE(B75,C75,D75)</f>
        <v>Forth ValleyPERFORMER REGISTRARMale</v>
      </c>
      <c r="B75" t="s">
        <v>32</v>
      </c>
      <c r="C75" t="s">
        <v>67</v>
      </c>
      <c r="D75" t="s">
        <v>2</v>
      </c>
      <c r="E75">
        <v>9</v>
      </c>
      <c r="F75">
        <v>8</v>
      </c>
      <c r="G75">
        <v>6</v>
      </c>
      <c r="H75">
        <v>7</v>
      </c>
      <c r="I75">
        <v>7</v>
      </c>
      <c r="J75">
        <v>6</v>
      </c>
      <c r="K75">
        <v>12</v>
      </c>
      <c r="L75">
        <v>7</v>
      </c>
      <c r="M75">
        <v>8</v>
      </c>
      <c r="N75">
        <v>12</v>
      </c>
      <c r="O75">
        <v>13</v>
      </c>
      <c r="P75"/>
    </row>
    <row r="76" spans="1:16" x14ac:dyDescent="0.2">
      <c r="A76" s="18" t="str">
        <f>CONCATENATE(B76,C76,D76)</f>
        <v>Forth ValleyPERFORMER REGISTRARNot recorded</v>
      </c>
      <c r="B76" t="s">
        <v>32</v>
      </c>
      <c r="C76" t="s">
        <v>67</v>
      </c>
      <c r="D76" t="s">
        <v>71</v>
      </c>
      <c r="E76">
        <v>0</v>
      </c>
      <c r="F76">
        <v>0</v>
      </c>
      <c r="G76">
        <v>0</v>
      </c>
      <c r="H76">
        <v>0</v>
      </c>
      <c r="I76">
        <v>0</v>
      </c>
      <c r="J76">
        <v>1</v>
      </c>
      <c r="K76">
        <v>0</v>
      </c>
      <c r="L76">
        <v>0</v>
      </c>
      <c r="M76">
        <v>2</v>
      </c>
      <c r="N76">
        <v>3</v>
      </c>
      <c r="O76">
        <v>2</v>
      </c>
      <c r="P76"/>
    </row>
    <row r="77" spans="1:16" x14ac:dyDescent="0.2">
      <c r="A77" s="18" t="str">
        <f>CONCATENATE(B77,C77,D77)</f>
        <v>Forth ValleyPERFORMER RETAINEEAll</v>
      </c>
      <c r="B77" t="s">
        <v>32</v>
      </c>
      <c r="C77" t="s">
        <v>68</v>
      </c>
      <c r="D77" t="s">
        <v>1</v>
      </c>
      <c r="E77">
        <v>10</v>
      </c>
      <c r="F77">
        <v>10</v>
      </c>
      <c r="G77">
        <v>9</v>
      </c>
      <c r="H77">
        <v>6</v>
      </c>
      <c r="I77">
        <v>5</v>
      </c>
      <c r="J77">
        <v>6</v>
      </c>
      <c r="K77">
        <v>6</v>
      </c>
      <c r="L77">
        <v>6</v>
      </c>
      <c r="M77">
        <v>5</v>
      </c>
      <c r="N77">
        <v>6</v>
      </c>
      <c r="O77">
        <v>6</v>
      </c>
      <c r="P77"/>
    </row>
    <row r="78" spans="1:16" x14ac:dyDescent="0.2">
      <c r="A78" s="18" t="str">
        <f>CONCATENATE(B78,C78,D78)</f>
        <v>Forth ValleyPERFORMER RETAINEEFemale</v>
      </c>
      <c r="B78" t="s">
        <v>32</v>
      </c>
      <c r="C78" t="s">
        <v>68</v>
      </c>
      <c r="D78" t="s">
        <v>0</v>
      </c>
      <c r="E78">
        <v>10</v>
      </c>
      <c r="F78">
        <v>10</v>
      </c>
      <c r="G78">
        <v>9</v>
      </c>
      <c r="H78">
        <v>6</v>
      </c>
      <c r="I78">
        <v>5</v>
      </c>
      <c r="J78">
        <v>6</v>
      </c>
      <c r="K78">
        <v>6</v>
      </c>
      <c r="L78">
        <v>6</v>
      </c>
      <c r="M78">
        <v>5</v>
      </c>
      <c r="N78">
        <v>6</v>
      </c>
      <c r="O78">
        <v>6</v>
      </c>
      <c r="P78"/>
    </row>
    <row r="79" spans="1:16" x14ac:dyDescent="0.2">
      <c r="A79" s="18" t="str">
        <f>CONCATENATE(B79,C79,D79)</f>
        <v>Forth ValleyPERFORMER SALARIEDAll</v>
      </c>
      <c r="B79" t="s">
        <v>32</v>
      </c>
      <c r="C79" t="s">
        <v>69</v>
      </c>
      <c r="D79" t="s">
        <v>1</v>
      </c>
      <c r="E79">
        <v>29</v>
      </c>
      <c r="F79">
        <v>26</v>
      </c>
      <c r="G79">
        <v>28</v>
      </c>
      <c r="H79">
        <v>29</v>
      </c>
      <c r="I79">
        <v>37</v>
      </c>
      <c r="J79">
        <v>46</v>
      </c>
      <c r="K79">
        <v>50</v>
      </c>
      <c r="L79">
        <v>53</v>
      </c>
      <c r="M79">
        <v>59</v>
      </c>
      <c r="N79">
        <v>57</v>
      </c>
      <c r="O79">
        <v>49</v>
      </c>
      <c r="P79"/>
    </row>
    <row r="80" spans="1:16" x14ac:dyDescent="0.2">
      <c r="A80" s="18" t="str">
        <f>CONCATENATE(B80,C80,D80)</f>
        <v>Forth ValleyPERFORMER SALARIEDFemale</v>
      </c>
      <c r="B80" t="s">
        <v>32</v>
      </c>
      <c r="C80" s="66" t="s">
        <v>69</v>
      </c>
      <c r="D80" s="66" t="s">
        <v>0</v>
      </c>
      <c r="E80">
        <v>21</v>
      </c>
      <c r="F80">
        <v>19</v>
      </c>
      <c r="G80">
        <v>20</v>
      </c>
      <c r="H80">
        <v>20</v>
      </c>
      <c r="I80">
        <v>26</v>
      </c>
      <c r="J80">
        <v>27</v>
      </c>
      <c r="K80">
        <v>34</v>
      </c>
      <c r="L80">
        <v>36</v>
      </c>
      <c r="M80">
        <v>39</v>
      </c>
      <c r="N80">
        <v>36</v>
      </c>
      <c r="O80">
        <v>32</v>
      </c>
      <c r="P80"/>
    </row>
    <row r="81" spans="1:16" x14ac:dyDescent="0.2">
      <c r="A81" s="18" t="str">
        <f>CONCATENATE(B81,C81,D81)</f>
        <v>Forth ValleyPERFORMER SALARIEDMale</v>
      </c>
      <c r="B81" t="s">
        <v>32</v>
      </c>
      <c r="C81" s="66" t="s">
        <v>69</v>
      </c>
      <c r="D81" s="66" t="s">
        <v>2</v>
      </c>
      <c r="E81">
        <v>8</v>
      </c>
      <c r="F81">
        <v>7</v>
      </c>
      <c r="G81">
        <v>8</v>
      </c>
      <c r="H81">
        <v>9</v>
      </c>
      <c r="I81">
        <v>11</v>
      </c>
      <c r="J81">
        <v>19</v>
      </c>
      <c r="K81">
        <v>16</v>
      </c>
      <c r="L81">
        <v>17</v>
      </c>
      <c r="M81">
        <v>20</v>
      </c>
      <c r="N81">
        <v>21</v>
      </c>
      <c r="O81">
        <v>17</v>
      </c>
      <c r="P81"/>
    </row>
    <row r="82" spans="1:16" x14ac:dyDescent="0.2">
      <c r="A82" s="18" t="str">
        <f>CONCATENATE(B82,C82,D82)</f>
        <v>GrampianAll GPsAll</v>
      </c>
      <c r="B82" t="s">
        <v>33</v>
      </c>
      <c r="C82" t="s">
        <v>7</v>
      </c>
      <c r="D82" t="s">
        <v>1</v>
      </c>
      <c r="E82" s="32">
        <v>549</v>
      </c>
      <c r="F82" s="32">
        <v>547</v>
      </c>
      <c r="G82" s="32">
        <v>546</v>
      </c>
      <c r="H82" s="32">
        <v>562</v>
      </c>
      <c r="I82" s="32">
        <v>551</v>
      </c>
      <c r="J82" s="32">
        <v>544</v>
      </c>
      <c r="K82" s="32">
        <v>531</v>
      </c>
      <c r="L82" s="32">
        <v>531</v>
      </c>
      <c r="M82" s="32">
        <v>522</v>
      </c>
      <c r="N82" s="32">
        <v>529</v>
      </c>
      <c r="O82" s="32">
        <v>524</v>
      </c>
      <c r="P82"/>
    </row>
    <row r="83" spans="1:16" x14ac:dyDescent="0.2">
      <c r="A83" s="18" t="str">
        <f>CONCATENATE(B83,C83,D83)</f>
        <v>GrampianAll GPsFemale</v>
      </c>
      <c r="B83" t="s">
        <v>33</v>
      </c>
      <c r="C83" t="s">
        <v>7</v>
      </c>
      <c r="D83" t="s">
        <v>0</v>
      </c>
      <c r="E83" s="32">
        <v>290</v>
      </c>
      <c r="F83" s="32">
        <v>293</v>
      </c>
      <c r="G83" s="32">
        <v>301</v>
      </c>
      <c r="H83" s="32">
        <v>327</v>
      </c>
      <c r="I83" s="32">
        <v>328</v>
      </c>
      <c r="J83" s="32">
        <v>341</v>
      </c>
      <c r="K83" s="32">
        <v>330</v>
      </c>
      <c r="L83" s="32">
        <v>332</v>
      </c>
      <c r="M83" s="32">
        <v>325</v>
      </c>
      <c r="N83" s="32">
        <v>339</v>
      </c>
      <c r="O83" s="32">
        <v>337</v>
      </c>
      <c r="P83"/>
    </row>
    <row r="84" spans="1:16" x14ac:dyDescent="0.2">
      <c r="A84" s="18" t="str">
        <f>CONCATENATE(B84,C84,D84)</f>
        <v>GrampianAll GPsMale</v>
      </c>
      <c r="B84" t="s">
        <v>33</v>
      </c>
      <c r="C84" t="s">
        <v>7</v>
      </c>
      <c r="D84" t="s">
        <v>2</v>
      </c>
      <c r="E84" s="32">
        <v>259</v>
      </c>
      <c r="F84" s="32">
        <v>254</v>
      </c>
      <c r="G84" s="32">
        <v>245</v>
      </c>
      <c r="H84" s="32">
        <v>235</v>
      </c>
      <c r="I84" s="32">
        <v>223</v>
      </c>
      <c r="J84" s="32">
        <v>203</v>
      </c>
      <c r="K84" s="32">
        <v>201</v>
      </c>
      <c r="L84" s="32">
        <v>199</v>
      </c>
      <c r="M84" s="32">
        <v>197</v>
      </c>
      <c r="N84" s="32">
        <v>188</v>
      </c>
      <c r="O84" s="32">
        <v>182</v>
      </c>
      <c r="P84"/>
    </row>
    <row r="85" spans="1:16" x14ac:dyDescent="0.2">
      <c r="A85" s="18" t="str">
        <f>CONCATENATE(B85,C85,D85)</f>
        <v>GrampianAll GPsNot recorded</v>
      </c>
      <c r="B85" t="s">
        <v>33</v>
      </c>
      <c r="C85" t="s">
        <v>7</v>
      </c>
      <c r="D85" t="s">
        <v>71</v>
      </c>
      <c r="E85">
        <v>0</v>
      </c>
      <c r="F85">
        <v>0</v>
      </c>
      <c r="G85">
        <v>0</v>
      </c>
      <c r="H85">
        <v>0</v>
      </c>
      <c r="I85">
        <v>0</v>
      </c>
      <c r="J85">
        <v>0</v>
      </c>
      <c r="K85">
        <v>0</v>
      </c>
      <c r="L85">
        <v>0</v>
      </c>
      <c r="M85">
        <v>0</v>
      </c>
      <c r="N85">
        <v>2</v>
      </c>
      <c r="O85">
        <v>5</v>
      </c>
      <c r="P85"/>
    </row>
    <row r="86" spans="1:16" x14ac:dyDescent="0.2">
      <c r="A86" s="18" t="str">
        <f>CONCATENATE(B86,C86,D86)</f>
        <v>GrampianPERFORMERAll</v>
      </c>
      <c r="B86" t="s">
        <v>33</v>
      </c>
      <c r="C86" t="s">
        <v>66</v>
      </c>
      <c r="D86" t="s">
        <v>1</v>
      </c>
      <c r="E86">
        <v>409</v>
      </c>
      <c r="F86">
        <v>425</v>
      </c>
      <c r="G86">
        <v>403</v>
      </c>
      <c r="H86">
        <v>399</v>
      </c>
      <c r="I86">
        <v>390</v>
      </c>
      <c r="J86">
        <v>369</v>
      </c>
      <c r="K86">
        <v>363</v>
      </c>
      <c r="L86">
        <v>350</v>
      </c>
      <c r="M86">
        <v>340</v>
      </c>
      <c r="N86">
        <v>335</v>
      </c>
      <c r="O86">
        <v>316</v>
      </c>
      <c r="P86"/>
    </row>
    <row r="87" spans="1:16" x14ac:dyDescent="0.2">
      <c r="A87" s="18" t="str">
        <f>CONCATENATE(B87,C87,D87)</f>
        <v>GrampianPERFORMERFemale</v>
      </c>
      <c r="B87" t="s">
        <v>33</v>
      </c>
      <c r="C87" t="s">
        <v>66</v>
      </c>
      <c r="D87" t="s">
        <v>0</v>
      </c>
      <c r="E87">
        <v>185</v>
      </c>
      <c r="F87">
        <v>203</v>
      </c>
      <c r="G87">
        <v>192</v>
      </c>
      <c r="H87">
        <v>202</v>
      </c>
      <c r="I87">
        <v>202</v>
      </c>
      <c r="J87">
        <v>194</v>
      </c>
      <c r="K87">
        <v>194</v>
      </c>
      <c r="L87">
        <v>183</v>
      </c>
      <c r="M87">
        <v>178</v>
      </c>
      <c r="N87">
        <v>186</v>
      </c>
      <c r="O87">
        <v>175</v>
      </c>
      <c r="P87"/>
    </row>
    <row r="88" spans="1:16" x14ac:dyDescent="0.2">
      <c r="A88" s="18" t="str">
        <f>CONCATENATE(B88,C88,D88)</f>
        <v>GrampianPERFORMERMale</v>
      </c>
      <c r="B88" t="s">
        <v>33</v>
      </c>
      <c r="C88" t="s">
        <v>66</v>
      </c>
      <c r="D88" t="s">
        <v>2</v>
      </c>
      <c r="E88">
        <v>224</v>
      </c>
      <c r="F88">
        <v>222</v>
      </c>
      <c r="G88">
        <v>211</v>
      </c>
      <c r="H88">
        <v>197</v>
      </c>
      <c r="I88">
        <v>188</v>
      </c>
      <c r="J88">
        <v>175</v>
      </c>
      <c r="K88">
        <v>169</v>
      </c>
      <c r="L88">
        <v>167</v>
      </c>
      <c r="M88">
        <v>162</v>
      </c>
      <c r="N88">
        <v>149</v>
      </c>
      <c r="O88">
        <v>141</v>
      </c>
      <c r="P88"/>
    </row>
    <row r="89" spans="1:16" x14ac:dyDescent="0.2">
      <c r="A89" s="18" t="str">
        <f>CONCATENATE(B89,C89,D89)</f>
        <v>GrampianPERFORMER REGISTRARAll</v>
      </c>
      <c r="B89" t="s">
        <v>33</v>
      </c>
      <c r="C89" t="s">
        <v>67</v>
      </c>
      <c r="D89" t="s">
        <v>1</v>
      </c>
      <c r="E89">
        <v>47</v>
      </c>
      <c r="F89">
        <v>40</v>
      </c>
      <c r="G89">
        <v>54</v>
      </c>
      <c r="H89">
        <v>56</v>
      </c>
      <c r="I89">
        <v>52</v>
      </c>
      <c r="J89">
        <v>64</v>
      </c>
      <c r="K89">
        <v>54</v>
      </c>
      <c r="L89">
        <v>63</v>
      </c>
      <c r="M89">
        <v>54</v>
      </c>
      <c r="N89">
        <v>58</v>
      </c>
      <c r="O89">
        <v>67</v>
      </c>
      <c r="P89"/>
    </row>
    <row r="90" spans="1:16" x14ac:dyDescent="0.2">
      <c r="A90" s="18" t="str">
        <f>CONCATENATE(B90,C90,D90)</f>
        <v>GrampianPERFORMER REGISTRARFemale</v>
      </c>
      <c r="B90" t="s">
        <v>33</v>
      </c>
      <c r="C90" t="s">
        <v>67</v>
      </c>
      <c r="D90" t="s">
        <v>0</v>
      </c>
      <c r="E90">
        <v>30</v>
      </c>
      <c r="F90">
        <v>27</v>
      </c>
      <c r="G90">
        <v>40</v>
      </c>
      <c r="H90">
        <v>41</v>
      </c>
      <c r="I90">
        <v>39</v>
      </c>
      <c r="J90">
        <v>54</v>
      </c>
      <c r="K90">
        <v>42</v>
      </c>
      <c r="L90">
        <v>53</v>
      </c>
      <c r="M90">
        <v>41</v>
      </c>
      <c r="N90">
        <v>44</v>
      </c>
      <c r="O90">
        <v>47</v>
      </c>
      <c r="P90"/>
    </row>
    <row r="91" spans="1:16" x14ac:dyDescent="0.2">
      <c r="A91" s="18" t="str">
        <f>CONCATENATE(B91,C91,D91)</f>
        <v>GrampianPERFORMER REGISTRARMale</v>
      </c>
      <c r="B91" t="s">
        <v>33</v>
      </c>
      <c r="C91" t="s">
        <v>67</v>
      </c>
      <c r="D91" t="s">
        <v>2</v>
      </c>
      <c r="E91">
        <v>17</v>
      </c>
      <c r="F91">
        <v>13</v>
      </c>
      <c r="G91">
        <v>14</v>
      </c>
      <c r="H91">
        <v>15</v>
      </c>
      <c r="I91">
        <v>13</v>
      </c>
      <c r="J91">
        <v>10</v>
      </c>
      <c r="K91">
        <v>12</v>
      </c>
      <c r="L91">
        <v>10</v>
      </c>
      <c r="M91">
        <v>13</v>
      </c>
      <c r="N91">
        <v>12</v>
      </c>
      <c r="O91">
        <v>15</v>
      </c>
      <c r="P91"/>
    </row>
    <row r="92" spans="1:16" x14ac:dyDescent="0.2">
      <c r="A92" s="18" t="str">
        <f>CONCATENATE(B92,C92,D92)</f>
        <v>GrampianPERFORMER REGISTRARNot recorded</v>
      </c>
      <c r="B92" t="s">
        <v>33</v>
      </c>
      <c r="C92" t="s">
        <v>67</v>
      </c>
      <c r="D92" t="s">
        <v>71</v>
      </c>
      <c r="E92">
        <v>0</v>
      </c>
      <c r="F92">
        <v>0</v>
      </c>
      <c r="G92">
        <v>0</v>
      </c>
      <c r="H92">
        <v>0</v>
      </c>
      <c r="I92">
        <v>0</v>
      </c>
      <c r="J92">
        <v>0</v>
      </c>
      <c r="K92">
        <v>0</v>
      </c>
      <c r="L92">
        <v>0</v>
      </c>
      <c r="M92">
        <v>0</v>
      </c>
      <c r="N92">
        <v>2</v>
      </c>
      <c r="O92">
        <v>5</v>
      </c>
      <c r="P92"/>
    </row>
    <row r="93" spans="1:16" x14ac:dyDescent="0.2">
      <c r="A93" s="18" t="str">
        <f>CONCATENATE(B93,C93,D93)</f>
        <v>GrampianPERFORMER RETAINEEAll</v>
      </c>
      <c r="B93" t="s">
        <v>33</v>
      </c>
      <c r="C93" t="s">
        <v>68</v>
      </c>
      <c r="D93" t="s">
        <v>1</v>
      </c>
      <c r="E93">
        <v>21</v>
      </c>
      <c r="F93">
        <v>16</v>
      </c>
      <c r="G93">
        <v>15</v>
      </c>
      <c r="H93">
        <v>19</v>
      </c>
      <c r="I93">
        <v>18</v>
      </c>
      <c r="J93">
        <v>15</v>
      </c>
      <c r="K93">
        <v>11</v>
      </c>
      <c r="L93">
        <v>11</v>
      </c>
      <c r="M93">
        <v>8</v>
      </c>
      <c r="N93">
        <v>8</v>
      </c>
      <c r="O93">
        <v>6</v>
      </c>
      <c r="P93"/>
    </row>
    <row r="94" spans="1:16" x14ac:dyDescent="0.2">
      <c r="A94" s="18" t="str">
        <f>CONCATENATE(B94,C94,D94)</f>
        <v>GrampianPERFORMER RETAINEEFemale</v>
      </c>
      <c r="B94" t="s">
        <v>33</v>
      </c>
      <c r="C94" t="s">
        <v>68</v>
      </c>
      <c r="D94" t="s">
        <v>0</v>
      </c>
      <c r="E94">
        <v>21</v>
      </c>
      <c r="F94">
        <v>16</v>
      </c>
      <c r="G94">
        <v>15</v>
      </c>
      <c r="H94">
        <v>19</v>
      </c>
      <c r="I94">
        <v>18</v>
      </c>
      <c r="J94">
        <v>15</v>
      </c>
      <c r="K94">
        <v>11</v>
      </c>
      <c r="L94">
        <v>11</v>
      </c>
      <c r="M94">
        <v>8</v>
      </c>
      <c r="N94">
        <v>8</v>
      </c>
      <c r="O94">
        <v>6</v>
      </c>
      <c r="P94"/>
    </row>
    <row r="95" spans="1:16" x14ac:dyDescent="0.2">
      <c r="A95" s="18" t="str">
        <f>CONCATENATE(B95,C95,D95)</f>
        <v>GrampianPERFORMER SALARIEDAll</v>
      </c>
      <c r="B95" t="s">
        <v>33</v>
      </c>
      <c r="C95" t="s">
        <v>69</v>
      </c>
      <c r="D95" t="s">
        <v>1</v>
      </c>
      <c r="E95">
        <v>72</v>
      </c>
      <c r="F95">
        <v>66</v>
      </c>
      <c r="G95">
        <v>75</v>
      </c>
      <c r="H95">
        <v>89</v>
      </c>
      <c r="I95">
        <v>93</v>
      </c>
      <c r="J95">
        <v>98</v>
      </c>
      <c r="K95">
        <v>105</v>
      </c>
      <c r="L95">
        <v>109</v>
      </c>
      <c r="M95">
        <v>122</v>
      </c>
      <c r="N95">
        <v>130</v>
      </c>
      <c r="O95">
        <v>137</v>
      </c>
      <c r="P95"/>
    </row>
    <row r="96" spans="1:16" x14ac:dyDescent="0.2">
      <c r="A96" s="18" t="str">
        <f>CONCATENATE(B96,C96,D96)</f>
        <v>GrampianPERFORMER SALARIEDFemale</v>
      </c>
      <c r="B96" t="s">
        <v>33</v>
      </c>
      <c r="C96" t="s">
        <v>69</v>
      </c>
      <c r="D96" t="s">
        <v>0</v>
      </c>
      <c r="E96">
        <v>54</v>
      </c>
      <c r="F96">
        <v>47</v>
      </c>
      <c r="G96">
        <v>55</v>
      </c>
      <c r="H96">
        <v>66</v>
      </c>
      <c r="I96">
        <v>70</v>
      </c>
      <c r="J96">
        <v>79</v>
      </c>
      <c r="K96">
        <v>84</v>
      </c>
      <c r="L96">
        <v>86</v>
      </c>
      <c r="M96">
        <v>99</v>
      </c>
      <c r="N96">
        <v>102</v>
      </c>
      <c r="O96">
        <v>110</v>
      </c>
      <c r="P96"/>
    </row>
    <row r="97" spans="1:16" x14ac:dyDescent="0.2">
      <c r="A97" s="18" t="str">
        <f>CONCATENATE(B97,C97,D97)</f>
        <v>GrampianPERFORMER SALARIEDMale</v>
      </c>
      <c r="B97" t="s">
        <v>33</v>
      </c>
      <c r="C97" s="66" t="s">
        <v>69</v>
      </c>
      <c r="D97" s="66" t="s">
        <v>2</v>
      </c>
      <c r="E97">
        <v>18</v>
      </c>
      <c r="F97">
        <v>19</v>
      </c>
      <c r="G97">
        <v>20</v>
      </c>
      <c r="H97">
        <v>23</v>
      </c>
      <c r="I97">
        <v>23</v>
      </c>
      <c r="J97">
        <v>19</v>
      </c>
      <c r="K97">
        <v>21</v>
      </c>
      <c r="L97">
        <v>23</v>
      </c>
      <c r="M97">
        <v>23</v>
      </c>
      <c r="N97">
        <v>28</v>
      </c>
      <c r="O97">
        <v>27</v>
      </c>
      <c r="P97"/>
    </row>
    <row r="98" spans="1:16" x14ac:dyDescent="0.2">
      <c r="A98" s="18" t="str">
        <f>CONCATENATE(B98,C98,D98)</f>
        <v>Greater Glasgow and ClydeAll GPsAll</v>
      </c>
      <c r="B98" t="s">
        <v>41</v>
      </c>
      <c r="C98" t="s">
        <v>7</v>
      </c>
      <c r="D98" t="s">
        <v>1</v>
      </c>
      <c r="E98" s="32">
        <v>1079</v>
      </c>
      <c r="F98" s="32">
        <v>1073</v>
      </c>
      <c r="G98" s="32">
        <v>1070</v>
      </c>
      <c r="H98" s="32">
        <v>1077</v>
      </c>
      <c r="I98" s="32">
        <v>1057</v>
      </c>
      <c r="J98" s="32">
        <v>1038</v>
      </c>
      <c r="K98" s="32">
        <v>1058</v>
      </c>
      <c r="L98" s="32">
        <v>1081</v>
      </c>
      <c r="M98" s="32">
        <v>1093</v>
      </c>
      <c r="N98" s="32">
        <v>1104</v>
      </c>
      <c r="O98" s="32">
        <v>1130</v>
      </c>
      <c r="P98"/>
    </row>
    <row r="99" spans="1:16" x14ac:dyDescent="0.2">
      <c r="A99" s="18" t="str">
        <f>CONCATENATE(B99,C99,D99)</f>
        <v>Greater Glasgow and ClydeAll GPsFemale</v>
      </c>
      <c r="B99" t="s">
        <v>41</v>
      </c>
      <c r="C99" t="s">
        <v>7</v>
      </c>
      <c r="D99" t="s">
        <v>0</v>
      </c>
      <c r="E99" s="32">
        <v>587</v>
      </c>
      <c r="F99" s="32">
        <v>579</v>
      </c>
      <c r="G99" s="32">
        <v>588</v>
      </c>
      <c r="H99" s="32">
        <v>608</v>
      </c>
      <c r="I99" s="32">
        <v>612</v>
      </c>
      <c r="J99" s="32">
        <v>628</v>
      </c>
      <c r="K99" s="32">
        <v>648</v>
      </c>
      <c r="L99" s="32">
        <v>673</v>
      </c>
      <c r="M99" s="32">
        <v>681</v>
      </c>
      <c r="N99" s="32">
        <v>674</v>
      </c>
      <c r="O99" s="32">
        <v>671</v>
      </c>
      <c r="P99"/>
    </row>
    <row r="100" spans="1:16" x14ac:dyDescent="0.2">
      <c r="A100" s="18" t="str">
        <f>CONCATENATE(B100,C100,D100)</f>
        <v>Greater Glasgow and ClydeAll GPsMale</v>
      </c>
      <c r="B100" t="s">
        <v>41</v>
      </c>
      <c r="C100" t="s">
        <v>7</v>
      </c>
      <c r="D100" t="s">
        <v>2</v>
      </c>
      <c r="E100" s="32">
        <v>492</v>
      </c>
      <c r="F100" s="32">
        <v>494</v>
      </c>
      <c r="G100" s="32">
        <v>482</v>
      </c>
      <c r="H100" s="32">
        <v>469</v>
      </c>
      <c r="I100" s="32">
        <v>445</v>
      </c>
      <c r="J100" s="32">
        <v>410</v>
      </c>
      <c r="K100" s="32">
        <v>410</v>
      </c>
      <c r="L100" s="32">
        <v>406</v>
      </c>
      <c r="M100" s="32">
        <v>410</v>
      </c>
      <c r="N100" s="32">
        <v>426</v>
      </c>
      <c r="O100" s="32">
        <v>442</v>
      </c>
      <c r="P100"/>
    </row>
    <row r="101" spans="1:16" x14ac:dyDescent="0.2">
      <c r="A101" s="18" t="str">
        <f>CONCATENATE(B101,C101,D101)</f>
        <v>Greater Glasgow and ClydeAll GPsNot recorded</v>
      </c>
      <c r="B101" t="s">
        <v>41</v>
      </c>
      <c r="C101" t="s">
        <v>7</v>
      </c>
      <c r="D101" t="s">
        <v>71</v>
      </c>
      <c r="E101">
        <v>0</v>
      </c>
      <c r="F101">
        <v>0</v>
      </c>
      <c r="G101">
        <v>0</v>
      </c>
      <c r="H101">
        <v>0</v>
      </c>
      <c r="I101">
        <v>0</v>
      </c>
      <c r="J101">
        <v>0</v>
      </c>
      <c r="K101">
        <v>0</v>
      </c>
      <c r="L101">
        <v>2</v>
      </c>
      <c r="M101">
        <v>2</v>
      </c>
      <c r="N101">
        <v>4</v>
      </c>
      <c r="O101">
        <v>17</v>
      </c>
      <c r="P101"/>
    </row>
    <row r="102" spans="1:16" x14ac:dyDescent="0.2">
      <c r="A102" s="18" t="str">
        <f>CONCATENATE(B102,C102,D102)</f>
        <v>Greater Glasgow and ClydePERFORMERAll</v>
      </c>
      <c r="B102" t="s">
        <v>41</v>
      </c>
      <c r="C102" t="s">
        <v>66</v>
      </c>
      <c r="D102" t="s">
        <v>1</v>
      </c>
      <c r="E102">
        <v>853</v>
      </c>
      <c r="F102">
        <v>841</v>
      </c>
      <c r="G102">
        <v>832</v>
      </c>
      <c r="H102">
        <v>830</v>
      </c>
      <c r="I102">
        <v>794</v>
      </c>
      <c r="J102">
        <v>785</v>
      </c>
      <c r="K102">
        <v>782</v>
      </c>
      <c r="L102">
        <v>765</v>
      </c>
      <c r="M102">
        <v>762</v>
      </c>
      <c r="N102">
        <v>765</v>
      </c>
      <c r="O102">
        <v>780</v>
      </c>
      <c r="P102"/>
    </row>
    <row r="103" spans="1:16" x14ac:dyDescent="0.2">
      <c r="A103" s="18" t="str">
        <f>CONCATENATE(B103,C103,D103)</f>
        <v>Greater Glasgow and ClydePERFORMERFemale</v>
      </c>
      <c r="B103" t="s">
        <v>41</v>
      </c>
      <c r="C103" t="s">
        <v>66</v>
      </c>
      <c r="D103" t="s">
        <v>0</v>
      </c>
      <c r="E103">
        <v>417</v>
      </c>
      <c r="F103">
        <v>416</v>
      </c>
      <c r="G103">
        <v>421</v>
      </c>
      <c r="H103">
        <v>424</v>
      </c>
      <c r="I103">
        <v>417</v>
      </c>
      <c r="J103">
        <v>424</v>
      </c>
      <c r="K103">
        <v>431</v>
      </c>
      <c r="L103">
        <v>429</v>
      </c>
      <c r="M103">
        <v>431</v>
      </c>
      <c r="N103">
        <v>435</v>
      </c>
      <c r="O103">
        <v>437</v>
      </c>
      <c r="P103"/>
    </row>
    <row r="104" spans="1:16" x14ac:dyDescent="0.2">
      <c r="A104" s="18" t="str">
        <f>CONCATENATE(B104,C104,D104)</f>
        <v>Greater Glasgow and ClydePERFORMERMale</v>
      </c>
      <c r="B104" t="s">
        <v>41</v>
      </c>
      <c r="C104" t="s">
        <v>66</v>
      </c>
      <c r="D104" t="s">
        <v>2</v>
      </c>
      <c r="E104">
        <v>436</v>
      </c>
      <c r="F104">
        <v>425</v>
      </c>
      <c r="G104">
        <v>411</v>
      </c>
      <c r="H104">
        <v>406</v>
      </c>
      <c r="I104">
        <v>377</v>
      </c>
      <c r="J104">
        <v>361</v>
      </c>
      <c r="K104">
        <v>351</v>
      </c>
      <c r="L104">
        <v>336</v>
      </c>
      <c r="M104">
        <v>331</v>
      </c>
      <c r="N104">
        <v>330</v>
      </c>
      <c r="O104">
        <v>343</v>
      </c>
      <c r="P104"/>
    </row>
    <row r="105" spans="1:16" x14ac:dyDescent="0.2">
      <c r="A105" s="18" t="str">
        <f>CONCATENATE(B105,C105,D105)</f>
        <v>Greater Glasgow and ClydePERFORMER REGISTRARAll</v>
      </c>
      <c r="B105" t="s">
        <v>41</v>
      </c>
      <c r="C105" t="s">
        <v>67</v>
      </c>
      <c r="D105" t="s">
        <v>1</v>
      </c>
      <c r="E105">
        <v>125</v>
      </c>
      <c r="F105">
        <v>129</v>
      </c>
      <c r="G105">
        <v>131</v>
      </c>
      <c r="H105">
        <v>136</v>
      </c>
      <c r="I105">
        <v>139</v>
      </c>
      <c r="J105">
        <v>139</v>
      </c>
      <c r="K105">
        <v>151</v>
      </c>
      <c r="L105">
        <v>164</v>
      </c>
      <c r="M105">
        <v>164</v>
      </c>
      <c r="N105">
        <v>176</v>
      </c>
      <c r="O105">
        <v>166</v>
      </c>
      <c r="P105"/>
    </row>
    <row r="106" spans="1:16" x14ac:dyDescent="0.2">
      <c r="A106" s="18" t="str">
        <f>CONCATENATE(B106,C106,D106)</f>
        <v>Greater Glasgow and ClydePERFORMER REGISTRARFemale</v>
      </c>
      <c r="B106" t="s">
        <v>41</v>
      </c>
      <c r="C106" t="s">
        <v>67</v>
      </c>
      <c r="D106" t="s">
        <v>0</v>
      </c>
      <c r="E106">
        <v>84</v>
      </c>
      <c r="F106">
        <v>80</v>
      </c>
      <c r="G106">
        <v>81</v>
      </c>
      <c r="H106">
        <v>97</v>
      </c>
      <c r="I106">
        <v>94</v>
      </c>
      <c r="J106">
        <v>110</v>
      </c>
      <c r="K106">
        <v>111</v>
      </c>
      <c r="L106">
        <v>124</v>
      </c>
      <c r="M106">
        <v>120</v>
      </c>
      <c r="N106">
        <v>115</v>
      </c>
      <c r="O106">
        <v>88</v>
      </c>
      <c r="P106"/>
    </row>
    <row r="107" spans="1:16" x14ac:dyDescent="0.2">
      <c r="A107" s="18" t="str">
        <f>CONCATENATE(B107,C107,D107)</f>
        <v>Greater Glasgow and ClydePERFORMER REGISTRARMale</v>
      </c>
      <c r="B107" t="s">
        <v>41</v>
      </c>
      <c r="C107" t="s">
        <v>67</v>
      </c>
      <c r="D107" t="s">
        <v>2</v>
      </c>
      <c r="E107">
        <v>41</v>
      </c>
      <c r="F107">
        <v>49</v>
      </c>
      <c r="G107">
        <v>50</v>
      </c>
      <c r="H107">
        <v>39</v>
      </c>
      <c r="I107">
        <v>45</v>
      </c>
      <c r="J107">
        <v>29</v>
      </c>
      <c r="K107">
        <v>40</v>
      </c>
      <c r="L107">
        <v>38</v>
      </c>
      <c r="M107">
        <v>42</v>
      </c>
      <c r="N107">
        <v>57</v>
      </c>
      <c r="O107">
        <v>61</v>
      </c>
      <c r="P107"/>
    </row>
    <row r="108" spans="1:16" x14ac:dyDescent="0.2">
      <c r="A108" s="18" t="str">
        <f>CONCATENATE(B108,C108,D108)</f>
        <v>Greater Glasgow and ClydePERFORMER REGISTRARNot recorded</v>
      </c>
      <c r="B108" t="s">
        <v>41</v>
      </c>
      <c r="C108" t="s">
        <v>67</v>
      </c>
      <c r="D108" t="s">
        <v>71</v>
      </c>
      <c r="E108">
        <v>0</v>
      </c>
      <c r="F108">
        <v>0</v>
      </c>
      <c r="G108">
        <v>0</v>
      </c>
      <c r="H108">
        <v>0</v>
      </c>
      <c r="I108">
        <v>0</v>
      </c>
      <c r="J108">
        <v>0</v>
      </c>
      <c r="K108">
        <v>0</v>
      </c>
      <c r="L108">
        <v>2</v>
      </c>
      <c r="M108">
        <v>2</v>
      </c>
      <c r="N108">
        <v>4</v>
      </c>
      <c r="O108">
        <v>17</v>
      </c>
      <c r="P108"/>
    </row>
    <row r="109" spans="1:16" x14ac:dyDescent="0.2">
      <c r="A109" s="18" t="str">
        <f>CONCATENATE(B109,C109,D109)</f>
        <v>Greater Glasgow and ClydePERFORMER RETAINEEAll</v>
      </c>
      <c r="B109" t="s">
        <v>41</v>
      </c>
      <c r="C109" t="s">
        <v>68</v>
      </c>
      <c r="D109" t="s">
        <v>1</v>
      </c>
      <c r="E109">
        <v>29</v>
      </c>
      <c r="F109">
        <v>27</v>
      </c>
      <c r="G109">
        <v>24</v>
      </c>
      <c r="H109">
        <v>24</v>
      </c>
      <c r="I109">
        <v>24</v>
      </c>
      <c r="J109">
        <v>19</v>
      </c>
      <c r="K109">
        <v>23</v>
      </c>
      <c r="L109">
        <v>22</v>
      </c>
      <c r="M109">
        <v>17</v>
      </c>
      <c r="N109">
        <v>13</v>
      </c>
      <c r="O109">
        <v>11</v>
      </c>
      <c r="P109"/>
    </row>
    <row r="110" spans="1:16" x14ac:dyDescent="0.2">
      <c r="A110" s="18" t="str">
        <f>CONCATENATE(B110,C110,D110)</f>
        <v>Greater Glasgow and ClydePERFORMER RETAINEEFemale</v>
      </c>
      <c r="B110" t="s">
        <v>41</v>
      </c>
      <c r="C110" t="s">
        <v>68</v>
      </c>
      <c r="D110" t="s">
        <v>0</v>
      </c>
      <c r="E110">
        <v>29</v>
      </c>
      <c r="F110">
        <v>26</v>
      </c>
      <c r="G110">
        <v>24</v>
      </c>
      <c r="H110">
        <v>24</v>
      </c>
      <c r="I110">
        <v>24</v>
      </c>
      <c r="J110">
        <v>19</v>
      </c>
      <c r="K110">
        <v>23</v>
      </c>
      <c r="L110">
        <v>22</v>
      </c>
      <c r="M110">
        <v>17</v>
      </c>
      <c r="N110">
        <v>13</v>
      </c>
      <c r="O110">
        <v>11</v>
      </c>
      <c r="P110"/>
    </row>
    <row r="111" spans="1:16" x14ac:dyDescent="0.2">
      <c r="A111" s="18" t="str">
        <f>CONCATENATE(B111,C111,D111)</f>
        <v>Greater Glasgow and ClydePERFORMER RETAINEEMale</v>
      </c>
      <c r="B111" t="s">
        <v>41</v>
      </c>
      <c r="C111" t="s">
        <v>68</v>
      </c>
      <c r="D111" t="s">
        <v>2</v>
      </c>
      <c r="E111">
        <v>0</v>
      </c>
      <c r="F111">
        <v>1</v>
      </c>
      <c r="G111">
        <v>0</v>
      </c>
      <c r="H111">
        <v>0</v>
      </c>
      <c r="I111">
        <v>0</v>
      </c>
      <c r="J111">
        <v>0</v>
      </c>
      <c r="K111">
        <v>0</v>
      </c>
      <c r="L111">
        <v>0</v>
      </c>
      <c r="M111">
        <v>0</v>
      </c>
      <c r="N111">
        <v>0</v>
      </c>
      <c r="O111">
        <v>0</v>
      </c>
      <c r="P111"/>
    </row>
    <row r="112" spans="1:16" x14ac:dyDescent="0.2">
      <c r="A112" s="18" t="str">
        <f>CONCATENATE(B112,C112,D112)</f>
        <v>Greater Glasgow and ClydePERFORMER SALARIEDAll</v>
      </c>
      <c r="B112" t="s">
        <v>41</v>
      </c>
      <c r="C112" t="s">
        <v>69</v>
      </c>
      <c r="D112" t="s">
        <v>1</v>
      </c>
      <c r="E112">
        <v>72</v>
      </c>
      <c r="F112">
        <v>76</v>
      </c>
      <c r="G112">
        <v>83</v>
      </c>
      <c r="H112">
        <v>87</v>
      </c>
      <c r="I112">
        <v>102</v>
      </c>
      <c r="J112">
        <v>98</v>
      </c>
      <c r="K112">
        <v>105</v>
      </c>
      <c r="L112">
        <v>133</v>
      </c>
      <c r="M112">
        <v>154</v>
      </c>
      <c r="N112">
        <v>154</v>
      </c>
      <c r="O112">
        <v>176</v>
      </c>
      <c r="P112"/>
    </row>
    <row r="113" spans="1:16" x14ac:dyDescent="0.2">
      <c r="A113" s="18" t="str">
        <f>CONCATENATE(B113,C113,D113)</f>
        <v>Greater Glasgow and ClydePERFORMER SALARIEDFemale</v>
      </c>
      <c r="B113" t="s">
        <v>41</v>
      </c>
      <c r="C113" t="s">
        <v>69</v>
      </c>
      <c r="D113" t="s">
        <v>0</v>
      </c>
      <c r="E113">
        <v>57</v>
      </c>
      <c r="F113">
        <v>57</v>
      </c>
      <c r="G113">
        <v>62</v>
      </c>
      <c r="H113">
        <v>63</v>
      </c>
      <c r="I113">
        <v>78</v>
      </c>
      <c r="J113">
        <v>77</v>
      </c>
      <c r="K113">
        <v>85</v>
      </c>
      <c r="L113">
        <v>99</v>
      </c>
      <c r="M113">
        <v>115</v>
      </c>
      <c r="N113">
        <v>113</v>
      </c>
      <c r="O113">
        <v>136</v>
      </c>
      <c r="P113"/>
    </row>
    <row r="114" spans="1:16" x14ac:dyDescent="0.2">
      <c r="A114" s="18" t="str">
        <f>CONCATENATE(B114,C114,D114)</f>
        <v>Greater Glasgow and ClydePERFORMER SALARIEDMale</v>
      </c>
      <c r="B114" t="s">
        <v>41</v>
      </c>
      <c r="C114" s="66" t="s">
        <v>69</v>
      </c>
      <c r="D114" s="66" t="s">
        <v>2</v>
      </c>
      <c r="E114">
        <v>15</v>
      </c>
      <c r="F114">
        <v>19</v>
      </c>
      <c r="G114">
        <v>21</v>
      </c>
      <c r="H114">
        <v>24</v>
      </c>
      <c r="I114">
        <v>24</v>
      </c>
      <c r="J114">
        <v>21</v>
      </c>
      <c r="K114">
        <v>20</v>
      </c>
      <c r="L114">
        <v>34</v>
      </c>
      <c r="M114">
        <v>39</v>
      </c>
      <c r="N114">
        <v>41</v>
      </c>
      <c r="O114">
        <v>40</v>
      </c>
      <c r="P114"/>
    </row>
    <row r="115" spans="1:16" x14ac:dyDescent="0.2">
      <c r="A115" s="18" t="str">
        <f>CONCATENATE(B115,C115,D115)</f>
        <v>HighlandAll GPsAll</v>
      </c>
      <c r="B115" t="s">
        <v>40</v>
      </c>
      <c r="C115" t="s">
        <v>7</v>
      </c>
      <c r="D115" t="s">
        <v>1</v>
      </c>
      <c r="E115" s="32">
        <v>408</v>
      </c>
      <c r="F115" s="32">
        <v>391</v>
      </c>
      <c r="G115" s="32">
        <v>393</v>
      </c>
      <c r="H115" s="32">
        <v>392</v>
      </c>
      <c r="I115" s="32">
        <v>389</v>
      </c>
      <c r="J115" s="32">
        <v>387</v>
      </c>
      <c r="K115" s="32">
        <v>394</v>
      </c>
      <c r="L115" s="32">
        <v>391</v>
      </c>
      <c r="M115" s="32">
        <v>412</v>
      </c>
      <c r="N115" s="32">
        <v>412</v>
      </c>
      <c r="O115" s="32">
        <v>415</v>
      </c>
      <c r="P115"/>
    </row>
    <row r="116" spans="1:16" x14ac:dyDescent="0.2">
      <c r="A116" s="18" t="str">
        <f>CONCATENATE(B116,C116,D116)</f>
        <v>HighlandAll GPsFemale</v>
      </c>
      <c r="B116" t="s">
        <v>40</v>
      </c>
      <c r="C116" t="s">
        <v>7</v>
      </c>
      <c r="D116" t="s">
        <v>0</v>
      </c>
      <c r="E116" s="32">
        <v>198</v>
      </c>
      <c r="F116" s="32">
        <v>197</v>
      </c>
      <c r="G116" s="32">
        <v>201</v>
      </c>
      <c r="H116" s="32">
        <v>210</v>
      </c>
      <c r="I116" s="32">
        <v>216</v>
      </c>
      <c r="J116" s="32">
        <v>216</v>
      </c>
      <c r="K116" s="32">
        <v>229</v>
      </c>
      <c r="L116" s="32">
        <v>227</v>
      </c>
      <c r="M116" s="32">
        <v>237</v>
      </c>
      <c r="N116" s="32">
        <v>245</v>
      </c>
      <c r="O116" s="32">
        <v>243</v>
      </c>
      <c r="P116"/>
    </row>
    <row r="117" spans="1:16" x14ac:dyDescent="0.2">
      <c r="A117" s="18" t="str">
        <f>CONCATENATE(B117,C117,D117)</f>
        <v>HighlandAll GPsMale</v>
      </c>
      <c r="B117" t="s">
        <v>40</v>
      </c>
      <c r="C117" t="s">
        <v>7</v>
      </c>
      <c r="D117" t="s">
        <v>2</v>
      </c>
      <c r="E117" s="32">
        <v>210</v>
      </c>
      <c r="F117" s="32">
        <v>192</v>
      </c>
      <c r="G117" s="32">
        <v>192</v>
      </c>
      <c r="H117" s="32">
        <v>182</v>
      </c>
      <c r="I117" s="32">
        <v>173</v>
      </c>
      <c r="J117" s="32">
        <v>171</v>
      </c>
      <c r="K117" s="32">
        <v>165</v>
      </c>
      <c r="L117" s="32">
        <v>164</v>
      </c>
      <c r="M117" s="32">
        <v>173</v>
      </c>
      <c r="N117" s="32">
        <v>164</v>
      </c>
      <c r="O117" s="32">
        <v>167</v>
      </c>
      <c r="P117"/>
    </row>
    <row r="118" spans="1:16" x14ac:dyDescent="0.2">
      <c r="A118" s="18" t="str">
        <f>CONCATENATE(B118,C118,D118)</f>
        <v>HighlandAll GPsNot recorded</v>
      </c>
      <c r="B118" t="s">
        <v>40</v>
      </c>
      <c r="C118" t="s">
        <v>7</v>
      </c>
      <c r="D118" t="s">
        <v>71</v>
      </c>
      <c r="E118">
        <v>0</v>
      </c>
      <c r="F118">
        <v>2</v>
      </c>
      <c r="G118">
        <v>0</v>
      </c>
      <c r="H118">
        <v>0</v>
      </c>
      <c r="I118">
        <v>0</v>
      </c>
      <c r="J118">
        <v>0</v>
      </c>
      <c r="K118">
        <v>0</v>
      </c>
      <c r="L118">
        <v>0</v>
      </c>
      <c r="M118">
        <v>2</v>
      </c>
      <c r="N118">
        <v>3</v>
      </c>
      <c r="O118">
        <v>5</v>
      </c>
      <c r="P118"/>
    </row>
    <row r="119" spans="1:16" x14ac:dyDescent="0.2">
      <c r="A119" s="18" t="str">
        <f>CONCATENATE(B119,C119,D119)</f>
        <v>HighlandPERFORMERAll</v>
      </c>
      <c r="B119" t="s">
        <v>40</v>
      </c>
      <c r="C119" t="s">
        <v>66</v>
      </c>
      <c r="D119" t="s">
        <v>1</v>
      </c>
      <c r="E119">
        <v>290</v>
      </c>
      <c r="F119">
        <v>284</v>
      </c>
      <c r="G119">
        <v>287</v>
      </c>
      <c r="H119">
        <v>274</v>
      </c>
      <c r="I119">
        <v>263</v>
      </c>
      <c r="J119">
        <v>255</v>
      </c>
      <c r="K119">
        <v>260</v>
      </c>
      <c r="L119">
        <v>251</v>
      </c>
      <c r="M119">
        <v>250</v>
      </c>
      <c r="N119">
        <v>246</v>
      </c>
      <c r="O119">
        <v>239</v>
      </c>
      <c r="P119"/>
    </row>
    <row r="120" spans="1:16" x14ac:dyDescent="0.2">
      <c r="A120" s="18" t="str">
        <f>CONCATENATE(B120,C120,D120)</f>
        <v>HighlandPERFORMERFemale</v>
      </c>
      <c r="B120" t="s">
        <v>40</v>
      </c>
      <c r="C120" t="s">
        <v>66</v>
      </c>
      <c r="D120" t="s">
        <v>0</v>
      </c>
      <c r="E120">
        <v>124</v>
      </c>
      <c r="F120">
        <v>126</v>
      </c>
      <c r="G120">
        <v>131</v>
      </c>
      <c r="H120">
        <v>125</v>
      </c>
      <c r="I120">
        <v>126</v>
      </c>
      <c r="J120">
        <v>129</v>
      </c>
      <c r="K120">
        <v>131</v>
      </c>
      <c r="L120">
        <v>128</v>
      </c>
      <c r="M120">
        <v>129</v>
      </c>
      <c r="N120">
        <v>131</v>
      </c>
      <c r="O120">
        <v>128</v>
      </c>
      <c r="P120"/>
    </row>
    <row r="121" spans="1:16" x14ac:dyDescent="0.2">
      <c r="A121" s="18" t="str">
        <f>CONCATENATE(B121,C121,D121)</f>
        <v>HighlandPERFORMERMale</v>
      </c>
      <c r="B121" t="s">
        <v>40</v>
      </c>
      <c r="C121" t="s">
        <v>66</v>
      </c>
      <c r="D121" t="s">
        <v>2</v>
      </c>
      <c r="E121">
        <v>166</v>
      </c>
      <c r="F121">
        <v>158</v>
      </c>
      <c r="G121">
        <v>156</v>
      </c>
      <c r="H121">
        <v>149</v>
      </c>
      <c r="I121">
        <v>137</v>
      </c>
      <c r="J121">
        <v>126</v>
      </c>
      <c r="K121">
        <v>129</v>
      </c>
      <c r="L121">
        <v>123</v>
      </c>
      <c r="M121">
        <v>121</v>
      </c>
      <c r="N121">
        <v>115</v>
      </c>
      <c r="O121">
        <v>111</v>
      </c>
      <c r="P121"/>
    </row>
    <row r="122" spans="1:16" x14ac:dyDescent="0.2">
      <c r="A122" s="18" t="str">
        <f>CONCATENATE(B122,C122,D122)</f>
        <v>HighlandPERFORMER REGISTRARAll</v>
      </c>
      <c r="B122" t="s">
        <v>40</v>
      </c>
      <c r="C122" t="s">
        <v>67</v>
      </c>
      <c r="D122" t="s">
        <v>1</v>
      </c>
      <c r="E122">
        <v>35</v>
      </c>
      <c r="F122">
        <v>26</v>
      </c>
      <c r="G122">
        <v>31</v>
      </c>
      <c r="H122">
        <v>29</v>
      </c>
      <c r="I122">
        <v>30</v>
      </c>
      <c r="J122">
        <v>27</v>
      </c>
      <c r="K122">
        <v>32</v>
      </c>
      <c r="L122">
        <v>32</v>
      </c>
      <c r="M122">
        <v>42</v>
      </c>
      <c r="N122">
        <v>37</v>
      </c>
      <c r="O122">
        <v>38</v>
      </c>
      <c r="P122"/>
    </row>
    <row r="123" spans="1:16" x14ac:dyDescent="0.2">
      <c r="A123" s="18" t="str">
        <f>CONCATENATE(B123,C123,D123)</f>
        <v>HighlandPERFORMER REGISTRARFemale</v>
      </c>
      <c r="B123" t="s">
        <v>40</v>
      </c>
      <c r="C123" t="s">
        <v>67</v>
      </c>
      <c r="D123" t="s">
        <v>0</v>
      </c>
      <c r="E123">
        <v>19</v>
      </c>
      <c r="F123">
        <v>10</v>
      </c>
      <c r="G123">
        <v>13</v>
      </c>
      <c r="H123">
        <v>16</v>
      </c>
      <c r="I123">
        <v>19</v>
      </c>
      <c r="J123">
        <v>15</v>
      </c>
      <c r="K123">
        <v>26</v>
      </c>
      <c r="L123">
        <v>23</v>
      </c>
      <c r="M123">
        <v>23</v>
      </c>
      <c r="N123">
        <v>26</v>
      </c>
      <c r="O123">
        <v>21</v>
      </c>
      <c r="P123"/>
    </row>
    <row r="124" spans="1:16" x14ac:dyDescent="0.2">
      <c r="A124" s="18" t="str">
        <f>CONCATENATE(B124,C124,D124)</f>
        <v>HighlandPERFORMER REGISTRARMale</v>
      </c>
      <c r="B124" t="s">
        <v>40</v>
      </c>
      <c r="C124" t="s">
        <v>67</v>
      </c>
      <c r="D124" t="s">
        <v>2</v>
      </c>
      <c r="E124">
        <v>16</v>
      </c>
      <c r="F124">
        <v>16</v>
      </c>
      <c r="G124">
        <v>18</v>
      </c>
      <c r="H124">
        <v>13</v>
      </c>
      <c r="I124">
        <v>11</v>
      </c>
      <c r="J124">
        <v>12</v>
      </c>
      <c r="K124">
        <v>6</v>
      </c>
      <c r="L124">
        <v>9</v>
      </c>
      <c r="M124">
        <v>17</v>
      </c>
      <c r="N124">
        <v>8</v>
      </c>
      <c r="O124">
        <v>12</v>
      </c>
      <c r="P124"/>
    </row>
    <row r="125" spans="1:16" x14ac:dyDescent="0.2">
      <c r="A125" s="18" t="str">
        <f>CONCATENATE(B125,C125,D125)</f>
        <v>HighlandPERFORMER REGISTRARNot recorded</v>
      </c>
      <c r="B125" t="s">
        <v>40</v>
      </c>
      <c r="C125" t="s">
        <v>67</v>
      </c>
      <c r="D125" t="s">
        <v>71</v>
      </c>
      <c r="E125">
        <v>0</v>
      </c>
      <c r="F125">
        <v>0</v>
      </c>
      <c r="G125">
        <v>0</v>
      </c>
      <c r="H125">
        <v>0</v>
      </c>
      <c r="I125">
        <v>0</v>
      </c>
      <c r="J125">
        <v>0</v>
      </c>
      <c r="K125">
        <v>0</v>
      </c>
      <c r="L125">
        <v>0</v>
      </c>
      <c r="M125">
        <v>2</v>
      </c>
      <c r="N125">
        <v>3</v>
      </c>
      <c r="O125">
        <v>5</v>
      </c>
      <c r="P125"/>
    </row>
    <row r="126" spans="1:16" x14ac:dyDescent="0.2">
      <c r="A126" s="18" t="str">
        <f>CONCATENATE(B126,C126,D126)</f>
        <v>HighlandPERFORMER RETAINEEAll</v>
      </c>
      <c r="B126" t="s">
        <v>40</v>
      </c>
      <c r="C126" t="s">
        <v>68</v>
      </c>
      <c r="D126" t="s">
        <v>1</v>
      </c>
      <c r="E126">
        <v>6</v>
      </c>
      <c r="F126">
        <v>5</v>
      </c>
      <c r="G126">
        <v>4</v>
      </c>
      <c r="H126">
        <v>5</v>
      </c>
      <c r="I126">
        <v>6</v>
      </c>
      <c r="J126">
        <v>5</v>
      </c>
      <c r="K126">
        <v>4</v>
      </c>
      <c r="L126">
        <v>2</v>
      </c>
      <c r="M126">
        <v>2</v>
      </c>
      <c r="N126">
        <v>3</v>
      </c>
      <c r="O126">
        <v>2</v>
      </c>
      <c r="P126"/>
    </row>
    <row r="127" spans="1:16" x14ac:dyDescent="0.2">
      <c r="A127" s="18" t="str">
        <f>CONCATENATE(B127,C127,D127)</f>
        <v>HighlandPERFORMER RETAINEEFemale</v>
      </c>
      <c r="B127" t="s">
        <v>40</v>
      </c>
      <c r="C127" t="s">
        <v>68</v>
      </c>
      <c r="D127" t="s">
        <v>0</v>
      </c>
      <c r="E127">
        <v>6</v>
      </c>
      <c r="F127">
        <v>5</v>
      </c>
      <c r="G127">
        <v>4</v>
      </c>
      <c r="H127">
        <v>5</v>
      </c>
      <c r="I127">
        <v>6</v>
      </c>
      <c r="J127">
        <v>5</v>
      </c>
      <c r="K127">
        <v>4</v>
      </c>
      <c r="L127">
        <v>2</v>
      </c>
      <c r="M127">
        <v>2</v>
      </c>
      <c r="N127">
        <v>3</v>
      </c>
      <c r="O127">
        <v>2</v>
      </c>
      <c r="P127"/>
    </row>
    <row r="128" spans="1:16" x14ac:dyDescent="0.2">
      <c r="A128" s="18" t="str">
        <f>CONCATENATE(B128,C128,D128)</f>
        <v>HighlandPERFORMER SALARIEDAll</v>
      </c>
      <c r="B128" t="s">
        <v>40</v>
      </c>
      <c r="C128" t="s">
        <v>69</v>
      </c>
      <c r="D128" t="s">
        <v>1</v>
      </c>
      <c r="E128">
        <v>78</v>
      </c>
      <c r="F128">
        <v>77</v>
      </c>
      <c r="G128">
        <v>72</v>
      </c>
      <c r="H128">
        <v>84</v>
      </c>
      <c r="I128">
        <v>92</v>
      </c>
      <c r="J128">
        <v>101</v>
      </c>
      <c r="K128">
        <v>100</v>
      </c>
      <c r="L128">
        <v>111</v>
      </c>
      <c r="M128">
        <v>123</v>
      </c>
      <c r="N128">
        <v>132</v>
      </c>
      <c r="O128">
        <v>140</v>
      </c>
      <c r="P128"/>
    </row>
    <row r="129" spans="1:16" x14ac:dyDescent="0.2">
      <c r="A129" s="18" t="str">
        <f>CONCATENATE(B129,C129,D129)</f>
        <v>HighlandPERFORMER SALARIEDFemale</v>
      </c>
      <c r="B129" t="s">
        <v>40</v>
      </c>
      <c r="C129" t="s">
        <v>69</v>
      </c>
      <c r="D129" t="s">
        <v>0</v>
      </c>
      <c r="E129">
        <v>49</v>
      </c>
      <c r="F129">
        <v>57</v>
      </c>
      <c r="G129">
        <v>54</v>
      </c>
      <c r="H129">
        <v>64</v>
      </c>
      <c r="I129">
        <v>66</v>
      </c>
      <c r="J129">
        <v>67</v>
      </c>
      <c r="K129">
        <v>69</v>
      </c>
      <c r="L129">
        <v>77</v>
      </c>
      <c r="M129">
        <v>86</v>
      </c>
      <c r="N129">
        <v>89</v>
      </c>
      <c r="O129">
        <v>95</v>
      </c>
      <c r="P129"/>
    </row>
    <row r="130" spans="1:16" x14ac:dyDescent="0.2">
      <c r="A130" s="18" t="str">
        <f>CONCATENATE(B130,C130,D130)</f>
        <v>HighlandPERFORMER SALARIEDMale</v>
      </c>
      <c r="B130" t="s">
        <v>40</v>
      </c>
      <c r="C130" s="66" t="s">
        <v>69</v>
      </c>
      <c r="D130" s="66" t="s">
        <v>2</v>
      </c>
      <c r="E130">
        <v>29</v>
      </c>
      <c r="F130">
        <v>18</v>
      </c>
      <c r="G130">
        <v>18</v>
      </c>
      <c r="H130">
        <v>20</v>
      </c>
      <c r="I130">
        <v>26</v>
      </c>
      <c r="J130">
        <v>34</v>
      </c>
      <c r="K130">
        <v>31</v>
      </c>
      <c r="L130">
        <v>34</v>
      </c>
      <c r="M130">
        <v>37</v>
      </c>
      <c r="N130">
        <v>43</v>
      </c>
      <c r="O130">
        <v>45</v>
      </c>
      <c r="P130"/>
    </row>
    <row r="131" spans="1:16" x14ac:dyDescent="0.2">
      <c r="A131" s="18" t="str">
        <f>CONCATENATE(B131,C131,D131)</f>
        <v>HighlandPERFORMER SALARIEDNot recorded</v>
      </c>
      <c r="B131" t="s">
        <v>40</v>
      </c>
      <c r="C131" s="66" t="s">
        <v>69</v>
      </c>
      <c r="D131" s="66" t="s">
        <v>71</v>
      </c>
      <c r="E131">
        <v>0</v>
      </c>
      <c r="F131">
        <v>2</v>
      </c>
      <c r="G131">
        <v>0</v>
      </c>
      <c r="H131">
        <v>0</v>
      </c>
      <c r="I131">
        <v>0</v>
      </c>
      <c r="J131">
        <v>0</v>
      </c>
      <c r="K131">
        <v>0</v>
      </c>
      <c r="L131">
        <v>0</v>
      </c>
      <c r="M131">
        <v>0</v>
      </c>
      <c r="N131">
        <v>0</v>
      </c>
      <c r="O131">
        <v>0</v>
      </c>
      <c r="P131"/>
    </row>
    <row r="132" spans="1:16" x14ac:dyDescent="0.2">
      <c r="A132" s="18" t="str">
        <f>CONCATENATE(B132,C132,D132)</f>
        <v>LanarkshireAll GPsAll</v>
      </c>
      <c r="B132" t="s">
        <v>34</v>
      </c>
      <c r="C132" t="s">
        <v>7</v>
      </c>
      <c r="D132" t="s">
        <v>1</v>
      </c>
      <c r="E132" s="32">
        <v>399</v>
      </c>
      <c r="F132" s="32">
        <v>411</v>
      </c>
      <c r="G132" s="32">
        <v>405</v>
      </c>
      <c r="H132" s="32">
        <v>406</v>
      </c>
      <c r="I132" s="32">
        <v>454</v>
      </c>
      <c r="J132" s="32">
        <v>462</v>
      </c>
      <c r="K132" s="32">
        <v>453</v>
      </c>
      <c r="L132" s="32">
        <v>441</v>
      </c>
      <c r="M132" s="32">
        <v>429</v>
      </c>
      <c r="N132" s="32">
        <v>430</v>
      </c>
      <c r="O132" s="32">
        <v>449</v>
      </c>
      <c r="P132"/>
    </row>
    <row r="133" spans="1:16" x14ac:dyDescent="0.2">
      <c r="A133" s="18" t="str">
        <f>CONCATENATE(B133,C133,D133)</f>
        <v>LanarkshireAll GPsFemale</v>
      </c>
      <c r="B133" t="s">
        <v>34</v>
      </c>
      <c r="C133" t="s">
        <v>7</v>
      </c>
      <c r="D133" t="s">
        <v>0</v>
      </c>
      <c r="E133" s="32">
        <v>206</v>
      </c>
      <c r="F133" s="32">
        <v>216</v>
      </c>
      <c r="G133" s="32">
        <v>211</v>
      </c>
      <c r="H133" s="32">
        <v>217</v>
      </c>
      <c r="I133" s="32">
        <v>247</v>
      </c>
      <c r="J133" s="32">
        <v>265</v>
      </c>
      <c r="K133" s="32">
        <v>257</v>
      </c>
      <c r="L133" s="32">
        <v>269</v>
      </c>
      <c r="M133" s="32">
        <v>265</v>
      </c>
      <c r="N133" s="32">
        <v>271</v>
      </c>
      <c r="O133" s="32">
        <v>279</v>
      </c>
      <c r="P133"/>
    </row>
    <row r="134" spans="1:16" x14ac:dyDescent="0.2">
      <c r="A134" s="18" t="str">
        <f>CONCATENATE(B134,C134,D134)</f>
        <v>LanarkshireAll GPsMale</v>
      </c>
      <c r="B134" t="s">
        <v>34</v>
      </c>
      <c r="C134" t="s">
        <v>7</v>
      </c>
      <c r="D134" t="s">
        <v>2</v>
      </c>
      <c r="E134" s="32">
        <v>193</v>
      </c>
      <c r="F134" s="32">
        <v>195</v>
      </c>
      <c r="G134" s="32">
        <v>194</v>
      </c>
      <c r="H134" s="32">
        <v>189</v>
      </c>
      <c r="I134" s="32">
        <v>207</v>
      </c>
      <c r="J134" s="32">
        <v>197</v>
      </c>
      <c r="K134" s="32">
        <v>196</v>
      </c>
      <c r="L134" s="32">
        <v>172</v>
      </c>
      <c r="M134" s="32">
        <v>161</v>
      </c>
      <c r="N134" s="32">
        <v>159</v>
      </c>
      <c r="O134" s="32">
        <v>164</v>
      </c>
      <c r="P134"/>
    </row>
    <row r="135" spans="1:16" x14ac:dyDescent="0.2">
      <c r="A135" s="18" t="str">
        <f>CONCATENATE(B135,C135,D135)</f>
        <v>LanarkshireAll GPsNot recorded</v>
      </c>
      <c r="B135" t="s">
        <v>34</v>
      </c>
      <c r="C135" t="s">
        <v>7</v>
      </c>
      <c r="D135" t="s">
        <v>71</v>
      </c>
      <c r="E135">
        <v>0</v>
      </c>
      <c r="F135">
        <v>0</v>
      </c>
      <c r="G135">
        <v>0</v>
      </c>
      <c r="H135">
        <v>0</v>
      </c>
      <c r="I135">
        <v>0</v>
      </c>
      <c r="J135">
        <v>0</v>
      </c>
      <c r="K135">
        <v>0</v>
      </c>
      <c r="L135">
        <v>0</v>
      </c>
      <c r="M135">
        <v>3</v>
      </c>
      <c r="N135">
        <v>0</v>
      </c>
      <c r="O135">
        <v>6</v>
      </c>
      <c r="P135"/>
    </row>
    <row r="136" spans="1:16" x14ac:dyDescent="0.2">
      <c r="A136" s="18" t="str">
        <f>CONCATENATE(B136,C136,D136)</f>
        <v>LanarkshirePERFORMERAll</v>
      </c>
      <c r="B136" t="s">
        <v>34</v>
      </c>
      <c r="C136" t="s">
        <v>66</v>
      </c>
      <c r="D136" t="s">
        <v>1</v>
      </c>
      <c r="E136">
        <v>342</v>
      </c>
      <c r="F136">
        <v>341</v>
      </c>
      <c r="G136">
        <v>341</v>
      </c>
      <c r="H136">
        <v>337</v>
      </c>
      <c r="I136">
        <v>369</v>
      </c>
      <c r="J136">
        <v>374</v>
      </c>
      <c r="K136">
        <v>359</v>
      </c>
      <c r="L136">
        <v>344</v>
      </c>
      <c r="M136">
        <v>325</v>
      </c>
      <c r="N136">
        <v>324</v>
      </c>
      <c r="O136">
        <v>319</v>
      </c>
      <c r="P136"/>
    </row>
    <row r="137" spans="1:16" x14ac:dyDescent="0.2">
      <c r="A137" s="18" t="str">
        <f>CONCATENATE(B137,C137,D137)</f>
        <v>LanarkshirePERFORMERFemale</v>
      </c>
      <c r="B137" t="s">
        <v>34</v>
      </c>
      <c r="C137" t="s">
        <v>66</v>
      </c>
      <c r="D137" t="s">
        <v>0</v>
      </c>
      <c r="E137">
        <v>166</v>
      </c>
      <c r="F137">
        <v>165</v>
      </c>
      <c r="G137">
        <v>174</v>
      </c>
      <c r="H137">
        <v>173</v>
      </c>
      <c r="I137">
        <v>191</v>
      </c>
      <c r="J137">
        <v>204</v>
      </c>
      <c r="K137">
        <v>195</v>
      </c>
      <c r="L137">
        <v>195</v>
      </c>
      <c r="M137">
        <v>183</v>
      </c>
      <c r="N137">
        <v>185</v>
      </c>
      <c r="O137">
        <v>184</v>
      </c>
      <c r="P137"/>
    </row>
    <row r="138" spans="1:16" x14ac:dyDescent="0.2">
      <c r="A138" s="18" t="str">
        <f>CONCATENATE(B138,C138,D138)</f>
        <v>LanarkshirePERFORMERMale</v>
      </c>
      <c r="B138" t="s">
        <v>34</v>
      </c>
      <c r="C138" t="s">
        <v>66</v>
      </c>
      <c r="D138" t="s">
        <v>2</v>
      </c>
      <c r="E138">
        <v>176</v>
      </c>
      <c r="F138">
        <v>176</v>
      </c>
      <c r="G138">
        <v>167</v>
      </c>
      <c r="H138">
        <v>164</v>
      </c>
      <c r="I138">
        <v>178</v>
      </c>
      <c r="J138">
        <v>170</v>
      </c>
      <c r="K138">
        <v>164</v>
      </c>
      <c r="L138">
        <v>149</v>
      </c>
      <c r="M138">
        <v>142</v>
      </c>
      <c r="N138">
        <v>139</v>
      </c>
      <c r="O138">
        <v>135</v>
      </c>
      <c r="P138"/>
    </row>
    <row r="139" spans="1:16" x14ac:dyDescent="0.2">
      <c r="A139" s="18" t="str">
        <f>CONCATENATE(B139,C139,D139)</f>
        <v>LanarkshirePERFORMER REGISTRARAll</v>
      </c>
      <c r="B139" t="s">
        <v>34</v>
      </c>
      <c r="C139" t="s">
        <v>67</v>
      </c>
      <c r="D139" t="s">
        <v>1</v>
      </c>
      <c r="E139">
        <v>26</v>
      </c>
      <c r="F139">
        <v>35</v>
      </c>
      <c r="G139">
        <v>33</v>
      </c>
      <c r="H139">
        <v>32</v>
      </c>
      <c r="I139">
        <v>35</v>
      </c>
      <c r="J139">
        <v>36</v>
      </c>
      <c r="K139">
        <v>35</v>
      </c>
      <c r="L139">
        <v>40</v>
      </c>
      <c r="M139">
        <v>41</v>
      </c>
      <c r="N139">
        <v>44</v>
      </c>
      <c r="O139">
        <v>41</v>
      </c>
      <c r="P139"/>
    </row>
    <row r="140" spans="1:16" x14ac:dyDescent="0.2">
      <c r="A140" s="18" t="str">
        <f>CONCATENATE(B140,C140,D140)</f>
        <v>LanarkshirePERFORMER REGISTRARFemale</v>
      </c>
      <c r="B140" t="s">
        <v>34</v>
      </c>
      <c r="C140" t="s">
        <v>67</v>
      </c>
      <c r="D140" t="s">
        <v>0</v>
      </c>
      <c r="E140">
        <v>16</v>
      </c>
      <c r="F140">
        <v>24</v>
      </c>
      <c r="G140">
        <v>14</v>
      </c>
      <c r="H140">
        <v>17</v>
      </c>
      <c r="I140">
        <v>21</v>
      </c>
      <c r="J140">
        <v>26</v>
      </c>
      <c r="K140">
        <v>21</v>
      </c>
      <c r="L140">
        <v>28</v>
      </c>
      <c r="M140">
        <v>30</v>
      </c>
      <c r="N140">
        <v>35</v>
      </c>
      <c r="O140">
        <v>27</v>
      </c>
      <c r="P140"/>
    </row>
    <row r="141" spans="1:16" x14ac:dyDescent="0.2">
      <c r="A141" s="18" t="str">
        <f>CONCATENATE(B141,C141,D141)</f>
        <v>LanarkshirePERFORMER REGISTRARMale</v>
      </c>
      <c r="B141" t="s">
        <v>34</v>
      </c>
      <c r="C141" t="s">
        <v>67</v>
      </c>
      <c r="D141" t="s">
        <v>2</v>
      </c>
      <c r="E141">
        <v>10</v>
      </c>
      <c r="F141">
        <v>11</v>
      </c>
      <c r="G141">
        <v>19</v>
      </c>
      <c r="H141">
        <v>15</v>
      </c>
      <c r="I141">
        <v>14</v>
      </c>
      <c r="J141">
        <v>10</v>
      </c>
      <c r="K141">
        <v>14</v>
      </c>
      <c r="L141">
        <v>12</v>
      </c>
      <c r="M141">
        <v>8</v>
      </c>
      <c r="N141">
        <v>9</v>
      </c>
      <c r="O141">
        <v>8</v>
      </c>
      <c r="P141"/>
    </row>
    <row r="142" spans="1:16" x14ac:dyDescent="0.2">
      <c r="A142" s="18" t="str">
        <f>CONCATENATE(B142,C142,D142)</f>
        <v>LanarkshirePERFORMER REGISTRARNot recorded</v>
      </c>
      <c r="B142" t="s">
        <v>34</v>
      </c>
      <c r="C142" t="s">
        <v>67</v>
      </c>
      <c r="D142" t="s">
        <v>71</v>
      </c>
      <c r="E142">
        <v>0</v>
      </c>
      <c r="F142">
        <v>0</v>
      </c>
      <c r="G142">
        <v>0</v>
      </c>
      <c r="H142">
        <v>0</v>
      </c>
      <c r="I142">
        <v>0</v>
      </c>
      <c r="J142">
        <v>0</v>
      </c>
      <c r="K142">
        <v>0</v>
      </c>
      <c r="L142">
        <v>0</v>
      </c>
      <c r="M142">
        <v>3</v>
      </c>
      <c r="N142">
        <v>0</v>
      </c>
      <c r="O142">
        <v>6</v>
      </c>
      <c r="P142"/>
    </row>
    <row r="143" spans="1:16" x14ac:dyDescent="0.2">
      <c r="A143" s="18" t="str">
        <f>CONCATENATE(B143,C143,D143)</f>
        <v>LanarkshirePERFORMER RETAINEEAll</v>
      </c>
      <c r="B143" t="s">
        <v>34</v>
      </c>
      <c r="C143" t="s">
        <v>68</v>
      </c>
      <c r="D143" t="s">
        <v>1</v>
      </c>
      <c r="E143">
        <v>5</v>
      </c>
      <c r="F143">
        <v>2</v>
      </c>
      <c r="G143">
        <v>2</v>
      </c>
      <c r="H143">
        <v>1</v>
      </c>
      <c r="I143">
        <v>1</v>
      </c>
      <c r="J143">
        <v>1</v>
      </c>
      <c r="K143">
        <v>1</v>
      </c>
      <c r="L143">
        <v>0</v>
      </c>
      <c r="M143">
        <v>0</v>
      </c>
      <c r="N143">
        <v>0</v>
      </c>
      <c r="O143">
        <v>0</v>
      </c>
      <c r="P143"/>
    </row>
    <row r="144" spans="1:16" x14ac:dyDescent="0.2">
      <c r="A144" s="18" t="str">
        <f>CONCATENATE(B144,C144,D144)</f>
        <v>LanarkshirePERFORMER RETAINEEFemale</v>
      </c>
      <c r="B144" t="s">
        <v>34</v>
      </c>
      <c r="C144" t="s">
        <v>68</v>
      </c>
      <c r="D144" t="s">
        <v>0</v>
      </c>
      <c r="E144">
        <v>5</v>
      </c>
      <c r="F144">
        <v>2</v>
      </c>
      <c r="G144">
        <v>2</v>
      </c>
      <c r="H144">
        <v>1</v>
      </c>
      <c r="I144">
        <v>1</v>
      </c>
      <c r="J144">
        <v>1</v>
      </c>
      <c r="K144">
        <v>1</v>
      </c>
      <c r="L144">
        <v>0</v>
      </c>
      <c r="M144">
        <v>0</v>
      </c>
      <c r="N144">
        <v>0</v>
      </c>
      <c r="O144">
        <v>0</v>
      </c>
      <c r="P144"/>
    </row>
    <row r="145" spans="1:16" x14ac:dyDescent="0.2">
      <c r="A145" s="18" t="str">
        <f>CONCATENATE(B145,C145,D145)</f>
        <v>LanarkshirePERFORMER SALARIEDAll</v>
      </c>
      <c r="B145" t="s">
        <v>34</v>
      </c>
      <c r="C145" t="s">
        <v>69</v>
      </c>
      <c r="D145" t="s">
        <v>1</v>
      </c>
      <c r="E145">
        <v>27</v>
      </c>
      <c r="F145">
        <v>34</v>
      </c>
      <c r="G145">
        <v>30</v>
      </c>
      <c r="H145">
        <v>37</v>
      </c>
      <c r="I145">
        <v>50</v>
      </c>
      <c r="J145">
        <v>52</v>
      </c>
      <c r="K145">
        <v>59</v>
      </c>
      <c r="L145">
        <v>58</v>
      </c>
      <c r="M145">
        <v>63</v>
      </c>
      <c r="N145">
        <v>62</v>
      </c>
      <c r="O145">
        <v>90</v>
      </c>
      <c r="P145"/>
    </row>
    <row r="146" spans="1:16" x14ac:dyDescent="0.2">
      <c r="A146" s="18" t="str">
        <f>CONCATENATE(B146,C146,D146)</f>
        <v>LanarkshirePERFORMER SALARIEDFemale</v>
      </c>
      <c r="B146" t="s">
        <v>34</v>
      </c>
      <c r="C146" t="s">
        <v>69</v>
      </c>
      <c r="D146" t="s">
        <v>0</v>
      </c>
      <c r="E146">
        <v>20</v>
      </c>
      <c r="F146">
        <v>26</v>
      </c>
      <c r="G146">
        <v>22</v>
      </c>
      <c r="H146">
        <v>27</v>
      </c>
      <c r="I146">
        <v>35</v>
      </c>
      <c r="J146">
        <v>35</v>
      </c>
      <c r="K146">
        <v>40</v>
      </c>
      <c r="L146">
        <v>47</v>
      </c>
      <c r="M146">
        <v>52</v>
      </c>
      <c r="N146">
        <v>51</v>
      </c>
      <c r="O146">
        <v>68</v>
      </c>
      <c r="P146"/>
    </row>
    <row r="147" spans="1:16" x14ac:dyDescent="0.2">
      <c r="A147" s="18" t="str">
        <f>CONCATENATE(B147,C147,D147)</f>
        <v>LanarkshirePERFORMER SALARIEDMale</v>
      </c>
      <c r="B147" t="s">
        <v>34</v>
      </c>
      <c r="C147" s="66" t="s">
        <v>69</v>
      </c>
      <c r="D147" s="66" t="s">
        <v>2</v>
      </c>
      <c r="E147">
        <v>7</v>
      </c>
      <c r="F147">
        <v>8</v>
      </c>
      <c r="G147">
        <v>8</v>
      </c>
      <c r="H147">
        <v>10</v>
      </c>
      <c r="I147">
        <v>15</v>
      </c>
      <c r="J147">
        <v>17</v>
      </c>
      <c r="K147">
        <v>19</v>
      </c>
      <c r="L147">
        <v>11</v>
      </c>
      <c r="M147">
        <v>11</v>
      </c>
      <c r="N147">
        <v>11</v>
      </c>
      <c r="O147">
        <v>22</v>
      </c>
      <c r="P147"/>
    </row>
    <row r="148" spans="1:16" x14ac:dyDescent="0.2">
      <c r="A148" s="18" t="str">
        <f>CONCATENATE(B148,C148,D148)</f>
        <v>LothianAll GPsAll</v>
      </c>
      <c r="B148" t="s">
        <v>35</v>
      </c>
      <c r="C148" t="s">
        <v>7</v>
      </c>
      <c r="D148" t="s">
        <v>1</v>
      </c>
      <c r="E148" s="32">
        <v>842</v>
      </c>
      <c r="F148" s="32">
        <v>837</v>
      </c>
      <c r="G148" s="32">
        <v>851</v>
      </c>
      <c r="H148" s="32">
        <v>851</v>
      </c>
      <c r="I148" s="32">
        <v>891</v>
      </c>
      <c r="J148" s="32">
        <v>886</v>
      </c>
      <c r="K148" s="32">
        <v>893</v>
      </c>
      <c r="L148" s="32">
        <v>925</v>
      </c>
      <c r="M148" s="32">
        <v>959</v>
      </c>
      <c r="N148" s="32">
        <v>966</v>
      </c>
      <c r="O148" s="32">
        <v>1010</v>
      </c>
      <c r="P148"/>
    </row>
    <row r="149" spans="1:16" x14ac:dyDescent="0.2">
      <c r="A149" s="18" t="str">
        <f>CONCATENATE(B149,C149,D149)</f>
        <v>LothianAll GPsFemale</v>
      </c>
      <c r="B149" t="s">
        <v>35</v>
      </c>
      <c r="C149" t="s">
        <v>7</v>
      </c>
      <c r="D149" t="s">
        <v>0</v>
      </c>
      <c r="E149" s="32">
        <v>500</v>
      </c>
      <c r="F149" s="32">
        <v>502</v>
      </c>
      <c r="G149" s="32">
        <v>527</v>
      </c>
      <c r="H149" s="32">
        <v>544</v>
      </c>
      <c r="I149" s="32">
        <v>589</v>
      </c>
      <c r="J149" s="32">
        <v>598</v>
      </c>
      <c r="K149" s="32">
        <v>604</v>
      </c>
      <c r="L149" s="32">
        <v>608</v>
      </c>
      <c r="M149" s="32">
        <v>632</v>
      </c>
      <c r="N149" s="32">
        <v>658</v>
      </c>
      <c r="O149" s="32">
        <v>687</v>
      </c>
      <c r="P149"/>
    </row>
    <row r="150" spans="1:16" x14ac:dyDescent="0.2">
      <c r="A150" s="18" t="str">
        <f>CONCATENATE(B150,C150,D150)</f>
        <v>LothianAll GPsMale</v>
      </c>
      <c r="B150" t="s">
        <v>35</v>
      </c>
      <c r="C150" t="s">
        <v>7</v>
      </c>
      <c r="D150" t="s">
        <v>2</v>
      </c>
      <c r="E150" s="32">
        <v>342</v>
      </c>
      <c r="F150" s="32">
        <v>335</v>
      </c>
      <c r="G150" s="32">
        <v>324</v>
      </c>
      <c r="H150" s="32">
        <v>307</v>
      </c>
      <c r="I150" s="32">
        <v>302</v>
      </c>
      <c r="J150" s="32">
        <v>287</v>
      </c>
      <c r="K150" s="32">
        <v>287</v>
      </c>
      <c r="L150" s="32">
        <v>315</v>
      </c>
      <c r="M150" s="32">
        <v>319</v>
      </c>
      <c r="N150" s="32">
        <v>301</v>
      </c>
      <c r="O150" s="32">
        <v>308</v>
      </c>
      <c r="P150"/>
    </row>
    <row r="151" spans="1:16" x14ac:dyDescent="0.2">
      <c r="A151" s="18" t="str">
        <f>CONCATENATE(B151,C151,D151)</f>
        <v>LothianAll GPsNot recorded</v>
      </c>
      <c r="B151" t="s">
        <v>35</v>
      </c>
      <c r="C151" t="s">
        <v>7</v>
      </c>
      <c r="D151" t="s">
        <v>71</v>
      </c>
      <c r="E151">
        <v>0</v>
      </c>
      <c r="F151">
        <v>0</v>
      </c>
      <c r="G151">
        <v>0</v>
      </c>
      <c r="H151">
        <v>0</v>
      </c>
      <c r="I151">
        <v>0</v>
      </c>
      <c r="J151">
        <v>1</v>
      </c>
      <c r="K151">
        <v>2</v>
      </c>
      <c r="L151">
        <v>2</v>
      </c>
      <c r="M151">
        <v>8</v>
      </c>
      <c r="N151">
        <v>7</v>
      </c>
      <c r="O151">
        <v>15</v>
      </c>
      <c r="P151"/>
    </row>
    <row r="152" spans="1:16" x14ac:dyDescent="0.2">
      <c r="A152" s="18" t="str">
        <f>CONCATENATE(B152,C152,D152)</f>
        <v>LothianPERFORMERAll</v>
      </c>
      <c r="B152" t="s">
        <v>35</v>
      </c>
      <c r="C152" t="s">
        <v>66</v>
      </c>
      <c r="D152" t="s">
        <v>1</v>
      </c>
      <c r="E152">
        <v>572</v>
      </c>
      <c r="F152">
        <v>573</v>
      </c>
      <c r="G152">
        <v>569</v>
      </c>
      <c r="H152">
        <v>567</v>
      </c>
      <c r="I152">
        <v>560</v>
      </c>
      <c r="J152">
        <v>550</v>
      </c>
      <c r="K152">
        <v>528</v>
      </c>
      <c r="L152">
        <v>523</v>
      </c>
      <c r="M152">
        <v>515</v>
      </c>
      <c r="N152">
        <v>514</v>
      </c>
      <c r="O152">
        <v>517</v>
      </c>
      <c r="P152"/>
    </row>
    <row r="153" spans="1:16" x14ac:dyDescent="0.2">
      <c r="A153" s="18" t="str">
        <f>CONCATENATE(B153,C153,D153)</f>
        <v>LothianPERFORMERFemale</v>
      </c>
      <c r="B153" t="s">
        <v>35</v>
      </c>
      <c r="C153" t="s">
        <v>66</v>
      </c>
      <c r="D153" t="s">
        <v>0</v>
      </c>
      <c r="E153">
        <v>295</v>
      </c>
      <c r="F153">
        <v>302</v>
      </c>
      <c r="G153">
        <v>307</v>
      </c>
      <c r="H153">
        <v>314</v>
      </c>
      <c r="I153">
        <v>320</v>
      </c>
      <c r="J153">
        <v>326</v>
      </c>
      <c r="K153">
        <v>311</v>
      </c>
      <c r="L153">
        <v>309</v>
      </c>
      <c r="M153">
        <v>304</v>
      </c>
      <c r="N153">
        <v>308</v>
      </c>
      <c r="O153">
        <v>308</v>
      </c>
      <c r="P153"/>
    </row>
    <row r="154" spans="1:16" x14ac:dyDescent="0.2">
      <c r="A154" s="18" t="str">
        <f>CONCATENATE(B154,C154,D154)</f>
        <v>LothianPERFORMERMale</v>
      </c>
      <c r="B154" t="s">
        <v>35</v>
      </c>
      <c r="C154" t="s">
        <v>66</v>
      </c>
      <c r="D154" t="s">
        <v>2</v>
      </c>
      <c r="E154">
        <v>277</v>
      </c>
      <c r="F154">
        <v>271</v>
      </c>
      <c r="G154">
        <v>262</v>
      </c>
      <c r="H154">
        <v>253</v>
      </c>
      <c r="I154">
        <v>240</v>
      </c>
      <c r="J154">
        <v>224</v>
      </c>
      <c r="K154">
        <v>217</v>
      </c>
      <c r="L154">
        <v>214</v>
      </c>
      <c r="M154">
        <v>211</v>
      </c>
      <c r="N154">
        <v>206</v>
      </c>
      <c r="O154">
        <v>209</v>
      </c>
      <c r="P154"/>
    </row>
    <row r="155" spans="1:16" x14ac:dyDescent="0.2">
      <c r="A155" s="18" t="str">
        <f>CONCATENATE(B155,C155,D155)</f>
        <v>LothianPERFORMER REGISTRARAll</v>
      </c>
      <c r="B155" t="s">
        <v>35</v>
      </c>
      <c r="C155" t="s">
        <v>67</v>
      </c>
      <c r="D155" t="s">
        <v>1</v>
      </c>
      <c r="E155">
        <v>94</v>
      </c>
      <c r="F155">
        <v>84</v>
      </c>
      <c r="G155">
        <v>93</v>
      </c>
      <c r="H155">
        <v>91</v>
      </c>
      <c r="I155">
        <v>103</v>
      </c>
      <c r="J155">
        <v>103</v>
      </c>
      <c r="K155">
        <v>101</v>
      </c>
      <c r="L155">
        <v>108</v>
      </c>
      <c r="M155">
        <v>132</v>
      </c>
      <c r="N155">
        <v>125</v>
      </c>
      <c r="O155">
        <v>136</v>
      </c>
      <c r="P155"/>
    </row>
    <row r="156" spans="1:16" x14ac:dyDescent="0.2">
      <c r="A156" s="18" t="str">
        <f>CONCATENATE(B156,C156,D156)</f>
        <v>LothianPERFORMER REGISTRARFemale</v>
      </c>
      <c r="B156" t="s">
        <v>35</v>
      </c>
      <c r="C156" t="s">
        <v>67</v>
      </c>
      <c r="D156" t="s">
        <v>0</v>
      </c>
      <c r="E156">
        <v>66</v>
      </c>
      <c r="F156">
        <v>56</v>
      </c>
      <c r="G156">
        <v>66</v>
      </c>
      <c r="H156">
        <v>71</v>
      </c>
      <c r="I156">
        <v>84</v>
      </c>
      <c r="J156">
        <v>83</v>
      </c>
      <c r="K156">
        <v>78</v>
      </c>
      <c r="L156">
        <v>73</v>
      </c>
      <c r="M156">
        <v>91</v>
      </c>
      <c r="N156">
        <v>90</v>
      </c>
      <c r="O156">
        <v>91</v>
      </c>
      <c r="P156"/>
    </row>
    <row r="157" spans="1:16" x14ac:dyDescent="0.2">
      <c r="A157" s="18" t="str">
        <f>CONCATENATE(B157,C157,D157)</f>
        <v>LothianPERFORMER REGISTRARMale</v>
      </c>
      <c r="B157" t="s">
        <v>35</v>
      </c>
      <c r="C157" t="s">
        <v>67</v>
      </c>
      <c r="D157" t="s">
        <v>2</v>
      </c>
      <c r="E157">
        <v>28</v>
      </c>
      <c r="F157">
        <v>28</v>
      </c>
      <c r="G157">
        <v>27</v>
      </c>
      <c r="H157">
        <v>20</v>
      </c>
      <c r="I157">
        <v>19</v>
      </c>
      <c r="J157">
        <v>19</v>
      </c>
      <c r="K157">
        <v>21</v>
      </c>
      <c r="L157">
        <v>33</v>
      </c>
      <c r="M157">
        <v>33</v>
      </c>
      <c r="N157">
        <v>28</v>
      </c>
      <c r="O157">
        <v>30</v>
      </c>
      <c r="P157"/>
    </row>
    <row r="158" spans="1:16" x14ac:dyDescent="0.2">
      <c r="A158" s="18" t="str">
        <f>CONCATENATE(B158,C158,D158)</f>
        <v>LothianPERFORMER REGISTRARNot recorded</v>
      </c>
      <c r="B158" t="s">
        <v>35</v>
      </c>
      <c r="C158" t="s">
        <v>67</v>
      </c>
      <c r="D158" t="s">
        <v>71</v>
      </c>
      <c r="E158">
        <v>0</v>
      </c>
      <c r="F158">
        <v>0</v>
      </c>
      <c r="G158">
        <v>0</v>
      </c>
      <c r="H158">
        <v>0</v>
      </c>
      <c r="I158">
        <v>0</v>
      </c>
      <c r="J158">
        <v>1</v>
      </c>
      <c r="K158">
        <v>2</v>
      </c>
      <c r="L158">
        <v>2</v>
      </c>
      <c r="M158">
        <v>8</v>
      </c>
      <c r="N158">
        <v>7</v>
      </c>
      <c r="O158">
        <v>15</v>
      </c>
      <c r="P158"/>
    </row>
    <row r="159" spans="1:16" x14ac:dyDescent="0.2">
      <c r="A159" s="18" t="str">
        <f>CONCATENATE(B159,C159,D159)</f>
        <v>LothianPERFORMER RETAINEEAll</v>
      </c>
      <c r="B159" t="s">
        <v>35</v>
      </c>
      <c r="C159" t="s">
        <v>68</v>
      </c>
      <c r="D159" t="s">
        <v>1</v>
      </c>
      <c r="E159">
        <v>48</v>
      </c>
      <c r="F159">
        <v>50</v>
      </c>
      <c r="G159">
        <v>49</v>
      </c>
      <c r="H159">
        <v>39</v>
      </c>
      <c r="I159">
        <v>40</v>
      </c>
      <c r="J159">
        <v>32</v>
      </c>
      <c r="K159">
        <v>35</v>
      </c>
      <c r="L159">
        <v>34</v>
      </c>
      <c r="M159">
        <v>31</v>
      </c>
      <c r="N159">
        <v>26</v>
      </c>
      <c r="O159">
        <v>30</v>
      </c>
      <c r="P159"/>
    </row>
    <row r="160" spans="1:16" x14ac:dyDescent="0.2">
      <c r="A160" s="18" t="str">
        <f>CONCATENATE(B160,C160,D160)</f>
        <v>LothianPERFORMER RETAINEEFemale</v>
      </c>
      <c r="B160" t="s">
        <v>35</v>
      </c>
      <c r="C160" t="s">
        <v>68</v>
      </c>
      <c r="D160" t="s">
        <v>0</v>
      </c>
      <c r="E160">
        <v>48</v>
      </c>
      <c r="F160">
        <v>50</v>
      </c>
      <c r="G160">
        <v>49</v>
      </c>
      <c r="H160">
        <v>39</v>
      </c>
      <c r="I160">
        <v>40</v>
      </c>
      <c r="J160">
        <v>32</v>
      </c>
      <c r="K160">
        <v>35</v>
      </c>
      <c r="L160">
        <v>34</v>
      </c>
      <c r="M160">
        <v>30</v>
      </c>
      <c r="N160">
        <v>25</v>
      </c>
      <c r="O160">
        <v>30</v>
      </c>
      <c r="P160"/>
    </row>
    <row r="161" spans="1:16" x14ac:dyDescent="0.2">
      <c r="A161" s="18" t="str">
        <f>CONCATENATE(B161,C161,D161)</f>
        <v>LothianPERFORMER RETAINEEMale</v>
      </c>
      <c r="B161" t="s">
        <v>35</v>
      </c>
      <c r="C161" t="s">
        <v>68</v>
      </c>
      <c r="D161" t="s">
        <v>2</v>
      </c>
      <c r="E161">
        <v>0</v>
      </c>
      <c r="F161">
        <v>0</v>
      </c>
      <c r="G161">
        <v>0</v>
      </c>
      <c r="H161">
        <v>0</v>
      </c>
      <c r="I161">
        <v>0</v>
      </c>
      <c r="J161">
        <v>0</v>
      </c>
      <c r="K161">
        <v>0</v>
      </c>
      <c r="L161">
        <v>0</v>
      </c>
      <c r="M161">
        <v>1</v>
      </c>
      <c r="N161">
        <v>1</v>
      </c>
      <c r="O161">
        <v>0</v>
      </c>
      <c r="P161"/>
    </row>
    <row r="162" spans="1:16" x14ac:dyDescent="0.2">
      <c r="A162" s="18" t="str">
        <f>CONCATENATE(B162,C162,D162)</f>
        <v>LothianPERFORMER SALARIEDAll</v>
      </c>
      <c r="B162" t="s">
        <v>35</v>
      </c>
      <c r="C162" t="s">
        <v>69</v>
      </c>
      <c r="D162" t="s">
        <v>1</v>
      </c>
      <c r="E162">
        <v>129</v>
      </c>
      <c r="F162">
        <v>132</v>
      </c>
      <c r="G162">
        <v>141</v>
      </c>
      <c r="H162">
        <v>155</v>
      </c>
      <c r="I162">
        <v>188</v>
      </c>
      <c r="J162">
        <v>202</v>
      </c>
      <c r="K162">
        <v>231</v>
      </c>
      <c r="L162">
        <v>261</v>
      </c>
      <c r="M162">
        <v>283</v>
      </c>
      <c r="N162">
        <v>302</v>
      </c>
      <c r="O162">
        <v>331</v>
      </c>
      <c r="P162"/>
    </row>
    <row r="163" spans="1:16" x14ac:dyDescent="0.2">
      <c r="A163" s="18" t="str">
        <f>CONCATENATE(B163,C163,D163)</f>
        <v>LothianPERFORMER SALARIEDFemale</v>
      </c>
      <c r="B163" t="s">
        <v>35</v>
      </c>
      <c r="C163" t="s">
        <v>69</v>
      </c>
      <c r="D163" t="s">
        <v>0</v>
      </c>
      <c r="E163">
        <v>92</v>
      </c>
      <c r="F163">
        <v>95</v>
      </c>
      <c r="G163">
        <v>105</v>
      </c>
      <c r="H163">
        <v>120</v>
      </c>
      <c r="I163">
        <v>145</v>
      </c>
      <c r="J163">
        <v>158</v>
      </c>
      <c r="K163">
        <v>182</v>
      </c>
      <c r="L163">
        <v>193</v>
      </c>
      <c r="M163">
        <v>208</v>
      </c>
      <c r="N163">
        <v>236</v>
      </c>
      <c r="O163">
        <v>259</v>
      </c>
      <c r="P163"/>
    </row>
    <row r="164" spans="1:16" x14ac:dyDescent="0.2">
      <c r="A164" s="18" t="str">
        <f>CONCATENATE(B164,C164,D164)</f>
        <v>LothianPERFORMER SALARIEDMale</v>
      </c>
      <c r="B164" t="s">
        <v>35</v>
      </c>
      <c r="C164" s="66" t="s">
        <v>69</v>
      </c>
      <c r="D164" s="66" t="s">
        <v>2</v>
      </c>
      <c r="E164">
        <v>37</v>
      </c>
      <c r="F164">
        <v>37</v>
      </c>
      <c r="G164">
        <v>36</v>
      </c>
      <c r="H164">
        <v>35</v>
      </c>
      <c r="I164">
        <v>43</v>
      </c>
      <c r="J164">
        <v>44</v>
      </c>
      <c r="K164">
        <v>49</v>
      </c>
      <c r="L164">
        <v>68</v>
      </c>
      <c r="M164">
        <v>75</v>
      </c>
      <c r="N164">
        <v>66</v>
      </c>
      <c r="O164">
        <v>72</v>
      </c>
      <c r="P164"/>
    </row>
    <row r="165" spans="1:16" x14ac:dyDescent="0.2">
      <c r="A165" s="18" t="str">
        <f>CONCATENATE(B165,C165,D165)</f>
        <v>OrkneyAll GPsAll</v>
      </c>
      <c r="B165" t="s">
        <v>36</v>
      </c>
      <c r="C165" t="s">
        <v>7</v>
      </c>
      <c r="D165" t="s">
        <v>1</v>
      </c>
      <c r="E165" s="32">
        <v>33</v>
      </c>
      <c r="F165" s="32">
        <v>26</v>
      </c>
      <c r="G165" s="32">
        <v>29</v>
      </c>
      <c r="H165" s="32">
        <v>26</v>
      </c>
      <c r="I165" s="32">
        <v>31</v>
      </c>
      <c r="J165" s="32">
        <v>33</v>
      </c>
      <c r="K165" s="32">
        <v>35</v>
      </c>
      <c r="L165" s="32">
        <v>36</v>
      </c>
      <c r="M165" s="32">
        <v>40</v>
      </c>
      <c r="N165" s="32">
        <v>42</v>
      </c>
      <c r="O165" s="32">
        <v>41</v>
      </c>
      <c r="P165"/>
    </row>
    <row r="166" spans="1:16" x14ac:dyDescent="0.2">
      <c r="A166" s="18" t="str">
        <f>CONCATENATE(B166,C166,D166)</f>
        <v>OrkneyAll GPsFemale</v>
      </c>
      <c r="B166" t="s">
        <v>36</v>
      </c>
      <c r="C166" t="s">
        <v>7</v>
      </c>
      <c r="D166" t="s">
        <v>0</v>
      </c>
      <c r="E166" s="32">
        <v>20</v>
      </c>
      <c r="F166" s="32">
        <v>13</v>
      </c>
      <c r="G166" s="32">
        <v>17</v>
      </c>
      <c r="H166" s="32">
        <v>15</v>
      </c>
      <c r="I166" s="32">
        <v>16</v>
      </c>
      <c r="J166" s="32">
        <v>17</v>
      </c>
      <c r="K166" s="32">
        <v>20</v>
      </c>
      <c r="L166" s="32">
        <v>22</v>
      </c>
      <c r="M166" s="32">
        <v>26</v>
      </c>
      <c r="N166" s="32">
        <v>27</v>
      </c>
      <c r="O166" s="32">
        <v>27</v>
      </c>
      <c r="P166"/>
    </row>
    <row r="167" spans="1:16" ht="15.75" customHeight="1" x14ac:dyDescent="0.2">
      <c r="A167" s="18" t="str">
        <f>CONCATENATE(B167,C167,D167)</f>
        <v>OrkneyAll GPsMale</v>
      </c>
      <c r="B167" t="s">
        <v>36</v>
      </c>
      <c r="C167" t="s">
        <v>7</v>
      </c>
      <c r="D167" t="s">
        <v>2</v>
      </c>
      <c r="E167" s="32">
        <v>13</v>
      </c>
      <c r="F167" s="32">
        <v>13</v>
      </c>
      <c r="G167" s="32">
        <v>12</v>
      </c>
      <c r="H167" s="32">
        <v>11</v>
      </c>
      <c r="I167" s="32">
        <v>15</v>
      </c>
      <c r="J167" s="32">
        <v>16</v>
      </c>
      <c r="K167" s="32">
        <v>14</v>
      </c>
      <c r="L167" s="32">
        <v>14</v>
      </c>
      <c r="M167" s="32">
        <v>13</v>
      </c>
      <c r="N167" s="32">
        <v>14</v>
      </c>
      <c r="O167" s="32">
        <v>12</v>
      </c>
      <c r="P167"/>
    </row>
    <row r="168" spans="1:16" x14ac:dyDescent="0.2">
      <c r="A168" s="18" t="str">
        <f>CONCATENATE(B168,C168,D168)</f>
        <v>OrkneyAll GPsNot recorded</v>
      </c>
      <c r="B168" t="s">
        <v>36</v>
      </c>
      <c r="C168" t="s">
        <v>7</v>
      </c>
      <c r="D168" t="s">
        <v>71</v>
      </c>
      <c r="E168">
        <v>0</v>
      </c>
      <c r="F168">
        <v>0</v>
      </c>
      <c r="G168">
        <v>0</v>
      </c>
      <c r="H168">
        <v>0</v>
      </c>
      <c r="I168">
        <v>0</v>
      </c>
      <c r="J168">
        <v>0</v>
      </c>
      <c r="K168">
        <v>1</v>
      </c>
      <c r="L168">
        <v>0</v>
      </c>
      <c r="M168">
        <v>1</v>
      </c>
      <c r="N168">
        <v>1</v>
      </c>
      <c r="O168">
        <v>2</v>
      </c>
      <c r="P168"/>
    </row>
    <row r="169" spans="1:16" x14ac:dyDescent="0.2">
      <c r="A169" s="18" t="str">
        <f>CONCATENATE(B169,C169,D169)</f>
        <v>OrkneyPERFORMERAll</v>
      </c>
      <c r="B169" t="s">
        <v>36</v>
      </c>
      <c r="C169" t="s">
        <v>66</v>
      </c>
      <c r="D169" t="s">
        <v>1</v>
      </c>
      <c r="E169">
        <v>15</v>
      </c>
      <c r="F169">
        <v>18</v>
      </c>
      <c r="G169">
        <v>22</v>
      </c>
      <c r="H169">
        <v>23</v>
      </c>
      <c r="I169">
        <v>23</v>
      </c>
      <c r="J169">
        <v>20</v>
      </c>
      <c r="K169">
        <v>20</v>
      </c>
      <c r="L169">
        <v>19</v>
      </c>
      <c r="M169">
        <v>20</v>
      </c>
      <c r="N169">
        <v>20</v>
      </c>
      <c r="O169">
        <v>22</v>
      </c>
      <c r="P169"/>
    </row>
    <row r="170" spans="1:16" x14ac:dyDescent="0.2">
      <c r="A170" s="18" t="str">
        <f>CONCATENATE(B170,C170,D170)</f>
        <v>OrkneyPERFORMERFemale</v>
      </c>
      <c r="B170" t="s">
        <v>36</v>
      </c>
      <c r="C170" t="s">
        <v>66</v>
      </c>
      <c r="D170" t="s">
        <v>0</v>
      </c>
      <c r="E170">
        <v>9</v>
      </c>
      <c r="F170">
        <v>10</v>
      </c>
      <c r="G170">
        <v>12</v>
      </c>
      <c r="H170">
        <v>13</v>
      </c>
      <c r="I170">
        <v>13</v>
      </c>
      <c r="J170">
        <v>12</v>
      </c>
      <c r="K170">
        <v>13</v>
      </c>
      <c r="L170">
        <v>12</v>
      </c>
      <c r="M170">
        <v>14</v>
      </c>
      <c r="N170">
        <v>14</v>
      </c>
      <c r="O170">
        <v>16</v>
      </c>
      <c r="P170"/>
    </row>
    <row r="171" spans="1:16" x14ac:dyDescent="0.2">
      <c r="A171" s="18" t="str">
        <f>CONCATENATE(B171,C171,D171)</f>
        <v>OrkneyPERFORMERMale</v>
      </c>
      <c r="B171" t="s">
        <v>36</v>
      </c>
      <c r="C171" t="s">
        <v>66</v>
      </c>
      <c r="D171" t="s">
        <v>2</v>
      </c>
      <c r="E171">
        <v>6</v>
      </c>
      <c r="F171">
        <v>8</v>
      </c>
      <c r="G171">
        <v>10</v>
      </c>
      <c r="H171">
        <v>10</v>
      </c>
      <c r="I171">
        <v>10</v>
      </c>
      <c r="J171">
        <v>8</v>
      </c>
      <c r="K171">
        <v>7</v>
      </c>
      <c r="L171">
        <v>7</v>
      </c>
      <c r="M171">
        <v>6</v>
      </c>
      <c r="N171">
        <v>6</v>
      </c>
      <c r="O171">
        <v>6</v>
      </c>
      <c r="P171"/>
    </row>
    <row r="172" spans="1:16" x14ac:dyDescent="0.2">
      <c r="A172" s="18" t="str">
        <f>CONCATENATE(B172,C172,D172)</f>
        <v>OrkneyPERFORMER REGISTRARAll</v>
      </c>
      <c r="B172" t="s">
        <v>36</v>
      </c>
      <c r="C172" t="s">
        <v>67</v>
      </c>
      <c r="D172" t="s">
        <v>1</v>
      </c>
      <c r="E172">
        <v>1</v>
      </c>
      <c r="F172">
        <v>1</v>
      </c>
      <c r="G172">
        <v>1</v>
      </c>
      <c r="H172">
        <v>0</v>
      </c>
      <c r="I172">
        <v>0</v>
      </c>
      <c r="J172">
        <v>0</v>
      </c>
      <c r="K172">
        <v>1</v>
      </c>
      <c r="L172">
        <v>1</v>
      </c>
      <c r="M172">
        <v>3</v>
      </c>
      <c r="N172">
        <v>3</v>
      </c>
      <c r="O172">
        <v>3</v>
      </c>
      <c r="P172"/>
    </row>
    <row r="173" spans="1:16" x14ac:dyDescent="0.2">
      <c r="A173" s="18" t="str">
        <f>CONCATENATE(B173,C173,D173)</f>
        <v>OrkneyPERFORMER REGISTRARFemale</v>
      </c>
      <c r="B173" t="s">
        <v>36</v>
      </c>
      <c r="C173" t="s">
        <v>67</v>
      </c>
      <c r="D173" t="s">
        <v>0</v>
      </c>
      <c r="E173">
        <v>1</v>
      </c>
      <c r="F173">
        <v>1</v>
      </c>
      <c r="G173">
        <v>1</v>
      </c>
      <c r="H173">
        <v>0</v>
      </c>
      <c r="I173">
        <v>0</v>
      </c>
      <c r="J173">
        <v>0</v>
      </c>
      <c r="K173">
        <v>0</v>
      </c>
      <c r="L173">
        <v>1</v>
      </c>
      <c r="M173">
        <v>1</v>
      </c>
      <c r="N173">
        <v>0</v>
      </c>
      <c r="O173">
        <v>1</v>
      </c>
      <c r="P173"/>
    </row>
    <row r="174" spans="1:16" x14ac:dyDescent="0.2">
      <c r="A174" s="18" t="str">
        <f>CONCATENATE(B174,C174,D174)</f>
        <v>OrkneyPERFORMER REGISTRARMale</v>
      </c>
      <c r="B174" t="s">
        <v>36</v>
      </c>
      <c r="C174" t="s">
        <v>67</v>
      </c>
      <c r="D174" t="s">
        <v>2</v>
      </c>
      <c r="E174">
        <v>0</v>
      </c>
      <c r="F174">
        <v>0</v>
      </c>
      <c r="G174">
        <v>0</v>
      </c>
      <c r="H174">
        <v>0</v>
      </c>
      <c r="I174">
        <v>0</v>
      </c>
      <c r="J174">
        <v>0</v>
      </c>
      <c r="K174">
        <v>0</v>
      </c>
      <c r="L174">
        <v>0</v>
      </c>
      <c r="M174">
        <v>1</v>
      </c>
      <c r="N174">
        <v>2</v>
      </c>
      <c r="O174">
        <v>0</v>
      </c>
      <c r="P174"/>
    </row>
    <row r="175" spans="1:16" x14ac:dyDescent="0.2">
      <c r="A175" s="18" t="str">
        <f>CONCATENATE(B175,C175,D175)</f>
        <v>OrkneyPERFORMER REGISTRARNot recorded</v>
      </c>
      <c r="B175" t="s">
        <v>36</v>
      </c>
      <c r="C175" t="s">
        <v>67</v>
      </c>
      <c r="D175" t="s">
        <v>71</v>
      </c>
      <c r="E175">
        <v>0</v>
      </c>
      <c r="F175">
        <v>0</v>
      </c>
      <c r="G175">
        <v>0</v>
      </c>
      <c r="H175">
        <v>0</v>
      </c>
      <c r="I175">
        <v>0</v>
      </c>
      <c r="J175">
        <v>0</v>
      </c>
      <c r="K175">
        <v>1</v>
      </c>
      <c r="L175">
        <v>0</v>
      </c>
      <c r="M175">
        <v>1</v>
      </c>
      <c r="N175">
        <v>1</v>
      </c>
      <c r="O175">
        <v>2</v>
      </c>
      <c r="P175"/>
    </row>
    <row r="176" spans="1:16" x14ac:dyDescent="0.2">
      <c r="A176" s="18" t="str">
        <f>CONCATENATE(B176,C176,D176)</f>
        <v>OrkneyPERFORMER SALARIEDAll</v>
      </c>
      <c r="B176" t="s">
        <v>36</v>
      </c>
      <c r="C176" t="s">
        <v>69</v>
      </c>
      <c r="D176" t="s">
        <v>1</v>
      </c>
      <c r="E176">
        <v>17</v>
      </c>
      <c r="F176">
        <v>8</v>
      </c>
      <c r="G176">
        <v>7</v>
      </c>
      <c r="H176">
        <v>4</v>
      </c>
      <c r="I176">
        <v>9</v>
      </c>
      <c r="J176">
        <v>13</v>
      </c>
      <c r="K176">
        <v>14</v>
      </c>
      <c r="L176">
        <v>16</v>
      </c>
      <c r="M176">
        <v>17</v>
      </c>
      <c r="N176">
        <v>19</v>
      </c>
      <c r="O176">
        <v>16</v>
      </c>
      <c r="P176"/>
    </row>
    <row r="177" spans="1:16" x14ac:dyDescent="0.2">
      <c r="A177" s="18" t="str">
        <f>CONCATENATE(B177,C177,D177)</f>
        <v>OrkneyPERFORMER SALARIEDFemale</v>
      </c>
      <c r="B177" t="s">
        <v>36</v>
      </c>
      <c r="C177" t="s">
        <v>69</v>
      </c>
      <c r="D177" t="s">
        <v>0</v>
      </c>
      <c r="E177">
        <v>10</v>
      </c>
      <c r="F177">
        <v>2</v>
      </c>
      <c r="G177">
        <v>4</v>
      </c>
      <c r="H177">
        <v>2</v>
      </c>
      <c r="I177">
        <v>3</v>
      </c>
      <c r="J177">
        <v>5</v>
      </c>
      <c r="K177">
        <v>7</v>
      </c>
      <c r="L177">
        <v>9</v>
      </c>
      <c r="M177">
        <v>11</v>
      </c>
      <c r="N177">
        <v>13</v>
      </c>
      <c r="O177">
        <v>10</v>
      </c>
      <c r="P177"/>
    </row>
    <row r="178" spans="1:16" x14ac:dyDescent="0.2">
      <c r="A178" s="18" t="str">
        <f>CONCATENATE(B178,C178,D178)</f>
        <v>OrkneyPERFORMER SALARIEDMale</v>
      </c>
      <c r="B178" t="s">
        <v>36</v>
      </c>
      <c r="C178" s="66" t="s">
        <v>69</v>
      </c>
      <c r="D178" s="66" t="s">
        <v>2</v>
      </c>
      <c r="E178">
        <v>7</v>
      </c>
      <c r="F178">
        <v>6</v>
      </c>
      <c r="G178">
        <v>3</v>
      </c>
      <c r="H178">
        <v>2</v>
      </c>
      <c r="I178">
        <v>6</v>
      </c>
      <c r="J178">
        <v>8</v>
      </c>
      <c r="K178">
        <v>7</v>
      </c>
      <c r="L178">
        <v>7</v>
      </c>
      <c r="M178">
        <v>6</v>
      </c>
      <c r="N178">
        <v>6</v>
      </c>
      <c r="O178">
        <v>6</v>
      </c>
      <c r="P178"/>
    </row>
    <row r="179" spans="1:16" x14ac:dyDescent="0.2">
      <c r="A179" s="18" t="str">
        <f>CONCATENATE(B179,C179,D179)</f>
        <v>ScotlandAll GPsAll</v>
      </c>
      <c r="B179" t="s">
        <v>42</v>
      </c>
      <c r="C179" t="s">
        <v>7</v>
      </c>
      <c r="D179" t="s">
        <v>1</v>
      </c>
      <c r="E179" s="32">
        <v>4893</v>
      </c>
      <c r="F179" s="32">
        <v>4873</v>
      </c>
      <c r="G179" s="32">
        <v>4885</v>
      </c>
      <c r="H179" s="32">
        <v>4922</v>
      </c>
      <c r="I179" s="32">
        <v>4927</v>
      </c>
      <c r="J179" s="32">
        <v>4884</v>
      </c>
      <c r="K179" s="32">
        <v>4918</v>
      </c>
      <c r="L179" s="32">
        <v>4986</v>
      </c>
      <c r="M179" s="32">
        <v>5044</v>
      </c>
      <c r="N179" s="32">
        <v>5121</v>
      </c>
      <c r="O179" s="32">
        <v>5195</v>
      </c>
      <c r="P179"/>
    </row>
    <row r="180" spans="1:16" x14ac:dyDescent="0.2">
      <c r="A180" s="18" t="str">
        <f>CONCATENATE(B180,C180,D180)</f>
        <v>ScotlandAll GPsFemale</v>
      </c>
      <c r="B180" t="s">
        <v>42</v>
      </c>
      <c r="C180" t="s">
        <v>7</v>
      </c>
      <c r="D180" t="s">
        <v>0</v>
      </c>
      <c r="E180" s="32">
        <v>2547</v>
      </c>
      <c r="F180" s="32">
        <v>2575</v>
      </c>
      <c r="G180" s="32">
        <v>2650</v>
      </c>
      <c r="H180" s="32">
        <v>2748</v>
      </c>
      <c r="I180" s="32">
        <v>2841</v>
      </c>
      <c r="J180" s="32">
        <v>2882</v>
      </c>
      <c r="K180" s="32">
        <v>2939</v>
      </c>
      <c r="L180" s="32">
        <v>3032</v>
      </c>
      <c r="M180" s="32">
        <v>3075</v>
      </c>
      <c r="N180" s="32">
        <v>3152</v>
      </c>
      <c r="O180" s="32">
        <v>3181</v>
      </c>
      <c r="P180"/>
    </row>
    <row r="181" spans="1:16" x14ac:dyDescent="0.2">
      <c r="A181" s="18" t="str">
        <f>CONCATENATE(B181,C181,D181)</f>
        <v>ScotlandAll GPsMale</v>
      </c>
      <c r="B181" t="s">
        <v>42</v>
      </c>
      <c r="C181" t="s">
        <v>7</v>
      </c>
      <c r="D181" t="s">
        <v>2</v>
      </c>
      <c r="E181" s="32">
        <v>2346</v>
      </c>
      <c r="F181" s="32">
        <v>2296</v>
      </c>
      <c r="G181" s="32">
        <v>2235</v>
      </c>
      <c r="H181" s="32">
        <v>2174</v>
      </c>
      <c r="I181" s="32">
        <v>2086</v>
      </c>
      <c r="J181" s="32">
        <v>2000</v>
      </c>
      <c r="K181" s="32">
        <v>1975</v>
      </c>
      <c r="L181" s="32">
        <v>1950</v>
      </c>
      <c r="M181" s="32">
        <v>1948</v>
      </c>
      <c r="N181" s="32">
        <v>1945</v>
      </c>
      <c r="O181" s="32">
        <v>1953</v>
      </c>
      <c r="P181"/>
    </row>
    <row r="182" spans="1:16" x14ac:dyDescent="0.2">
      <c r="A182" s="18" t="str">
        <f>CONCATENATE(B182,C182,D182)</f>
        <v>ScotlandAll GPsNot recorded</v>
      </c>
      <c r="B182" t="s">
        <v>42</v>
      </c>
      <c r="C182" t="s">
        <v>7</v>
      </c>
      <c r="D182" t="s">
        <v>71</v>
      </c>
      <c r="E182">
        <v>0</v>
      </c>
      <c r="F182">
        <v>2</v>
      </c>
      <c r="G182">
        <v>0</v>
      </c>
      <c r="H182">
        <v>0</v>
      </c>
      <c r="I182">
        <v>0</v>
      </c>
      <c r="J182">
        <v>2</v>
      </c>
      <c r="K182">
        <v>4</v>
      </c>
      <c r="L182">
        <v>4</v>
      </c>
      <c r="M182">
        <v>21</v>
      </c>
      <c r="N182">
        <v>24</v>
      </c>
      <c r="O182">
        <v>61</v>
      </c>
      <c r="P182"/>
    </row>
    <row r="183" spans="1:16" x14ac:dyDescent="0.2">
      <c r="A183" s="18" t="str">
        <f>CONCATENATE(B183,C183,D183)</f>
        <v>ScotlandPERFORMERAll</v>
      </c>
      <c r="B183" t="s">
        <v>42</v>
      </c>
      <c r="C183" t="s">
        <v>66</v>
      </c>
      <c r="D183" t="s">
        <v>1</v>
      </c>
      <c r="E183">
        <v>3751</v>
      </c>
      <c r="F183">
        <v>3754</v>
      </c>
      <c r="G183">
        <v>3723</v>
      </c>
      <c r="H183">
        <v>3710</v>
      </c>
      <c r="I183">
        <v>3634</v>
      </c>
      <c r="J183">
        <v>3554</v>
      </c>
      <c r="K183">
        <v>3489</v>
      </c>
      <c r="L183">
        <v>3397</v>
      </c>
      <c r="M183">
        <v>3340</v>
      </c>
      <c r="N183">
        <v>3333</v>
      </c>
      <c r="O183">
        <v>3311</v>
      </c>
      <c r="P183"/>
    </row>
    <row r="184" spans="1:16" x14ac:dyDescent="0.2">
      <c r="A184" s="18" t="str">
        <f>CONCATENATE(B184,C184,D184)</f>
        <v>ScotlandPERFORMERFemale</v>
      </c>
      <c r="B184" t="s">
        <v>42</v>
      </c>
      <c r="C184" t="s">
        <v>66</v>
      </c>
      <c r="D184" t="s">
        <v>0</v>
      </c>
      <c r="E184">
        <v>1727</v>
      </c>
      <c r="F184">
        <v>1774</v>
      </c>
      <c r="G184">
        <v>1803</v>
      </c>
      <c r="H184">
        <v>1849</v>
      </c>
      <c r="I184">
        <v>1866</v>
      </c>
      <c r="J184">
        <v>1876</v>
      </c>
      <c r="K184">
        <v>1863</v>
      </c>
      <c r="L184">
        <v>1846</v>
      </c>
      <c r="M184">
        <v>1832</v>
      </c>
      <c r="N184">
        <v>1863</v>
      </c>
      <c r="O184">
        <v>1855</v>
      </c>
      <c r="P184"/>
    </row>
    <row r="185" spans="1:16" x14ac:dyDescent="0.2">
      <c r="A185" s="18" t="str">
        <f>CONCATENATE(B185,C185,D185)</f>
        <v>ScotlandPERFORMERMale</v>
      </c>
      <c r="B185" t="s">
        <v>42</v>
      </c>
      <c r="C185" t="s">
        <v>66</v>
      </c>
      <c r="D185" t="s">
        <v>2</v>
      </c>
      <c r="E185">
        <v>2024</v>
      </c>
      <c r="F185">
        <v>1980</v>
      </c>
      <c r="G185">
        <v>1920</v>
      </c>
      <c r="H185">
        <v>1861</v>
      </c>
      <c r="I185">
        <v>1768</v>
      </c>
      <c r="J185">
        <v>1678</v>
      </c>
      <c r="K185">
        <v>1626</v>
      </c>
      <c r="L185">
        <v>1551</v>
      </c>
      <c r="M185">
        <v>1508</v>
      </c>
      <c r="N185">
        <v>1470</v>
      </c>
      <c r="O185">
        <v>1456</v>
      </c>
      <c r="P185"/>
    </row>
    <row r="186" spans="1:16" x14ac:dyDescent="0.2">
      <c r="A186" s="18" t="str">
        <f>CONCATENATE(B186,C186,D186)</f>
        <v>ScotlandPERFORMER REGISTRARAll</v>
      </c>
      <c r="B186" t="s">
        <v>42</v>
      </c>
      <c r="C186" t="s">
        <v>67</v>
      </c>
      <c r="D186" t="s">
        <v>1</v>
      </c>
      <c r="E186">
        <v>478</v>
      </c>
      <c r="F186">
        <v>455</v>
      </c>
      <c r="G186">
        <v>490</v>
      </c>
      <c r="H186">
        <v>499</v>
      </c>
      <c r="I186">
        <v>502</v>
      </c>
      <c r="J186">
        <v>497</v>
      </c>
      <c r="K186">
        <v>516</v>
      </c>
      <c r="L186">
        <v>559</v>
      </c>
      <c r="M186">
        <v>586</v>
      </c>
      <c r="N186">
        <v>634</v>
      </c>
      <c r="O186">
        <v>639</v>
      </c>
      <c r="P186"/>
    </row>
    <row r="187" spans="1:16" x14ac:dyDescent="0.2">
      <c r="A187" s="18" t="str">
        <f>CONCATENATE(B187,C187,D187)</f>
        <v>ScotlandPERFORMER REGISTRARFemale</v>
      </c>
      <c r="B187" t="s">
        <v>42</v>
      </c>
      <c r="C187" t="s">
        <v>67</v>
      </c>
      <c r="D187" t="s">
        <v>0</v>
      </c>
      <c r="E187">
        <v>306</v>
      </c>
      <c r="F187">
        <v>288</v>
      </c>
      <c r="G187">
        <v>315</v>
      </c>
      <c r="H187">
        <v>337</v>
      </c>
      <c r="I187">
        <v>363</v>
      </c>
      <c r="J187">
        <v>376</v>
      </c>
      <c r="K187">
        <v>375</v>
      </c>
      <c r="L187">
        <v>413</v>
      </c>
      <c r="M187">
        <v>404</v>
      </c>
      <c r="N187">
        <v>423</v>
      </c>
      <c r="O187">
        <v>386</v>
      </c>
      <c r="P187"/>
    </row>
    <row r="188" spans="1:16" x14ac:dyDescent="0.2">
      <c r="A188" s="18" t="str">
        <f>CONCATENATE(B188,C188,D188)</f>
        <v>ScotlandPERFORMER REGISTRARMale</v>
      </c>
      <c r="B188" t="s">
        <v>42</v>
      </c>
      <c r="C188" t="s">
        <v>67</v>
      </c>
      <c r="D188" t="s">
        <v>2</v>
      </c>
      <c r="E188">
        <v>172</v>
      </c>
      <c r="F188">
        <v>167</v>
      </c>
      <c r="G188">
        <v>175</v>
      </c>
      <c r="H188">
        <v>162</v>
      </c>
      <c r="I188">
        <v>139</v>
      </c>
      <c r="J188">
        <v>119</v>
      </c>
      <c r="K188">
        <v>137</v>
      </c>
      <c r="L188">
        <v>142</v>
      </c>
      <c r="M188">
        <v>161</v>
      </c>
      <c r="N188">
        <v>187</v>
      </c>
      <c r="O188">
        <v>192</v>
      </c>
      <c r="P188"/>
    </row>
    <row r="189" spans="1:16" x14ac:dyDescent="0.2">
      <c r="A189" s="18" t="str">
        <f>CONCATENATE(B189,C189,D189)</f>
        <v>ScotlandPERFORMER REGISTRARNot recorded</v>
      </c>
      <c r="B189" t="s">
        <v>42</v>
      </c>
      <c r="C189" t="s">
        <v>67</v>
      </c>
      <c r="D189" t="s">
        <v>71</v>
      </c>
      <c r="E189">
        <v>0</v>
      </c>
      <c r="F189">
        <v>0</v>
      </c>
      <c r="G189">
        <v>0</v>
      </c>
      <c r="H189">
        <v>0</v>
      </c>
      <c r="I189">
        <v>0</v>
      </c>
      <c r="J189">
        <v>2</v>
      </c>
      <c r="K189">
        <v>4</v>
      </c>
      <c r="L189">
        <v>4</v>
      </c>
      <c r="M189">
        <v>21</v>
      </c>
      <c r="N189">
        <v>24</v>
      </c>
      <c r="O189">
        <v>61</v>
      </c>
      <c r="P189"/>
    </row>
    <row r="190" spans="1:16" x14ac:dyDescent="0.2">
      <c r="A190" s="18" t="str">
        <f>CONCATENATE(B190,C190,D190)</f>
        <v>ScotlandPERFORMER RETAINEEAll</v>
      </c>
      <c r="B190" t="s">
        <v>42</v>
      </c>
      <c r="C190" t="s">
        <v>68</v>
      </c>
      <c r="D190" t="s">
        <v>1</v>
      </c>
      <c r="E190">
        <v>145</v>
      </c>
      <c r="F190">
        <v>139</v>
      </c>
      <c r="G190">
        <v>132</v>
      </c>
      <c r="H190">
        <v>116</v>
      </c>
      <c r="I190">
        <v>110</v>
      </c>
      <c r="J190">
        <v>92</v>
      </c>
      <c r="K190">
        <v>91</v>
      </c>
      <c r="L190">
        <v>85</v>
      </c>
      <c r="M190">
        <v>71</v>
      </c>
      <c r="N190">
        <v>64</v>
      </c>
      <c r="O190">
        <v>64</v>
      </c>
      <c r="P190"/>
    </row>
    <row r="191" spans="1:16" x14ac:dyDescent="0.2">
      <c r="A191" s="18" t="str">
        <f>CONCATENATE(B191,C191,D191)</f>
        <v>ScotlandPERFORMER RETAINEEFemale</v>
      </c>
      <c r="B191" t="s">
        <v>42</v>
      </c>
      <c r="C191" t="s">
        <v>68</v>
      </c>
      <c r="D191" t="s">
        <v>0</v>
      </c>
      <c r="E191">
        <v>145</v>
      </c>
      <c r="F191">
        <v>138</v>
      </c>
      <c r="G191">
        <v>132</v>
      </c>
      <c r="H191">
        <v>116</v>
      </c>
      <c r="I191">
        <v>110</v>
      </c>
      <c r="J191">
        <v>92</v>
      </c>
      <c r="K191">
        <v>91</v>
      </c>
      <c r="L191">
        <v>85</v>
      </c>
      <c r="M191">
        <v>70</v>
      </c>
      <c r="N191">
        <v>63</v>
      </c>
      <c r="O191">
        <v>64</v>
      </c>
      <c r="P191"/>
    </row>
    <row r="192" spans="1:16" x14ac:dyDescent="0.2">
      <c r="A192" s="18" t="str">
        <f>CONCATENATE(B192,C192,D192)</f>
        <v>ScotlandPERFORMER RETAINEEMale</v>
      </c>
      <c r="B192" t="s">
        <v>42</v>
      </c>
      <c r="C192" t="s">
        <v>68</v>
      </c>
      <c r="D192" t="s">
        <v>2</v>
      </c>
      <c r="E192">
        <v>0</v>
      </c>
      <c r="F192">
        <v>1</v>
      </c>
      <c r="G192">
        <v>0</v>
      </c>
      <c r="H192">
        <v>0</v>
      </c>
      <c r="I192">
        <v>0</v>
      </c>
      <c r="J192">
        <v>0</v>
      </c>
      <c r="K192">
        <v>0</v>
      </c>
      <c r="L192">
        <v>0</v>
      </c>
      <c r="M192">
        <v>1</v>
      </c>
      <c r="N192">
        <v>1</v>
      </c>
      <c r="O192">
        <v>0</v>
      </c>
      <c r="P192"/>
    </row>
    <row r="193" spans="1:16" x14ac:dyDescent="0.2">
      <c r="A193" s="18" t="str">
        <f>CONCATENATE(B193,C193,D193)</f>
        <v>ScotlandPERFORMER SALARIEDAll</v>
      </c>
      <c r="B193" t="s">
        <v>42</v>
      </c>
      <c r="C193" t="s">
        <v>69</v>
      </c>
      <c r="D193" t="s">
        <v>1</v>
      </c>
      <c r="E193">
        <v>524</v>
      </c>
      <c r="F193">
        <v>532</v>
      </c>
      <c r="G193">
        <v>549</v>
      </c>
      <c r="H193">
        <v>603</v>
      </c>
      <c r="I193">
        <v>690</v>
      </c>
      <c r="J193">
        <v>754</v>
      </c>
      <c r="K193">
        <v>835</v>
      </c>
      <c r="L193">
        <v>966</v>
      </c>
      <c r="M193">
        <v>1066</v>
      </c>
      <c r="N193">
        <v>1113</v>
      </c>
      <c r="O193">
        <v>1204</v>
      </c>
      <c r="P193"/>
    </row>
    <row r="194" spans="1:16" x14ac:dyDescent="0.2">
      <c r="A194" s="18" t="str">
        <f>CONCATENATE(B194,C194,D194)</f>
        <v>ScotlandPERFORMER SALARIEDFemale</v>
      </c>
      <c r="B194" t="s">
        <v>42</v>
      </c>
      <c r="C194" t="s">
        <v>69</v>
      </c>
      <c r="D194" t="s">
        <v>0</v>
      </c>
      <c r="E194">
        <v>371</v>
      </c>
      <c r="F194">
        <v>378</v>
      </c>
      <c r="G194">
        <v>405</v>
      </c>
      <c r="H194">
        <v>448</v>
      </c>
      <c r="I194">
        <v>506</v>
      </c>
      <c r="J194">
        <v>546</v>
      </c>
      <c r="K194">
        <v>617</v>
      </c>
      <c r="L194">
        <v>698</v>
      </c>
      <c r="M194">
        <v>778</v>
      </c>
      <c r="N194">
        <v>815</v>
      </c>
      <c r="O194">
        <v>885</v>
      </c>
      <c r="P194"/>
    </row>
    <row r="195" spans="1:16" x14ac:dyDescent="0.2">
      <c r="A195" s="18" t="str">
        <f>CONCATENATE(B195,C195,D195)</f>
        <v>ScotlandPERFORMER SALARIEDMale</v>
      </c>
      <c r="B195" s="66" t="s">
        <v>42</v>
      </c>
      <c r="C195" s="66" t="s">
        <v>69</v>
      </c>
      <c r="D195" s="66" t="s">
        <v>2</v>
      </c>
      <c r="E195">
        <v>153</v>
      </c>
      <c r="F195">
        <v>152</v>
      </c>
      <c r="G195">
        <v>144</v>
      </c>
      <c r="H195">
        <v>155</v>
      </c>
      <c r="I195">
        <v>184</v>
      </c>
      <c r="J195">
        <v>208</v>
      </c>
      <c r="K195">
        <v>218</v>
      </c>
      <c r="L195">
        <v>268</v>
      </c>
      <c r="M195">
        <v>288</v>
      </c>
      <c r="N195">
        <v>298</v>
      </c>
      <c r="O195">
        <v>319</v>
      </c>
      <c r="P195"/>
    </row>
    <row r="196" spans="1:16" x14ac:dyDescent="0.2">
      <c r="A196" s="18" t="str">
        <f>CONCATENATE(B196,C196,D196)</f>
        <v>ScotlandPERFORMER SALARIEDNot recorded</v>
      </c>
      <c r="B196" s="66" t="s">
        <v>42</v>
      </c>
      <c r="C196" s="66" t="s">
        <v>69</v>
      </c>
      <c r="D196" s="66" t="s">
        <v>71</v>
      </c>
      <c r="E196">
        <v>0</v>
      </c>
      <c r="F196">
        <v>2</v>
      </c>
      <c r="G196">
        <v>0</v>
      </c>
      <c r="H196">
        <v>0</v>
      </c>
      <c r="I196">
        <v>0</v>
      </c>
      <c r="J196">
        <v>0</v>
      </c>
      <c r="K196">
        <v>0</v>
      </c>
      <c r="L196">
        <v>0</v>
      </c>
      <c r="M196">
        <v>0</v>
      </c>
      <c r="N196">
        <v>0</v>
      </c>
      <c r="O196">
        <v>0</v>
      </c>
      <c r="P196"/>
    </row>
    <row r="197" spans="1:16" x14ac:dyDescent="0.2">
      <c r="A197" s="18" t="str">
        <f>CONCATENATE(B197,C197,D197)</f>
        <v>ShetlandAll GPsAll</v>
      </c>
      <c r="B197" t="s">
        <v>37</v>
      </c>
      <c r="C197" t="s">
        <v>7</v>
      </c>
      <c r="D197" t="s">
        <v>1</v>
      </c>
      <c r="E197" s="32">
        <v>29</v>
      </c>
      <c r="F197" s="32">
        <v>31</v>
      </c>
      <c r="G197" s="32">
        <v>26</v>
      </c>
      <c r="H197" s="32">
        <v>28</v>
      </c>
      <c r="I197" s="32">
        <v>29</v>
      </c>
      <c r="J197" s="32">
        <v>29</v>
      </c>
      <c r="K197" s="32">
        <v>27</v>
      </c>
      <c r="L197" s="32">
        <v>30</v>
      </c>
      <c r="M197" s="32">
        <v>31</v>
      </c>
      <c r="N197" s="32">
        <v>34</v>
      </c>
      <c r="O197" s="32">
        <v>30</v>
      </c>
      <c r="P197"/>
    </row>
    <row r="198" spans="1:16" x14ac:dyDescent="0.2">
      <c r="A198" s="18" t="str">
        <f>CONCATENATE(B198,C198,D198)</f>
        <v>ShetlandAll GPsFemale</v>
      </c>
      <c r="B198" t="s">
        <v>37</v>
      </c>
      <c r="C198" t="s">
        <v>7</v>
      </c>
      <c r="D198" t="s">
        <v>0</v>
      </c>
      <c r="E198" s="32">
        <v>17</v>
      </c>
      <c r="F198" s="32">
        <v>17</v>
      </c>
      <c r="G198" s="32">
        <v>14</v>
      </c>
      <c r="H198" s="32">
        <v>16</v>
      </c>
      <c r="I198" s="32">
        <v>16</v>
      </c>
      <c r="J198" s="32">
        <v>17</v>
      </c>
      <c r="K198" s="32">
        <v>14</v>
      </c>
      <c r="L198" s="32">
        <v>18</v>
      </c>
      <c r="M198" s="32">
        <v>20</v>
      </c>
      <c r="N198" s="32">
        <v>22</v>
      </c>
      <c r="O198" s="32">
        <v>21</v>
      </c>
      <c r="P198"/>
    </row>
    <row r="199" spans="1:16" x14ac:dyDescent="0.2">
      <c r="A199" s="18" t="str">
        <f>CONCATENATE(B199,C199,D199)</f>
        <v>ShetlandAll GPsMale</v>
      </c>
      <c r="B199" t="s">
        <v>37</v>
      </c>
      <c r="C199" t="s">
        <v>7</v>
      </c>
      <c r="D199" t="s">
        <v>2</v>
      </c>
      <c r="E199" s="32">
        <v>12</v>
      </c>
      <c r="F199" s="32">
        <v>14</v>
      </c>
      <c r="G199" s="32">
        <v>12</v>
      </c>
      <c r="H199" s="32">
        <v>12</v>
      </c>
      <c r="I199" s="32">
        <v>13</v>
      </c>
      <c r="J199" s="32">
        <v>12</v>
      </c>
      <c r="K199" s="32">
        <v>13</v>
      </c>
      <c r="L199" s="32">
        <v>12</v>
      </c>
      <c r="M199" s="32">
        <v>11</v>
      </c>
      <c r="N199" s="32">
        <v>12</v>
      </c>
      <c r="O199" s="32">
        <v>9</v>
      </c>
      <c r="P199"/>
    </row>
    <row r="200" spans="1:16" x14ac:dyDescent="0.2">
      <c r="A200" s="18" t="str">
        <f>CONCATENATE(B200,C200,D200)</f>
        <v>ShetlandPERFORMERAll</v>
      </c>
      <c r="B200" t="s">
        <v>37</v>
      </c>
      <c r="C200" t="s">
        <v>66</v>
      </c>
      <c r="D200" t="s">
        <v>1</v>
      </c>
      <c r="E200">
        <v>8</v>
      </c>
      <c r="F200">
        <v>8</v>
      </c>
      <c r="G200">
        <v>6</v>
      </c>
      <c r="H200">
        <v>6</v>
      </c>
      <c r="I200">
        <v>6</v>
      </c>
      <c r="J200">
        <v>5</v>
      </c>
      <c r="K200">
        <v>2</v>
      </c>
      <c r="L200">
        <v>2</v>
      </c>
      <c r="M200">
        <v>2</v>
      </c>
      <c r="N200">
        <v>2</v>
      </c>
      <c r="O200">
        <v>1</v>
      </c>
      <c r="P200"/>
    </row>
    <row r="201" spans="1:16" x14ac:dyDescent="0.2">
      <c r="A201" s="18" t="str">
        <f>CONCATENATE(B201,C201,D201)</f>
        <v>ShetlandPERFORMERFemale</v>
      </c>
      <c r="B201" t="s">
        <v>37</v>
      </c>
      <c r="C201" t="s">
        <v>66</v>
      </c>
      <c r="D201" t="s">
        <v>0</v>
      </c>
      <c r="E201">
        <v>5</v>
      </c>
      <c r="F201">
        <v>5</v>
      </c>
      <c r="G201">
        <v>4</v>
      </c>
      <c r="H201">
        <v>4</v>
      </c>
      <c r="I201">
        <v>4</v>
      </c>
      <c r="J201">
        <v>3</v>
      </c>
      <c r="K201">
        <v>1</v>
      </c>
      <c r="L201">
        <v>1</v>
      </c>
      <c r="M201">
        <v>1</v>
      </c>
      <c r="N201">
        <v>1</v>
      </c>
      <c r="O201">
        <v>1</v>
      </c>
      <c r="P201"/>
    </row>
    <row r="202" spans="1:16" x14ac:dyDescent="0.2">
      <c r="A202" s="18" t="str">
        <f>CONCATENATE(B202,C202,D202)</f>
        <v>ShetlandPERFORMERMale</v>
      </c>
      <c r="B202" t="s">
        <v>37</v>
      </c>
      <c r="C202" t="s">
        <v>66</v>
      </c>
      <c r="D202" t="s">
        <v>2</v>
      </c>
      <c r="E202">
        <v>3</v>
      </c>
      <c r="F202">
        <v>3</v>
      </c>
      <c r="G202">
        <v>2</v>
      </c>
      <c r="H202">
        <v>2</v>
      </c>
      <c r="I202">
        <v>2</v>
      </c>
      <c r="J202">
        <v>2</v>
      </c>
      <c r="K202">
        <v>1</v>
      </c>
      <c r="L202">
        <v>1</v>
      </c>
      <c r="M202">
        <v>1</v>
      </c>
      <c r="N202">
        <v>1</v>
      </c>
      <c r="O202">
        <v>0</v>
      </c>
      <c r="P202"/>
    </row>
    <row r="203" spans="1:16" x14ac:dyDescent="0.2">
      <c r="A203" s="18" t="str">
        <f>CONCATENATE(B203,C203,D203)</f>
        <v>ShetlandPERFORMER REGISTRARAll</v>
      </c>
      <c r="B203" t="s">
        <v>37</v>
      </c>
      <c r="C203" t="s">
        <v>67</v>
      </c>
      <c r="D203" t="s">
        <v>1</v>
      </c>
      <c r="E203">
        <v>0</v>
      </c>
      <c r="F203">
        <v>0</v>
      </c>
      <c r="G203">
        <v>0</v>
      </c>
      <c r="H203">
        <v>1</v>
      </c>
      <c r="I203">
        <v>2</v>
      </c>
      <c r="J203">
        <v>1</v>
      </c>
      <c r="K203">
        <v>3</v>
      </c>
      <c r="L203">
        <v>3</v>
      </c>
      <c r="M203">
        <v>3</v>
      </c>
      <c r="N203">
        <v>5</v>
      </c>
      <c r="O203">
        <v>2</v>
      </c>
      <c r="P203"/>
    </row>
    <row r="204" spans="1:16" x14ac:dyDescent="0.2">
      <c r="A204" s="18" t="str">
        <f>CONCATENATE(B204,C204,D204)</f>
        <v>ShetlandPERFORMER REGISTRARFemale</v>
      </c>
      <c r="B204" t="s">
        <v>37</v>
      </c>
      <c r="C204" t="s">
        <v>67</v>
      </c>
      <c r="D204" t="s">
        <v>0</v>
      </c>
      <c r="E204">
        <v>0</v>
      </c>
      <c r="F204">
        <v>0</v>
      </c>
      <c r="G204">
        <v>0</v>
      </c>
      <c r="H204">
        <v>1</v>
      </c>
      <c r="I204">
        <v>2</v>
      </c>
      <c r="J204">
        <v>1</v>
      </c>
      <c r="K204">
        <v>3</v>
      </c>
      <c r="L204">
        <v>3</v>
      </c>
      <c r="M204">
        <v>3</v>
      </c>
      <c r="N204">
        <v>4</v>
      </c>
      <c r="O204">
        <v>2</v>
      </c>
      <c r="P204"/>
    </row>
    <row r="205" spans="1:16" x14ac:dyDescent="0.2">
      <c r="A205" s="18" t="str">
        <f>CONCATENATE(B205,C205,D205)</f>
        <v>ShetlandPERFORMER REGISTRARMale</v>
      </c>
      <c r="B205" t="s">
        <v>37</v>
      </c>
      <c r="C205" t="s">
        <v>67</v>
      </c>
      <c r="D205" t="s">
        <v>2</v>
      </c>
      <c r="E205">
        <v>0</v>
      </c>
      <c r="F205">
        <v>0</v>
      </c>
      <c r="G205">
        <v>0</v>
      </c>
      <c r="H205">
        <v>0</v>
      </c>
      <c r="I205">
        <v>0</v>
      </c>
      <c r="J205">
        <v>0</v>
      </c>
      <c r="K205">
        <v>0</v>
      </c>
      <c r="L205">
        <v>0</v>
      </c>
      <c r="M205">
        <v>0</v>
      </c>
      <c r="N205">
        <v>1</v>
      </c>
      <c r="O205">
        <v>0</v>
      </c>
      <c r="P205"/>
    </row>
    <row r="206" spans="1:16" x14ac:dyDescent="0.2">
      <c r="A206" s="18" t="str">
        <f>CONCATENATE(B206,C206,D206)</f>
        <v>ShetlandPERFORMER RETAINEEAll</v>
      </c>
      <c r="B206" t="s">
        <v>37</v>
      </c>
      <c r="C206" t="s">
        <v>68</v>
      </c>
      <c r="D206" t="s">
        <v>1</v>
      </c>
      <c r="E206">
        <v>1</v>
      </c>
      <c r="F206">
        <v>1</v>
      </c>
      <c r="G206">
        <v>1</v>
      </c>
      <c r="H206">
        <v>0</v>
      </c>
      <c r="I206">
        <v>0</v>
      </c>
      <c r="J206">
        <v>0</v>
      </c>
      <c r="K206">
        <v>0</v>
      </c>
      <c r="L206">
        <v>0</v>
      </c>
      <c r="M206">
        <v>0</v>
      </c>
      <c r="N206">
        <v>0</v>
      </c>
      <c r="O206">
        <v>0</v>
      </c>
      <c r="P206"/>
    </row>
    <row r="207" spans="1:16" x14ac:dyDescent="0.2">
      <c r="A207" s="18" t="str">
        <f>CONCATENATE(B207,C207,D207)</f>
        <v>ShetlandPERFORMER RETAINEEFemale</v>
      </c>
      <c r="B207" t="s">
        <v>37</v>
      </c>
      <c r="C207" t="s">
        <v>68</v>
      </c>
      <c r="D207" t="s">
        <v>0</v>
      </c>
      <c r="E207">
        <v>1</v>
      </c>
      <c r="F207">
        <v>1</v>
      </c>
      <c r="G207">
        <v>1</v>
      </c>
      <c r="H207">
        <v>0</v>
      </c>
      <c r="I207">
        <v>0</v>
      </c>
      <c r="J207">
        <v>0</v>
      </c>
      <c r="K207">
        <v>0</v>
      </c>
      <c r="L207">
        <v>0</v>
      </c>
      <c r="M207">
        <v>0</v>
      </c>
      <c r="N207">
        <v>0</v>
      </c>
      <c r="O207">
        <v>0</v>
      </c>
      <c r="P207"/>
    </row>
    <row r="208" spans="1:16" x14ac:dyDescent="0.2">
      <c r="A208" s="18" t="str">
        <f>CONCATENATE(B208,C208,D208)</f>
        <v>ShetlandPERFORMER SALARIEDAll</v>
      </c>
      <c r="B208" t="s">
        <v>37</v>
      </c>
      <c r="C208" t="s">
        <v>69</v>
      </c>
      <c r="D208" t="s">
        <v>1</v>
      </c>
      <c r="E208">
        <v>20</v>
      </c>
      <c r="F208">
        <v>22</v>
      </c>
      <c r="G208">
        <v>19</v>
      </c>
      <c r="H208">
        <v>21</v>
      </c>
      <c r="I208">
        <v>21</v>
      </c>
      <c r="J208">
        <v>25</v>
      </c>
      <c r="K208">
        <v>22</v>
      </c>
      <c r="L208">
        <v>25</v>
      </c>
      <c r="M208">
        <v>26</v>
      </c>
      <c r="N208">
        <v>27</v>
      </c>
      <c r="O208">
        <v>27</v>
      </c>
      <c r="P208"/>
    </row>
    <row r="209" spans="1:16" x14ac:dyDescent="0.2">
      <c r="A209" s="18" t="str">
        <f>CONCATENATE(B209,C209,D209)</f>
        <v>ShetlandPERFORMER SALARIEDFemale</v>
      </c>
      <c r="B209" t="s">
        <v>37</v>
      </c>
      <c r="C209" s="66" t="s">
        <v>69</v>
      </c>
      <c r="D209" s="66" t="s">
        <v>0</v>
      </c>
      <c r="E209">
        <v>11</v>
      </c>
      <c r="F209">
        <v>11</v>
      </c>
      <c r="G209">
        <v>9</v>
      </c>
      <c r="H209">
        <v>11</v>
      </c>
      <c r="I209">
        <v>10</v>
      </c>
      <c r="J209">
        <v>14</v>
      </c>
      <c r="K209">
        <v>10</v>
      </c>
      <c r="L209">
        <v>14</v>
      </c>
      <c r="M209">
        <v>16</v>
      </c>
      <c r="N209">
        <v>17</v>
      </c>
      <c r="O209">
        <v>18</v>
      </c>
      <c r="P209"/>
    </row>
    <row r="210" spans="1:16" x14ac:dyDescent="0.2">
      <c r="A210" s="18" t="str">
        <f>CONCATENATE(B210,C210,D210)</f>
        <v>ShetlandPERFORMER SALARIEDMale</v>
      </c>
      <c r="B210" t="s">
        <v>37</v>
      </c>
      <c r="C210" s="66" t="s">
        <v>69</v>
      </c>
      <c r="D210" s="66" t="s">
        <v>2</v>
      </c>
      <c r="E210">
        <v>9</v>
      </c>
      <c r="F210">
        <v>11</v>
      </c>
      <c r="G210">
        <v>10</v>
      </c>
      <c r="H210">
        <v>10</v>
      </c>
      <c r="I210">
        <v>11</v>
      </c>
      <c r="J210">
        <v>11</v>
      </c>
      <c r="K210">
        <v>12</v>
      </c>
      <c r="L210">
        <v>11</v>
      </c>
      <c r="M210">
        <v>10</v>
      </c>
      <c r="N210">
        <v>10</v>
      </c>
      <c r="O210">
        <v>9</v>
      </c>
      <c r="P210"/>
    </row>
    <row r="211" spans="1:16" x14ac:dyDescent="0.2">
      <c r="A211" s="18" t="str">
        <f>CONCATENATE(B211,C211,D211)</f>
        <v>TaysideAll GPsAll</v>
      </c>
      <c r="B211" t="s">
        <v>38</v>
      </c>
      <c r="C211" t="s">
        <v>7</v>
      </c>
      <c r="D211" t="s">
        <v>1</v>
      </c>
      <c r="E211" s="32">
        <v>385</v>
      </c>
      <c r="F211" s="32">
        <v>374</v>
      </c>
      <c r="G211" s="32">
        <v>377</v>
      </c>
      <c r="H211" s="32">
        <v>393</v>
      </c>
      <c r="I211" s="32">
        <v>372</v>
      </c>
      <c r="J211" s="32">
        <v>360</v>
      </c>
      <c r="K211" s="32">
        <v>379</v>
      </c>
      <c r="L211" s="32">
        <v>393</v>
      </c>
      <c r="M211" s="32">
        <v>390</v>
      </c>
      <c r="N211" s="32">
        <v>420</v>
      </c>
      <c r="O211" s="32">
        <v>419</v>
      </c>
      <c r="P211"/>
    </row>
    <row r="212" spans="1:16" x14ac:dyDescent="0.2">
      <c r="A212" s="18" t="str">
        <f>CONCATENATE(B212,C212,D212)</f>
        <v>TaysideAll GPsFemale</v>
      </c>
      <c r="B212" t="s">
        <v>38</v>
      </c>
      <c r="C212" t="s">
        <v>7</v>
      </c>
      <c r="D212" t="s">
        <v>0</v>
      </c>
      <c r="E212" s="32">
        <v>193</v>
      </c>
      <c r="F212" s="32">
        <v>195</v>
      </c>
      <c r="G212" s="32">
        <v>202</v>
      </c>
      <c r="H212" s="32">
        <v>213</v>
      </c>
      <c r="I212" s="32">
        <v>203</v>
      </c>
      <c r="J212" s="32">
        <v>193</v>
      </c>
      <c r="K212" s="32">
        <v>211</v>
      </c>
      <c r="L212" s="32">
        <v>229</v>
      </c>
      <c r="M212" s="32">
        <v>228</v>
      </c>
      <c r="N212" s="32">
        <v>249</v>
      </c>
      <c r="O212" s="32">
        <v>247</v>
      </c>
      <c r="P212"/>
    </row>
    <row r="213" spans="1:16" x14ac:dyDescent="0.2">
      <c r="A213" s="18" t="str">
        <f>CONCATENATE(B213,C213,D213)</f>
        <v>TaysideAll GPsMale</v>
      </c>
      <c r="B213" t="s">
        <v>38</v>
      </c>
      <c r="C213" t="s">
        <v>7</v>
      </c>
      <c r="D213" t="s">
        <v>2</v>
      </c>
      <c r="E213" s="32">
        <v>192</v>
      </c>
      <c r="F213" s="32">
        <v>179</v>
      </c>
      <c r="G213" s="32">
        <v>175</v>
      </c>
      <c r="H213" s="32">
        <v>180</v>
      </c>
      <c r="I213" s="32">
        <v>169</v>
      </c>
      <c r="J213" s="32">
        <v>167</v>
      </c>
      <c r="K213" s="32">
        <v>168</v>
      </c>
      <c r="L213" s="32">
        <v>164</v>
      </c>
      <c r="M213" s="32">
        <v>161</v>
      </c>
      <c r="N213" s="32">
        <v>170</v>
      </c>
      <c r="O213" s="32">
        <v>168</v>
      </c>
      <c r="P213"/>
    </row>
    <row r="214" spans="1:16" x14ac:dyDescent="0.2">
      <c r="A214" s="18" t="str">
        <f>CONCATENATE(B214,C214,D214)</f>
        <v>TaysideAll GPsNot recorded</v>
      </c>
      <c r="B214" t="s">
        <v>38</v>
      </c>
      <c r="C214" t="s">
        <v>7</v>
      </c>
      <c r="D214" t="s">
        <v>71</v>
      </c>
      <c r="E214">
        <v>0</v>
      </c>
      <c r="F214">
        <v>0</v>
      </c>
      <c r="G214">
        <v>0</v>
      </c>
      <c r="H214">
        <v>0</v>
      </c>
      <c r="I214">
        <v>0</v>
      </c>
      <c r="J214">
        <v>0</v>
      </c>
      <c r="K214">
        <v>0</v>
      </c>
      <c r="L214">
        <v>0</v>
      </c>
      <c r="M214">
        <v>1</v>
      </c>
      <c r="N214">
        <v>1</v>
      </c>
      <c r="O214">
        <v>4</v>
      </c>
      <c r="P214"/>
    </row>
    <row r="215" spans="1:16" x14ac:dyDescent="0.2">
      <c r="A215" s="18" t="str">
        <f>CONCATENATE(B215,C215,D215)</f>
        <v>TaysidePERFORMERAll</v>
      </c>
      <c r="B215" t="s">
        <v>38</v>
      </c>
      <c r="C215" t="s">
        <v>66</v>
      </c>
      <c r="D215" t="s">
        <v>1</v>
      </c>
      <c r="E215">
        <v>301</v>
      </c>
      <c r="F215">
        <v>295</v>
      </c>
      <c r="G215">
        <v>295</v>
      </c>
      <c r="H215">
        <v>305</v>
      </c>
      <c r="I215">
        <v>303</v>
      </c>
      <c r="J215">
        <v>294</v>
      </c>
      <c r="K215">
        <v>295</v>
      </c>
      <c r="L215">
        <v>286</v>
      </c>
      <c r="M215">
        <v>280</v>
      </c>
      <c r="N215">
        <v>279</v>
      </c>
      <c r="O215">
        <v>279</v>
      </c>
      <c r="P215"/>
    </row>
    <row r="216" spans="1:16" x14ac:dyDescent="0.2">
      <c r="A216" s="18" t="str">
        <f>CONCATENATE(B216,C216,D216)</f>
        <v>TaysidePERFORMERFemale</v>
      </c>
      <c r="B216" t="s">
        <v>38</v>
      </c>
      <c r="C216" t="s">
        <v>66</v>
      </c>
      <c r="D216" t="s">
        <v>0</v>
      </c>
      <c r="E216">
        <v>136</v>
      </c>
      <c r="F216">
        <v>135</v>
      </c>
      <c r="G216">
        <v>142</v>
      </c>
      <c r="H216">
        <v>148</v>
      </c>
      <c r="I216">
        <v>152</v>
      </c>
      <c r="J216">
        <v>150</v>
      </c>
      <c r="K216">
        <v>154</v>
      </c>
      <c r="L216">
        <v>157</v>
      </c>
      <c r="M216">
        <v>157</v>
      </c>
      <c r="N216">
        <v>162</v>
      </c>
      <c r="O216">
        <v>165</v>
      </c>
      <c r="P216"/>
    </row>
    <row r="217" spans="1:16" x14ac:dyDescent="0.2">
      <c r="A217" s="18" t="str">
        <f>CONCATENATE(B217,C217,D217)</f>
        <v>TaysidePERFORMERMale</v>
      </c>
      <c r="B217" t="s">
        <v>38</v>
      </c>
      <c r="C217" t="s">
        <v>66</v>
      </c>
      <c r="D217" t="s">
        <v>2</v>
      </c>
      <c r="E217">
        <v>165</v>
      </c>
      <c r="F217">
        <v>160</v>
      </c>
      <c r="G217">
        <v>153</v>
      </c>
      <c r="H217">
        <v>157</v>
      </c>
      <c r="I217">
        <v>151</v>
      </c>
      <c r="J217">
        <v>144</v>
      </c>
      <c r="K217">
        <v>141</v>
      </c>
      <c r="L217">
        <v>129</v>
      </c>
      <c r="M217">
        <v>123</v>
      </c>
      <c r="N217">
        <v>117</v>
      </c>
      <c r="O217">
        <v>114</v>
      </c>
      <c r="P217"/>
    </row>
    <row r="218" spans="1:16" x14ac:dyDescent="0.2">
      <c r="A218" s="18" t="str">
        <f>CONCATENATE(B218,C218,D218)</f>
        <v>TaysidePERFORMER REGISTRARAll</v>
      </c>
      <c r="B218" t="s">
        <v>38</v>
      </c>
      <c r="C218" t="s">
        <v>67</v>
      </c>
      <c r="D218" t="s">
        <v>1</v>
      </c>
      <c r="E218">
        <v>55</v>
      </c>
      <c r="F218">
        <v>43</v>
      </c>
      <c r="G218">
        <v>43</v>
      </c>
      <c r="H218">
        <v>43</v>
      </c>
      <c r="I218">
        <v>34</v>
      </c>
      <c r="J218">
        <v>23</v>
      </c>
      <c r="K218">
        <v>32</v>
      </c>
      <c r="L218">
        <v>42</v>
      </c>
      <c r="M218">
        <v>29</v>
      </c>
      <c r="N218">
        <v>59</v>
      </c>
      <c r="O218">
        <v>49</v>
      </c>
      <c r="P218"/>
    </row>
    <row r="219" spans="1:16" x14ac:dyDescent="0.2">
      <c r="A219" s="18" t="str">
        <f>CONCATENATE(B219,C219,D219)</f>
        <v>TaysidePERFORMER REGISTRARFemale</v>
      </c>
      <c r="B219" t="s">
        <v>38</v>
      </c>
      <c r="C219" t="s">
        <v>67</v>
      </c>
      <c r="D219" t="s">
        <v>0</v>
      </c>
      <c r="E219">
        <v>33</v>
      </c>
      <c r="F219">
        <v>31</v>
      </c>
      <c r="G219">
        <v>30</v>
      </c>
      <c r="H219">
        <v>32</v>
      </c>
      <c r="I219">
        <v>28</v>
      </c>
      <c r="J219">
        <v>19</v>
      </c>
      <c r="K219">
        <v>24</v>
      </c>
      <c r="L219">
        <v>30</v>
      </c>
      <c r="M219">
        <v>20</v>
      </c>
      <c r="N219">
        <v>34</v>
      </c>
      <c r="O219">
        <v>30</v>
      </c>
    </row>
    <row r="220" spans="1:16" x14ac:dyDescent="0.2">
      <c r="A220" s="18" t="str">
        <f>CONCATENATE(B220,C220,D220)</f>
        <v>TaysidePERFORMER REGISTRARMale</v>
      </c>
      <c r="B220" t="s">
        <v>38</v>
      </c>
      <c r="C220" t="s">
        <v>67</v>
      </c>
      <c r="D220" t="s">
        <v>2</v>
      </c>
      <c r="E220">
        <v>22</v>
      </c>
      <c r="F220">
        <v>12</v>
      </c>
      <c r="G220">
        <v>13</v>
      </c>
      <c r="H220">
        <v>11</v>
      </c>
      <c r="I220">
        <v>6</v>
      </c>
      <c r="J220">
        <v>4</v>
      </c>
      <c r="K220">
        <v>8</v>
      </c>
      <c r="L220">
        <v>12</v>
      </c>
      <c r="M220">
        <v>8</v>
      </c>
      <c r="N220">
        <v>24</v>
      </c>
      <c r="O220">
        <v>15</v>
      </c>
    </row>
    <row r="221" spans="1:16" x14ac:dyDescent="0.2">
      <c r="A221" s="18" t="str">
        <f>CONCATENATE(B221,C221,D221)</f>
        <v>TaysidePERFORMER REGISTRARNot recorded</v>
      </c>
      <c r="B221" t="s">
        <v>38</v>
      </c>
      <c r="C221" t="s">
        <v>67</v>
      </c>
      <c r="D221" t="s">
        <v>71</v>
      </c>
      <c r="E221">
        <v>0</v>
      </c>
      <c r="F221">
        <v>0</v>
      </c>
      <c r="G221">
        <v>0</v>
      </c>
      <c r="H221">
        <v>0</v>
      </c>
      <c r="I221">
        <v>0</v>
      </c>
      <c r="J221">
        <v>0</v>
      </c>
      <c r="K221">
        <v>0</v>
      </c>
      <c r="L221">
        <v>0</v>
      </c>
      <c r="M221">
        <v>1</v>
      </c>
      <c r="N221">
        <v>1</v>
      </c>
      <c r="O221">
        <v>4</v>
      </c>
    </row>
    <row r="222" spans="1:16" x14ac:dyDescent="0.2">
      <c r="A222" s="18" t="str">
        <f>CONCATENATE(B222,C222,D222)</f>
        <v>TaysidePERFORMER RETAINEEAll</v>
      </c>
      <c r="B222" t="s">
        <v>38</v>
      </c>
      <c r="C222" t="s">
        <v>68</v>
      </c>
      <c r="D222" t="s">
        <v>1</v>
      </c>
      <c r="E222">
        <v>11</v>
      </c>
      <c r="F222">
        <v>13</v>
      </c>
      <c r="G222">
        <v>15</v>
      </c>
      <c r="H222">
        <v>12</v>
      </c>
      <c r="I222">
        <v>8</v>
      </c>
      <c r="J222">
        <v>6</v>
      </c>
      <c r="K222">
        <v>6</v>
      </c>
      <c r="L222">
        <v>5</v>
      </c>
      <c r="M222">
        <v>4</v>
      </c>
      <c r="N222">
        <v>2</v>
      </c>
      <c r="O222">
        <v>3</v>
      </c>
    </row>
    <row r="223" spans="1:16" x14ac:dyDescent="0.2">
      <c r="A223" s="18" t="str">
        <f>CONCATENATE(B223,C223,D223)</f>
        <v>TaysidePERFORMER RETAINEEFemale</v>
      </c>
      <c r="B223" t="s">
        <v>38</v>
      </c>
      <c r="C223" t="s">
        <v>68</v>
      </c>
      <c r="D223" t="s">
        <v>0</v>
      </c>
      <c r="E223">
        <v>11</v>
      </c>
      <c r="F223">
        <v>13</v>
      </c>
      <c r="G223">
        <v>15</v>
      </c>
      <c r="H223">
        <v>12</v>
      </c>
      <c r="I223">
        <v>8</v>
      </c>
      <c r="J223">
        <v>6</v>
      </c>
      <c r="K223">
        <v>6</v>
      </c>
      <c r="L223">
        <v>5</v>
      </c>
      <c r="M223">
        <v>4</v>
      </c>
      <c r="N223">
        <v>2</v>
      </c>
      <c r="O223">
        <v>3</v>
      </c>
    </row>
    <row r="224" spans="1:16" x14ac:dyDescent="0.2">
      <c r="A224" s="18" t="str">
        <f>CONCATENATE(B224,C224,D224)</f>
        <v>TaysidePERFORMER SALARIEDAll</v>
      </c>
      <c r="B224" t="s">
        <v>38</v>
      </c>
      <c r="C224" t="s">
        <v>69</v>
      </c>
      <c r="D224" t="s">
        <v>1</v>
      </c>
      <c r="E224">
        <v>18</v>
      </c>
      <c r="F224">
        <v>23</v>
      </c>
      <c r="G224">
        <v>24</v>
      </c>
      <c r="H224">
        <v>33</v>
      </c>
      <c r="I224">
        <v>27</v>
      </c>
      <c r="J224">
        <v>37</v>
      </c>
      <c r="K224">
        <v>46</v>
      </c>
      <c r="L224">
        <v>60</v>
      </c>
      <c r="M224">
        <v>77</v>
      </c>
      <c r="N224">
        <v>80</v>
      </c>
      <c r="O224">
        <v>88</v>
      </c>
    </row>
    <row r="225" spans="1:15" x14ac:dyDescent="0.2">
      <c r="A225" s="18" t="str">
        <f>CONCATENATE(B225,C225,D225)</f>
        <v>TaysidePERFORMER SALARIEDFemale</v>
      </c>
      <c r="B225" t="s">
        <v>38</v>
      </c>
      <c r="C225" t="s">
        <v>69</v>
      </c>
      <c r="D225" t="s">
        <v>0</v>
      </c>
      <c r="E225">
        <v>13</v>
      </c>
      <c r="F225">
        <v>16</v>
      </c>
      <c r="G225">
        <v>15</v>
      </c>
      <c r="H225">
        <v>21</v>
      </c>
      <c r="I225">
        <v>15</v>
      </c>
      <c r="J225">
        <v>18</v>
      </c>
      <c r="K225">
        <v>27</v>
      </c>
      <c r="L225">
        <v>37</v>
      </c>
      <c r="M225">
        <v>47</v>
      </c>
      <c r="N225">
        <v>51</v>
      </c>
      <c r="O225">
        <v>49</v>
      </c>
    </row>
    <row r="226" spans="1:15" x14ac:dyDescent="0.2">
      <c r="A226" s="18" t="str">
        <f>CONCATENATE(B226,C226,D226)</f>
        <v>TaysidePERFORMER SALARIEDMale</v>
      </c>
      <c r="B226" t="s">
        <v>38</v>
      </c>
      <c r="C226" s="66" t="s">
        <v>69</v>
      </c>
      <c r="D226" s="66" t="s">
        <v>2</v>
      </c>
      <c r="E226">
        <v>5</v>
      </c>
      <c r="F226">
        <v>7</v>
      </c>
      <c r="G226">
        <v>9</v>
      </c>
      <c r="H226">
        <v>12</v>
      </c>
      <c r="I226">
        <v>12</v>
      </c>
      <c r="J226">
        <v>19</v>
      </c>
      <c r="K226">
        <v>19</v>
      </c>
      <c r="L226">
        <v>23</v>
      </c>
      <c r="M226">
        <v>30</v>
      </c>
      <c r="N226">
        <v>29</v>
      </c>
      <c r="O226">
        <v>39</v>
      </c>
    </row>
    <row r="227" spans="1:15" x14ac:dyDescent="0.2">
      <c r="A227" s="18" t="str">
        <f>CONCATENATE(B227,C227,D227)</f>
        <v>Western IslesAll GPsAll</v>
      </c>
      <c r="B227" t="s">
        <v>39</v>
      </c>
      <c r="C227" t="s">
        <v>7</v>
      </c>
      <c r="D227" t="s">
        <v>1</v>
      </c>
      <c r="E227" s="32">
        <v>37</v>
      </c>
      <c r="F227" s="32">
        <v>39</v>
      </c>
      <c r="G227" s="32">
        <v>38</v>
      </c>
      <c r="H227" s="32">
        <v>34</v>
      </c>
      <c r="I227" s="32">
        <v>31</v>
      </c>
      <c r="J227" s="32">
        <v>29</v>
      </c>
      <c r="K227" s="32">
        <v>32</v>
      </c>
      <c r="L227" s="32">
        <v>32</v>
      </c>
      <c r="M227" s="32">
        <v>35</v>
      </c>
      <c r="N227" s="32">
        <v>33</v>
      </c>
      <c r="O227" s="32">
        <v>30</v>
      </c>
    </row>
    <row r="228" spans="1:15" x14ac:dyDescent="0.2">
      <c r="A228" s="18" t="str">
        <f>CONCATENATE(B228,C228,D228)</f>
        <v>Western IslesAll GPsFemale</v>
      </c>
      <c r="B228" t="s">
        <v>39</v>
      </c>
      <c r="C228" t="s">
        <v>7</v>
      </c>
      <c r="D228" t="s">
        <v>0</v>
      </c>
      <c r="E228" s="32">
        <v>16</v>
      </c>
      <c r="F228" s="32">
        <v>17</v>
      </c>
      <c r="G228" s="32">
        <v>17</v>
      </c>
      <c r="H228" s="32">
        <v>16</v>
      </c>
      <c r="I228" s="32">
        <v>15</v>
      </c>
      <c r="J228" s="32">
        <v>13</v>
      </c>
      <c r="K228" s="32">
        <v>15</v>
      </c>
      <c r="L228" s="32">
        <v>16</v>
      </c>
      <c r="M228" s="32">
        <v>17</v>
      </c>
      <c r="N228" s="32">
        <v>14</v>
      </c>
      <c r="O228" s="32">
        <v>13</v>
      </c>
    </row>
    <row r="229" spans="1:15" x14ac:dyDescent="0.2">
      <c r="A229" s="18" t="str">
        <f>CONCATENATE(B229,C229,D229)</f>
        <v>Western IslesAll GPsMale</v>
      </c>
      <c r="B229" t="s">
        <v>39</v>
      </c>
      <c r="C229" t="s">
        <v>7</v>
      </c>
      <c r="D229" t="s">
        <v>2</v>
      </c>
      <c r="E229" s="32">
        <v>21</v>
      </c>
      <c r="F229" s="32">
        <v>22</v>
      </c>
      <c r="G229" s="32">
        <v>21</v>
      </c>
      <c r="H229" s="32">
        <v>18</v>
      </c>
      <c r="I229" s="32">
        <v>16</v>
      </c>
      <c r="J229" s="32">
        <v>16</v>
      </c>
      <c r="K229" s="32">
        <v>17</v>
      </c>
      <c r="L229" s="32">
        <v>16</v>
      </c>
      <c r="M229" s="32">
        <v>18</v>
      </c>
      <c r="N229" s="32">
        <v>19</v>
      </c>
      <c r="O229" s="32">
        <v>17</v>
      </c>
    </row>
    <row r="230" spans="1:15" x14ac:dyDescent="0.2">
      <c r="A230" s="18" t="str">
        <f>CONCATENATE(B230,C230,D230)</f>
        <v>Western IslesPERFORMERAll</v>
      </c>
      <c r="B230" t="s">
        <v>39</v>
      </c>
      <c r="C230" t="s">
        <v>66</v>
      </c>
      <c r="D230" t="s">
        <v>1</v>
      </c>
      <c r="E230">
        <v>25</v>
      </c>
      <c r="F230">
        <v>23</v>
      </c>
      <c r="G230">
        <v>19</v>
      </c>
      <c r="H230">
        <v>19</v>
      </c>
      <c r="I230">
        <v>16</v>
      </c>
      <c r="J230">
        <v>14</v>
      </c>
      <c r="K230">
        <v>16</v>
      </c>
      <c r="L230">
        <v>15</v>
      </c>
      <c r="M230">
        <v>15</v>
      </c>
      <c r="N230">
        <v>16</v>
      </c>
      <c r="O230">
        <v>14</v>
      </c>
    </row>
    <row r="231" spans="1:15" x14ac:dyDescent="0.2">
      <c r="A231" s="18" t="str">
        <f>CONCATENATE(B231,C231,D231)</f>
        <v>Western IslesPERFORMERFemale</v>
      </c>
      <c r="B231" t="s">
        <v>39</v>
      </c>
      <c r="C231" t="s">
        <v>66</v>
      </c>
      <c r="D231" t="s">
        <v>0</v>
      </c>
      <c r="E231">
        <v>7</v>
      </c>
      <c r="F231">
        <v>7</v>
      </c>
      <c r="G231">
        <v>5</v>
      </c>
      <c r="H231">
        <v>6</v>
      </c>
      <c r="I231">
        <v>6</v>
      </c>
      <c r="J231">
        <v>4</v>
      </c>
      <c r="K231">
        <v>5</v>
      </c>
      <c r="L231">
        <v>5</v>
      </c>
      <c r="M231">
        <v>4</v>
      </c>
      <c r="N231">
        <v>5</v>
      </c>
      <c r="O231">
        <v>5</v>
      </c>
    </row>
    <row r="232" spans="1:15" x14ac:dyDescent="0.2">
      <c r="A232" s="18" t="str">
        <f>CONCATENATE(B232,C232,D232)</f>
        <v>Western IslesPERFORMERMale</v>
      </c>
      <c r="B232" t="s">
        <v>39</v>
      </c>
      <c r="C232" t="s">
        <v>66</v>
      </c>
      <c r="D232" t="s">
        <v>2</v>
      </c>
      <c r="E232">
        <v>18</v>
      </c>
      <c r="F232">
        <v>16</v>
      </c>
      <c r="G232">
        <v>14</v>
      </c>
      <c r="H232">
        <v>13</v>
      </c>
      <c r="I232">
        <v>10</v>
      </c>
      <c r="J232">
        <v>10</v>
      </c>
      <c r="K232">
        <v>11</v>
      </c>
      <c r="L232">
        <v>10</v>
      </c>
      <c r="M232">
        <v>11</v>
      </c>
      <c r="N232">
        <v>11</v>
      </c>
      <c r="O232">
        <v>9</v>
      </c>
    </row>
    <row r="233" spans="1:15" x14ac:dyDescent="0.2">
      <c r="A233" s="18" t="str">
        <f>CONCATENATE(B233,C233,D233)</f>
        <v>Western IslesPERFORMER REGISTRARAll</v>
      </c>
      <c r="B233" t="s">
        <v>39</v>
      </c>
      <c r="C233" t="s">
        <v>67</v>
      </c>
      <c r="D233" t="s">
        <v>1</v>
      </c>
      <c r="E233">
        <v>1</v>
      </c>
      <c r="F233">
        <v>2</v>
      </c>
      <c r="G233">
        <v>4</v>
      </c>
      <c r="H233">
        <v>2</v>
      </c>
      <c r="I233">
        <v>2</v>
      </c>
      <c r="J233">
        <v>2</v>
      </c>
      <c r="K233">
        <v>2</v>
      </c>
      <c r="L233">
        <v>2</v>
      </c>
      <c r="M233">
        <v>3</v>
      </c>
      <c r="N233">
        <v>2</v>
      </c>
      <c r="O233">
        <v>1</v>
      </c>
    </row>
    <row r="234" spans="1:15" x14ac:dyDescent="0.2">
      <c r="A234" s="18" t="str">
        <f>CONCATENATE(B234,C234,D234)</f>
        <v>Western IslesPERFORMER REGISTRARFemale</v>
      </c>
      <c r="B234" t="s">
        <v>39</v>
      </c>
      <c r="C234" t="s">
        <v>67</v>
      </c>
      <c r="D234" t="s">
        <v>0</v>
      </c>
      <c r="E234">
        <v>0</v>
      </c>
      <c r="F234">
        <v>0</v>
      </c>
      <c r="G234">
        <v>1</v>
      </c>
      <c r="H234">
        <v>1</v>
      </c>
      <c r="I234">
        <v>1</v>
      </c>
      <c r="J234">
        <v>1</v>
      </c>
      <c r="K234">
        <v>1</v>
      </c>
      <c r="L234">
        <v>1</v>
      </c>
      <c r="M234">
        <v>2</v>
      </c>
      <c r="N234">
        <v>0</v>
      </c>
      <c r="O234">
        <v>0</v>
      </c>
    </row>
    <row r="235" spans="1:15" x14ac:dyDescent="0.2">
      <c r="A235" s="18" t="str">
        <f>CONCATENATE(B235,C235,D235)</f>
        <v>Western IslesPERFORMER REGISTRARMale</v>
      </c>
      <c r="B235" t="s">
        <v>39</v>
      </c>
      <c r="C235" t="s">
        <v>67</v>
      </c>
      <c r="D235" t="s">
        <v>2</v>
      </c>
      <c r="E235">
        <v>1</v>
      </c>
      <c r="F235">
        <v>2</v>
      </c>
      <c r="G235">
        <v>3</v>
      </c>
      <c r="H235">
        <v>1</v>
      </c>
      <c r="I235">
        <v>1</v>
      </c>
      <c r="J235">
        <v>1</v>
      </c>
      <c r="K235">
        <v>1</v>
      </c>
      <c r="L235">
        <v>1</v>
      </c>
      <c r="M235">
        <v>1</v>
      </c>
      <c r="N235">
        <v>2</v>
      </c>
      <c r="O235">
        <v>1</v>
      </c>
    </row>
    <row r="236" spans="1:15" x14ac:dyDescent="0.2">
      <c r="A236" s="18" t="str">
        <f>CONCATENATE(B236,C236,D236)</f>
        <v>Western IslesPERFORMER SALARIEDAll</v>
      </c>
      <c r="B236" t="s">
        <v>39</v>
      </c>
      <c r="C236" t="s">
        <v>69</v>
      </c>
      <c r="D236" t="s">
        <v>1</v>
      </c>
      <c r="E236">
        <v>11</v>
      </c>
      <c r="F236">
        <v>14</v>
      </c>
      <c r="G236">
        <v>15</v>
      </c>
      <c r="H236">
        <v>13</v>
      </c>
      <c r="I236">
        <v>13</v>
      </c>
      <c r="J236">
        <v>13</v>
      </c>
      <c r="K236">
        <v>14</v>
      </c>
      <c r="L236">
        <v>15</v>
      </c>
      <c r="M236">
        <v>17</v>
      </c>
      <c r="N236">
        <v>15</v>
      </c>
      <c r="O236">
        <v>15</v>
      </c>
    </row>
    <row r="237" spans="1:15" x14ac:dyDescent="0.2">
      <c r="A237" s="18" t="str">
        <f>CONCATENATE(B237,C237,D237)</f>
        <v>Western IslesPERFORMER SALARIEDFemale</v>
      </c>
      <c r="B237" t="s">
        <v>39</v>
      </c>
      <c r="C237" s="66" t="s">
        <v>69</v>
      </c>
      <c r="D237" s="66" t="s">
        <v>0</v>
      </c>
      <c r="E237">
        <v>9</v>
      </c>
      <c r="F237">
        <v>10</v>
      </c>
      <c r="G237">
        <v>11</v>
      </c>
      <c r="H237">
        <v>9</v>
      </c>
      <c r="I237">
        <v>8</v>
      </c>
      <c r="J237">
        <v>8</v>
      </c>
      <c r="K237">
        <v>9</v>
      </c>
      <c r="L237">
        <v>10</v>
      </c>
      <c r="M237">
        <v>11</v>
      </c>
      <c r="N237">
        <v>9</v>
      </c>
      <c r="O237">
        <v>8</v>
      </c>
    </row>
    <row r="238" spans="1:15" x14ac:dyDescent="0.2">
      <c r="A238" s="18" t="str">
        <f>CONCATENATE(B238,C238,D238)</f>
        <v>Western IslesPERFORMER SALARIEDMale</v>
      </c>
      <c r="B238" t="s">
        <v>39</v>
      </c>
      <c r="C238" s="66" t="s">
        <v>69</v>
      </c>
      <c r="D238" s="66" t="s">
        <v>2</v>
      </c>
      <c r="E238">
        <v>2</v>
      </c>
      <c r="F238">
        <v>4</v>
      </c>
      <c r="G238">
        <v>4</v>
      </c>
      <c r="H238">
        <v>4</v>
      </c>
      <c r="I238">
        <v>5</v>
      </c>
      <c r="J238">
        <v>5</v>
      </c>
      <c r="K238">
        <v>5</v>
      </c>
      <c r="L238">
        <v>5</v>
      </c>
      <c r="M238">
        <v>6</v>
      </c>
      <c r="N238">
        <v>6</v>
      </c>
      <c r="O238">
        <v>7</v>
      </c>
    </row>
    <row r="239" spans="1:15" x14ac:dyDescent="0.2">
      <c r="A239" s="18" t="str">
        <f>CONCATENATE(B239,C239,D239)</f>
        <v/>
      </c>
      <c r="B239"/>
      <c r="E239"/>
      <c r="F239"/>
      <c r="G239"/>
      <c r="H239"/>
      <c r="I239"/>
      <c r="J239"/>
      <c r="K239"/>
      <c r="L239"/>
      <c r="M239"/>
      <c r="N239"/>
      <c r="O239"/>
    </row>
    <row r="240" spans="1:15" x14ac:dyDescent="0.2">
      <c r="A240" s="18" t="str">
        <f>CONCATENATE(B240,C240,D240)</f>
        <v/>
      </c>
      <c r="B240"/>
      <c r="E240"/>
      <c r="F240"/>
      <c r="G240"/>
      <c r="H240"/>
      <c r="I240"/>
      <c r="J240"/>
      <c r="K240"/>
      <c r="L240"/>
      <c r="M240"/>
      <c r="N240"/>
      <c r="O240"/>
    </row>
    <row r="241" spans="1:15" x14ac:dyDescent="0.2">
      <c r="A241" s="18" t="str">
        <f>CONCATENATE(B241,C241,D241)</f>
        <v/>
      </c>
      <c r="B241"/>
      <c r="E241"/>
      <c r="F241"/>
      <c r="G241"/>
      <c r="H241"/>
      <c r="I241"/>
      <c r="J241"/>
      <c r="K241"/>
      <c r="L241"/>
      <c r="M241"/>
      <c r="N241"/>
      <c r="O241"/>
    </row>
    <row r="242" spans="1:15" x14ac:dyDescent="0.2">
      <c r="A242" s="18" t="str">
        <f>CONCATENATE(B242,C242,D242)</f>
        <v/>
      </c>
      <c r="E242"/>
      <c r="F242"/>
      <c r="G242"/>
      <c r="H242"/>
      <c r="I242"/>
      <c r="J242"/>
      <c r="K242"/>
      <c r="L242"/>
      <c r="M242"/>
      <c r="N242"/>
      <c r="O242"/>
    </row>
    <row r="243" spans="1:15" x14ac:dyDescent="0.2">
      <c r="A243" s="18" t="str">
        <f>CONCATENATE(B243,C243,D243)</f>
        <v/>
      </c>
      <c r="B243"/>
      <c r="E243"/>
      <c r="F243"/>
      <c r="G243"/>
      <c r="H243"/>
      <c r="I243"/>
      <c r="J243"/>
      <c r="K243"/>
      <c r="L243"/>
      <c r="M243"/>
      <c r="N243"/>
      <c r="O243"/>
    </row>
    <row r="244" spans="1:15" x14ac:dyDescent="0.2">
      <c r="A244" s="18" t="str">
        <f>CONCATENATE(B244,C244,D244)</f>
        <v/>
      </c>
      <c r="B244"/>
      <c r="E244"/>
      <c r="F244"/>
      <c r="G244"/>
      <c r="H244"/>
      <c r="I244"/>
      <c r="J244"/>
      <c r="K244"/>
      <c r="L244"/>
      <c r="M244"/>
      <c r="N244"/>
      <c r="O244"/>
    </row>
    <row r="245" spans="1:15" x14ac:dyDescent="0.2">
      <c r="A245" s="18" t="str">
        <f>CONCATENATE(B245,C245,D245)</f>
        <v/>
      </c>
      <c r="B245"/>
      <c r="E245"/>
      <c r="F245"/>
      <c r="G245"/>
      <c r="H245"/>
      <c r="I245"/>
      <c r="J245"/>
      <c r="K245"/>
      <c r="L245"/>
      <c r="M245"/>
      <c r="N245"/>
      <c r="O245"/>
    </row>
    <row r="246" spans="1:15" x14ac:dyDescent="0.2">
      <c r="A246" s="18" t="str">
        <f>CONCATENATE(B246,C246,D246)</f>
        <v/>
      </c>
      <c r="B246"/>
      <c r="E246"/>
      <c r="F246"/>
      <c r="G246"/>
      <c r="H246"/>
      <c r="I246"/>
      <c r="J246"/>
      <c r="K246"/>
      <c r="L246"/>
      <c r="M246"/>
      <c r="N246"/>
      <c r="O246"/>
    </row>
    <row r="247" spans="1:15" x14ac:dyDescent="0.2">
      <c r="A247" s="18" t="str">
        <f>CONCATENATE(B247,C247,D247)</f>
        <v/>
      </c>
      <c r="B247"/>
      <c r="E247"/>
      <c r="F247"/>
      <c r="G247"/>
      <c r="H247"/>
      <c r="I247"/>
      <c r="J247"/>
      <c r="K247"/>
      <c r="L247"/>
      <c r="M247"/>
      <c r="N247"/>
      <c r="O247"/>
    </row>
    <row r="248" spans="1:15" x14ac:dyDescent="0.2">
      <c r="A248" s="18" t="str">
        <f>CONCATENATE(B248,C248,D248)</f>
        <v/>
      </c>
      <c r="B248"/>
      <c r="E248"/>
      <c r="F248"/>
      <c r="G248"/>
      <c r="H248"/>
      <c r="I248"/>
      <c r="J248"/>
      <c r="K248"/>
      <c r="L248"/>
      <c r="M248"/>
      <c r="N248"/>
      <c r="O248"/>
    </row>
    <row r="249" spans="1:15" x14ac:dyDescent="0.2">
      <c r="A249" s="18" t="str">
        <f>CONCATENATE(B249,C249,D249)</f>
        <v/>
      </c>
      <c r="E249"/>
      <c r="F249"/>
      <c r="G249"/>
      <c r="H249"/>
      <c r="I249"/>
      <c r="J249"/>
      <c r="K249"/>
      <c r="L249"/>
      <c r="M249"/>
      <c r="N249"/>
      <c r="O249"/>
    </row>
  </sheetData>
  <sortState ref="A4:O249">
    <sortCondition ref="B4:B249"/>
    <sortCondition ref="C4:C249"/>
    <sortCondition ref="D4:D249"/>
  </sortState>
  <mergeCells count="1">
    <mergeCell ref="E2:J2"/>
  </mergeCells>
  <phoneticPr fontId="13" type="noConversion"/>
  <pageMargins left="0.70866141732283472" right="0.70866141732283472" top="0.74803149606299213" bottom="0.74803149606299213" header="0.31496062992125984" footer="0.31496062992125984"/>
  <pageSetup scale="64" orientation="portrait"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B2:N37"/>
  <sheetViews>
    <sheetView workbookViewId="0">
      <selection activeCell="N42" sqref="N42"/>
    </sheetView>
  </sheetViews>
  <sheetFormatPr defaultRowHeight="12.75" x14ac:dyDescent="0.2"/>
  <cols>
    <col min="2" max="2" width="20.28515625" customWidth="1"/>
  </cols>
  <sheetData>
    <row r="2" spans="2:14" x14ac:dyDescent="0.2">
      <c r="B2" s="2" t="s">
        <v>21</v>
      </c>
      <c r="E2" s="2" t="s">
        <v>9</v>
      </c>
      <c r="H2" s="2" t="s">
        <v>22</v>
      </c>
      <c r="K2" s="2" t="s">
        <v>8</v>
      </c>
      <c r="N2" s="2" t="s">
        <v>43</v>
      </c>
    </row>
    <row r="3" spans="2:14" x14ac:dyDescent="0.2">
      <c r="B3" s="4" t="s">
        <v>7</v>
      </c>
      <c r="E3">
        <v>2011</v>
      </c>
      <c r="H3" s="17" t="s">
        <v>10</v>
      </c>
      <c r="K3" s="45" t="s">
        <v>65</v>
      </c>
      <c r="L3" s="2" t="s">
        <v>1</v>
      </c>
      <c r="N3" s="37" t="s">
        <v>42</v>
      </c>
    </row>
    <row r="4" spans="2:14" x14ac:dyDescent="0.2">
      <c r="B4" s="5" t="s">
        <v>3</v>
      </c>
      <c r="E4">
        <v>2012</v>
      </c>
      <c r="H4" s="17" t="s">
        <v>20</v>
      </c>
      <c r="K4" s="2" t="s">
        <v>46</v>
      </c>
      <c r="L4" s="2" t="s">
        <v>2</v>
      </c>
      <c r="N4" s="63" t="s">
        <v>28</v>
      </c>
    </row>
    <row r="5" spans="2:14" x14ac:dyDescent="0.2">
      <c r="B5" s="1" t="s">
        <v>4</v>
      </c>
      <c r="E5">
        <v>2013</v>
      </c>
      <c r="H5" s="17" t="s">
        <v>19</v>
      </c>
      <c r="K5" s="2" t="s">
        <v>47</v>
      </c>
      <c r="L5" s="2" t="s">
        <v>0</v>
      </c>
      <c r="N5" s="63" t="s">
        <v>29</v>
      </c>
    </row>
    <row r="6" spans="2:14" x14ac:dyDescent="0.2">
      <c r="B6" s="1" t="s">
        <v>5</v>
      </c>
      <c r="E6">
        <v>2014</v>
      </c>
      <c r="H6" s="17" t="s">
        <v>18</v>
      </c>
      <c r="K6" s="45" t="s">
        <v>71</v>
      </c>
      <c r="L6" s="45" t="s">
        <v>71</v>
      </c>
      <c r="N6" s="37" t="s">
        <v>30</v>
      </c>
    </row>
    <row r="7" spans="2:14" x14ac:dyDescent="0.2">
      <c r="B7" s="56" t="s">
        <v>55</v>
      </c>
      <c r="E7">
        <v>2015</v>
      </c>
      <c r="H7" s="17" t="s">
        <v>17</v>
      </c>
      <c r="N7" s="63" t="s">
        <v>31</v>
      </c>
    </row>
    <row r="8" spans="2:14" x14ac:dyDescent="0.2">
      <c r="E8">
        <v>2016</v>
      </c>
      <c r="H8" s="17" t="s">
        <v>16</v>
      </c>
      <c r="N8" s="37" t="s">
        <v>32</v>
      </c>
    </row>
    <row r="9" spans="2:14" x14ac:dyDescent="0.2">
      <c r="E9">
        <v>2017</v>
      </c>
      <c r="H9" s="17" t="s">
        <v>15</v>
      </c>
      <c r="N9" s="37" t="s">
        <v>33</v>
      </c>
    </row>
    <row r="10" spans="2:14" x14ac:dyDescent="0.2">
      <c r="E10">
        <v>2018</v>
      </c>
      <c r="H10" s="17" t="s">
        <v>14</v>
      </c>
      <c r="N10" s="63" t="s">
        <v>41</v>
      </c>
    </row>
    <row r="11" spans="2:14" x14ac:dyDescent="0.2">
      <c r="E11">
        <v>2019</v>
      </c>
      <c r="H11" s="17" t="s">
        <v>13</v>
      </c>
      <c r="N11" s="37" t="s">
        <v>40</v>
      </c>
    </row>
    <row r="12" spans="2:14" x14ac:dyDescent="0.2">
      <c r="E12">
        <v>2020</v>
      </c>
      <c r="H12" s="17" t="s">
        <v>12</v>
      </c>
      <c r="N12" s="37" t="s">
        <v>34</v>
      </c>
    </row>
    <row r="13" spans="2:14" x14ac:dyDescent="0.2">
      <c r="E13">
        <v>2021</v>
      </c>
      <c r="H13" s="17" t="s">
        <v>11</v>
      </c>
      <c r="N13" s="37" t="s">
        <v>35</v>
      </c>
    </row>
    <row r="14" spans="2:14" x14ac:dyDescent="0.2">
      <c r="N14" s="37" t="s">
        <v>36</v>
      </c>
    </row>
    <row r="15" spans="2:14" x14ac:dyDescent="0.2">
      <c r="N15" s="37" t="s">
        <v>37</v>
      </c>
    </row>
    <row r="16" spans="2:14" x14ac:dyDescent="0.2">
      <c r="N16" s="37" t="s">
        <v>38</v>
      </c>
    </row>
    <row r="17" spans="2:14" x14ac:dyDescent="0.2">
      <c r="N17" s="37" t="s">
        <v>39</v>
      </c>
    </row>
    <row r="18" spans="2:14" x14ac:dyDescent="0.2">
      <c r="B18" t="s">
        <v>52</v>
      </c>
    </row>
    <row r="19" spans="2:14" x14ac:dyDescent="0.2">
      <c r="B19">
        <v>5</v>
      </c>
      <c r="C19" t="str">
        <f ca="1">OFFSET(LKP!B2,B19,0)</f>
        <v>Performer Registrar</v>
      </c>
    </row>
    <row r="20" spans="2:14" x14ac:dyDescent="0.2">
      <c r="B20">
        <v>1</v>
      </c>
      <c r="C20" s="45" t="str">
        <f ca="1">OFFSET(LKP!L2,B20,0)</f>
        <v>All</v>
      </c>
    </row>
    <row r="21" spans="2:14" x14ac:dyDescent="0.2">
      <c r="B21">
        <v>1</v>
      </c>
      <c r="C21" t="str">
        <f ca="1">OFFSET(N2,B21,0)</f>
        <v>Scotland</v>
      </c>
    </row>
    <row r="22" spans="2:14" x14ac:dyDescent="0.2">
      <c r="B22" s="45" t="s">
        <v>53</v>
      </c>
      <c r="C22" s="45"/>
    </row>
    <row r="23" spans="2:14" x14ac:dyDescent="0.2">
      <c r="B23">
        <v>1</v>
      </c>
      <c r="C23" t="str">
        <f ca="1">OFFSET(LKP!B2,B23,0)</f>
        <v>All GPs</v>
      </c>
    </row>
    <row r="24" spans="2:14" x14ac:dyDescent="0.2">
      <c r="B24">
        <v>1</v>
      </c>
      <c r="C24" s="45" t="str">
        <f ca="1">OFFSET(LKP!L2,B24,0)</f>
        <v>All</v>
      </c>
    </row>
    <row r="25" spans="2:14" x14ac:dyDescent="0.2">
      <c r="B25">
        <v>1</v>
      </c>
      <c r="C25" t="str">
        <f ca="1">OFFSET(LKP!N2,B25,0)</f>
        <v>Scotland</v>
      </c>
    </row>
    <row r="26" spans="2:14" x14ac:dyDescent="0.2">
      <c r="C26" s="45"/>
    </row>
    <row r="28" spans="2:14" x14ac:dyDescent="0.2">
      <c r="C28" t="s">
        <v>44</v>
      </c>
    </row>
    <row r="29" spans="2:14" x14ac:dyDescent="0.2">
      <c r="D29">
        <f>'Table &amp; Chart'!B9</f>
        <v>2011</v>
      </c>
      <c r="E29">
        <f>'Table &amp; Chart'!C9</f>
        <v>2012</v>
      </c>
      <c r="F29">
        <f>'Table &amp; Chart'!D9</f>
        <v>2013</v>
      </c>
      <c r="G29">
        <f>'Table &amp; Chart'!E9</f>
        <v>2014</v>
      </c>
      <c r="H29">
        <f>'Table &amp; Chart'!F9</f>
        <v>2015</v>
      </c>
      <c r="I29">
        <f>'Table &amp; Chart'!G9</f>
        <v>2016</v>
      </c>
      <c r="J29">
        <f>'Table &amp; Chart'!H9</f>
        <v>2017</v>
      </c>
      <c r="K29">
        <f>'Table &amp; Chart'!I9</f>
        <v>2018</v>
      </c>
      <c r="L29">
        <f>'Table &amp; Chart'!J9</f>
        <v>2019</v>
      </c>
      <c r="M29">
        <f>'Table &amp; Chart'!K9</f>
        <v>2020</v>
      </c>
      <c r="N29">
        <f>'Table &amp; Chart'!L9</f>
        <v>2021</v>
      </c>
    </row>
    <row r="30" spans="2:14" x14ac:dyDescent="0.2">
      <c r="D30">
        <f ca="1">IFERROR(VLOOKUP($C21,'Table &amp; Chart'!$A$10:$L$24,2+D29-$D$29,FALSE),0)</f>
        <v>478</v>
      </c>
      <c r="E30">
        <f ca="1">IFERROR(VLOOKUP($C21,'Table &amp; Chart'!$A$10:$L$24,2+E29-$D$29,FALSE),0)</f>
        <v>455</v>
      </c>
      <c r="F30">
        <f ca="1">IFERROR(VLOOKUP($C21,'Table &amp; Chart'!$A$10:$L$24,2+F29-$D$29,FALSE),0)</f>
        <v>490</v>
      </c>
      <c r="G30">
        <f ca="1">IFERROR(VLOOKUP($C21,'Table &amp; Chart'!$A$10:$L$24,2+G29-$D$29,FALSE),0)</f>
        <v>499</v>
      </c>
      <c r="H30">
        <f ca="1">IFERROR(VLOOKUP($C21,'Table &amp; Chart'!$A$10:$L$24,2+H29-$D$29,FALSE),0)</f>
        <v>502</v>
      </c>
      <c r="I30">
        <f ca="1">IFERROR(VLOOKUP($C21,'Table &amp; Chart'!$A$10:$L$24,2+I29-$D$29,FALSE),0)</f>
        <v>497</v>
      </c>
      <c r="J30">
        <f ca="1">IFERROR(VLOOKUP($C21,'Table &amp; Chart'!$A$10:$L$24,2+J29-$D$29,FALSE),0)</f>
        <v>516</v>
      </c>
      <c r="K30">
        <f ca="1">IFERROR(VLOOKUP($C21,'Table &amp; Chart'!$A$10:$L$24,2+K29-$D$29,FALSE),0)</f>
        <v>559</v>
      </c>
      <c r="L30">
        <f ca="1">IFERROR(VLOOKUP($C21,'Table &amp; Chart'!$A$10:$L$24,2+L29-$D$29,FALSE),0)</f>
        <v>586</v>
      </c>
      <c r="M30">
        <f ca="1">IFERROR(VLOOKUP($C21,'Table &amp; Chart'!$A$10:$L$24,2+M29-$D$29,FALSE),0)</f>
        <v>634</v>
      </c>
      <c r="N30">
        <f ca="1">IFERROR(VLOOKUP($C21,'Table &amp; Chart'!$A$10:$L$24,2+N29-$D$29,FALSE),0)</f>
        <v>639</v>
      </c>
    </row>
    <row r="35" spans="3:14" x14ac:dyDescent="0.2">
      <c r="C35" t="s">
        <v>45</v>
      </c>
    </row>
    <row r="36" spans="3:14" x14ac:dyDescent="0.2">
      <c r="D36">
        <f>'Table &amp; Chart'!B9</f>
        <v>2011</v>
      </c>
      <c r="E36">
        <f>'Table &amp; Chart'!C9</f>
        <v>2012</v>
      </c>
      <c r="F36">
        <f>'Table &amp; Chart'!D9</f>
        <v>2013</v>
      </c>
      <c r="G36">
        <f>'Table &amp; Chart'!E9</f>
        <v>2014</v>
      </c>
      <c r="H36">
        <f>'Table &amp; Chart'!F9</f>
        <v>2015</v>
      </c>
      <c r="I36">
        <f>'Table &amp; Chart'!G9</f>
        <v>2016</v>
      </c>
      <c r="J36">
        <f>'Table &amp; Chart'!H9</f>
        <v>2017</v>
      </c>
      <c r="K36">
        <f>'Table &amp; Chart'!I9</f>
        <v>2018</v>
      </c>
      <c r="L36">
        <f>'Table &amp; Chart'!J9</f>
        <v>2019</v>
      </c>
      <c r="M36">
        <f>'Table &amp; Chart'!K9</f>
        <v>2020</v>
      </c>
      <c r="N36">
        <f>'Table &amp; Chart'!L9</f>
        <v>2021</v>
      </c>
    </row>
    <row r="37" spans="3:14" x14ac:dyDescent="0.2">
      <c r="D37">
        <f ca="1">IFERROR(VLOOKUP($C$25&amp;$C$23&amp;$C$24,Data!$A:$W,D36-$N$36+15,FALSE),0)</f>
        <v>4893</v>
      </c>
      <c r="E37">
        <f ca="1">IFERROR(VLOOKUP($C$25&amp;$C$23&amp;$C$24,Data!$A:$W,E36-$N$36+15,FALSE),0)</f>
        <v>4873</v>
      </c>
      <c r="F37">
        <f ca="1">IFERROR(VLOOKUP($C$25&amp;$C$23&amp;$C$24,Data!$A:$W,F36-$N$36+15,FALSE),0)</f>
        <v>4885</v>
      </c>
      <c r="G37">
        <f ca="1">IFERROR(VLOOKUP($C$25&amp;$C$23&amp;$C$24,Data!$A:$W,G36-$N$36+15,FALSE),0)</f>
        <v>4922</v>
      </c>
      <c r="H37">
        <f ca="1">IFERROR(VLOOKUP($C$25&amp;$C$23&amp;$C$24,Data!$A:$W,H36-$N$36+15,FALSE),0)</f>
        <v>4927</v>
      </c>
      <c r="I37">
        <f ca="1">IFERROR(VLOOKUP($C$25&amp;$C$23&amp;$C$24,Data!$A:$W,I36-$N$36+15,FALSE),0)</f>
        <v>4884</v>
      </c>
      <c r="J37">
        <f ca="1">IFERROR(VLOOKUP($C$25&amp;$C$23&amp;$C$24,Data!$A:$W,J36-$N$36+15,FALSE),0)</f>
        <v>4918</v>
      </c>
      <c r="K37">
        <f ca="1">IFERROR(VLOOKUP($C$25&amp;$C$23&amp;$C$24,Data!$A:$W,K36-$N$36+15,FALSE),0)</f>
        <v>4986</v>
      </c>
      <c r="L37">
        <f ca="1">IFERROR(VLOOKUP($C$25&amp;$C$23&amp;$C$24,Data!$A:$W,L36-$N$36+15,FALSE),0)</f>
        <v>5044</v>
      </c>
      <c r="M37">
        <f ca="1">IFERROR(VLOOKUP($C$25&amp;$C$23&amp;$C$24,Data!$A:$W,M36-$N$36+15,FALSE),0)</f>
        <v>5121</v>
      </c>
      <c r="N37">
        <f ca="1">IFERROR(VLOOKUP($C$25&amp;$C$23&amp;$C$24,Data!$A:$W,N36-$N$36+15,FALSE),0)</f>
        <v>5195</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Notes</vt:lpstr>
      <vt:lpstr>Table &amp; Chart</vt:lpstr>
      <vt:lpstr>Data</vt:lpstr>
      <vt:lpstr>LKP</vt:lpstr>
      <vt:lpstr>LKP_Age</vt:lpstr>
      <vt:lpstr>LKP_Des</vt:lpstr>
      <vt:lpstr>LKP_Gender</vt:lpstr>
      <vt:lpstr>LKP_HB</vt:lpstr>
      <vt:lpstr>LKP_Year</vt:lpstr>
      <vt:lpstr>Notes!Print_Area</vt:lpstr>
      <vt:lpstr>'Table &amp; Chart'!Print_Area</vt:lpstr>
      <vt:lpstr>Data!Print_Titles</vt:lpstr>
    </vt:vector>
  </TitlesOfParts>
  <Company>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NSS user</dc:creator>
  <cp:lastModifiedBy>Claire Howitt</cp:lastModifiedBy>
  <cp:lastPrinted>2017-11-10T11:35:37Z</cp:lastPrinted>
  <dcterms:created xsi:type="dcterms:W3CDTF">2007-01-17T16:35:47Z</dcterms:created>
  <dcterms:modified xsi:type="dcterms:W3CDTF">2021-11-29T14:23:45Z</dcterms:modified>
</cp:coreProperties>
</file>